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sites/mu-RECT-EO/Sdilene dokumenty/Odd. financování/ROZPOCET_MU/2024/04_Schváleno AS/Schváleno AS/"/>
    </mc:Choice>
  </mc:AlternateContent>
  <xr:revisionPtr revIDLastSave="0" documentId="8_{37188201-1EFB-4D6C-92F4-51F29FB9B0B0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proúčt.HV23" sheetId="1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F26" i="1"/>
  <c r="E26" i="1"/>
  <c r="G24" i="1"/>
  <c r="I20" i="1"/>
  <c r="G19" i="1"/>
  <c r="G14" i="1"/>
  <c r="E12" i="1"/>
  <c r="I12" i="1"/>
  <c r="I11" i="1"/>
  <c r="H25" i="1" l="1"/>
  <c r="E25" i="1"/>
  <c r="I28" i="1" l="1"/>
  <c r="E28" i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J28" i="1"/>
  <c r="J11" i="1" l="1"/>
  <c r="J16" i="1"/>
  <c r="J22" i="1"/>
  <c r="J24" i="1"/>
  <c r="J25" i="1"/>
  <c r="K29" i="1"/>
  <c r="J21" i="1"/>
  <c r="J17" i="1"/>
  <c r="J14" i="1"/>
  <c r="J15" i="1"/>
  <c r="J19" i="1"/>
  <c r="J20" i="1"/>
  <c r="J26" i="1"/>
  <c r="C30" i="1" l="1"/>
  <c r="K11" i="1" l="1"/>
  <c r="K14" i="1"/>
  <c r="K15" i="1"/>
  <c r="K16" i="1"/>
  <c r="K17" i="1"/>
  <c r="K19" i="1"/>
  <c r="K20" i="1"/>
  <c r="K21" i="1"/>
  <c r="K22" i="1"/>
  <c r="K24" i="1"/>
  <c r="K25" i="1"/>
  <c r="K26" i="1"/>
  <c r="K28" i="1"/>
  <c r="J12" i="1" l="1"/>
  <c r="J13" i="1"/>
  <c r="J10" i="1"/>
  <c r="J18" i="1"/>
  <c r="J27" i="1"/>
  <c r="K9" i="1"/>
  <c r="F30" i="1"/>
  <c r="D30" i="1"/>
  <c r="K10" i="1" l="1"/>
  <c r="K18" i="1"/>
  <c r="E30" i="1"/>
  <c r="K13" i="1"/>
  <c r="K27" i="1"/>
  <c r="K12" i="1"/>
  <c r="J23" i="1"/>
  <c r="K23" i="1"/>
  <c r="H30" i="1"/>
  <c r="G30" i="1"/>
  <c r="J9" i="1"/>
  <c r="I30" i="1"/>
  <c r="I31" i="1" l="1"/>
  <c r="J31" i="1" s="1"/>
  <c r="J30" i="1"/>
  <c r="K30" i="1"/>
</calcChain>
</file>

<file path=xl/sharedStrings.xml><?xml version="1.0" encoding="utf-8"?>
<sst xmlns="http://schemas.openxmlformats.org/spreadsheetml/2006/main" count="54" uniqueCount="54">
  <si>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</si>
  <si>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</si>
  <si>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</si>
  <si>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</si>
  <si>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</si>
  <si>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</si>
  <si>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</si>
  <si>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</si>
  <si>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</si>
  <si>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</si>
  <si>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</si>
  <si>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</si>
  <si>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</si>
  <si>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</si>
  <si>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</si>
  <si>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</si>
  <si>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</si>
  <si>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</si>
  <si>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</si>
  <si>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</si>
  <si>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</si>
  <si>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</si>
  <si>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</si>
  <si>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</si>
  <si>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</si>
  <si>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</si>
  <si>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</si>
  <si>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</si>
  <si>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</si>
  <si>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</si>
  <si>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</si>
  <si>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</si>
  <si>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</si>
  <si>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</si>
  <si>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</si>
  <si>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</si>
  <si>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</si>
  <si>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</si>
  <si>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CTT</t>
  </si>
  <si>
    <t>č.č.4729</t>
  </si>
  <si>
    <t>RMU-CP (47*9)</t>
  </si>
  <si>
    <t>do FPP</t>
  </si>
  <si>
    <t xml:space="preserve"> </t>
  </si>
  <si>
    <t>č.č.4761</t>
  </si>
  <si>
    <t>FaF</t>
  </si>
  <si>
    <t>z jiného zdroje</t>
  </si>
  <si>
    <t>Zdroj</t>
  </si>
  <si>
    <t>číslo činnosti</t>
  </si>
  <si>
    <t>9 = 2 - 3</t>
  </si>
  <si>
    <t>8 = 1 - (3 až 7)</t>
  </si>
  <si>
    <r>
      <t>*)</t>
    </r>
    <r>
      <rPr>
        <i/>
        <sz val="12"/>
        <color rgb="FFFF0000"/>
        <rFont val="Arial CE"/>
      </rPr>
      <t xml:space="preserve"> centralizace na hmotnou zainteresovanost dle směrnice 1/2017 Realizace pravidel hospodaření MU - změna od roku 2022: 
pokud odvod do centralizovaného FO nebude realizován přímo převodem z HV (nebo jen z části), určete zdroj pro převod podílu (případně jeho zbývající části) ve sloupci 10</t>
    </r>
  </si>
  <si>
    <t>Návrh HS uvést do sl. 3 až 7 (případně do sl. 10*))</t>
  </si>
  <si>
    <t>Rozdělení HV MU za rok 2023 do finančních fondů</t>
  </si>
  <si>
    <t>za r.2023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</si>
</sst>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4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vertAlign val="superscript"/>
      <sz val="10"/>
      <name val="Arial CE"/>
    </font>
    <font>
      <i/>
      <sz val="8"/>
      <name val="Arial CE"/>
    </font>
    <font>
      <b/>
      <i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i/>
      <vertAlign val="superscript"/>
      <sz val="12"/>
      <color rgb="FFFF0000"/>
      <name val="Arial CE"/>
    </font>
    <font>
      <i/>
      <sz val="12"/>
      <color rgb="FFFF0000"/>
      <name val="Arial CE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9">
    <xf numFmtId="0" fontId="0" fillId="0" borderId="0"/>
    <xf numFmtId="0" fontId="37" fillId="0" borderId="0"/>
    <xf numFmtId="0" fontId="8" fillId="0" borderId="0"/>
    <xf numFmtId="0" fontId="7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</cellStyleXfs>
  <cellXfs count="120">
    <xf numFmtId="0" fontId="0" fillId="0" borderId="0" xfId="0"/>
    <xf numFmtId="3" fontId="41" fillId="0" borderId="5" xfId="2" applyNumberFormat="1" applyFont="1" applyBorder="1"/>
    <xf numFmtId="3" fontId="41" fillId="0" borderId="10" xfId="2" applyNumberFormat="1" applyFont="1" applyBorder="1"/>
    <xf numFmtId="3" fontId="41" fillId="0" borderId="10" xfId="2" applyNumberFormat="1" applyFont="1" applyBorder="1" applyProtection="1">
      <protection locked="0"/>
    </xf>
    <xf numFmtId="0" fontId="9" fillId="0" borderId="0" xfId="2" applyFont="1" applyProtection="1">
      <protection locked="0"/>
    </xf>
    <xf numFmtId="0" fontId="8" fillId="0" borderId="0" xfId="2" applyProtection="1">
      <protection locked="0"/>
    </xf>
    <xf numFmtId="4" fontId="8" fillId="0" borderId="0" xfId="2" applyNumberFormat="1" applyProtection="1">
      <protection locked="0"/>
    </xf>
    <xf numFmtId="4" fontId="10" fillId="0" borderId="0" xfId="2" applyNumberFormat="1" applyFont="1" applyProtection="1">
      <protection locked="0"/>
    </xf>
    <xf numFmtId="0" fontId="11" fillId="0" borderId="0" xfId="2" applyFont="1" applyAlignment="1" applyProtection="1">
      <alignment horizontal="center"/>
      <protection locked="0"/>
    </xf>
    <xf numFmtId="0" fontId="10" fillId="0" borderId="0" xfId="2" applyFont="1" applyProtection="1">
      <protection locked="0"/>
    </xf>
    <xf numFmtId="0" fontId="11" fillId="0" borderId="0" xfId="2" applyFont="1" applyProtection="1">
      <protection locked="0"/>
    </xf>
    <xf numFmtId="4" fontId="11" fillId="0" borderId="0" xfId="2" applyNumberFormat="1" applyFont="1" applyProtection="1">
      <protection locked="0"/>
    </xf>
    <xf numFmtId="4" fontId="12" fillId="0" borderId="0" xfId="2" applyNumberFormat="1" applyFont="1" applyProtection="1">
      <protection locked="0"/>
    </xf>
    <xf numFmtId="0" fontId="13" fillId="0" borderId="0" xfId="2" applyFont="1" applyAlignment="1" applyProtection="1">
      <alignment horizontal="center"/>
      <protection locked="0"/>
    </xf>
    <xf numFmtId="14" fontId="36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0" fontId="14" fillId="0" borderId="0" xfId="2" applyFont="1" applyProtection="1">
      <protection locked="0"/>
    </xf>
    <xf numFmtId="4" fontId="15" fillId="4" borderId="0" xfId="2" applyNumberFormat="1" applyFont="1" applyFill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8" fillId="0" borderId="0" xfId="2" applyAlignment="1" applyProtection="1">
      <alignment horizontal="right"/>
      <protection locked="0"/>
    </xf>
    <xf numFmtId="4" fontId="8" fillId="0" borderId="7" xfId="2" applyNumberFormat="1" applyBorder="1" applyAlignment="1" applyProtection="1">
      <alignment horizontal="center"/>
      <protection locked="0"/>
    </xf>
    <xf numFmtId="0" fontId="10" fillId="0" borderId="7" xfId="2" applyFont="1" applyBorder="1" applyAlignment="1" applyProtection="1">
      <alignment horizontal="center"/>
      <protection locked="0"/>
    </xf>
    <xf numFmtId="0" fontId="16" fillId="0" borderId="7" xfId="2" applyFont="1" applyBorder="1" applyAlignment="1" applyProtection="1">
      <alignment horizontal="center"/>
      <protection locked="0"/>
    </xf>
    <xf numFmtId="4" fontId="8" fillId="0" borderId="2" xfId="2" applyNumberFormat="1" applyBorder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21" fillId="0" borderId="2" xfId="2" applyFont="1" applyBorder="1" applyAlignment="1" applyProtection="1">
      <alignment horizontal="center"/>
      <protection locked="0"/>
    </xf>
    <xf numFmtId="0" fontId="21" fillId="0" borderId="3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16" fillId="0" borderId="2" xfId="2" applyFont="1" applyBorder="1" applyAlignment="1" applyProtection="1">
      <alignment horizontal="center"/>
      <protection locked="0"/>
    </xf>
    <xf numFmtId="0" fontId="24" fillId="0" borderId="0" xfId="2" applyFont="1" applyAlignment="1" applyProtection="1">
      <alignment horizontal="center"/>
      <protection locked="0"/>
    </xf>
    <xf numFmtId="0" fontId="25" fillId="0" borderId="2" xfId="2" applyFont="1" applyBorder="1" applyAlignment="1" applyProtection="1">
      <alignment horizontal="center"/>
      <protection locked="0"/>
    </xf>
    <xf numFmtId="0" fontId="25" fillId="0" borderId="3" xfId="2" applyFont="1" applyBorder="1" applyAlignment="1" applyProtection="1">
      <alignment horizontal="center"/>
      <protection locked="0"/>
    </xf>
    <xf numFmtId="0" fontId="23" fillId="0" borderId="1" xfId="2" applyFont="1" applyBorder="1" applyAlignment="1" applyProtection="1">
      <alignment horizontal="center"/>
      <protection locked="0"/>
    </xf>
    <xf numFmtId="0" fontId="22" fillId="0" borderId="2" xfId="2" applyFont="1" applyBorder="1" applyAlignment="1" applyProtection="1">
      <alignment horizontal="center"/>
      <protection locked="0"/>
    </xf>
    <xf numFmtId="0" fontId="27" fillId="0" borderId="11" xfId="2" applyFont="1" applyBorder="1" applyAlignment="1" applyProtection="1">
      <alignment horizontal="center"/>
      <protection locked="0"/>
    </xf>
    <xf numFmtId="0" fontId="27" fillId="0" borderId="15" xfId="2" applyFont="1" applyBorder="1" applyAlignment="1" applyProtection="1">
      <alignment horizontal="center"/>
      <protection locked="0"/>
    </xf>
    <xf numFmtId="0" fontId="27" fillId="0" borderId="13" xfId="2" applyFont="1" applyBorder="1" applyAlignment="1" applyProtection="1">
      <alignment horizontal="center"/>
      <protection locked="0"/>
    </xf>
    <xf numFmtId="0" fontId="47" fillId="0" borderId="12" xfId="2" applyFont="1" applyBorder="1" applyAlignment="1" applyProtection="1">
      <alignment horizontal="center"/>
      <protection locked="0"/>
    </xf>
    <xf numFmtId="0" fontId="29" fillId="0" borderId="15" xfId="2" applyFont="1" applyBorder="1" applyAlignment="1" applyProtection="1">
      <alignment horizontal="center"/>
      <protection locked="0"/>
    </xf>
    <xf numFmtId="0" fontId="30" fillId="0" borderId="13" xfId="2" applyFont="1" applyBorder="1" applyAlignment="1" applyProtection="1">
      <alignment horizontal="center"/>
      <protection locked="0"/>
    </xf>
    <xf numFmtId="0" fontId="30" fillId="0" borderId="11" xfId="2" applyFont="1" applyBorder="1" applyAlignment="1" applyProtection="1">
      <alignment horizontal="center"/>
      <protection locked="0"/>
    </xf>
    <xf numFmtId="0" fontId="23" fillId="0" borderId="13" xfId="2" applyFont="1" applyBorder="1" applyAlignment="1" applyProtection="1">
      <alignment horizontal="center"/>
      <protection locked="0"/>
    </xf>
    <xf numFmtId="0" fontId="28" fillId="0" borderId="13" xfId="2" applyFont="1" applyBorder="1" applyAlignment="1" applyProtection="1">
      <alignment horizontal="center"/>
      <protection locked="0"/>
    </xf>
    <xf numFmtId="0" fontId="27" fillId="0" borderId="0" xfId="2" applyFont="1" applyAlignment="1" applyProtection="1">
      <alignment horizontal="center"/>
      <protection locked="0"/>
    </xf>
    <xf numFmtId="4" fontId="42" fillId="0" borderId="5" xfId="2" applyNumberFormat="1" applyFont="1" applyBorder="1" applyProtection="1">
      <protection locked="0"/>
    </xf>
    <xf numFmtId="4" fontId="43" fillId="0" borderId="4" xfId="2" applyNumberFormat="1" applyFont="1" applyBorder="1" applyProtection="1">
      <protection locked="0"/>
    </xf>
    <xf numFmtId="4" fontId="42" fillId="0" borderId="4" xfId="2" applyNumberFormat="1" applyFont="1" applyBorder="1" applyProtection="1">
      <protection locked="0"/>
    </xf>
    <xf numFmtId="4" fontId="40" fillId="0" borderId="4" xfId="2" applyNumberFormat="1" applyFont="1" applyBorder="1" applyProtection="1">
      <protection locked="0"/>
    </xf>
    <xf numFmtId="4" fontId="42" fillId="2" borderId="4" xfId="2" applyNumberFormat="1" applyFont="1" applyFill="1" applyBorder="1" applyProtection="1">
      <protection locked="0"/>
    </xf>
    <xf numFmtId="3" fontId="44" fillId="2" borderId="4" xfId="2" applyNumberFormat="1" applyFont="1" applyFill="1" applyBorder="1" applyProtection="1">
      <protection locked="0"/>
    </xf>
    <xf numFmtId="4" fontId="43" fillId="2" borderId="4" xfId="2" applyNumberFormat="1" applyFont="1" applyFill="1" applyBorder="1" applyProtection="1">
      <protection locked="0"/>
    </xf>
    <xf numFmtId="0" fontId="8" fillId="0" borderId="8" xfId="2" applyBorder="1" applyProtection="1">
      <protection locked="0"/>
    </xf>
    <xf numFmtId="0" fontId="8" fillId="0" borderId="16" xfId="2" applyBorder="1" applyProtection="1">
      <protection locked="0"/>
    </xf>
    <xf numFmtId="4" fontId="46" fillId="0" borderId="10" xfId="2" applyNumberFormat="1" applyFont="1" applyBorder="1" applyProtection="1">
      <protection locked="0"/>
    </xf>
    <xf numFmtId="0" fontId="32" fillId="0" borderId="0" xfId="2" applyFont="1" applyProtection="1">
      <protection locked="0"/>
    </xf>
    <xf numFmtId="4" fontId="32" fillId="0" borderId="0" xfId="2" applyNumberFormat="1" applyFont="1" applyProtection="1">
      <protection locked="0"/>
    </xf>
    <xf numFmtId="4" fontId="23" fillId="0" borderId="0" xfId="2" applyNumberFormat="1" applyFont="1" applyProtection="1">
      <protection locked="0"/>
    </xf>
    <xf numFmtId="3" fontId="33" fillId="0" borderId="0" xfId="2" applyNumberFormat="1" applyFont="1" applyProtection="1">
      <protection locked="0"/>
    </xf>
    <xf numFmtId="4" fontId="33" fillId="0" borderId="0" xfId="2" applyNumberFormat="1" applyFont="1" applyProtection="1">
      <protection locked="0"/>
    </xf>
    <xf numFmtId="3" fontId="32" fillId="0" borderId="0" xfId="2" applyNumberFormat="1" applyFont="1" applyProtection="1">
      <protection locked="0"/>
    </xf>
    <xf numFmtId="0" fontId="34" fillId="0" borderId="0" xfId="2" applyFont="1" applyProtection="1">
      <protection locked="0"/>
    </xf>
    <xf numFmtId="0" fontId="38" fillId="0" borderId="0" xfId="2" applyFont="1" applyProtection="1">
      <protection locked="0"/>
    </xf>
    <xf numFmtId="164" fontId="32" fillId="0" borderId="0" xfId="2" applyNumberFormat="1" applyFont="1" applyProtection="1">
      <protection locked="0"/>
    </xf>
    <xf numFmtId="0" fontId="35" fillId="0" borderId="0" xfId="2" applyFont="1" applyProtection="1">
      <protection locked="0"/>
    </xf>
    <xf numFmtId="4" fontId="35" fillId="0" borderId="0" xfId="2" applyNumberFormat="1" applyFont="1" applyProtection="1">
      <protection locked="0"/>
    </xf>
    <xf numFmtId="164" fontId="35" fillId="0" borderId="0" xfId="2" applyNumberFormat="1" applyFont="1" applyProtection="1">
      <protection locked="0"/>
    </xf>
    <xf numFmtId="0" fontId="23" fillId="0" borderId="0" xfId="2" applyFont="1" applyProtection="1">
      <protection locked="0"/>
    </xf>
    <xf numFmtId="4" fontId="5" fillId="0" borderId="5" xfId="1" applyNumberFormat="1" applyFont="1" applyBorder="1"/>
    <xf numFmtId="4" fontId="5" fillId="0" borderId="4" xfId="1" applyNumberFormat="1" applyFont="1" applyBorder="1"/>
    <xf numFmtId="4" fontId="40" fillId="2" borderId="4" xfId="2" applyNumberFormat="1" applyFont="1" applyFill="1" applyBorder="1"/>
    <xf numFmtId="4" fontId="40" fillId="0" borderId="14" xfId="2" applyNumberFormat="1" applyFont="1" applyBorder="1"/>
    <xf numFmtId="4" fontId="48" fillId="0" borderId="9" xfId="2" applyNumberFormat="1" applyFont="1" applyBorder="1"/>
    <xf numFmtId="4" fontId="40" fillId="0" borderId="10" xfId="2" applyNumberFormat="1" applyFont="1" applyBorder="1"/>
    <xf numFmtId="0" fontId="8" fillId="0" borderId="5" xfId="2" applyBorder="1" applyAlignment="1" applyProtection="1">
      <alignment horizontal="center"/>
      <protection locked="0"/>
    </xf>
    <xf numFmtId="0" fontId="8" fillId="0" borderId="5" xfId="2" applyBorder="1" applyProtection="1">
      <protection locked="0"/>
    </xf>
    <xf numFmtId="4" fontId="48" fillId="0" borderId="5" xfId="2" applyNumberFormat="1" applyFont="1" applyBorder="1"/>
    <xf numFmtId="0" fontId="8" fillId="0" borderId="4" xfId="2" applyBorder="1" applyAlignment="1" applyProtection="1">
      <alignment horizontal="center"/>
      <protection locked="0"/>
    </xf>
    <xf numFmtId="0" fontId="8" fillId="0" borderId="4" xfId="2" applyBorder="1" applyProtection="1">
      <protection locked="0"/>
    </xf>
    <xf numFmtId="4" fontId="48" fillId="0" borderId="4" xfId="2" applyNumberFormat="1" applyFont="1" applyBorder="1"/>
    <xf numFmtId="3" fontId="41" fillId="0" borderId="4" xfId="2" applyNumberFormat="1" applyFont="1" applyBorder="1"/>
    <xf numFmtId="0" fontId="8" fillId="2" borderId="4" xfId="2" applyFill="1" applyBorder="1" applyAlignment="1" applyProtection="1">
      <alignment horizontal="center"/>
      <protection locked="0"/>
    </xf>
    <xf numFmtId="0" fontId="8" fillId="2" borderId="4" xfId="2" applyFill="1" applyBorder="1" applyProtection="1">
      <protection locked="0"/>
    </xf>
    <xf numFmtId="4" fontId="49" fillId="2" borderId="4" xfId="2" applyNumberFormat="1" applyFont="1" applyFill="1" applyBorder="1"/>
    <xf numFmtId="0" fontId="10" fillId="0" borderId="14" xfId="2" applyFont="1" applyBorder="1" applyAlignment="1" applyProtection="1">
      <alignment horizontal="center"/>
      <protection locked="0"/>
    </xf>
    <xf numFmtId="0" fontId="10" fillId="5" borderId="14" xfId="2" applyFont="1" applyFill="1" applyBorder="1" applyProtection="1">
      <protection locked="0"/>
    </xf>
    <xf numFmtId="4" fontId="48" fillId="0" borderId="14" xfId="2" applyNumberFormat="1" applyFont="1" applyBorder="1"/>
    <xf numFmtId="3" fontId="42" fillId="5" borderId="14" xfId="2" applyNumberFormat="1" applyFont="1" applyFill="1" applyBorder="1" applyProtection="1">
      <protection locked="0"/>
    </xf>
    <xf numFmtId="3" fontId="45" fillId="5" borderId="14" xfId="2" applyNumberFormat="1" applyFont="1" applyFill="1" applyBorder="1" applyProtection="1">
      <protection locked="0"/>
    </xf>
    <xf numFmtId="4" fontId="45" fillId="5" borderId="14" xfId="2" applyNumberFormat="1" applyFont="1" applyFill="1" applyBorder="1" applyProtection="1">
      <protection locked="0"/>
    </xf>
    <xf numFmtId="4" fontId="43" fillId="3" borderId="14" xfId="2" applyNumberFormat="1" applyFont="1" applyFill="1" applyBorder="1" applyProtection="1">
      <protection locked="0"/>
    </xf>
    <xf numFmtId="3" fontId="41" fillId="0" borderId="14" xfId="2" applyNumberFormat="1" applyFont="1" applyBorder="1"/>
    <xf numFmtId="0" fontId="11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left"/>
      <protection locked="0"/>
    </xf>
    <xf numFmtId="4" fontId="40" fillId="0" borderId="5" xfId="2" applyNumberFormat="1" applyFont="1" applyBorder="1" applyProtection="1">
      <protection locked="0"/>
    </xf>
    <xf numFmtId="4" fontId="43" fillId="0" borderId="5" xfId="2" applyNumberFormat="1" applyFont="1" applyBorder="1" applyProtection="1">
      <protection locked="0"/>
    </xf>
    <xf numFmtId="4" fontId="40" fillId="4" borderId="4" xfId="2" applyNumberFormat="1" applyFont="1" applyFill="1" applyBorder="1" applyProtection="1">
      <protection locked="0"/>
    </xf>
    <xf numFmtId="4" fontId="52" fillId="0" borderId="18" xfId="48" applyNumberFormat="1" applyFont="1" applyBorder="1"/>
    <xf numFmtId="1" fontId="41" fillId="0" borderId="5" xfId="2" applyNumberFormat="1" applyFont="1" applyBorder="1" applyProtection="1">
      <protection locked="0"/>
    </xf>
    <xf numFmtId="1" fontId="41" fillId="0" borderId="4" xfId="2" applyNumberFormat="1" applyFont="1" applyBorder="1" applyProtection="1">
      <protection locked="0"/>
    </xf>
    <xf numFmtId="1" fontId="41" fillId="0" borderId="14" xfId="2" applyNumberFormat="1" applyFont="1" applyBorder="1" applyProtection="1">
      <protection locked="0"/>
    </xf>
    <xf numFmtId="4" fontId="42" fillId="0" borderId="9" xfId="2" applyNumberFormat="1" applyFont="1" applyBorder="1" applyProtection="1">
      <protection locked="0"/>
    </xf>
    <xf numFmtId="4" fontId="40" fillId="0" borderId="5" xfId="2" applyNumberFormat="1" applyFont="1" applyBorder="1"/>
    <xf numFmtId="4" fontId="40" fillId="0" borderId="4" xfId="2" applyNumberFormat="1" applyFont="1" applyBorder="1"/>
    <xf numFmtId="4" fontId="43" fillId="2" borderId="4" xfId="2" applyNumberFormat="1" applyFont="1" applyFill="1" applyBorder="1"/>
    <xf numFmtId="4" fontId="43" fillId="3" borderId="14" xfId="2" applyNumberFormat="1" applyFont="1" applyFill="1" applyBorder="1"/>
    <xf numFmtId="4" fontId="40" fillId="0" borderId="9" xfId="2" applyNumberFormat="1" applyFont="1" applyBorder="1"/>
    <xf numFmtId="0" fontId="17" fillId="0" borderId="15" xfId="2" applyFont="1" applyBorder="1" applyAlignment="1" applyProtection="1">
      <alignment horizontal="center" vertical="center"/>
      <protection locked="0"/>
    </xf>
    <xf numFmtId="0" fontId="8" fillId="0" borderId="15" xfId="2" applyBorder="1" applyAlignment="1" applyProtection="1">
      <alignment horizontal="center" vertical="center"/>
      <protection locked="0"/>
    </xf>
    <xf numFmtId="0" fontId="8" fillId="0" borderId="12" xfId="2" applyBorder="1" applyAlignment="1" applyProtection="1">
      <alignment horizontal="center" vertical="center"/>
      <protection locked="0"/>
    </xf>
    <xf numFmtId="4" fontId="47" fillId="0" borderId="7" xfId="2" applyNumberFormat="1" applyFont="1" applyBorder="1" applyAlignment="1" applyProtection="1">
      <alignment horizontal="center" vertical="center"/>
      <protection locked="0"/>
    </xf>
    <xf numFmtId="4" fontId="47" fillId="0" borderId="2" xfId="2" applyNumberFormat="1" applyFont="1" applyBorder="1" applyAlignment="1" applyProtection="1">
      <alignment horizontal="center" vertical="center"/>
      <protection locked="0"/>
    </xf>
    <xf numFmtId="4" fontId="47" fillId="0" borderId="10" xfId="2" applyNumberFormat="1" applyFont="1" applyBorder="1" applyAlignment="1" applyProtection="1">
      <alignment horizontal="center" vertical="center"/>
      <protection locked="0"/>
    </xf>
    <xf numFmtId="0" fontId="8" fillId="0" borderId="6" xfId="2" applyBorder="1" applyAlignment="1" applyProtection="1">
      <alignment horizontal="center" vertical="center"/>
      <protection locked="0"/>
    </xf>
    <xf numFmtId="0" fontId="8" fillId="0" borderId="17" xfId="2" applyBorder="1" applyAlignment="1" applyProtection="1">
      <alignment horizontal="center" vertical="center"/>
      <protection locked="0"/>
    </xf>
    <xf numFmtId="0" fontId="8" fillId="0" borderId="3" xfId="2" applyBorder="1" applyAlignment="1" applyProtection="1">
      <alignment horizontal="center" vertical="center"/>
      <protection locked="0"/>
    </xf>
    <xf numFmtId="0" fontId="8" fillId="0" borderId="1" xfId="2" applyBorder="1" applyAlignment="1" applyProtection="1">
      <alignment horizontal="center" vertical="center"/>
      <protection locked="0"/>
    </xf>
    <xf numFmtId="0" fontId="8" fillId="0" borderId="8" xfId="2" applyBorder="1" applyAlignment="1" applyProtection="1">
      <alignment horizontal="center" vertical="center"/>
      <protection locked="0"/>
    </xf>
    <xf numFmtId="0" fontId="8" fillId="0" borderId="9" xfId="2" applyBorder="1" applyAlignment="1" applyProtection="1">
      <alignment horizontal="center" vertical="center"/>
      <protection locked="0"/>
    </xf>
    <xf numFmtId="0" fontId="50" fillId="0" borderId="0" xfId="2" applyFont="1" applyAlignment="1" applyProtection="1">
      <alignment horizontal="left" vertical="top" wrapText="1"/>
      <protection locked="0"/>
    </xf>
  </cellXfs>
  <cellStyles count="49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2 2 2" xfId="7" xr:uid="{00000000-0005-0000-0000-000003000000}"/>
    <cellStyle name="Normální 2 2 2 2" xfId="12" xr:uid="{00000000-0005-0000-0000-000004000000}"/>
    <cellStyle name="Normální 2 2 2 2 2" xfId="27" xr:uid="{00000000-0005-0000-0000-000005000000}"/>
    <cellStyle name="Normální 2 2 2 2 3" xfId="42" xr:uid="{00000000-0005-0000-0000-000006000000}"/>
    <cellStyle name="Normální 2 2 2 3" xfId="17" xr:uid="{00000000-0005-0000-0000-000007000000}"/>
    <cellStyle name="Normální 2 2 2 3 2" xfId="32" xr:uid="{00000000-0005-0000-0000-000008000000}"/>
    <cellStyle name="Normální 2 2 2 3 3" xfId="47" xr:uid="{00000000-0005-0000-0000-000009000000}"/>
    <cellStyle name="Normální 2 2 2 4" xfId="22" xr:uid="{00000000-0005-0000-0000-00000A000000}"/>
    <cellStyle name="Normální 2 2 2 5" xfId="37" xr:uid="{00000000-0005-0000-0000-00000B000000}"/>
    <cellStyle name="Normální 2 2 3" xfId="9" xr:uid="{00000000-0005-0000-0000-00000C000000}"/>
    <cellStyle name="Normální 2 2 3 2" xfId="24" xr:uid="{00000000-0005-0000-0000-00000D000000}"/>
    <cellStyle name="Normální 2 2 3 3" xfId="39" xr:uid="{00000000-0005-0000-0000-00000E000000}"/>
    <cellStyle name="Normální 2 2 4" xfId="14" xr:uid="{00000000-0005-0000-0000-00000F000000}"/>
    <cellStyle name="Normální 2 2 4 2" xfId="29" xr:uid="{00000000-0005-0000-0000-000010000000}"/>
    <cellStyle name="Normální 2 2 4 3" xfId="44" xr:uid="{00000000-0005-0000-0000-000011000000}"/>
    <cellStyle name="Normální 2 2 5" xfId="19" xr:uid="{00000000-0005-0000-0000-000012000000}"/>
    <cellStyle name="Normální 2 2 6" xfId="34" xr:uid="{00000000-0005-0000-0000-000013000000}"/>
    <cellStyle name="Normální 2 3" xfId="6" xr:uid="{00000000-0005-0000-0000-000014000000}"/>
    <cellStyle name="Normální 2 3 2" xfId="11" xr:uid="{00000000-0005-0000-0000-000015000000}"/>
    <cellStyle name="Normální 2 3 2 2" xfId="26" xr:uid="{00000000-0005-0000-0000-000016000000}"/>
    <cellStyle name="Normální 2 3 2 3" xfId="41" xr:uid="{00000000-0005-0000-0000-000017000000}"/>
    <cellStyle name="Normální 2 3 3" xfId="16" xr:uid="{00000000-0005-0000-0000-000018000000}"/>
    <cellStyle name="Normální 2 3 3 2" xfId="31" xr:uid="{00000000-0005-0000-0000-000019000000}"/>
    <cellStyle name="Normální 2 3 3 3" xfId="46" xr:uid="{00000000-0005-0000-0000-00001A000000}"/>
    <cellStyle name="Normální 2 3 4" xfId="21" xr:uid="{00000000-0005-0000-0000-00001B000000}"/>
    <cellStyle name="Normální 2 3 5" xfId="36" xr:uid="{00000000-0005-0000-0000-00001C000000}"/>
    <cellStyle name="Normální 2 4" xfId="8" xr:uid="{00000000-0005-0000-0000-00001D000000}"/>
    <cellStyle name="Normální 2 4 2" xfId="23" xr:uid="{00000000-0005-0000-0000-00001E000000}"/>
    <cellStyle name="Normální 2 4 3" xfId="38" xr:uid="{00000000-0005-0000-0000-00001F000000}"/>
    <cellStyle name="Normální 2 5" xfId="13" xr:uid="{00000000-0005-0000-0000-000020000000}"/>
    <cellStyle name="Normální 2 5 2" xfId="28" xr:uid="{00000000-0005-0000-0000-000021000000}"/>
    <cellStyle name="Normální 2 5 3" xfId="43" xr:uid="{00000000-0005-0000-0000-000022000000}"/>
    <cellStyle name="Normální 2 6" xfId="18" xr:uid="{00000000-0005-0000-0000-000023000000}"/>
    <cellStyle name="Normální 2 7" xfId="33" xr:uid="{00000000-0005-0000-0000-000024000000}"/>
    <cellStyle name="Normální 3" xfId="5" xr:uid="{00000000-0005-0000-0000-000025000000}"/>
    <cellStyle name="Normální 4" xfId="4" xr:uid="{00000000-0005-0000-0000-000026000000}"/>
    <cellStyle name="Normální 4 2" xfId="10" xr:uid="{00000000-0005-0000-0000-000027000000}"/>
    <cellStyle name="Normální 4 2 2" xfId="25" xr:uid="{00000000-0005-0000-0000-000028000000}"/>
    <cellStyle name="Normální 4 2 3" xfId="40" xr:uid="{00000000-0005-0000-0000-000029000000}"/>
    <cellStyle name="Normální 4 3" xfId="15" xr:uid="{00000000-0005-0000-0000-00002A000000}"/>
    <cellStyle name="Normální 4 3 2" xfId="30" xr:uid="{00000000-0005-0000-0000-00002B000000}"/>
    <cellStyle name="Normální 4 3 3" xfId="45" xr:uid="{00000000-0005-0000-0000-00002C000000}"/>
    <cellStyle name="Normální 4 4" xfId="20" xr:uid="{00000000-0005-0000-0000-00002D000000}"/>
    <cellStyle name="Normální 4 5" xfId="35" xr:uid="{00000000-0005-0000-0000-00002E000000}"/>
    <cellStyle name="Normální 5" xfId="48" xr:uid="{00000000-0005-0000-0000-00002F000000}"/>
    <cellStyle name="normální_proúčt.HV06_navrh" xfId="2" xr:uid="{00000000-0005-0000-0000-00003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36"/>
  <sheetViews>
    <sheetView showGridLines="0" tabSelected="1" zoomScaleNormal="100" workbookViewId="0"/>
  </sheetViews>
  <sheetFormatPr defaultColWidth="11.44140625" defaultRowHeight="13.2" x14ac:dyDescent="0.25"/>
  <cols>
    <col min="1" max="1" width="4.88671875" style="5" customWidth="1"/>
    <col min="2" max="2" width="14.109375" style="5" customWidth="1"/>
    <col min="3" max="3" width="15.109375" style="6" customWidth="1"/>
    <col min="4" max="4" width="15.33203125" style="7" customWidth="1"/>
    <col min="5" max="5" width="12.44140625" style="5" customWidth="1"/>
    <col min="6" max="6" width="12.109375" style="5" customWidth="1"/>
    <col min="7" max="8" width="13.6640625" style="5" customWidth="1"/>
    <col min="9" max="9" width="14" style="5" customWidth="1"/>
    <col min="10" max="10" width="14.44140625" style="9" customWidth="1"/>
    <col min="11" max="12" width="14" style="5" customWidth="1"/>
    <col min="13" max="17" width="11.44140625" style="5"/>
    <col min="18" max="18" width="14.44140625" style="5" customWidth="1"/>
    <col min="19" max="16384" width="11.44140625" style="5"/>
  </cols>
  <sheetData>
    <row r="1" spans="1:18" ht="15.6" x14ac:dyDescent="0.3">
      <c r="A1" s="4" t="s">
        <v>52</v>
      </c>
      <c r="E1" s="8"/>
    </row>
    <row r="2" spans="1:18" s="10" customFormat="1" x14ac:dyDescent="0.25">
      <c r="A2" s="92"/>
      <c r="B2" s="93" t="s">
        <v>51</v>
      </c>
      <c r="C2" s="93"/>
      <c r="D2" s="12"/>
      <c r="H2" s="13"/>
      <c r="I2" s="14"/>
      <c r="J2" s="15"/>
    </row>
    <row r="3" spans="1:18" s="10" customFormat="1" ht="11.25" customHeight="1" x14ac:dyDescent="0.25">
      <c r="C3" s="11"/>
      <c r="D3" s="12"/>
      <c r="F3" s="16"/>
      <c r="G3" s="16"/>
      <c r="H3" s="16"/>
      <c r="J3" s="15"/>
    </row>
    <row r="4" spans="1:18" x14ac:dyDescent="0.25">
      <c r="C4" s="17" t="s">
        <v>42</v>
      </c>
      <c r="F4" s="18" t="s">
        <v>0</v>
      </c>
      <c r="G4" s="13"/>
      <c r="H4" s="13"/>
      <c r="I4" s="19" t="s">
        <v>1</v>
      </c>
    </row>
    <row r="5" spans="1:18" x14ac:dyDescent="0.25">
      <c r="A5" s="113" t="s">
        <v>9</v>
      </c>
      <c r="B5" s="114"/>
      <c r="C5" s="20" t="s">
        <v>2</v>
      </c>
      <c r="D5" s="110" t="s">
        <v>11</v>
      </c>
      <c r="E5" s="107" t="s">
        <v>4</v>
      </c>
      <c r="F5" s="108"/>
      <c r="G5" s="108"/>
      <c r="H5" s="108"/>
      <c r="I5" s="109"/>
      <c r="J5" s="21"/>
      <c r="K5" s="22" t="s">
        <v>3</v>
      </c>
      <c r="L5" s="22" t="s">
        <v>46</v>
      </c>
    </row>
    <row r="6" spans="1:18" ht="15.6" x14ac:dyDescent="0.25">
      <c r="A6" s="115"/>
      <c r="B6" s="116"/>
      <c r="C6" s="23" t="s">
        <v>53</v>
      </c>
      <c r="D6" s="111"/>
      <c r="E6" s="24" t="s">
        <v>34</v>
      </c>
      <c r="F6" s="25" t="s">
        <v>6</v>
      </c>
      <c r="G6" s="26" t="s">
        <v>7</v>
      </c>
      <c r="H6" s="26" t="s">
        <v>41</v>
      </c>
      <c r="I6" s="27" t="s">
        <v>8</v>
      </c>
      <c r="J6" s="28" t="s">
        <v>5</v>
      </c>
      <c r="K6" s="29" t="s">
        <v>33</v>
      </c>
      <c r="L6" s="29" t="s">
        <v>47</v>
      </c>
    </row>
    <row r="7" spans="1:18" x14ac:dyDescent="0.25">
      <c r="A7" s="117"/>
      <c r="B7" s="118"/>
      <c r="C7" s="23" t="s">
        <v>10</v>
      </c>
      <c r="D7" s="112"/>
      <c r="E7" s="30" t="s">
        <v>39</v>
      </c>
      <c r="F7" s="31" t="s">
        <v>13</v>
      </c>
      <c r="G7" s="32" t="s">
        <v>14</v>
      </c>
      <c r="H7" s="32" t="s">
        <v>43</v>
      </c>
      <c r="I7" s="31" t="s">
        <v>35</v>
      </c>
      <c r="J7" s="33" t="s">
        <v>12</v>
      </c>
      <c r="K7" s="34" t="s">
        <v>45</v>
      </c>
      <c r="L7" s="34"/>
    </row>
    <row r="8" spans="1:18" s="44" customFormat="1" x14ac:dyDescent="0.25">
      <c r="A8" s="35"/>
      <c r="B8" s="36"/>
      <c r="C8" s="37">
        <v>1</v>
      </c>
      <c r="D8" s="38">
        <v>2</v>
      </c>
      <c r="E8" s="39">
        <v>3</v>
      </c>
      <c r="F8" s="40">
        <v>4</v>
      </c>
      <c r="G8" s="41">
        <v>5</v>
      </c>
      <c r="H8" s="41">
        <v>6</v>
      </c>
      <c r="I8" s="40">
        <v>7</v>
      </c>
      <c r="J8" s="42" t="s">
        <v>49</v>
      </c>
      <c r="K8" s="43" t="s">
        <v>48</v>
      </c>
      <c r="L8" s="43">
        <v>10</v>
      </c>
      <c r="R8" s="5"/>
    </row>
    <row r="9" spans="1:18" ht="18" customHeight="1" x14ac:dyDescent="0.3">
      <c r="A9" s="74">
        <v>11</v>
      </c>
      <c r="B9" s="75" t="s">
        <v>15</v>
      </c>
      <c r="C9" s="68">
        <v>9382574.5200000759</v>
      </c>
      <c r="D9" s="76">
        <f>ROUND(0.1*C9,2)</f>
        <v>938257.45</v>
      </c>
      <c r="E9" s="45">
        <v>938257.45</v>
      </c>
      <c r="F9" s="94"/>
      <c r="G9" s="94"/>
      <c r="H9" s="94"/>
      <c r="I9" s="95">
        <v>8444317.0700000767</v>
      </c>
      <c r="J9" s="102">
        <f>C9-E9-F9-G9-H9-I9</f>
        <v>0</v>
      </c>
      <c r="K9" s="1">
        <f>D9-E9</f>
        <v>0</v>
      </c>
      <c r="L9" s="98"/>
      <c r="N9" s="44"/>
      <c r="O9" s="44"/>
    </row>
    <row r="10" spans="1:18" ht="18" customHeight="1" x14ac:dyDescent="0.3">
      <c r="A10" s="77">
        <v>16</v>
      </c>
      <c r="B10" s="78" t="s">
        <v>44</v>
      </c>
      <c r="C10" s="69">
        <v>700421.86999988882</v>
      </c>
      <c r="D10" s="79">
        <f t="shared" ref="D10:D29" si="0">ROUND(0.1*C10,2)</f>
        <v>70042.19</v>
      </c>
      <c r="E10" s="47">
        <v>70042.19</v>
      </c>
      <c r="F10" s="48">
        <v>63037.97</v>
      </c>
      <c r="G10" s="48">
        <v>567341.71</v>
      </c>
      <c r="H10" s="48"/>
      <c r="I10" s="46"/>
      <c r="J10" s="103">
        <f t="shared" ref="J10:J27" si="1">C10-E10-F10-G10-H10-I10</f>
        <v>-1.1106021702289581E-7</v>
      </c>
      <c r="K10" s="80">
        <f t="shared" ref="K10:K29" si="2">D10-E10</f>
        <v>0</v>
      </c>
      <c r="L10" s="99"/>
      <c r="N10" s="44"/>
      <c r="O10" s="44"/>
    </row>
    <row r="11" spans="1:18" ht="18" customHeight="1" x14ac:dyDescent="0.3">
      <c r="A11" s="77">
        <v>21</v>
      </c>
      <c r="B11" s="78" t="s">
        <v>16</v>
      </c>
      <c r="C11" s="69">
        <v>3708380.9999995893</v>
      </c>
      <c r="D11" s="79">
        <f t="shared" si="0"/>
        <v>370838.1</v>
      </c>
      <c r="E11" s="47">
        <v>370838.1</v>
      </c>
      <c r="F11" s="48"/>
      <c r="G11" s="48"/>
      <c r="H11" s="48"/>
      <c r="I11" s="46">
        <f>C11-D11</f>
        <v>3337542.8999995892</v>
      </c>
      <c r="J11" s="103">
        <f t="shared" si="1"/>
        <v>0</v>
      </c>
      <c r="K11" s="80">
        <f t="shared" si="2"/>
        <v>0</v>
      </c>
      <c r="L11" s="99"/>
      <c r="N11" s="44"/>
      <c r="O11" s="44"/>
    </row>
    <row r="12" spans="1:18" ht="18" customHeight="1" x14ac:dyDescent="0.3">
      <c r="A12" s="77">
        <v>22</v>
      </c>
      <c r="B12" s="78" t="s">
        <v>17</v>
      </c>
      <c r="C12" s="69">
        <v>1869973.6600002239</v>
      </c>
      <c r="D12" s="79">
        <f t="shared" si="0"/>
        <v>186997.37</v>
      </c>
      <c r="E12" s="47">
        <f>D12</f>
        <v>186997.37</v>
      </c>
      <c r="F12" s="48"/>
      <c r="G12" s="48"/>
      <c r="H12" s="48"/>
      <c r="I12" s="46">
        <f>C12-D12</f>
        <v>1682976.290000224</v>
      </c>
      <c r="J12" s="103">
        <f t="shared" si="1"/>
        <v>0</v>
      </c>
      <c r="K12" s="80">
        <f t="shared" si="2"/>
        <v>0</v>
      </c>
      <c r="L12" s="99"/>
      <c r="N12" s="44"/>
      <c r="O12" s="44"/>
    </row>
    <row r="13" spans="1:18" ht="18" customHeight="1" x14ac:dyDescent="0.3">
      <c r="A13" s="77">
        <v>23</v>
      </c>
      <c r="B13" s="78" t="s">
        <v>18</v>
      </c>
      <c r="C13" s="69">
        <v>4344267.46000023</v>
      </c>
      <c r="D13" s="79">
        <f t="shared" si="0"/>
        <v>434426.75</v>
      </c>
      <c r="E13" s="47"/>
      <c r="F13" s="48"/>
      <c r="G13" s="48"/>
      <c r="H13" s="48"/>
      <c r="I13" s="46">
        <v>4344267.46</v>
      </c>
      <c r="J13" s="103">
        <f t="shared" si="1"/>
        <v>2.3003667593002319E-7</v>
      </c>
      <c r="K13" s="80">
        <f t="shared" si="2"/>
        <v>434426.75</v>
      </c>
      <c r="L13" s="99">
        <v>4760</v>
      </c>
      <c r="N13" s="44"/>
      <c r="O13" s="44"/>
    </row>
    <row r="14" spans="1:18" ht="18" customHeight="1" x14ac:dyDescent="0.3">
      <c r="A14" s="77">
        <v>31</v>
      </c>
      <c r="B14" s="78" t="s">
        <v>19</v>
      </c>
      <c r="C14" s="69">
        <v>7798267.8699997319</v>
      </c>
      <c r="D14" s="79">
        <f t="shared" si="0"/>
        <v>779826.79</v>
      </c>
      <c r="E14" s="47"/>
      <c r="F14" s="48"/>
      <c r="G14" s="48">
        <f>C14</f>
        <v>7798267.8699997319</v>
      </c>
      <c r="H14" s="48"/>
      <c r="I14" s="46"/>
      <c r="J14" s="103">
        <f t="shared" si="1"/>
        <v>0</v>
      </c>
      <c r="K14" s="80">
        <f t="shared" si="2"/>
        <v>779826.79</v>
      </c>
      <c r="L14" s="99">
        <v>4760</v>
      </c>
      <c r="N14" s="44"/>
      <c r="O14" s="44"/>
    </row>
    <row r="15" spans="1:18" ht="18" customHeight="1" x14ac:dyDescent="0.3">
      <c r="A15" s="77">
        <v>33</v>
      </c>
      <c r="B15" s="78" t="s">
        <v>20</v>
      </c>
      <c r="C15" s="69">
        <v>1738151.4200000199</v>
      </c>
      <c r="D15" s="79">
        <f t="shared" si="0"/>
        <v>173815.14</v>
      </c>
      <c r="E15" s="47">
        <v>173815.14</v>
      </c>
      <c r="F15" s="48"/>
      <c r="G15" s="48"/>
      <c r="H15" s="48"/>
      <c r="I15" s="46">
        <v>1564336.2800000198</v>
      </c>
      <c r="J15" s="103">
        <f t="shared" si="1"/>
        <v>0</v>
      </c>
      <c r="K15" s="80">
        <f t="shared" si="2"/>
        <v>0</v>
      </c>
      <c r="L15" s="99"/>
      <c r="N15" s="44"/>
      <c r="O15" s="44"/>
    </row>
    <row r="16" spans="1:18" ht="18" customHeight="1" x14ac:dyDescent="0.3">
      <c r="A16" s="77">
        <v>41</v>
      </c>
      <c r="B16" s="78" t="s">
        <v>21</v>
      </c>
      <c r="C16" s="69">
        <v>1825148.4299995173</v>
      </c>
      <c r="D16" s="79">
        <f t="shared" si="0"/>
        <v>182514.84</v>
      </c>
      <c r="E16" s="47"/>
      <c r="F16" s="48"/>
      <c r="G16" s="48"/>
      <c r="H16" s="48"/>
      <c r="I16" s="46">
        <v>1825148.4299995173</v>
      </c>
      <c r="J16" s="103">
        <f t="shared" si="1"/>
        <v>0</v>
      </c>
      <c r="K16" s="80">
        <f t="shared" si="2"/>
        <v>182514.84</v>
      </c>
      <c r="L16" s="99">
        <v>4760</v>
      </c>
      <c r="N16" s="44"/>
      <c r="O16" s="44"/>
    </row>
    <row r="17" spans="1:18" ht="18" customHeight="1" x14ac:dyDescent="0.3">
      <c r="A17" s="77">
        <v>51</v>
      </c>
      <c r="B17" s="78" t="s">
        <v>22</v>
      </c>
      <c r="C17" s="69">
        <v>4015785.9400002733</v>
      </c>
      <c r="D17" s="79">
        <f t="shared" si="0"/>
        <v>401578.59</v>
      </c>
      <c r="E17" s="47"/>
      <c r="F17" s="48"/>
      <c r="G17" s="48"/>
      <c r="H17" s="48"/>
      <c r="I17" s="46">
        <v>4015785.9400002733</v>
      </c>
      <c r="J17" s="103">
        <f t="shared" si="1"/>
        <v>0</v>
      </c>
      <c r="K17" s="80">
        <f t="shared" si="2"/>
        <v>401578.59</v>
      </c>
      <c r="L17" s="99">
        <v>4760</v>
      </c>
      <c r="N17" s="44"/>
      <c r="O17" s="44"/>
    </row>
    <row r="18" spans="1:18" ht="18" customHeight="1" x14ac:dyDescent="0.3">
      <c r="A18" s="77">
        <v>56</v>
      </c>
      <c r="B18" s="78" t="s">
        <v>23</v>
      </c>
      <c r="C18" s="69">
        <v>5983578.5699997526</v>
      </c>
      <c r="D18" s="79">
        <f t="shared" si="0"/>
        <v>598357.86</v>
      </c>
      <c r="E18" s="47">
        <v>598357.86</v>
      </c>
      <c r="F18" s="48">
        <v>232903.47</v>
      </c>
      <c r="G18" s="48">
        <v>259884.09</v>
      </c>
      <c r="H18" s="48">
        <v>3523804.28</v>
      </c>
      <c r="I18" s="46">
        <v>1368628.87</v>
      </c>
      <c r="J18" s="103">
        <f t="shared" si="1"/>
        <v>-2.4726614356040955E-7</v>
      </c>
      <c r="K18" s="80">
        <f t="shared" si="2"/>
        <v>0</v>
      </c>
      <c r="L18" s="99"/>
      <c r="N18" s="44"/>
      <c r="O18" s="44"/>
    </row>
    <row r="19" spans="1:18" ht="18" customHeight="1" x14ac:dyDescent="0.3">
      <c r="A19" s="77">
        <v>71</v>
      </c>
      <c r="B19" s="78" t="s">
        <v>37</v>
      </c>
      <c r="C19" s="69">
        <v>7540359.2100022063</v>
      </c>
      <c r="D19" s="79">
        <f t="shared" si="0"/>
        <v>754035.92</v>
      </c>
      <c r="E19" s="47">
        <v>754035.92</v>
      </c>
      <c r="F19" s="48"/>
      <c r="G19" s="48">
        <f>C19-D19</f>
        <v>6786323.2900022063</v>
      </c>
      <c r="H19" s="48"/>
      <c r="I19" s="46"/>
      <c r="J19" s="103">
        <f t="shared" si="1"/>
        <v>0</v>
      </c>
      <c r="K19" s="80">
        <f t="shared" si="2"/>
        <v>0</v>
      </c>
      <c r="L19" s="99"/>
      <c r="N19" s="44"/>
      <c r="O19" s="44"/>
    </row>
    <row r="20" spans="1:18" ht="18" customHeight="1" x14ac:dyDescent="0.3">
      <c r="A20" s="77">
        <v>81</v>
      </c>
      <c r="B20" s="78" t="s">
        <v>24</v>
      </c>
      <c r="C20" s="69">
        <v>19609198.969999865</v>
      </c>
      <c r="D20" s="79">
        <f t="shared" si="0"/>
        <v>1960919.9</v>
      </c>
      <c r="E20" s="47">
        <v>1960919.9</v>
      </c>
      <c r="F20" s="48"/>
      <c r="G20" s="48"/>
      <c r="H20" s="48"/>
      <c r="I20" s="46">
        <f>C20-D20</f>
        <v>17648279.069999866</v>
      </c>
      <c r="J20" s="103">
        <f t="shared" si="1"/>
        <v>0</v>
      </c>
      <c r="K20" s="80">
        <f t="shared" si="2"/>
        <v>0</v>
      </c>
      <c r="L20" s="99"/>
      <c r="N20" s="44"/>
      <c r="O20" s="44"/>
    </row>
    <row r="21" spans="1:18" ht="18" customHeight="1" x14ac:dyDescent="0.3">
      <c r="A21" s="77">
        <v>82</v>
      </c>
      <c r="B21" s="78" t="s">
        <v>25</v>
      </c>
      <c r="C21" s="69">
        <v>376502.59999996563</v>
      </c>
      <c r="D21" s="79">
        <f t="shared" si="0"/>
        <v>37650.26</v>
      </c>
      <c r="E21" s="47">
        <v>37650.26</v>
      </c>
      <c r="F21" s="48">
        <v>37650.26</v>
      </c>
      <c r="G21" s="48"/>
      <c r="H21" s="48"/>
      <c r="I21" s="46">
        <v>301202.08</v>
      </c>
      <c r="J21" s="103">
        <f t="shared" si="1"/>
        <v>-3.4400727599859238E-8</v>
      </c>
      <c r="K21" s="80">
        <f t="shared" si="2"/>
        <v>0</v>
      </c>
      <c r="L21" s="99"/>
      <c r="N21" s="44"/>
      <c r="O21" s="44"/>
    </row>
    <row r="22" spans="1:18" ht="18" customHeight="1" x14ac:dyDescent="0.3">
      <c r="A22" s="77">
        <v>83</v>
      </c>
      <c r="B22" s="78" t="s">
        <v>26</v>
      </c>
      <c r="C22" s="69">
        <v>1595216.3900000064</v>
      </c>
      <c r="D22" s="79">
        <f t="shared" si="0"/>
        <v>159521.64000000001</v>
      </c>
      <c r="E22" s="47">
        <v>159521.64000000001</v>
      </c>
      <c r="F22" s="48"/>
      <c r="G22" s="48"/>
      <c r="H22" s="48"/>
      <c r="I22" s="46">
        <v>1435694.7500000065</v>
      </c>
      <c r="J22" s="103">
        <f t="shared" si="1"/>
        <v>0</v>
      </c>
      <c r="K22" s="80">
        <f t="shared" si="2"/>
        <v>0</v>
      </c>
      <c r="L22" s="99"/>
      <c r="N22" s="44"/>
      <c r="O22" s="44"/>
    </row>
    <row r="23" spans="1:18" ht="18" customHeight="1" x14ac:dyDescent="0.3">
      <c r="A23" s="77">
        <v>84</v>
      </c>
      <c r="B23" s="78" t="s">
        <v>27</v>
      </c>
      <c r="C23" s="69">
        <v>147948.66999999853</v>
      </c>
      <c r="D23" s="79">
        <f t="shared" si="0"/>
        <v>14794.87</v>
      </c>
      <c r="E23" s="47">
        <v>14794.87</v>
      </c>
      <c r="F23" s="48"/>
      <c r="G23" s="48"/>
      <c r="H23" s="48"/>
      <c r="I23" s="97">
        <v>133153.79999999999</v>
      </c>
      <c r="J23" s="103">
        <f t="shared" si="1"/>
        <v>-1.4551915228366852E-9</v>
      </c>
      <c r="K23" s="80">
        <f t="shared" si="2"/>
        <v>0</v>
      </c>
      <c r="L23" s="99"/>
      <c r="N23" s="44"/>
      <c r="O23" s="44"/>
    </row>
    <row r="24" spans="1:18" ht="18" customHeight="1" x14ac:dyDescent="0.3">
      <c r="A24" s="77">
        <v>87</v>
      </c>
      <c r="B24" s="78" t="s">
        <v>38</v>
      </c>
      <c r="C24" s="69">
        <v>2244664.9499999969</v>
      </c>
      <c r="D24" s="79">
        <f t="shared" si="0"/>
        <v>224466.5</v>
      </c>
      <c r="E24" s="47">
        <v>224466.5</v>
      </c>
      <c r="F24" s="48">
        <v>200000</v>
      </c>
      <c r="G24" s="48">
        <f>C24-D24-F24</f>
        <v>1820198.4499999969</v>
      </c>
      <c r="H24" s="96"/>
      <c r="I24" s="46"/>
      <c r="J24" s="103">
        <f t="shared" si="1"/>
        <v>0</v>
      </c>
      <c r="K24" s="80">
        <f t="shared" si="2"/>
        <v>0</v>
      </c>
      <c r="L24" s="99"/>
      <c r="N24" s="44"/>
      <c r="O24" s="44"/>
    </row>
    <row r="25" spans="1:18" ht="18" customHeight="1" x14ac:dyDescent="0.3">
      <c r="A25" s="77">
        <v>92</v>
      </c>
      <c r="B25" s="78" t="s">
        <v>28</v>
      </c>
      <c r="C25" s="69">
        <v>1906136.4699996449</v>
      </c>
      <c r="D25" s="79">
        <f t="shared" si="0"/>
        <v>190613.65</v>
      </c>
      <c r="E25" s="47">
        <f>D25</f>
        <v>190613.65</v>
      </c>
      <c r="F25" s="48"/>
      <c r="G25" s="48"/>
      <c r="H25" s="96">
        <f>C25-D25</f>
        <v>1715522.819999645</v>
      </c>
      <c r="I25" s="46"/>
      <c r="J25" s="103">
        <f t="shared" si="1"/>
        <v>0</v>
      </c>
      <c r="K25" s="80">
        <f t="shared" si="2"/>
        <v>0</v>
      </c>
      <c r="L25" s="99"/>
      <c r="N25" s="44"/>
      <c r="O25" s="44"/>
    </row>
    <row r="26" spans="1:18" ht="18" customHeight="1" x14ac:dyDescent="0.3">
      <c r="A26" s="77">
        <v>96</v>
      </c>
      <c r="B26" s="78" t="s">
        <v>29</v>
      </c>
      <c r="C26" s="69">
        <v>367849.39999996696</v>
      </c>
      <c r="D26" s="79">
        <f t="shared" si="0"/>
        <v>36784.94</v>
      </c>
      <c r="E26" s="47">
        <f>D26</f>
        <v>36784.94</v>
      </c>
      <c r="F26" s="96">
        <f>D26</f>
        <v>36784.94</v>
      </c>
      <c r="G26" s="48"/>
      <c r="H26" s="96">
        <f>C26-E26-F26</f>
        <v>294279.51999996696</v>
      </c>
      <c r="I26" s="46"/>
      <c r="J26" s="103">
        <f t="shared" si="1"/>
        <v>0</v>
      </c>
      <c r="K26" s="80">
        <f t="shared" si="2"/>
        <v>0</v>
      </c>
      <c r="L26" s="99"/>
      <c r="N26" s="44"/>
      <c r="O26" s="44"/>
    </row>
    <row r="27" spans="1:18" ht="18" customHeight="1" x14ac:dyDescent="0.3">
      <c r="A27" s="77">
        <v>97</v>
      </c>
      <c r="B27" s="78" t="s">
        <v>30</v>
      </c>
      <c r="C27" s="69">
        <v>7293761.9900001017</v>
      </c>
      <c r="D27" s="79">
        <f t="shared" si="0"/>
        <v>729376.2</v>
      </c>
      <c r="E27" s="47">
        <v>729376.2</v>
      </c>
      <c r="F27" s="48">
        <v>700000</v>
      </c>
      <c r="G27" s="48">
        <v>2300000</v>
      </c>
      <c r="H27" s="96">
        <f>C27-E27-F27-G27-I27</f>
        <v>2564385.7900001016</v>
      </c>
      <c r="I27" s="46">
        <v>1000000</v>
      </c>
      <c r="J27" s="103">
        <f t="shared" si="1"/>
        <v>0</v>
      </c>
      <c r="K27" s="80">
        <f t="shared" si="2"/>
        <v>0</v>
      </c>
      <c r="L27" s="99"/>
      <c r="N27" s="44"/>
      <c r="O27" s="44"/>
    </row>
    <row r="28" spans="1:18" ht="18" customHeight="1" x14ac:dyDescent="0.3">
      <c r="A28" s="81">
        <v>99</v>
      </c>
      <c r="B28" s="82" t="s">
        <v>36</v>
      </c>
      <c r="C28" s="70">
        <v>2028588.5399984601</v>
      </c>
      <c r="D28" s="83">
        <f t="shared" si="0"/>
        <v>202858.85</v>
      </c>
      <c r="E28" s="49">
        <f>D28</f>
        <v>202858.85</v>
      </c>
      <c r="F28" s="50"/>
      <c r="G28" s="50"/>
      <c r="H28" s="50"/>
      <c r="I28" s="51">
        <f>C28-E28</f>
        <v>1825729.68999846</v>
      </c>
      <c r="J28" s="104">
        <f>C28-E28-F28-G28-H28-I28</f>
        <v>0</v>
      </c>
      <c r="K28" s="80">
        <f t="shared" si="2"/>
        <v>0</v>
      </c>
      <c r="L28" s="99"/>
      <c r="N28" s="44"/>
      <c r="O28" s="44"/>
    </row>
    <row r="29" spans="1:18" s="9" customFormat="1" ht="18" hidden="1" customHeight="1" x14ac:dyDescent="0.3">
      <c r="A29" s="84"/>
      <c r="B29" s="85" t="s">
        <v>40</v>
      </c>
      <c r="C29" s="71">
        <v>90164306.379998565</v>
      </c>
      <c r="D29" s="86">
        <f t="shared" si="0"/>
        <v>9016430.6400000006</v>
      </c>
      <c r="E29" s="87"/>
      <c r="F29" s="88"/>
      <c r="G29" s="89"/>
      <c r="H29" s="88"/>
      <c r="I29" s="90"/>
      <c r="J29" s="105"/>
      <c r="K29" s="91">
        <f t="shared" si="2"/>
        <v>9016430.6400000006</v>
      </c>
      <c r="L29" s="100"/>
      <c r="N29" s="9">
        <v>84476777.929999977</v>
      </c>
      <c r="R29" s="5"/>
    </row>
    <row r="30" spans="1:18" ht="20.100000000000001" customHeight="1" x14ac:dyDescent="0.3">
      <c r="A30" s="52"/>
      <c r="B30" s="53" t="s">
        <v>31</v>
      </c>
      <c r="C30" s="73">
        <f>SUM(C9:C28)</f>
        <v>84476777.929999501</v>
      </c>
      <c r="D30" s="72">
        <f>SUM(D9:D28)</f>
        <v>8447677.8100000005</v>
      </c>
      <c r="E30" s="101">
        <f>SUM(E9:E29)</f>
        <v>6649330.8399999999</v>
      </c>
      <c r="F30" s="54">
        <f>SUM(F9:F29)</f>
        <v>1270376.6399999999</v>
      </c>
      <c r="G30" s="54">
        <f>SUM(G9:G29)</f>
        <v>19532015.410001934</v>
      </c>
      <c r="H30" s="54">
        <f>SUM(H9:H29)</f>
        <v>8097992.4099997133</v>
      </c>
      <c r="I30" s="54">
        <f>SUM(I9:I29)</f>
        <v>48927062.629998036</v>
      </c>
      <c r="J30" s="106">
        <f>SUM(J9:J28)</f>
        <v>-1.6414560377597809E-7</v>
      </c>
      <c r="K30" s="2">
        <f>SUM(K9:K28)</f>
        <v>1798346.9700000002</v>
      </c>
      <c r="L30" s="3"/>
    </row>
    <row r="31" spans="1:18" s="55" customFormat="1" ht="13.5" customHeight="1" x14ac:dyDescent="0.25">
      <c r="B31" s="55" t="s">
        <v>32</v>
      </c>
      <c r="C31" s="56"/>
      <c r="D31" s="57"/>
      <c r="E31" s="58"/>
      <c r="F31" s="59"/>
      <c r="G31" s="59"/>
      <c r="H31" s="59"/>
      <c r="I31" s="56">
        <f>SUM(E30:I30)</f>
        <v>84476777.929999679</v>
      </c>
      <c r="J31" s="56">
        <f>C30-I31</f>
        <v>-1.7881393432617188E-7</v>
      </c>
      <c r="K31" s="60"/>
      <c r="L31" s="60"/>
      <c r="R31" s="5"/>
    </row>
    <row r="32" spans="1:18" s="61" customFormat="1" ht="49.5" customHeight="1" x14ac:dyDescent="0.2">
      <c r="A32" s="119" t="s">
        <v>50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0" s="55" customFormat="1" ht="10.199999999999999" x14ac:dyDescent="0.2">
      <c r="A33" s="62"/>
      <c r="C33" s="56"/>
      <c r="D33" s="56"/>
      <c r="I33" s="63"/>
    </row>
    <row r="34" spans="1:10" s="64" customFormat="1" x14ac:dyDescent="0.25">
      <c r="C34" s="65"/>
      <c r="D34" s="57"/>
      <c r="I34" s="66"/>
      <c r="J34" s="67"/>
    </row>
    <row r="35" spans="1:10" s="64" customFormat="1" x14ac:dyDescent="0.25">
      <c r="A35" s="9"/>
      <c r="C35" s="65"/>
      <c r="D35" s="57"/>
      <c r="I35" s="66"/>
      <c r="J35" s="67"/>
    </row>
    <row r="36" spans="1:10" x14ac:dyDescent="0.25">
      <c r="A36" s="9"/>
    </row>
  </sheetData>
  <mergeCells count="4">
    <mergeCell ref="E5:I5"/>
    <mergeCell ref="D5:D7"/>
    <mergeCell ref="A5:B7"/>
    <mergeCell ref="A32:L32"/>
  </mergeCells>
  <phoneticPr fontId="8" type="noConversion"/>
  <conditionalFormatting sqref="E9:E27">
    <cfRule type="cellIs" dxfId="0" priority="1" operator="greaterThan">
      <formula>D9</formula>
    </cfRule>
  </conditionalFormatting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  <ignoredErrors>
    <ignoredError sqref="J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5" ma:contentTypeDescription="Vytvoří nový dokument" ma:contentTypeScope="" ma:versionID="6df0c4ead93a8c1a24a120723d5334c8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9c4c5d994eb63e77d3d0f9e8f8987f5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228282-7181-4339-88C7-A83D44D7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EB2AC-89A8-4A50-80B3-2C42FAB65988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customXml/itemProps3.xml><?xml version="1.0" encoding="utf-8"?>
<ds:datastoreItem xmlns:ds="http://schemas.openxmlformats.org/officeDocument/2006/customXml" ds:itemID="{20F22E03-CAE4-4746-A262-534C16A91E8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proúčt.HV23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Aleš Havránek</cp:lastModifiedBy>
  <cp:lastPrinted>2014-03-03T12:18:36Z</cp:lastPrinted>
  <dcterms:created xsi:type="dcterms:W3CDTF">2011-02-05T12:56:33Z</dcterms:created>
  <dcterms:modified xsi:type="dcterms:W3CDTF">2024-05-20T07:44:02Z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0x0101007A98976A2EBE6741B875C94B67C526EF</vt:lpwstr>
  </property>
  <property fmtid="{D5CDD505-2E9C-101B-9397-08002B2CF9AE}" pid="3" name="MediaServiceImageTags">
    <vt:lpwstr/>
  </property>
</Properties>
</file>