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EF-FINANCOVANI\ROZPOCTY\ROZPOCET_MU\2017\04_Schváleno_AS\FINAL Nová IP\"/>
    </mc:Choice>
  </mc:AlternateContent>
  <bookViews>
    <workbookView xWindow="0" yWindow="0" windowWidth="28770" windowHeight="3900"/>
  </bookViews>
  <sheets>
    <sheet name="proúčt.HV16" sheetId="1" r:id="rId1"/>
  </sheets>
  <externalReferences>
    <externalReference r:id="rId2"/>
  </externalReference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F32" i="1" l="1"/>
  <c r="E31" i="1"/>
  <c r="C31" i="1"/>
  <c r="J31" i="1"/>
  <c r="D11" i="1"/>
  <c r="E11" i="1"/>
  <c r="F11" i="1"/>
  <c r="K11" i="1"/>
  <c r="D12" i="1"/>
  <c r="E12" i="1"/>
  <c r="F12" i="1"/>
  <c r="K12" i="1"/>
  <c r="D13" i="1"/>
  <c r="E13" i="1"/>
  <c r="F13" i="1"/>
  <c r="K13" i="1"/>
  <c r="D14" i="1"/>
  <c r="E14" i="1"/>
  <c r="F14" i="1"/>
  <c r="K14" i="1"/>
  <c r="D15" i="1"/>
  <c r="E15" i="1"/>
  <c r="F15" i="1"/>
  <c r="K15" i="1"/>
  <c r="D16" i="1"/>
  <c r="E16" i="1"/>
  <c r="F16" i="1"/>
  <c r="K16" i="1"/>
  <c r="D17" i="1"/>
  <c r="E17" i="1"/>
  <c r="F17" i="1"/>
  <c r="K17" i="1"/>
  <c r="D18" i="1"/>
  <c r="E18" i="1"/>
  <c r="F18" i="1"/>
  <c r="K18" i="1"/>
  <c r="D19" i="1"/>
  <c r="E19" i="1"/>
  <c r="F19" i="1"/>
  <c r="K19" i="1"/>
  <c r="D20" i="1"/>
  <c r="E20" i="1"/>
  <c r="F20" i="1"/>
  <c r="K20" i="1"/>
  <c r="D21" i="1"/>
  <c r="E21" i="1"/>
  <c r="F21" i="1"/>
  <c r="K21" i="1"/>
  <c r="D22" i="1"/>
  <c r="E22" i="1"/>
  <c r="F22" i="1"/>
  <c r="K22" i="1"/>
  <c r="D23" i="1"/>
  <c r="E23" i="1"/>
  <c r="F23" i="1"/>
  <c r="K23" i="1"/>
  <c r="D24" i="1"/>
  <c r="E24" i="1"/>
  <c r="F24" i="1"/>
  <c r="K24" i="1"/>
  <c r="D25" i="1"/>
  <c r="E25" i="1"/>
  <c r="F25" i="1"/>
  <c r="K25" i="1"/>
  <c r="D26" i="1"/>
  <c r="E26" i="1"/>
  <c r="F26" i="1"/>
  <c r="K26" i="1"/>
  <c r="D27" i="1"/>
  <c r="E27" i="1"/>
  <c r="F27" i="1"/>
  <c r="K27" i="1"/>
  <c r="D29" i="1"/>
  <c r="E29" i="1"/>
  <c r="F29" i="1"/>
  <c r="K30" i="1"/>
  <c r="H31" i="1"/>
  <c r="I31" i="1"/>
  <c r="D9" i="1"/>
  <c r="D10" i="1"/>
  <c r="E10" i="1"/>
  <c r="F10" i="1"/>
  <c r="K10" i="1"/>
  <c r="D28" i="1"/>
  <c r="E28" i="1"/>
  <c r="F28" i="1"/>
  <c r="K28" i="1"/>
  <c r="E9" i="1"/>
  <c r="F9" i="1"/>
  <c r="D31" i="1"/>
  <c r="F31" i="1"/>
  <c r="K9" i="1"/>
  <c r="G30" i="1"/>
  <c r="G31" i="1"/>
  <c r="K31" i="1"/>
  <c r="K32" i="1"/>
</calcChain>
</file>

<file path=xl/sharedStrings.xml><?xml version="1.0" encoding="utf-8"?>
<sst xmlns="http://schemas.openxmlformats.org/spreadsheetml/2006/main" count="53" uniqueCount="53">
  <si>
    <t>FO HS max.10%</t>
  </si>
  <si>
    <t>(v Kč)</t>
  </si>
  <si>
    <t>HV MU</t>
  </si>
  <si>
    <t>odvod do</t>
  </si>
  <si>
    <t xml:space="preserve">Proúčtovat do fondů   </t>
  </si>
  <si>
    <t>zbývá</t>
  </si>
  <si>
    <t>do FO HS</t>
  </si>
  <si>
    <t>do Frez</t>
  </si>
  <si>
    <t>do FRIM HS</t>
  </si>
  <si>
    <t>Pracoviště</t>
  </si>
  <si>
    <t>po zdanění</t>
  </si>
  <si>
    <t>10% z HV</t>
  </si>
  <si>
    <t>10% ze sl.1</t>
  </si>
  <si>
    <t>sl.1-3</t>
  </si>
  <si>
    <t>č.č.4720</t>
  </si>
  <si>
    <t>č.č.4730</t>
  </si>
  <si>
    <t>LF</t>
  </si>
  <si>
    <t>FF</t>
  </si>
  <si>
    <t>PrF</t>
  </si>
  <si>
    <t>FSS</t>
  </si>
  <si>
    <t>PřF</t>
  </si>
  <si>
    <t>FI</t>
  </si>
  <si>
    <t>PdF</t>
  </si>
  <si>
    <t>FSpS</t>
  </si>
  <si>
    <t>ESF</t>
  </si>
  <si>
    <t>SKM</t>
  </si>
  <si>
    <t>SUKB</t>
  </si>
  <si>
    <t>UCT</t>
  </si>
  <si>
    <t>SPSSN</t>
  </si>
  <si>
    <t>IBA</t>
  </si>
  <si>
    <t>ÚVT</t>
  </si>
  <si>
    <t>CJV</t>
  </si>
  <si>
    <t>CZS</t>
  </si>
  <si>
    <t>Celkem</t>
  </si>
  <si>
    <t>k.s.</t>
  </si>
  <si>
    <r>
      <t xml:space="preserve">FO RMU </t>
    </r>
    <r>
      <rPr>
        <vertAlign val="superscript"/>
        <sz val="10"/>
        <color indexed="12"/>
        <rFont val="Arial CE"/>
      </rPr>
      <t>*)</t>
    </r>
  </si>
  <si>
    <r>
      <t xml:space="preserve">do FO RMU </t>
    </r>
    <r>
      <rPr>
        <b/>
        <vertAlign val="superscript"/>
        <sz val="9"/>
        <color indexed="12"/>
        <rFont val="Arial CE"/>
      </rPr>
      <t>*)</t>
    </r>
  </si>
  <si>
    <r>
      <t>č.č. 4741</t>
    </r>
    <r>
      <rPr>
        <b/>
        <i/>
        <vertAlign val="superscript"/>
        <sz val="9"/>
        <rFont val="Arial CE"/>
      </rPr>
      <t>**)</t>
    </r>
  </si>
  <si>
    <r>
      <t>RMU</t>
    </r>
    <r>
      <rPr>
        <vertAlign val="superscript"/>
        <sz val="10"/>
        <rFont val="Arial CE"/>
      </rPr>
      <t xml:space="preserve"> </t>
    </r>
  </si>
  <si>
    <t>CEITEC MU</t>
  </si>
  <si>
    <t>CEITEC CŘS</t>
  </si>
  <si>
    <t>CTT</t>
  </si>
  <si>
    <t>č.č.4729</t>
  </si>
  <si>
    <t>RMU-CP (47*9)</t>
  </si>
  <si>
    <t>do FPP</t>
  </si>
  <si>
    <t xml:space="preserve"> </t>
  </si>
  <si>
    <t>Rozdělení HV MU za rok 2016 do finančních fondů</t>
  </si>
  <si>
    <t>za r.2016</t>
  </si>
  <si>
    <r>
      <t>*)</t>
    </r>
    <r>
      <rPr>
        <i/>
        <sz val="8"/>
        <rFont val="Arial CE"/>
      </rPr>
      <t xml:space="preserve"> u RMU centralizace na hmotnou zainteresovanost dle směrnice Realizace pravidel hospodaření MU , č.ú. 911 101</t>
    </r>
  </si>
  <si>
    <r>
      <t xml:space="preserve">**) </t>
    </r>
    <r>
      <rPr>
        <i/>
        <sz val="8"/>
        <rFont val="Arial CE"/>
      </rPr>
      <t>HV RMU centralizovat do rezervy FRIM (č.č. 4749)</t>
    </r>
  </si>
  <si>
    <t>Návrh HS uvést do sl. 7 až 9</t>
  </si>
  <si>
    <t>č.č.476*</t>
  </si>
  <si>
    <t>V Brně dne 17.3.2017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</si>
</sst>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3" formatCode="#,##0.0"/>
  </numFmts>
  <fonts count="39" x14ac:knownFonts="1">
    <font>
      <sz val="10"/>
      <name val="Arial"/>
      <family val="2"/>
    </font>
    <font>
      <sz val="10"/>
      <name val="Arial CE"/>
    </font>
    <font>
      <b/>
      <sz val="12"/>
      <name val="Arial CE"/>
      <family val="2"/>
    </font>
    <font>
      <sz val="9"/>
      <name val="Arial CE"/>
    </font>
    <font>
      <i/>
      <sz val="10"/>
      <color indexed="10"/>
      <name val="Arial CE"/>
    </font>
    <font>
      <i/>
      <sz val="9"/>
      <color indexed="10"/>
      <name val="Arial CE"/>
    </font>
    <font>
      <b/>
      <sz val="10"/>
      <color indexed="10"/>
      <name val="Arial CE"/>
    </font>
    <font>
      <i/>
      <sz val="10"/>
      <color indexed="8"/>
      <name val="Arial CE"/>
    </font>
    <font>
      <sz val="10"/>
      <color indexed="10"/>
      <name val="Arial CE"/>
    </font>
    <font>
      <sz val="10"/>
      <color indexed="12"/>
      <name val="Arial CE"/>
    </font>
    <font>
      <b/>
      <sz val="10"/>
      <name val="Arial CE"/>
    </font>
    <font>
      <vertAlign val="superscript"/>
      <sz val="10"/>
      <color indexed="12"/>
      <name val="Arial CE"/>
    </font>
    <font>
      <b/>
      <vertAlign val="superscript"/>
      <sz val="9"/>
      <color indexed="12"/>
      <name val="Arial CE"/>
    </font>
    <font>
      <b/>
      <sz val="9"/>
      <color indexed="12"/>
      <name val="Arial CE"/>
    </font>
    <font>
      <b/>
      <sz val="9"/>
      <name val="Arial CE"/>
    </font>
    <font>
      <i/>
      <sz val="9"/>
      <color indexed="12"/>
      <name val="Arial CE"/>
    </font>
    <font>
      <i/>
      <sz val="9"/>
      <name val="Arial CE"/>
    </font>
    <font>
      <b/>
      <i/>
      <sz val="9"/>
      <color indexed="12"/>
      <name val="Arial CE"/>
    </font>
    <font>
      <b/>
      <i/>
      <sz val="9"/>
      <name val="Arial CE"/>
    </font>
    <font>
      <b/>
      <i/>
      <vertAlign val="superscript"/>
      <sz val="9"/>
      <name val="Arial CE"/>
    </font>
    <font>
      <i/>
      <sz val="10"/>
      <name val="Arial CE"/>
      <family val="2"/>
    </font>
    <font>
      <i/>
      <sz val="10"/>
      <color indexed="12"/>
      <name val="Arial CE"/>
    </font>
    <font>
      <b/>
      <i/>
      <sz val="10"/>
      <color indexed="12"/>
      <name val="Arial CE"/>
    </font>
    <font>
      <b/>
      <i/>
      <sz val="10"/>
      <name val="Arial CE"/>
    </font>
    <font>
      <b/>
      <sz val="10"/>
      <color indexed="12"/>
      <name val="Arial CE"/>
    </font>
    <font>
      <b/>
      <sz val="10"/>
      <color indexed="8"/>
      <name val="Arial CE"/>
    </font>
    <font>
      <sz val="9"/>
      <color indexed="12"/>
      <name val="Arial CE"/>
    </font>
    <font>
      <vertAlign val="superscript"/>
      <sz val="10"/>
      <name val="Arial CE"/>
    </font>
    <font>
      <sz val="9"/>
      <color indexed="8"/>
      <name val="Arial CE"/>
    </font>
    <font>
      <b/>
      <sz val="9"/>
      <color indexed="8"/>
      <name val="Arial CE"/>
    </font>
    <font>
      <i/>
      <sz val="8"/>
      <name val="Arial CE"/>
    </font>
    <font>
      <b/>
      <i/>
      <sz val="8"/>
      <name val="Arial CE"/>
    </font>
    <font>
      <i/>
      <vertAlign val="superscript"/>
      <sz val="8"/>
      <name val="Arial CE"/>
    </font>
    <font>
      <sz val="8"/>
      <name val="Arial CE"/>
    </font>
    <font>
      <i/>
      <sz val="10"/>
      <name val="Arial CE"/>
      <family val="2"/>
    </font>
    <font>
      <i/>
      <sz val="10"/>
      <name val="Arial CE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7" fillId="0" borderId="0"/>
    <xf numFmtId="0" fontId="1" fillId="0" borderId="0"/>
  </cellStyleXfs>
  <cellXfs count="120">
    <xf numFmtId="0" fontId="0" fillId="0" borderId="0" xfId="0"/>
    <xf numFmtId="0" fontId="2" fillId="0" borderId="0" xfId="2" applyFont="1"/>
    <xf numFmtId="0" fontId="1" fillId="0" borderId="0" xfId="2"/>
    <xf numFmtId="4" fontId="1" fillId="0" borderId="0" xfId="2" applyNumberFormat="1"/>
    <xf numFmtId="4" fontId="3" fillId="0" borderId="0" xfId="2" applyNumberFormat="1" applyFont="1"/>
    <xf numFmtId="0" fontId="3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4" fontId="4" fillId="0" borderId="0" xfId="2" applyNumberFormat="1" applyFont="1"/>
    <xf numFmtId="4" fontId="5" fillId="0" borderId="0" xfId="2" applyNumberFormat="1" applyFont="1"/>
    <xf numFmtId="0" fontId="5" fillId="0" borderId="0" xfId="2" applyFont="1"/>
    <xf numFmtId="0" fontId="6" fillId="0" borderId="0" xfId="2" applyFont="1" applyFill="1" applyAlignment="1">
      <alignment horizontal="center"/>
    </xf>
    <xf numFmtId="0" fontId="7" fillId="0" borderId="0" xfId="2" applyFont="1" applyFill="1"/>
    <xf numFmtId="0" fontId="4" fillId="0" borderId="0" xfId="2" applyFont="1" applyFill="1"/>
    <xf numFmtId="0" fontId="6" fillId="0" borderId="0" xfId="2" applyFont="1" applyAlignment="1">
      <alignment horizontal="center"/>
    </xf>
    <xf numFmtId="0" fontId="1" fillId="0" borderId="0" xfId="2" applyAlignment="1">
      <alignment horizontal="right"/>
    </xf>
    <xf numFmtId="4" fontId="3" fillId="0" borderId="1" xfId="2" applyNumberFormat="1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14" fillId="0" borderId="3" xfId="2" applyFont="1" applyBorder="1" applyAlignment="1">
      <alignment horizontal="center"/>
    </xf>
    <xf numFmtId="0" fontId="20" fillId="0" borderId="0" xfId="2" applyFont="1" applyAlignment="1">
      <alignment horizontal="center"/>
    </xf>
    <xf numFmtId="4" fontId="3" fillId="0" borderId="1" xfId="2" applyNumberFormat="1" applyFont="1" applyBorder="1"/>
    <xf numFmtId="4" fontId="3" fillId="0" borderId="4" xfId="2" applyNumberFormat="1" applyFont="1" applyBorder="1"/>
    <xf numFmtId="4" fontId="26" fillId="2" borderId="4" xfId="2" applyNumberFormat="1" applyFont="1" applyFill="1" applyBorder="1"/>
    <xf numFmtId="3" fontId="8" fillId="2" borderId="5" xfId="2" applyNumberFormat="1" applyFont="1" applyFill="1" applyBorder="1"/>
    <xf numFmtId="3" fontId="8" fillId="2" borderId="6" xfId="2" applyNumberFormat="1" applyFont="1" applyFill="1" applyBorder="1"/>
    <xf numFmtId="0" fontId="30" fillId="0" borderId="0" xfId="2" applyFont="1" applyBorder="1"/>
    <xf numFmtId="4" fontId="30" fillId="0" borderId="0" xfId="2" applyNumberFormat="1" applyFont="1" applyBorder="1"/>
    <xf numFmtId="4" fontId="16" fillId="0" borderId="0" xfId="2" applyNumberFormat="1" applyFont="1" applyBorder="1"/>
    <xf numFmtId="3" fontId="30" fillId="0" borderId="0" xfId="2" applyNumberFormat="1" applyFont="1" applyBorder="1"/>
    <xf numFmtId="3" fontId="31" fillId="0" borderId="0" xfId="2" applyNumberFormat="1" applyFont="1" applyBorder="1"/>
    <xf numFmtId="4" fontId="31" fillId="0" borderId="0" xfId="2" applyNumberFormat="1" applyFont="1" applyBorder="1"/>
    <xf numFmtId="0" fontId="30" fillId="0" borderId="0" xfId="2" applyFont="1"/>
    <xf numFmtId="0" fontId="32" fillId="0" borderId="0" xfId="2" applyFont="1"/>
    <xf numFmtId="0" fontId="33" fillId="0" borderId="0" xfId="2" applyFont="1"/>
    <xf numFmtId="4" fontId="33" fillId="0" borderId="0" xfId="2" applyNumberFormat="1" applyFont="1"/>
    <xf numFmtId="4" fontId="30" fillId="0" borderId="0" xfId="2" applyNumberFormat="1" applyFont="1"/>
    <xf numFmtId="183" fontId="30" fillId="0" borderId="0" xfId="2" applyNumberFormat="1" applyFont="1"/>
    <xf numFmtId="0" fontId="34" fillId="0" borderId="0" xfId="2" applyFont="1"/>
    <xf numFmtId="4" fontId="34" fillId="0" borderId="0" xfId="2" applyNumberFormat="1" applyFont="1"/>
    <xf numFmtId="4" fontId="16" fillId="0" borderId="0" xfId="2" applyNumberFormat="1" applyFont="1"/>
    <xf numFmtId="0" fontId="16" fillId="0" borderId="0" xfId="2" applyFont="1"/>
    <xf numFmtId="183" fontId="34" fillId="0" borderId="0" xfId="2" applyNumberFormat="1" applyFont="1"/>
    <xf numFmtId="0" fontId="38" fillId="0" borderId="0" xfId="2" applyFont="1"/>
    <xf numFmtId="4" fontId="8" fillId="4" borderId="0" xfId="2" applyNumberFormat="1" applyFont="1" applyFill="1" applyAlignment="1">
      <alignment horizontal="center"/>
    </xf>
    <xf numFmtId="3" fontId="1" fillId="0" borderId="6" xfId="2" applyNumberFormat="1" applyFont="1" applyFill="1" applyBorder="1"/>
    <xf numFmtId="3" fontId="1" fillId="0" borderId="5" xfId="2" applyNumberFormat="1" applyFont="1" applyFill="1" applyBorder="1"/>
    <xf numFmtId="0" fontId="3" fillId="0" borderId="0" xfId="2" applyFont="1" applyFill="1" applyAlignment="1">
      <alignment horizontal="center"/>
    </xf>
    <xf numFmtId="14" fontId="35" fillId="0" borderId="0" xfId="2" applyNumberFormat="1" applyFont="1" applyFill="1"/>
    <xf numFmtId="0" fontId="3" fillId="0" borderId="0" xfId="2" applyFont="1" applyFill="1"/>
    <xf numFmtId="0" fontId="34" fillId="0" borderId="0" xfId="2" applyFont="1" applyFill="1"/>
    <xf numFmtId="0" fontId="36" fillId="0" borderId="0" xfId="2" applyFont="1"/>
    <xf numFmtId="3" fontId="1" fillId="0" borderId="2" xfId="2" applyNumberFormat="1" applyFont="1" applyFill="1" applyBorder="1"/>
    <xf numFmtId="3" fontId="1" fillId="0" borderId="3" xfId="2" applyNumberFormat="1" applyFont="1" applyFill="1" applyBorder="1"/>
    <xf numFmtId="3" fontId="9" fillId="0" borderId="7" xfId="2" applyNumberFormat="1" applyFont="1" applyBorder="1"/>
    <xf numFmtId="3" fontId="9" fillId="0" borderId="5" xfId="2" applyNumberFormat="1" applyFont="1" applyBorder="1"/>
    <xf numFmtId="4" fontId="1" fillId="4" borderId="6" xfId="2" applyNumberFormat="1" applyFont="1" applyFill="1" applyBorder="1"/>
    <xf numFmtId="3" fontId="1" fillId="4" borderId="6" xfId="2" applyNumberFormat="1" applyFont="1" applyFill="1" applyBorder="1"/>
    <xf numFmtId="0" fontId="1" fillId="0" borderId="8" xfId="2" applyBorder="1"/>
    <xf numFmtId="4" fontId="3" fillId="0" borderId="9" xfId="2" applyNumberFormat="1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1" fillId="0" borderId="3" xfId="2" applyBorder="1"/>
    <xf numFmtId="0" fontId="10" fillId="0" borderId="2" xfId="2" applyFont="1" applyBorder="1" applyAlignment="1">
      <alignment horizontal="center"/>
    </xf>
    <xf numFmtId="0" fontId="1" fillId="0" borderId="11" xfId="2" applyBorder="1" applyAlignment="1">
      <alignment horizontal="center"/>
    </xf>
    <xf numFmtId="4" fontId="25" fillId="0" borderId="5" xfId="2" applyNumberFormat="1" applyFont="1" applyFill="1" applyBorder="1"/>
    <xf numFmtId="0" fontId="1" fillId="0" borderId="12" xfId="2" applyBorder="1" applyAlignment="1">
      <alignment horizontal="center"/>
    </xf>
    <xf numFmtId="0" fontId="1" fillId="2" borderId="12" xfId="2" applyFill="1" applyBorder="1" applyAlignment="1">
      <alignment horizontal="center"/>
    </xf>
    <xf numFmtId="4" fontId="25" fillId="2" borderId="5" xfId="2" applyNumberFormat="1" applyFont="1" applyFill="1" applyBorder="1"/>
    <xf numFmtId="0" fontId="15" fillId="0" borderId="2" xfId="2" applyFont="1" applyBorder="1" applyAlignment="1">
      <alignment horizontal="center"/>
    </xf>
    <xf numFmtId="0" fontId="18" fillId="0" borderId="2" xfId="2" applyFont="1" applyFill="1" applyBorder="1" applyAlignment="1">
      <alignment horizontal="center"/>
    </xf>
    <xf numFmtId="0" fontId="18" fillId="0" borderId="3" xfId="2" applyFont="1" applyFill="1" applyBorder="1" applyAlignment="1">
      <alignment horizontal="center"/>
    </xf>
    <xf numFmtId="0" fontId="1" fillId="0" borderId="13" xfId="2" applyBorder="1"/>
    <xf numFmtId="4" fontId="3" fillId="0" borderId="14" xfId="2" applyNumberFormat="1" applyFont="1" applyBorder="1"/>
    <xf numFmtId="3" fontId="9" fillId="0" borderId="15" xfId="2" applyNumberFormat="1" applyFont="1" applyBorder="1"/>
    <xf numFmtId="3" fontId="10" fillId="0" borderId="15" xfId="2" applyNumberFormat="1" applyFont="1" applyBorder="1"/>
    <xf numFmtId="4" fontId="10" fillId="0" borderId="15" xfId="2" applyNumberFormat="1" applyFont="1" applyBorder="1"/>
    <xf numFmtId="0" fontId="20" fillId="0" borderId="16" xfId="2" applyFont="1" applyBorder="1" applyAlignment="1">
      <alignment horizontal="center"/>
    </xf>
    <xf numFmtId="0" fontId="16" fillId="0" borderId="17" xfId="2" applyFont="1" applyBorder="1" applyAlignment="1">
      <alignment horizontal="center"/>
    </xf>
    <xf numFmtId="0" fontId="21" fillId="0" borderId="18" xfId="2" applyFont="1" applyBorder="1" applyAlignment="1">
      <alignment horizontal="center"/>
    </xf>
    <xf numFmtId="0" fontId="23" fillId="0" borderId="18" xfId="2" applyFont="1" applyBorder="1" applyAlignment="1">
      <alignment horizontal="center"/>
    </xf>
    <xf numFmtId="0" fontId="23" fillId="0" borderId="16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3" fontId="26" fillId="0" borderId="19" xfId="2" applyNumberFormat="1" applyFont="1" applyBorder="1"/>
    <xf numFmtId="3" fontId="28" fillId="5" borderId="15" xfId="2" applyNumberFormat="1" applyFont="1" applyFill="1" applyBorder="1"/>
    <xf numFmtId="3" fontId="28" fillId="5" borderId="13" xfId="2" applyNumberFormat="1" applyFont="1" applyFill="1" applyBorder="1"/>
    <xf numFmtId="4" fontId="29" fillId="3" borderId="15" xfId="2" applyNumberFormat="1" applyFont="1" applyFill="1" applyBorder="1"/>
    <xf numFmtId="0" fontId="1" fillId="0" borderId="20" xfId="2" applyBorder="1"/>
    <xf numFmtId="0" fontId="1" fillId="0" borderId="0" xfId="2" applyBorder="1"/>
    <xf numFmtId="0" fontId="20" fillId="0" borderId="21" xfId="2" applyFont="1" applyBorder="1" applyAlignment="1">
      <alignment horizontal="center"/>
    </xf>
    <xf numFmtId="0" fontId="1" fillId="0" borderId="0" xfId="2" applyFill="1" applyBorder="1"/>
    <xf numFmtId="0" fontId="1" fillId="0" borderId="22" xfId="2" applyFill="1" applyBorder="1"/>
    <xf numFmtId="0" fontId="1" fillId="2" borderId="22" xfId="2" applyFont="1" applyFill="1" applyBorder="1"/>
    <xf numFmtId="0" fontId="3" fillId="5" borderId="23" xfId="2" applyFont="1" applyFill="1" applyBorder="1"/>
    <xf numFmtId="0" fontId="1" fillId="0" borderId="23" xfId="2" applyBorder="1"/>
    <xf numFmtId="0" fontId="13" fillId="0" borderId="0" xfId="2" applyFont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22" fillId="0" borderId="21" xfId="2" applyFont="1" applyBorder="1" applyAlignment="1">
      <alignment horizontal="center"/>
    </xf>
    <xf numFmtId="4" fontId="24" fillId="0" borderId="0" xfId="2" applyNumberFormat="1" applyFont="1" applyBorder="1"/>
    <xf numFmtId="4" fontId="24" fillId="0" borderId="22" xfId="2" applyNumberFormat="1" applyFont="1" applyBorder="1"/>
    <xf numFmtId="4" fontId="24" fillId="2" borderId="22" xfId="2" applyNumberFormat="1" applyFont="1" applyFill="1" applyBorder="1"/>
    <xf numFmtId="4" fontId="13" fillId="5" borderId="23" xfId="2" applyNumberFormat="1" applyFont="1" applyFill="1" applyBorder="1"/>
    <xf numFmtId="3" fontId="24" fillId="0" borderId="14" xfId="2" applyNumberFormat="1" applyFont="1" applyBorder="1"/>
    <xf numFmtId="4" fontId="1" fillId="0" borderId="10" xfId="2" applyNumberFormat="1" applyBorder="1" applyAlignment="1">
      <alignment horizontal="center"/>
    </xf>
    <xf numFmtId="0" fontId="3" fillId="0" borderId="10" xfId="2" applyFont="1" applyBorder="1" applyAlignment="1">
      <alignment horizontal="center"/>
    </xf>
    <xf numFmtId="4" fontId="1" fillId="0" borderId="2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" fontId="1" fillId="0" borderId="2" xfId="2" applyNumberForma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20" fillId="0" borderId="18" xfId="2" applyFont="1" applyBorder="1" applyAlignment="1">
      <alignment horizontal="center"/>
    </xf>
    <xf numFmtId="0" fontId="16" fillId="0" borderId="18" xfId="2" applyFont="1" applyBorder="1" applyAlignment="1">
      <alignment horizontal="center"/>
    </xf>
    <xf numFmtId="4" fontId="37" fillId="0" borderId="7" xfId="1" applyNumberFormat="1" applyBorder="1"/>
    <xf numFmtId="4" fontId="3" fillId="0" borderId="24" xfId="2" applyNumberFormat="1" applyFont="1" applyBorder="1"/>
    <xf numFmtId="4" fontId="37" fillId="0" borderId="5" xfId="1" applyNumberFormat="1" applyBorder="1"/>
    <xf numFmtId="4" fontId="3" fillId="0" borderId="5" xfId="2" applyNumberFormat="1" applyFont="1" applyBorder="1"/>
    <xf numFmtId="4" fontId="3" fillId="2" borderId="5" xfId="2" applyNumberFormat="1" applyFont="1" applyFill="1" applyBorder="1"/>
    <xf numFmtId="4" fontId="3" fillId="0" borderId="19" xfId="2" applyNumberFormat="1" applyFont="1" applyBorder="1"/>
    <xf numFmtId="4" fontId="1" fillId="0" borderId="15" xfId="2" applyNumberFormat="1" applyBorder="1"/>
    <xf numFmtId="0" fontId="10" fillId="0" borderId="21" xfId="2" applyFont="1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</cellXfs>
  <cellStyles count="3">
    <cellStyle name="Normální" xfId="0" builtinId="0"/>
    <cellStyle name="Normální 2" xfId="1"/>
    <cellStyle name="normální_proúčt.HV06_navrh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90eko01\Dokumenty\Plocha\Rozpocet%202009\rozpocet%202009\rozdeleni%20HV08_100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účt.HV08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Normal="100" workbookViewId="0"/>
  </sheetViews>
  <sheetFormatPr defaultColWidth="11.42578125" defaultRowHeight="12.75" x14ac:dyDescent="0.2"/>
  <cols>
    <col min="1" max="1" width="4.85546875" style="2" customWidth="1"/>
    <col min="2" max="2" width="14.140625" style="2" customWidth="1"/>
    <col min="3" max="3" width="15.140625" style="3" customWidth="1"/>
    <col min="4" max="4" width="13.7109375" style="4" customWidth="1"/>
    <col min="5" max="5" width="12.42578125" style="2" customWidth="1"/>
    <col min="6" max="6" width="13.7109375" style="5" customWidth="1"/>
    <col min="7" max="7" width="12.42578125" style="2" customWidth="1"/>
    <col min="8" max="8" width="12.140625" style="2" customWidth="1"/>
    <col min="9" max="10" width="13.7109375" style="2" customWidth="1"/>
    <col min="11" max="11" width="14" style="2" customWidth="1"/>
    <col min="12" max="16384" width="11.42578125" style="2"/>
  </cols>
  <sheetData>
    <row r="1" spans="1:11" ht="15.75" x14ac:dyDescent="0.25">
      <c r="A1" s="1" t="s">
        <v>46</v>
      </c>
      <c r="G1" s="6"/>
    </row>
    <row r="2" spans="1:11" s="7" customFormat="1" x14ac:dyDescent="0.2">
      <c r="A2" s="51"/>
      <c r="C2" s="8"/>
      <c r="D2" s="9"/>
      <c r="F2" s="10"/>
      <c r="H2" s="11" t="s">
        <v>50</v>
      </c>
      <c r="I2" s="11"/>
      <c r="J2" s="11"/>
      <c r="K2" s="48"/>
    </row>
    <row r="3" spans="1:11" s="7" customFormat="1" ht="11.25" customHeight="1" x14ac:dyDescent="0.2">
      <c r="C3" s="8"/>
      <c r="D3" s="9"/>
      <c r="F3" s="10"/>
      <c r="H3" s="12"/>
      <c r="I3" s="12"/>
      <c r="J3" s="12"/>
      <c r="K3" s="13"/>
    </row>
    <row r="4" spans="1:11" x14ac:dyDescent="0.2">
      <c r="C4" s="44" t="s">
        <v>45</v>
      </c>
      <c r="H4" s="47" t="s">
        <v>0</v>
      </c>
      <c r="I4" s="14"/>
      <c r="J4" s="14"/>
      <c r="K4" s="15" t="s">
        <v>1</v>
      </c>
    </row>
    <row r="5" spans="1:11" x14ac:dyDescent="0.2">
      <c r="A5" s="58"/>
      <c r="B5" s="86"/>
      <c r="C5" s="102" t="s">
        <v>2</v>
      </c>
      <c r="D5" s="59"/>
      <c r="E5" s="60" t="s">
        <v>3</v>
      </c>
      <c r="F5" s="103"/>
      <c r="G5" s="117" t="s">
        <v>4</v>
      </c>
      <c r="H5" s="118"/>
      <c r="I5" s="118"/>
      <c r="J5" s="118"/>
      <c r="K5" s="119"/>
    </row>
    <row r="6" spans="1:11" ht="14.25" x14ac:dyDescent="0.2">
      <c r="A6" s="61"/>
      <c r="B6" s="87"/>
      <c r="C6" s="104" t="s">
        <v>47</v>
      </c>
      <c r="D6" s="16"/>
      <c r="E6" s="17" t="s">
        <v>35</v>
      </c>
      <c r="F6" s="105" t="s">
        <v>5</v>
      </c>
      <c r="G6" s="94" t="s">
        <v>36</v>
      </c>
      <c r="H6" s="18" t="s">
        <v>6</v>
      </c>
      <c r="I6" s="19" t="s">
        <v>7</v>
      </c>
      <c r="J6" s="19" t="s">
        <v>44</v>
      </c>
      <c r="K6" s="62" t="s">
        <v>8</v>
      </c>
    </row>
    <row r="7" spans="1:11" ht="13.5" x14ac:dyDescent="0.2">
      <c r="A7" s="61" t="s">
        <v>9</v>
      </c>
      <c r="B7" s="87"/>
      <c r="C7" s="106" t="s">
        <v>10</v>
      </c>
      <c r="D7" s="16" t="s">
        <v>11</v>
      </c>
      <c r="E7" s="68" t="s">
        <v>12</v>
      </c>
      <c r="F7" s="107" t="s">
        <v>13</v>
      </c>
      <c r="G7" s="95" t="s">
        <v>42</v>
      </c>
      <c r="H7" s="69" t="s">
        <v>14</v>
      </c>
      <c r="I7" s="70" t="s">
        <v>15</v>
      </c>
      <c r="J7" s="70" t="s">
        <v>51</v>
      </c>
      <c r="K7" s="69" t="s">
        <v>37</v>
      </c>
    </row>
    <row r="8" spans="1:11" s="20" customFormat="1" x14ac:dyDescent="0.2">
      <c r="A8" s="76"/>
      <c r="B8" s="88"/>
      <c r="C8" s="108">
        <v>1</v>
      </c>
      <c r="D8" s="77">
        <v>2</v>
      </c>
      <c r="E8" s="78">
        <v>3</v>
      </c>
      <c r="F8" s="109">
        <v>4</v>
      </c>
      <c r="G8" s="96">
        <v>6</v>
      </c>
      <c r="H8" s="79">
        <v>7</v>
      </c>
      <c r="I8" s="80">
        <v>8</v>
      </c>
      <c r="J8" s="80">
        <v>9</v>
      </c>
      <c r="K8" s="79">
        <v>10</v>
      </c>
    </row>
    <row r="9" spans="1:11" ht="18" customHeight="1" x14ac:dyDescent="0.25">
      <c r="A9" s="63">
        <v>11</v>
      </c>
      <c r="B9" s="89" t="s">
        <v>16</v>
      </c>
      <c r="C9" s="110">
        <v>14082345.16</v>
      </c>
      <c r="D9" s="21">
        <f t="shared" ref="D9:D27" si="0">0.1*C9</f>
        <v>1408234.5160000001</v>
      </c>
      <c r="E9" s="54">
        <f>FLOOR(D9,1)</f>
        <v>1408234</v>
      </c>
      <c r="F9" s="111">
        <f t="shared" ref="F9:F23" si="1">C9-E9</f>
        <v>12674111.16</v>
      </c>
      <c r="G9" s="97"/>
      <c r="H9" s="52">
        <v>1408234</v>
      </c>
      <c r="I9" s="53"/>
      <c r="J9" s="53"/>
      <c r="K9" s="64">
        <f>F9-H9-I9-J9-G9</f>
        <v>11265877.16</v>
      </c>
    </row>
    <row r="10" spans="1:11" ht="18" customHeight="1" x14ac:dyDescent="0.25">
      <c r="A10" s="65">
        <v>21</v>
      </c>
      <c r="B10" s="90" t="s">
        <v>17</v>
      </c>
      <c r="C10" s="112">
        <v>6862743.6200000001</v>
      </c>
      <c r="D10" s="22">
        <f t="shared" si="0"/>
        <v>686274.36200000008</v>
      </c>
      <c r="E10" s="55">
        <f t="shared" ref="E10:E29" si="2">FLOOR(D10,1)</f>
        <v>686274</v>
      </c>
      <c r="F10" s="113">
        <f t="shared" si="1"/>
        <v>6176469.6200000001</v>
      </c>
      <c r="G10" s="98"/>
      <c r="H10" s="46"/>
      <c r="I10" s="45"/>
      <c r="J10" s="45"/>
      <c r="K10" s="64">
        <f t="shared" ref="K10:K28" si="3">F10-H10-I10-J10-G10</f>
        <v>6176469.6200000001</v>
      </c>
    </row>
    <row r="11" spans="1:11" ht="18" customHeight="1" x14ac:dyDescent="0.25">
      <c r="A11" s="65">
        <v>22</v>
      </c>
      <c r="B11" s="90" t="s">
        <v>18</v>
      </c>
      <c r="C11" s="112">
        <v>2609849.88</v>
      </c>
      <c r="D11" s="22">
        <f t="shared" si="0"/>
        <v>260984.98800000001</v>
      </c>
      <c r="E11" s="55">
        <f t="shared" si="2"/>
        <v>260984</v>
      </c>
      <c r="F11" s="113">
        <f t="shared" si="1"/>
        <v>2348865.88</v>
      </c>
      <c r="G11" s="98"/>
      <c r="H11" s="46">
        <v>260000</v>
      </c>
      <c r="I11" s="45"/>
      <c r="J11" s="45"/>
      <c r="K11" s="64">
        <f t="shared" si="3"/>
        <v>2088865.88</v>
      </c>
    </row>
    <row r="12" spans="1:11" ht="18" customHeight="1" x14ac:dyDescent="0.25">
      <c r="A12" s="65">
        <v>23</v>
      </c>
      <c r="B12" s="90" t="s">
        <v>19</v>
      </c>
      <c r="C12" s="112">
        <v>1443707.61</v>
      </c>
      <c r="D12" s="22">
        <f t="shared" si="0"/>
        <v>144370.76100000003</v>
      </c>
      <c r="E12" s="55">
        <f t="shared" si="2"/>
        <v>144370</v>
      </c>
      <c r="F12" s="113">
        <f t="shared" si="1"/>
        <v>1299337.6100000001</v>
      </c>
      <c r="G12" s="98"/>
      <c r="H12" s="45"/>
      <c r="I12" s="45"/>
      <c r="J12" s="45"/>
      <c r="K12" s="64">
        <f t="shared" si="3"/>
        <v>1299337.6100000001</v>
      </c>
    </row>
    <row r="13" spans="1:11" ht="18" customHeight="1" x14ac:dyDescent="0.25">
      <c r="A13" s="65">
        <v>31</v>
      </c>
      <c r="B13" s="90" t="s">
        <v>20</v>
      </c>
      <c r="C13" s="112">
        <v>1626364.36</v>
      </c>
      <c r="D13" s="22">
        <f t="shared" si="0"/>
        <v>162636.43600000002</v>
      </c>
      <c r="E13" s="55">
        <f t="shared" si="2"/>
        <v>162636</v>
      </c>
      <c r="F13" s="113">
        <f t="shared" si="1"/>
        <v>1463728.36</v>
      </c>
      <c r="G13" s="98"/>
      <c r="H13" s="46"/>
      <c r="I13" s="45">
        <v>1463728.36</v>
      </c>
      <c r="J13" s="45"/>
      <c r="K13" s="64">
        <f t="shared" si="3"/>
        <v>0</v>
      </c>
    </row>
    <row r="14" spans="1:11" ht="18" customHeight="1" x14ac:dyDescent="0.25">
      <c r="A14" s="65">
        <v>33</v>
      </c>
      <c r="B14" s="90" t="s">
        <v>21</v>
      </c>
      <c r="C14" s="112">
        <v>6951455.7199999997</v>
      </c>
      <c r="D14" s="22">
        <f t="shared" si="0"/>
        <v>695145.57200000004</v>
      </c>
      <c r="E14" s="55">
        <f t="shared" si="2"/>
        <v>695145</v>
      </c>
      <c r="F14" s="113">
        <f t="shared" si="1"/>
        <v>6256310.7199999997</v>
      </c>
      <c r="G14" s="98"/>
      <c r="H14" s="46"/>
      <c r="I14" s="45"/>
      <c r="J14" s="45"/>
      <c r="K14" s="64">
        <f t="shared" si="3"/>
        <v>6256310.7199999997</v>
      </c>
    </row>
    <row r="15" spans="1:11" ht="18" customHeight="1" x14ac:dyDescent="0.25">
      <c r="A15" s="65">
        <v>41</v>
      </c>
      <c r="B15" s="90" t="s">
        <v>22</v>
      </c>
      <c r="C15" s="112">
        <v>1044640.23</v>
      </c>
      <c r="D15" s="22">
        <f t="shared" si="0"/>
        <v>104464.023</v>
      </c>
      <c r="E15" s="55">
        <f t="shared" si="2"/>
        <v>104464</v>
      </c>
      <c r="F15" s="113">
        <f t="shared" si="1"/>
        <v>940176.23</v>
      </c>
      <c r="G15" s="98"/>
      <c r="H15" s="46"/>
      <c r="I15" s="45"/>
      <c r="J15" s="45"/>
      <c r="K15" s="64">
        <f t="shared" si="3"/>
        <v>940176.23</v>
      </c>
    </row>
    <row r="16" spans="1:11" ht="18" customHeight="1" x14ac:dyDescent="0.25">
      <c r="A16" s="65">
        <v>51</v>
      </c>
      <c r="B16" s="90" t="s">
        <v>23</v>
      </c>
      <c r="C16" s="112">
        <v>2970899.89</v>
      </c>
      <c r="D16" s="22">
        <f t="shared" si="0"/>
        <v>297089.989</v>
      </c>
      <c r="E16" s="55">
        <f t="shared" si="2"/>
        <v>297089</v>
      </c>
      <c r="F16" s="113">
        <f t="shared" si="1"/>
        <v>2673810.89</v>
      </c>
      <c r="G16" s="98"/>
      <c r="H16" s="46"/>
      <c r="I16" s="45"/>
      <c r="J16" s="45">
        <v>1336905.45</v>
      </c>
      <c r="K16" s="64">
        <f t="shared" si="3"/>
        <v>1336905.4400000002</v>
      </c>
    </row>
    <row r="17" spans="1:11" ht="18" customHeight="1" x14ac:dyDescent="0.25">
      <c r="A17" s="65">
        <v>56</v>
      </c>
      <c r="B17" s="90" t="s">
        <v>24</v>
      </c>
      <c r="C17" s="112">
        <v>838047.61</v>
      </c>
      <c r="D17" s="22">
        <f t="shared" si="0"/>
        <v>83804.760999999999</v>
      </c>
      <c r="E17" s="55">
        <f t="shared" si="2"/>
        <v>83804</v>
      </c>
      <c r="F17" s="113">
        <f t="shared" si="1"/>
        <v>754243.61</v>
      </c>
      <c r="G17" s="98"/>
      <c r="H17" s="46"/>
      <c r="I17" s="45">
        <v>424841.29</v>
      </c>
      <c r="J17" s="45"/>
      <c r="K17" s="64">
        <f t="shared" si="3"/>
        <v>329402.32</v>
      </c>
    </row>
    <row r="18" spans="1:11" ht="18" customHeight="1" x14ac:dyDescent="0.25">
      <c r="A18" s="65">
        <v>71</v>
      </c>
      <c r="B18" s="90" t="s">
        <v>39</v>
      </c>
      <c r="C18" s="112">
        <v>3944087.03</v>
      </c>
      <c r="D18" s="22">
        <f t="shared" si="0"/>
        <v>394408.70299999998</v>
      </c>
      <c r="E18" s="55">
        <f t="shared" si="2"/>
        <v>394408</v>
      </c>
      <c r="F18" s="113">
        <f t="shared" si="1"/>
        <v>3549679.03</v>
      </c>
      <c r="G18" s="98"/>
      <c r="H18" s="46"/>
      <c r="I18" s="45">
        <v>3549679.03</v>
      </c>
      <c r="J18" s="45"/>
      <c r="K18" s="64">
        <f t="shared" si="3"/>
        <v>0</v>
      </c>
    </row>
    <row r="19" spans="1:11" ht="18" customHeight="1" x14ac:dyDescent="0.25">
      <c r="A19" s="65">
        <v>79</v>
      </c>
      <c r="B19" s="90" t="s">
        <v>40</v>
      </c>
      <c r="C19" s="112">
        <v>9038.2199999999993</v>
      </c>
      <c r="D19" s="22">
        <f t="shared" si="0"/>
        <v>903.822</v>
      </c>
      <c r="E19" s="55">
        <f t="shared" si="2"/>
        <v>903</v>
      </c>
      <c r="F19" s="113">
        <f t="shared" si="1"/>
        <v>8135.2199999999993</v>
      </c>
      <c r="G19" s="98"/>
      <c r="H19" s="46"/>
      <c r="I19" s="45">
        <v>8135.22</v>
      </c>
      <c r="J19" s="45"/>
      <c r="K19" s="64">
        <f t="shared" si="3"/>
        <v>-9.0949470177292824E-13</v>
      </c>
    </row>
    <row r="20" spans="1:11" ht="18" customHeight="1" x14ac:dyDescent="0.25">
      <c r="A20" s="65">
        <v>81</v>
      </c>
      <c r="B20" s="90" t="s">
        <v>25</v>
      </c>
      <c r="C20" s="112">
        <v>8429498.3200000003</v>
      </c>
      <c r="D20" s="22">
        <f t="shared" si="0"/>
        <v>842949.83200000005</v>
      </c>
      <c r="E20" s="55">
        <f t="shared" si="2"/>
        <v>842949</v>
      </c>
      <c r="F20" s="113">
        <f t="shared" si="1"/>
        <v>7586549.3200000003</v>
      </c>
      <c r="G20" s="98"/>
      <c r="H20" s="46"/>
      <c r="I20" s="45"/>
      <c r="J20" s="45"/>
      <c r="K20" s="64">
        <f t="shared" si="3"/>
        <v>7586549.3200000003</v>
      </c>
    </row>
    <row r="21" spans="1:11" ht="18" customHeight="1" x14ac:dyDescent="0.25">
      <c r="A21" s="65">
        <v>82</v>
      </c>
      <c r="B21" s="90" t="s">
        <v>26</v>
      </c>
      <c r="C21" s="112">
        <v>10469.07</v>
      </c>
      <c r="D21" s="22">
        <f t="shared" si="0"/>
        <v>1046.9069999999999</v>
      </c>
      <c r="E21" s="55">
        <f t="shared" si="2"/>
        <v>1046</v>
      </c>
      <c r="F21" s="113">
        <f t="shared" si="1"/>
        <v>9423.07</v>
      </c>
      <c r="G21" s="98"/>
      <c r="H21" s="46"/>
      <c r="I21" s="45"/>
      <c r="J21" s="45"/>
      <c r="K21" s="64">
        <f t="shared" si="3"/>
        <v>9423.07</v>
      </c>
    </row>
    <row r="22" spans="1:11" ht="18" customHeight="1" x14ac:dyDescent="0.25">
      <c r="A22" s="65">
        <v>83</v>
      </c>
      <c r="B22" s="90" t="s">
        <v>27</v>
      </c>
      <c r="C22" s="112">
        <v>431214.71</v>
      </c>
      <c r="D22" s="22">
        <f t="shared" si="0"/>
        <v>43121.471000000005</v>
      </c>
      <c r="E22" s="55">
        <f t="shared" si="2"/>
        <v>43121</v>
      </c>
      <c r="F22" s="113">
        <f t="shared" si="1"/>
        <v>388093.71</v>
      </c>
      <c r="G22" s="98"/>
      <c r="H22" s="46"/>
      <c r="I22" s="45"/>
      <c r="J22" s="45">
        <v>388093.71</v>
      </c>
      <c r="K22" s="64">
        <f t="shared" si="3"/>
        <v>0</v>
      </c>
    </row>
    <row r="23" spans="1:11" ht="18" customHeight="1" x14ac:dyDescent="0.25">
      <c r="A23" s="65">
        <v>84</v>
      </c>
      <c r="B23" s="90" t="s">
        <v>28</v>
      </c>
      <c r="C23" s="112">
        <v>42167.98</v>
      </c>
      <c r="D23" s="22">
        <f t="shared" si="0"/>
        <v>4216.7980000000007</v>
      </c>
      <c r="E23" s="55">
        <f t="shared" si="2"/>
        <v>4216</v>
      </c>
      <c r="F23" s="113">
        <f t="shared" si="1"/>
        <v>37951.980000000003</v>
      </c>
      <c r="G23" s="98"/>
      <c r="H23" s="46"/>
      <c r="I23" s="45"/>
      <c r="J23" s="45"/>
      <c r="K23" s="64">
        <f t="shared" si="3"/>
        <v>37951.980000000003</v>
      </c>
    </row>
    <row r="24" spans="1:11" ht="18" customHeight="1" x14ac:dyDescent="0.25">
      <c r="A24" s="65">
        <v>85</v>
      </c>
      <c r="B24" s="90" t="s">
        <v>29</v>
      </c>
      <c r="C24" s="112">
        <v>471139.01</v>
      </c>
      <c r="D24" s="22">
        <f t="shared" si="0"/>
        <v>47113.901000000005</v>
      </c>
      <c r="E24" s="55">
        <f t="shared" si="2"/>
        <v>47113</v>
      </c>
      <c r="F24" s="113">
        <f t="shared" ref="F24:F29" si="4">C24-E24</f>
        <v>424026.01</v>
      </c>
      <c r="G24" s="98"/>
      <c r="H24" s="46"/>
      <c r="I24" s="45"/>
      <c r="J24" s="45"/>
      <c r="K24" s="64">
        <f t="shared" si="3"/>
        <v>424026.01</v>
      </c>
    </row>
    <row r="25" spans="1:11" ht="18" customHeight="1" x14ac:dyDescent="0.25">
      <c r="A25" s="65">
        <v>87</v>
      </c>
      <c r="B25" s="90" t="s">
        <v>41</v>
      </c>
      <c r="C25" s="112">
        <v>868672.25</v>
      </c>
      <c r="D25" s="22">
        <f t="shared" si="0"/>
        <v>86867.225000000006</v>
      </c>
      <c r="E25" s="55">
        <f t="shared" si="2"/>
        <v>86867</v>
      </c>
      <c r="F25" s="113">
        <f t="shared" si="4"/>
        <v>781805.25</v>
      </c>
      <c r="G25" s="98"/>
      <c r="H25" s="46">
        <v>78000</v>
      </c>
      <c r="I25" s="45">
        <v>350000</v>
      </c>
      <c r="J25" s="56">
        <v>353805.25</v>
      </c>
      <c r="K25" s="64">
        <f t="shared" si="3"/>
        <v>0</v>
      </c>
    </row>
    <row r="26" spans="1:11" ht="18" customHeight="1" x14ac:dyDescent="0.25">
      <c r="A26" s="65">
        <v>92</v>
      </c>
      <c r="B26" s="90" t="s">
        <v>30</v>
      </c>
      <c r="C26" s="112">
        <v>4962551.57</v>
      </c>
      <c r="D26" s="22">
        <f t="shared" si="0"/>
        <v>496255.15700000006</v>
      </c>
      <c r="E26" s="55">
        <f t="shared" si="2"/>
        <v>496255</v>
      </c>
      <c r="F26" s="113">
        <f t="shared" si="4"/>
        <v>4466296.57</v>
      </c>
      <c r="G26" s="98"/>
      <c r="H26" s="46">
        <v>140000</v>
      </c>
      <c r="I26" s="45"/>
      <c r="J26" s="57">
        <v>2150000</v>
      </c>
      <c r="K26" s="64">
        <f t="shared" si="3"/>
        <v>2176296.5700000003</v>
      </c>
    </row>
    <row r="27" spans="1:11" ht="18" customHeight="1" x14ac:dyDescent="0.25">
      <c r="A27" s="65">
        <v>96</v>
      </c>
      <c r="B27" s="90" t="s">
        <v>31</v>
      </c>
      <c r="C27" s="112">
        <v>131063.51</v>
      </c>
      <c r="D27" s="22">
        <f t="shared" si="0"/>
        <v>13106.351000000001</v>
      </c>
      <c r="E27" s="55">
        <f t="shared" si="2"/>
        <v>13106</v>
      </c>
      <c r="F27" s="113">
        <f t="shared" si="4"/>
        <v>117957.51</v>
      </c>
      <c r="G27" s="98"/>
      <c r="H27" s="46">
        <v>13000</v>
      </c>
      <c r="I27" s="45">
        <v>100000</v>
      </c>
      <c r="J27" s="57"/>
      <c r="K27" s="64">
        <f t="shared" si="3"/>
        <v>4957.5099999999948</v>
      </c>
    </row>
    <row r="28" spans="1:11" ht="18" customHeight="1" x14ac:dyDescent="0.25">
      <c r="A28" s="65">
        <v>97</v>
      </c>
      <c r="B28" s="90" t="s">
        <v>32</v>
      </c>
      <c r="C28" s="112">
        <v>1968951.83</v>
      </c>
      <c r="D28" s="22">
        <f>0.1*C28</f>
        <v>196895.18300000002</v>
      </c>
      <c r="E28" s="55">
        <f t="shared" si="2"/>
        <v>196895</v>
      </c>
      <c r="F28" s="113">
        <f t="shared" si="4"/>
        <v>1772056.83</v>
      </c>
      <c r="G28" s="98"/>
      <c r="H28" s="46">
        <v>190000</v>
      </c>
      <c r="I28" s="45">
        <v>1200000</v>
      </c>
      <c r="J28" s="57"/>
      <c r="K28" s="64">
        <f t="shared" si="3"/>
        <v>382056.83000000007</v>
      </c>
    </row>
    <row r="29" spans="1:11" ht="18" customHeight="1" x14ac:dyDescent="0.25">
      <c r="A29" s="66">
        <v>99</v>
      </c>
      <c r="B29" s="91" t="s">
        <v>38</v>
      </c>
      <c r="C29" s="112">
        <v>6408221.1799999997</v>
      </c>
      <c r="D29" s="23">
        <f>0.1*(C29)</f>
        <v>640822.11800000002</v>
      </c>
      <c r="E29" s="55">
        <f t="shared" si="2"/>
        <v>640822</v>
      </c>
      <c r="F29" s="114">
        <f t="shared" si="4"/>
        <v>5767399.1799999997</v>
      </c>
      <c r="G29" s="99"/>
      <c r="H29" s="24"/>
      <c r="I29" s="25"/>
      <c r="J29" s="25"/>
      <c r="K29" s="67">
        <v>0</v>
      </c>
    </row>
    <row r="30" spans="1:11" s="5" customFormat="1" ht="18" customHeight="1" x14ac:dyDescent="0.2">
      <c r="A30" s="81"/>
      <c r="B30" s="92" t="s">
        <v>43</v>
      </c>
      <c r="C30" s="115"/>
      <c r="D30" s="72"/>
      <c r="E30" s="82"/>
      <c r="F30" s="72"/>
      <c r="G30" s="100">
        <f>E31</f>
        <v>6610701</v>
      </c>
      <c r="H30" s="83"/>
      <c r="I30" s="84"/>
      <c r="J30" s="84"/>
      <c r="K30" s="85">
        <f>F29-G29-H29-H30-I29-I30-K29</f>
        <v>5767399.1799999997</v>
      </c>
    </row>
    <row r="31" spans="1:11" ht="20.100000000000001" customHeight="1" x14ac:dyDescent="0.2">
      <c r="A31" s="71"/>
      <c r="B31" s="93" t="s">
        <v>33</v>
      </c>
      <c r="C31" s="116">
        <f>SUM(C9:C29)</f>
        <v>66107128.75999999</v>
      </c>
      <c r="D31" s="72">
        <f>SUM(D9:D29)</f>
        <v>6610712.8759999992</v>
      </c>
      <c r="E31" s="73">
        <f>SUM(E9:E29)</f>
        <v>6610701</v>
      </c>
      <c r="F31" s="72">
        <f>SUM(F9:F29)</f>
        <v>59496427.75999999</v>
      </c>
      <c r="G31" s="101">
        <f>SUM(G9:G30)</f>
        <v>6610701</v>
      </c>
      <c r="H31" s="74">
        <f>SUM(H9:H30)</f>
        <v>2089234</v>
      </c>
      <c r="I31" s="74">
        <f>SUM(I9:I30)</f>
        <v>7096383.8999999994</v>
      </c>
      <c r="J31" s="74">
        <f>SUM(J9:J30)</f>
        <v>4228804.41</v>
      </c>
      <c r="K31" s="75">
        <f>SUM(K9:K30)</f>
        <v>46082005.449999988</v>
      </c>
    </row>
    <row r="32" spans="1:11" s="32" customFormat="1" ht="13.5" customHeight="1" x14ac:dyDescent="0.2">
      <c r="A32" s="26"/>
      <c r="B32" s="26" t="s">
        <v>34</v>
      </c>
      <c r="C32" s="27"/>
      <c r="D32" s="28"/>
      <c r="E32" s="29"/>
      <c r="F32" s="27">
        <f>SUM(E31:F31)</f>
        <v>66107128.75999999</v>
      </c>
      <c r="G32" s="30"/>
      <c r="H32" s="31"/>
      <c r="I32" s="31"/>
      <c r="J32" s="31"/>
      <c r="K32" s="27">
        <f>SUM(G31:K31)</f>
        <v>66107128.75999999</v>
      </c>
    </row>
    <row r="33" spans="1:11" s="34" customFormat="1" ht="11.25" x14ac:dyDescent="0.2">
      <c r="A33" s="33" t="s">
        <v>48</v>
      </c>
      <c r="C33" s="35"/>
      <c r="D33" s="35"/>
      <c r="K33" s="35"/>
    </row>
    <row r="34" spans="1:11" s="32" customFormat="1" ht="11.25" x14ac:dyDescent="0.2">
      <c r="A34" s="33" t="s">
        <v>49</v>
      </c>
      <c r="C34" s="36"/>
      <c r="D34" s="36"/>
      <c r="K34" s="37"/>
    </row>
    <row r="35" spans="1:11" s="32" customFormat="1" ht="11.25" x14ac:dyDescent="0.2">
      <c r="A35" s="43"/>
      <c r="C35" s="36"/>
      <c r="D35" s="36"/>
      <c r="K35" s="37"/>
    </row>
    <row r="36" spans="1:11" s="38" customFormat="1" x14ac:dyDescent="0.2">
      <c r="C36" s="39"/>
      <c r="D36" s="40"/>
      <c r="F36" s="41"/>
      <c r="K36" s="42"/>
    </row>
    <row r="37" spans="1:11" s="38" customFormat="1" x14ac:dyDescent="0.2">
      <c r="A37" s="49" t="s">
        <v>52</v>
      </c>
      <c r="B37" s="50"/>
      <c r="C37" s="39"/>
      <c r="D37" s="40"/>
      <c r="F37" s="41"/>
      <c r="K37" s="42"/>
    </row>
    <row r="38" spans="1:11" x14ac:dyDescent="0.2">
      <c r="A38" s="5"/>
    </row>
  </sheetData>
  <mergeCells count="1">
    <mergeCell ref="G5:K5"/>
  </mergeCells>
  <phoneticPr fontId="1" type="noConversion"/>
  <printOptions horizontalCentered="1" verticalCentered="1"/>
  <pageMargins left="0.78740157480314965" right="0.31496062992125984" top="0.31496062992125984" bottom="0.31496062992125984" header="0.23622047244094491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proúčt.HV16</vt:lpstr>
    </vt:vector>
  </TitlesOfParts>
  <Company>RMU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</dc:creator>
  <cp:lastModifiedBy>Havranek</cp:lastModifiedBy>
  <cp:lastPrinted>2014-03-03T12:18:36Z</cp:lastPrinted>
  <dcterms:created xsi:type="dcterms:W3CDTF">2011-02-05T12:56:33Z</dcterms:created>
  <dcterms:modified xsi:type="dcterms:W3CDTF">2017-04-03T10:36:43Z</dcterms:modified>
</cp:coreProperties>
</file>