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EF-FINANCOVANI\ROZPOCTY\ROZPOCET_MU\2019\04_Schváleno AS\Příprava\Porada rektora s děkany 09042019\"/>
    </mc:Choice>
  </mc:AlternateContent>
  <bookViews>
    <workbookView xWindow="0" yWindow="0" windowWidth="28800" windowHeight="11700"/>
  </bookViews>
  <sheets>
    <sheet name="proúčt.HV18" sheetId="1" r:id="rId1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J22" i="1" l="1"/>
  <c r="I24" i="1" l="1"/>
  <c r="I19" i="1" l="1"/>
  <c r="I18" i="1"/>
  <c r="J9" i="1" l="1"/>
  <c r="H9" i="1"/>
  <c r="C30" i="1" l="1"/>
  <c r="J30" i="1"/>
  <c r="D11" i="1"/>
  <c r="E11" i="1" s="1"/>
  <c r="F11" i="1"/>
  <c r="K11" i="1" s="1"/>
  <c r="D12" i="1"/>
  <c r="D13" i="1"/>
  <c r="E13" i="1" s="1"/>
  <c r="F13" i="1" s="1"/>
  <c r="K13" i="1" s="1"/>
  <c r="D14" i="1"/>
  <c r="D15" i="1"/>
  <c r="E15" i="1" s="1"/>
  <c r="F15" i="1" s="1"/>
  <c r="K15" i="1" s="1"/>
  <c r="D16" i="1"/>
  <c r="D17" i="1"/>
  <c r="E17" i="1" s="1"/>
  <c r="F17" i="1"/>
  <c r="K17" i="1" s="1"/>
  <c r="D18" i="1"/>
  <c r="D19" i="1"/>
  <c r="E19" i="1" s="1"/>
  <c r="F19" i="1" s="1"/>
  <c r="K19" i="1" s="1"/>
  <c r="D20" i="1"/>
  <c r="D21" i="1"/>
  <c r="E21" i="1" s="1"/>
  <c r="F21" i="1" s="1"/>
  <c r="K21" i="1" s="1"/>
  <c r="D22" i="1"/>
  <c r="D23" i="1"/>
  <c r="E23" i="1" s="1"/>
  <c r="F23" i="1"/>
  <c r="K23" i="1" s="1"/>
  <c r="D24" i="1"/>
  <c r="E24" i="1" s="1"/>
  <c r="F24" i="1"/>
  <c r="K24" i="1" s="1"/>
  <c r="D25" i="1"/>
  <c r="D26" i="1"/>
  <c r="E26" i="1" s="1"/>
  <c r="F26" i="1" s="1"/>
  <c r="K26" i="1" s="1"/>
  <c r="D28" i="1"/>
  <c r="H30" i="1"/>
  <c r="I30" i="1"/>
  <c r="D9" i="1"/>
  <c r="E9" i="1" s="1"/>
  <c r="D10" i="1"/>
  <c r="D27" i="1"/>
  <c r="E27" i="1" s="1"/>
  <c r="F27" i="1" s="1"/>
  <c r="K27" i="1" s="1"/>
  <c r="E28" i="1" l="1"/>
  <c r="F28" i="1" s="1"/>
  <c r="K29" i="1" s="1"/>
  <c r="F9" i="1"/>
  <c r="K9" i="1" s="1"/>
  <c r="D30" i="1"/>
  <c r="E22" i="1"/>
  <c r="F22" i="1" s="1"/>
  <c r="K22" i="1" s="1"/>
  <c r="E14" i="1"/>
  <c r="F14" i="1" s="1"/>
  <c r="E16" i="1"/>
  <c r="F16" i="1" s="1"/>
  <c r="K16" i="1" s="1"/>
  <c r="E25" i="1"/>
  <c r="F25" i="1" s="1"/>
  <c r="K25" i="1" s="1"/>
  <c r="E18" i="1"/>
  <c r="F18" i="1" s="1"/>
  <c r="K18" i="1" s="1"/>
  <c r="F10" i="1"/>
  <c r="K10" i="1" s="1"/>
  <c r="E10" i="1"/>
  <c r="E20" i="1"/>
  <c r="F20" i="1" s="1"/>
  <c r="K20" i="1" s="1"/>
  <c r="E12" i="1"/>
  <c r="F12" i="1" s="1"/>
  <c r="K12" i="1" s="1"/>
  <c r="E30" i="1" l="1"/>
  <c r="K14" i="1"/>
  <c r="K30" i="1" s="1"/>
  <c r="F30" i="1"/>
  <c r="F31" i="1" s="1"/>
  <c r="G29" i="1"/>
  <c r="G30" i="1" s="1"/>
  <c r="K31" i="1" l="1"/>
</calcChain>
</file>

<file path=xl/sharedStrings.xml><?xml version="1.0" encoding="utf-8"?>
<sst xmlns="http://schemas.openxmlformats.org/spreadsheetml/2006/main" count="52" uniqueCount="52">
  <si>
    <t>FO HS max.10%</t>
  </si>
  <si>
    <t>(v Kč)</t>
  </si>
  <si>
    <t>HV MU</t>
  </si>
  <si>
    <t>odvod do</t>
  </si>
  <si>
    <t xml:space="preserve">Proúčtovat do fondů   </t>
  </si>
  <si>
    <t>zbývá</t>
  </si>
  <si>
    <t>do FO HS</t>
  </si>
  <si>
    <t>do Frez</t>
  </si>
  <si>
    <t>do FRIM HS</t>
  </si>
  <si>
    <t>Pracoviště</t>
  </si>
  <si>
    <t>po zdanění</t>
  </si>
  <si>
    <t>10% z HV</t>
  </si>
  <si>
    <t>10% ze sl.1</t>
  </si>
  <si>
    <t>sl.1-3</t>
  </si>
  <si>
    <t>č.č.4720</t>
  </si>
  <si>
    <t>č.č.4730</t>
  </si>
  <si>
    <t>LF</t>
  </si>
  <si>
    <t>FF</t>
  </si>
  <si>
    <t>PrF</t>
  </si>
  <si>
    <t>FSS</t>
  </si>
  <si>
    <t>PřF</t>
  </si>
  <si>
    <t>FI</t>
  </si>
  <si>
    <t>PdF</t>
  </si>
  <si>
    <t>FSpS</t>
  </si>
  <si>
    <t>ESF</t>
  </si>
  <si>
    <t>SKM</t>
  </si>
  <si>
    <t>SUKB</t>
  </si>
  <si>
    <t>UCT</t>
  </si>
  <si>
    <t>SPSSN</t>
  </si>
  <si>
    <t>ÚVT</t>
  </si>
  <si>
    <t>CJV</t>
  </si>
  <si>
    <t>CZS</t>
  </si>
  <si>
    <t>Celkem</t>
  </si>
  <si>
    <t>k.s.</t>
  </si>
  <si>
    <r>
      <t xml:space="preserve">FO RMU </t>
    </r>
    <r>
      <rPr>
        <vertAlign val="superscript"/>
        <sz val="10"/>
        <color indexed="12"/>
        <rFont val="Arial CE"/>
      </rPr>
      <t>*)</t>
    </r>
  </si>
  <si>
    <r>
      <t xml:space="preserve">do FO RMU </t>
    </r>
    <r>
      <rPr>
        <b/>
        <vertAlign val="superscript"/>
        <sz val="9"/>
        <color indexed="12"/>
        <rFont val="Arial CE"/>
      </rPr>
      <t>*)</t>
    </r>
  </si>
  <si>
    <r>
      <t>č.č. 4741</t>
    </r>
    <r>
      <rPr>
        <b/>
        <i/>
        <vertAlign val="superscript"/>
        <sz val="9"/>
        <rFont val="Arial CE"/>
      </rPr>
      <t>**)</t>
    </r>
  </si>
  <si>
    <r>
      <t>RMU</t>
    </r>
    <r>
      <rPr>
        <vertAlign val="superscript"/>
        <sz val="10"/>
        <rFont val="Arial CE"/>
      </rPr>
      <t xml:space="preserve"> </t>
    </r>
  </si>
  <si>
    <t>CEITEC MU</t>
  </si>
  <si>
    <t>CEITEC CŘS</t>
  </si>
  <si>
    <t>CTT</t>
  </si>
  <si>
    <t>č.č.4729</t>
  </si>
  <si>
    <t>RMU-CP (47*9)</t>
  </si>
  <si>
    <t>do FPP</t>
  </si>
  <si>
    <t xml:space="preserve"> </t>
  </si>
  <si>
    <r>
      <t>*)</t>
    </r>
    <r>
      <rPr>
        <i/>
        <sz val="8"/>
        <rFont val="Arial CE"/>
      </rPr>
      <t xml:space="preserve"> u RMU centralizace na hmotnou zainteresovanost dle směrnice Realizace pravidel hospodaření MU , č.ú. 911 101</t>
    </r>
  </si>
  <si>
    <r>
      <t xml:space="preserve">**) </t>
    </r>
    <r>
      <rPr>
        <i/>
        <sz val="8"/>
        <rFont val="Arial CE"/>
      </rPr>
      <t>HV RMU centralizovat do rezervy FRIM (č.č. 4749)</t>
    </r>
  </si>
  <si>
    <t>Návrh HS uvést do sl. 7 až 9</t>
  </si>
  <si>
    <t>č.č.4761</t>
  </si>
  <si>
    <t>Rozdělení HV MU za rok 2018 do finančních fondů</t>
  </si>
  <si>
    <t>za r.2018</t>
  </si>
  <si>
    <t>V Brně dne 5.4.2019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</si>
</sst>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0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12"/>
      <name val="Arial CE"/>
      <family val="2"/>
    </font>
    <font>
      <sz val="9"/>
      <name val="Arial CE"/>
    </font>
    <font>
      <i/>
      <sz val="10"/>
      <color indexed="10"/>
      <name val="Arial CE"/>
    </font>
    <font>
      <i/>
      <sz val="9"/>
      <color indexed="10"/>
      <name val="Arial CE"/>
    </font>
    <font>
      <b/>
      <sz val="10"/>
      <color indexed="10"/>
      <name val="Arial CE"/>
    </font>
    <font>
      <i/>
      <sz val="10"/>
      <color indexed="8"/>
      <name val="Arial CE"/>
    </font>
    <font>
      <sz val="10"/>
      <color indexed="10"/>
      <name val="Arial CE"/>
    </font>
    <font>
      <sz val="10"/>
      <color indexed="12"/>
      <name val="Arial CE"/>
    </font>
    <font>
      <b/>
      <sz val="10"/>
      <name val="Arial CE"/>
    </font>
    <font>
      <vertAlign val="superscript"/>
      <sz val="10"/>
      <color indexed="12"/>
      <name val="Arial CE"/>
    </font>
    <font>
      <b/>
      <vertAlign val="superscript"/>
      <sz val="9"/>
      <color indexed="12"/>
      <name val="Arial CE"/>
    </font>
    <font>
      <b/>
      <sz val="9"/>
      <color indexed="12"/>
      <name val="Arial CE"/>
    </font>
    <font>
      <b/>
      <sz val="9"/>
      <name val="Arial CE"/>
    </font>
    <font>
      <i/>
      <sz val="9"/>
      <color indexed="12"/>
      <name val="Arial CE"/>
    </font>
    <font>
      <i/>
      <sz val="9"/>
      <name val="Arial CE"/>
    </font>
    <font>
      <b/>
      <i/>
      <sz val="9"/>
      <color indexed="12"/>
      <name val="Arial CE"/>
    </font>
    <font>
      <b/>
      <i/>
      <sz val="9"/>
      <name val="Arial CE"/>
    </font>
    <font>
      <b/>
      <i/>
      <vertAlign val="superscript"/>
      <sz val="9"/>
      <name val="Arial CE"/>
    </font>
    <font>
      <i/>
      <sz val="10"/>
      <name val="Arial CE"/>
      <family val="2"/>
    </font>
    <font>
      <i/>
      <sz val="10"/>
      <color indexed="12"/>
      <name val="Arial CE"/>
    </font>
    <font>
      <b/>
      <i/>
      <sz val="10"/>
      <color indexed="12"/>
      <name val="Arial CE"/>
    </font>
    <font>
      <b/>
      <i/>
      <sz val="10"/>
      <name val="Arial CE"/>
    </font>
    <font>
      <b/>
      <sz val="10"/>
      <color indexed="12"/>
      <name val="Arial CE"/>
    </font>
    <font>
      <b/>
      <sz val="10"/>
      <color indexed="8"/>
      <name val="Arial CE"/>
    </font>
    <font>
      <sz val="9"/>
      <color indexed="12"/>
      <name val="Arial CE"/>
    </font>
    <font>
      <vertAlign val="superscript"/>
      <sz val="10"/>
      <name val="Arial CE"/>
    </font>
    <font>
      <sz val="9"/>
      <color indexed="8"/>
      <name val="Arial CE"/>
    </font>
    <font>
      <b/>
      <sz val="9"/>
      <color indexed="8"/>
      <name val="Arial CE"/>
    </font>
    <font>
      <i/>
      <sz val="8"/>
      <name val="Arial CE"/>
    </font>
    <font>
      <b/>
      <i/>
      <sz val="8"/>
      <name val="Arial CE"/>
    </font>
    <font>
      <i/>
      <vertAlign val="superscript"/>
      <sz val="8"/>
      <name val="Arial CE"/>
    </font>
    <font>
      <sz val="8"/>
      <name val="Arial CE"/>
    </font>
    <font>
      <i/>
      <sz val="10"/>
      <name val="Arial CE"/>
      <family val="2"/>
    </font>
    <font>
      <i/>
      <sz val="10"/>
      <name val="Arial CE"/>
    </font>
    <font>
      <b/>
      <i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i/>
      <sz val="8"/>
      <color rgb="FFFF0000"/>
      <name val="Arial CE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38" fillId="0" borderId="0"/>
    <xf numFmtId="0" fontId="2" fillId="0" borderId="0"/>
    <xf numFmtId="0" fontId="1" fillId="0" borderId="0"/>
  </cellStyleXfs>
  <cellXfs count="125">
    <xf numFmtId="0" fontId="0" fillId="0" borderId="0" xfId="0"/>
    <xf numFmtId="0" fontId="3" fillId="0" borderId="0" xfId="2" applyFont="1"/>
    <xf numFmtId="0" fontId="2" fillId="0" borderId="0" xfId="2"/>
    <xf numFmtId="4" fontId="2" fillId="0" borderId="0" xfId="2" applyNumberFormat="1"/>
    <xf numFmtId="4" fontId="4" fillId="0" borderId="0" xfId="2" applyNumberFormat="1" applyFont="1"/>
    <xf numFmtId="0" fontId="4" fillId="0" borderId="0" xfId="2" applyFont="1"/>
    <xf numFmtId="0" fontId="5" fillId="0" borderId="0" xfId="2" applyFont="1" applyAlignment="1">
      <alignment horizontal="center"/>
    </xf>
    <xf numFmtId="0" fontId="5" fillId="0" borderId="0" xfId="2" applyFont="1"/>
    <xf numFmtId="4" fontId="5" fillId="0" borderId="0" xfId="2" applyNumberFormat="1" applyFont="1"/>
    <xf numFmtId="4" fontId="6" fillId="0" borderId="0" xfId="2" applyNumberFormat="1" applyFont="1"/>
    <xf numFmtId="0" fontId="6" fillId="0" borderId="0" xfId="2" applyFont="1"/>
    <xf numFmtId="0" fontId="7" fillId="0" borderId="0" xfId="2" applyFont="1" applyFill="1" applyAlignment="1">
      <alignment horizontal="center"/>
    </xf>
    <xf numFmtId="0" fontId="8" fillId="0" borderId="0" xfId="2" applyFont="1" applyFill="1"/>
    <xf numFmtId="0" fontId="5" fillId="0" borderId="0" xfId="2" applyFont="1" applyFill="1"/>
    <xf numFmtId="0" fontId="7" fillId="0" borderId="0" xfId="2" applyFont="1" applyAlignment="1">
      <alignment horizontal="center"/>
    </xf>
    <xf numFmtId="0" fontId="2" fillId="0" borderId="0" xfId="2" applyAlignment="1">
      <alignment horizontal="right"/>
    </xf>
    <xf numFmtId="4" fontId="4" fillId="0" borderId="1" xfId="2" applyNumberFormat="1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5" fillId="0" borderId="2" xfId="2" applyFont="1" applyBorder="1" applyAlignment="1">
      <alignment horizontal="center"/>
    </xf>
    <xf numFmtId="0" fontId="15" fillId="0" borderId="3" xfId="2" applyFont="1" applyBorder="1" applyAlignment="1">
      <alignment horizontal="center"/>
    </xf>
    <xf numFmtId="0" fontId="21" fillId="0" borderId="0" xfId="2" applyFont="1" applyAlignment="1">
      <alignment horizontal="center"/>
    </xf>
    <xf numFmtId="4" fontId="4" fillId="0" borderId="1" xfId="2" applyNumberFormat="1" applyFont="1" applyBorder="1"/>
    <xf numFmtId="4" fontId="4" fillId="0" borderId="4" xfId="2" applyNumberFormat="1" applyFont="1" applyBorder="1"/>
    <xf numFmtId="4" fontId="27" fillId="2" borderId="4" xfId="2" applyNumberFormat="1" applyFont="1" applyFill="1" applyBorder="1"/>
    <xf numFmtId="3" fontId="9" fillId="2" borderId="5" xfId="2" applyNumberFormat="1" applyFont="1" applyFill="1" applyBorder="1"/>
    <xf numFmtId="3" fontId="9" fillId="2" borderId="6" xfId="2" applyNumberFormat="1" applyFont="1" applyFill="1" applyBorder="1"/>
    <xf numFmtId="0" fontId="31" fillId="0" borderId="0" xfId="2" applyFont="1" applyBorder="1"/>
    <xf numFmtId="4" fontId="31" fillId="0" borderId="0" xfId="2" applyNumberFormat="1" applyFont="1" applyBorder="1"/>
    <xf numFmtId="4" fontId="17" fillId="0" borderId="0" xfId="2" applyNumberFormat="1" applyFont="1" applyBorder="1"/>
    <xf numFmtId="3" fontId="31" fillId="0" borderId="0" xfId="2" applyNumberFormat="1" applyFont="1" applyBorder="1"/>
    <xf numFmtId="3" fontId="32" fillId="0" borderId="0" xfId="2" applyNumberFormat="1" applyFont="1" applyBorder="1"/>
    <xf numFmtId="4" fontId="32" fillId="0" borderId="0" xfId="2" applyNumberFormat="1" applyFont="1" applyBorder="1"/>
    <xf numFmtId="0" fontId="31" fillId="0" borderId="0" xfId="2" applyFont="1"/>
    <xf numFmtId="0" fontId="33" fillId="0" borderId="0" xfId="2" applyFont="1"/>
    <xf numFmtId="0" fontId="34" fillId="0" borderId="0" xfId="2" applyFont="1"/>
    <xf numFmtId="4" fontId="34" fillId="0" borderId="0" xfId="2" applyNumberFormat="1" applyFont="1"/>
    <xf numFmtId="4" fontId="31" fillId="0" borderId="0" xfId="2" applyNumberFormat="1" applyFont="1"/>
    <xf numFmtId="164" fontId="31" fillId="0" borderId="0" xfId="2" applyNumberFormat="1" applyFont="1"/>
    <xf numFmtId="0" fontId="35" fillId="0" borderId="0" xfId="2" applyFont="1"/>
    <xf numFmtId="4" fontId="35" fillId="0" borderId="0" xfId="2" applyNumberFormat="1" applyFont="1"/>
    <xf numFmtId="4" fontId="17" fillId="0" borderId="0" xfId="2" applyNumberFormat="1" applyFont="1"/>
    <xf numFmtId="0" fontId="17" fillId="0" borderId="0" xfId="2" applyFont="1"/>
    <xf numFmtId="164" fontId="35" fillId="0" borderId="0" xfId="2" applyNumberFormat="1" applyFont="1"/>
    <xf numFmtId="0" fontId="39" fillId="0" borderId="0" xfId="2" applyFont="1"/>
    <xf numFmtId="4" fontId="9" fillId="4" borderId="0" xfId="2" applyNumberFormat="1" applyFont="1" applyFill="1" applyAlignment="1">
      <alignment horizontal="center"/>
    </xf>
    <xf numFmtId="3" fontId="2" fillId="0" borderId="6" xfId="2" applyNumberFormat="1" applyFont="1" applyFill="1" applyBorder="1"/>
    <xf numFmtId="3" fontId="2" fillId="0" borderId="5" xfId="2" applyNumberFormat="1" applyFont="1" applyFill="1" applyBorder="1"/>
    <xf numFmtId="0" fontId="4" fillId="0" borderId="0" xfId="2" applyFont="1" applyFill="1" applyAlignment="1">
      <alignment horizontal="center"/>
    </xf>
    <xf numFmtId="14" fontId="36" fillId="0" borderId="0" xfId="2" applyNumberFormat="1" applyFont="1" applyFill="1"/>
    <xf numFmtId="0" fontId="4" fillId="0" borderId="0" xfId="2" applyFont="1" applyFill="1"/>
    <xf numFmtId="0" fontId="35" fillId="0" borderId="0" xfId="2" applyFont="1" applyFill="1"/>
    <xf numFmtId="0" fontId="37" fillId="0" borderId="0" xfId="2" applyFont="1"/>
    <xf numFmtId="3" fontId="2" fillId="0" borderId="2" xfId="2" applyNumberFormat="1" applyFont="1" applyFill="1" applyBorder="1"/>
    <xf numFmtId="3" fontId="2" fillId="0" borderId="3" xfId="2" applyNumberFormat="1" applyFont="1" applyFill="1" applyBorder="1"/>
    <xf numFmtId="3" fontId="10" fillId="0" borderId="7" xfId="2" applyNumberFormat="1" applyFont="1" applyBorder="1"/>
    <xf numFmtId="3" fontId="10" fillId="0" borderId="5" xfId="2" applyNumberFormat="1" applyFont="1" applyBorder="1"/>
    <xf numFmtId="4" fontId="2" fillId="4" borderId="6" xfId="2" applyNumberFormat="1" applyFont="1" applyFill="1" applyBorder="1"/>
    <xf numFmtId="3" fontId="2" fillId="4" borderId="6" xfId="2" applyNumberFormat="1" applyFont="1" applyFill="1" applyBorder="1"/>
    <xf numFmtId="0" fontId="2" fillId="0" borderId="8" xfId="2" applyBorder="1"/>
    <xf numFmtId="4" fontId="4" fillId="0" borderId="9" xfId="2" applyNumberFormat="1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2" fillId="0" borderId="3" xfId="2" applyBorder="1"/>
    <xf numFmtId="0" fontId="11" fillId="0" borderId="2" xfId="2" applyFont="1" applyBorder="1" applyAlignment="1">
      <alignment horizontal="center"/>
    </xf>
    <xf numFmtId="0" fontId="2" fillId="0" borderId="11" xfId="2" applyBorder="1" applyAlignment="1">
      <alignment horizontal="center"/>
    </xf>
    <xf numFmtId="4" fontId="26" fillId="0" borderId="5" xfId="2" applyNumberFormat="1" applyFont="1" applyFill="1" applyBorder="1"/>
    <xf numFmtId="0" fontId="2" fillId="0" borderId="12" xfId="2" applyBorder="1" applyAlignment="1">
      <alignment horizontal="center"/>
    </xf>
    <xf numFmtId="0" fontId="2" fillId="2" borderId="12" xfId="2" applyFill="1" applyBorder="1" applyAlignment="1">
      <alignment horizontal="center"/>
    </xf>
    <xf numFmtId="4" fontId="26" fillId="2" borderId="5" xfId="2" applyNumberFormat="1" applyFont="1" applyFill="1" applyBorder="1"/>
    <xf numFmtId="0" fontId="16" fillId="0" borderId="2" xfId="2" applyFont="1" applyBorder="1" applyAlignment="1">
      <alignment horizontal="center"/>
    </xf>
    <xf numFmtId="0" fontId="19" fillId="0" borderId="2" xfId="2" applyFont="1" applyFill="1" applyBorder="1" applyAlignment="1">
      <alignment horizontal="center"/>
    </xf>
    <xf numFmtId="0" fontId="19" fillId="0" borderId="3" xfId="2" applyFont="1" applyFill="1" applyBorder="1" applyAlignment="1">
      <alignment horizontal="center"/>
    </xf>
    <xf numFmtId="0" fontId="2" fillId="0" borderId="13" xfId="2" applyBorder="1"/>
    <xf numFmtId="4" fontId="4" fillId="0" borderId="14" xfId="2" applyNumberFormat="1" applyFont="1" applyBorder="1"/>
    <xf numFmtId="3" fontId="10" fillId="0" borderId="15" xfId="2" applyNumberFormat="1" applyFont="1" applyBorder="1"/>
    <xf numFmtId="3" fontId="11" fillId="0" borderId="15" xfId="2" applyNumberFormat="1" applyFont="1" applyBorder="1"/>
    <xf numFmtId="4" fontId="11" fillId="0" borderId="15" xfId="2" applyNumberFormat="1" applyFont="1" applyBorder="1"/>
    <xf numFmtId="0" fontId="21" fillId="0" borderId="16" xfId="2" applyFont="1" applyBorder="1" applyAlignment="1">
      <alignment horizontal="center"/>
    </xf>
    <xf numFmtId="0" fontId="17" fillId="0" borderId="17" xfId="2" applyFont="1" applyBorder="1" applyAlignment="1">
      <alignment horizontal="center"/>
    </xf>
    <xf numFmtId="0" fontId="22" fillId="0" borderId="18" xfId="2" applyFont="1" applyBorder="1" applyAlignment="1">
      <alignment horizontal="center"/>
    </xf>
    <xf numFmtId="0" fontId="24" fillId="0" borderId="18" xfId="2" applyFont="1" applyBorder="1" applyAlignment="1">
      <alignment horizontal="center"/>
    </xf>
    <xf numFmtId="0" fontId="24" fillId="0" borderId="16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3" fontId="27" fillId="0" borderId="19" xfId="2" applyNumberFormat="1" applyFont="1" applyBorder="1"/>
    <xf numFmtId="3" fontId="29" fillId="5" borderId="15" xfId="2" applyNumberFormat="1" applyFont="1" applyFill="1" applyBorder="1"/>
    <xf numFmtId="3" fontId="29" fillId="5" borderId="13" xfId="2" applyNumberFormat="1" applyFont="1" applyFill="1" applyBorder="1"/>
    <xf numFmtId="4" fontId="30" fillId="3" borderId="15" xfId="2" applyNumberFormat="1" applyFont="1" applyFill="1" applyBorder="1"/>
    <xf numFmtId="0" fontId="2" fillId="0" borderId="20" xfId="2" applyBorder="1"/>
    <xf numFmtId="0" fontId="2" fillId="0" borderId="0" xfId="2" applyBorder="1"/>
    <xf numFmtId="0" fontId="21" fillId="0" borderId="21" xfId="2" applyFont="1" applyBorder="1" applyAlignment="1">
      <alignment horizontal="center"/>
    </xf>
    <xf numFmtId="0" fontId="4" fillId="5" borderId="23" xfId="2" applyFont="1" applyFill="1" applyBorder="1"/>
    <xf numFmtId="0" fontId="2" fillId="0" borderId="23" xfId="2" applyBorder="1"/>
    <xf numFmtId="0" fontId="14" fillId="0" borderId="0" xfId="2" applyFont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23" fillId="0" borderId="21" xfId="2" applyFont="1" applyBorder="1" applyAlignment="1">
      <alignment horizontal="center"/>
    </xf>
    <xf numFmtId="4" fontId="25" fillId="0" borderId="0" xfId="2" applyNumberFormat="1" applyFont="1" applyBorder="1"/>
    <xf numFmtId="4" fontId="25" fillId="0" borderId="22" xfId="2" applyNumberFormat="1" applyFont="1" applyBorder="1"/>
    <xf numFmtId="4" fontId="25" fillId="2" borderId="22" xfId="2" applyNumberFormat="1" applyFont="1" applyFill="1" applyBorder="1"/>
    <xf numFmtId="3" fontId="25" fillId="0" borderId="14" xfId="2" applyNumberFormat="1" applyFont="1" applyBorder="1"/>
    <xf numFmtId="4" fontId="2" fillId="0" borderId="10" xfId="2" applyNumberFormat="1" applyBorder="1" applyAlignment="1">
      <alignment horizontal="center"/>
    </xf>
    <xf numFmtId="0" fontId="4" fillId="0" borderId="10" xfId="2" applyFont="1" applyBorder="1" applyAlignment="1">
      <alignment horizontal="center"/>
    </xf>
    <xf numFmtId="4" fontId="2" fillId="0" borderId="2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4" fontId="2" fillId="0" borderId="2" xfId="2" applyNumberFormat="1" applyBorder="1" applyAlignment="1">
      <alignment horizontal="center"/>
    </xf>
    <xf numFmtId="0" fontId="17" fillId="0" borderId="1" xfId="2" applyFont="1" applyBorder="1" applyAlignment="1">
      <alignment horizontal="center"/>
    </xf>
    <xf numFmtId="0" fontId="21" fillId="0" borderId="18" xfId="2" applyFont="1" applyBorder="1" applyAlignment="1">
      <alignment horizontal="center"/>
    </xf>
    <xf numFmtId="0" fontId="17" fillId="0" borderId="18" xfId="2" applyFont="1" applyBorder="1" applyAlignment="1">
      <alignment horizontal="center"/>
    </xf>
    <xf numFmtId="4" fontId="38" fillId="0" borderId="7" xfId="1" applyNumberFormat="1" applyBorder="1"/>
    <xf numFmtId="4" fontId="4" fillId="0" borderId="24" xfId="2" applyNumberFormat="1" applyFont="1" applyBorder="1"/>
    <xf numFmtId="4" fontId="38" fillId="0" borderId="5" xfId="1" applyNumberFormat="1" applyBorder="1"/>
    <xf numFmtId="4" fontId="4" fillId="0" borderId="5" xfId="2" applyNumberFormat="1" applyFont="1" applyBorder="1"/>
    <xf numFmtId="4" fontId="4" fillId="2" borderId="5" xfId="2" applyNumberFormat="1" applyFont="1" applyFill="1" applyBorder="1"/>
    <xf numFmtId="4" fontId="4" fillId="0" borderId="19" xfId="2" applyNumberFormat="1" applyFont="1" applyBorder="1"/>
    <xf numFmtId="4" fontId="2" fillId="0" borderId="15" xfId="2" applyNumberFormat="1" applyBorder="1"/>
    <xf numFmtId="3" fontId="14" fillId="5" borderId="23" xfId="2" applyNumberFormat="1" applyFont="1" applyFill="1" applyBorder="1"/>
    <xf numFmtId="3" fontId="2" fillId="0" borderId="6" xfId="2" applyNumberFormat="1" applyFont="1" applyFill="1" applyBorder="1"/>
    <xf numFmtId="3" fontId="2" fillId="0" borderId="5" xfId="2" applyNumberFormat="1" applyFont="1" applyFill="1" applyBorder="1"/>
    <xf numFmtId="3" fontId="2" fillId="0" borderId="6" xfId="2" applyNumberFormat="1" applyFont="1" applyFill="1" applyBorder="1"/>
    <xf numFmtId="3" fontId="2" fillId="0" borderId="5" xfId="2" applyNumberFormat="1" applyFont="1" applyFill="1" applyBorder="1"/>
    <xf numFmtId="3" fontId="2" fillId="4" borderId="6" xfId="2" applyNumberFormat="1" applyFont="1" applyFill="1" applyBorder="1"/>
    <xf numFmtId="0" fontId="2" fillId="0" borderId="0" xfId="2" applyFill="1" applyBorder="1"/>
    <xf numFmtId="0" fontId="2" fillId="0" borderId="22" xfId="2" applyFill="1" applyBorder="1"/>
    <xf numFmtId="0" fontId="2" fillId="2" borderId="22" xfId="2" applyFont="1" applyFill="1" applyBorder="1"/>
    <xf numFmtId="0" fontId="11" fillId="0" borderId="21" xfId="2" applyFont="1" applyBorder="1" applyAlignment="1">
      <alignment horizontal="center" vertical="center"/>
    </xf>
    <xf numFmtId="0" fontId="2" fillId="0" borderId="21" xfId="2" applyBorder="1" applyAlignment="1">
      <alignment horizontal="center" vertical="center"/>
    </xf>
    <xf numFmtId="0" fontId="2" fillId="0" borderId="17" xfId="2" applyBorder="1" applyAlignment="1">
      <alignment horizontal="center" vertical="center"/>
    </xf>
  </cellXfs>
  <cellStyles count="4">
    <cellStyle name="Normální" xfId="0" builtinId="0"/>
    <cellStyle name="Normální 2" xfId="1"/>
    <cellStyle name="Normální 2 2" xfId="3"/>
    <cellStyle name="normální_proúčt.HV06_navrh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zoomScaleNormal="100" workbookViewId="0"/>
  </sheetViews>
  <sheetFormatPr defaultColWidth="11.42578125" defaultRowHeight="12.75" x14ac:dyDescent="0.2"/>
  <cols>
    <col min="1" max="1" width="4.85546875" style="2" customWidth="1"/>
    <col min="2" max="2" width="14.140625" style="2" customWidth="1"/>
    <col min="3" max="3" width="15.140625" style="3" customWidth="1"/>
    <col min="4" max="4" width="13.7109375" style="4" customWidth="1"/>
    <col min="5" max="5" width="12.42578125" style="2" customWidth="1"/>
    <col min="6" max="6" width="13.7109375" style="5" customWidth="1"/>
    <col min="7" max="7" width="12.42578125" style="2" customWidth="1"/>
    <col min="8" max="8" width="12.140625" style="2" customWidth="1"/>
    <col min="9" max="10" width="13.7109375" style="2" customWidth="1"/>
    <col min="11" max="11" width="14" style="2" customWidth="1"/>
    <col min="12" max="16384" width="11.42578125" style="2"/>
  </cols>
  <sheetData>
    <row r="1" spans="1:11" ht="15.75" x14ac:dyDescent="0.25">
      <c r="A1" s="1" t="s">
        <v>49</v>
      </c>
      <c r="G1" s="6"/>
    </row>
    <row r="2" spans="1:11" s="7" customFormat="1" x14ac:dyDescent="0.2">
      <c r="A2" s="51"/>
      <c r="C2" s="8"/>
      <c r="D2" s="9"/>
      <c r="F2" s="10"/>
      <c r="H2" s="11" t="s">
        <v>47</v>
      </c>
      <c r="I2" s="11"/>
      <c r="J2" s="11"/>
      <c r="K2" s="48"/>
    </row>
    <row r="3" spans="1:11" s="7" customFormat="1" ht="11.25" customHeight="1" x14ac:dyDescent="0.2">
      <c r="C3" s="8"/>
      <c r="D3" s="9"/>
      <c r="F3" s="10"/>
      <c r="H3" s="12"/>
      <c r="I3" s="12"/>
      <c r="J3" s="12"/>
      <c r="K3" s="13"/>
    </row>
    <row r="4" spans="1:11" x14ac:dyDescent="0.2">
      <c r="C4" s="44" t="s">
        <v>44</v>
      </c>
      <c r="H4" s="47" t="s">
        <v>0</v>
      </c>
      <c r="I4" s="14"/>
      <c r="J4" s="14"/>
      <c r="K4" s="15" t="s">
        <v>1</v>
      </c>
    </row>
    <row r="5" spans="1:11" x14ac:dyDescent="0.2">
      <c r="A5" s="58"/>
      <c r="B5" s="86"/>
      <c r="C5" s="98" t="s">
        <v>2</v>
      </c>
      <c r="D5" s="59"/>
      <c r="E5" s="60" t="s">
        <v>3</v>
      </c>
      <c r="F5" s="99"/>
      <c r="G5" s="122" t="s">
        <v>4</v>
      </c>
      <c r="H5" s="123"/>
      <c r="I5" s="123"/>
      <c r="J5" s="123"/>
      <c r="K5" s="124"/>
    </row>
    <row r="6" spans="1:11" ht="14.25" x14ac:dyDescent="0.2">
      <c r="A6" s="61"/>
      <c r="B6" s="87"/>
      <c r="C6" s="100" t="s">
        <v>50</v>
      </c>
      <c r="D6" s="16"/>
      <c r="E6" s="17" t="s">
        <v>34</v>
      </c>
      <c r="F6" s="101" t="s">
        <v>5</v>
      </c>
      <c r="G6" s="91" t="s">
        <v>35</v>
      </c>
      <c r="H6" s="18" t="s">
        <v>6</v>
      </c>
      <c r="I6" s="19" t="s">
        <v>7</v>
      </c>
      <c r="J6" s="19" t="s">
        <v>43</v>
      </c>
      <c r="K6" s="62" t="s">
        <v>8</v>
      </c>
    </row>
    <row r="7" spans="1:11" ht="13.5" x14ac:dyDescent="0.2">
      <c r="A7" s="61" t="s">
        <v>9</v>
      </c>
      <c r="B7" s="87"/>
      <c r="C7" s="102" t="s">
        <v>10</v>
      </c>
      <c r="D7" s="16" t="s">
        <v>11</v>
      </c>
      <c r="E7" s="68" t="s">
        <v>12</v>
      </c>
      <c r="F7" s="103" t="s">
        <v>13</v>
      </c>
      <c r="G7" s="92" t="s">
        <v>41</v>
      </c>
      <c r="H7" s="69" t="s">
        <v>14</v>
      </c>
      <c r="I7" s="70" t="s">
        <v>15</v>
      </c>
      <c r="J7" s="70" t="s">
        <v>48</v>
      </c>
      <c r="K7" s="69" t="s">
        <v>36</v>
      </c>
    </row>
    <row r="8" spans="1:11" s="20" customFormat="1" x14ac:dyDescent="0.2">
      <c r="A8" s="76"/>
      <c r="B8" s="88"/>
      <c r="C8" s="104">
        <v>1</v>
      </c>
      <c r="D8" s="77">
        <v>2</v>
      </c>
      <c r="E8" s="78">
        <v>3</v>
      </c>
      <c r="F8" s="105">
        <v>4</v>
      </c>
      <c r="G8" s="93">
        <v>6</v>
      </c>
      <c r="H8" s="79">
        <v>7</v>
      </c>
      <c r="I8" s="80">
        <v>8</v>
      </c>
      <c r="J8" s="80">
        <v>9</v>
      </c>
      <c r="K8" s="79">
        <v>10</v>
      </c>
    </row>
    <row r="9" spans="1:11" ht="18" customHeight="1" x14ac:dyDescent="0.25">
      <c r="A9" s="63">
        <v>11</v>
      </c>
      <c r="B9" s="119" t="s">
        <v>16</v>
      </c>
      <c r="C9" s="106">
        <v>16080609.820000399</v>
      </c>
      <c r="D9" s="21">
        <f t="shared" ref="D9:D26" si="0">0.1*C9</f>
        <v>1608060.9820000399</v>
      </c>
      <c r="E9" s="54">
        <f>FLOOR(D9,1)</f>
        <v>1608060</v>
      </c>
      <c r="F9" s="107">
        <f>C9-E9</f>
        <v>14472549.820000399</v>
      </c>
      <c r="G9" s="94"/>
      <c r="H9" s="52">
        <f>E9</f>
        <v>1608060</v>
      </c>
      <c r="I9" s="53"/>
      <c r="J9" s="53">
        <f>H9+E9</f>
        <v>3216120</v>
      </c>
      <c r="K9" s="64">
        <f>F9-H9-I9-J9-G9</f>
        <v>9648369.8200003989</v>
      </c>
    </row>
    <row r="10" spans="1:11" ht="18" customHeight="1" x14ac:dyDescent="0.25">
      <c r="A10" s="65">
        <v>21</v>
      </c>
      <c r="B10" s="120" t="s">
        <v>17</v>
      </c>
      <c r="C10" s="108">
        <v>5263624.5200009234</v>
      </c>
      <c r="D10" s="22">
        <f t="shared" si="0"/>
        <v>526362.45200009237</v>
      </c>
      <c r="E10" s="55">
        <f t="shared" ref="E10:E28" si="1">FLOOR(D10,1)</f>
        <v>526362</v>
      </c>
      <c r="F10" s="109">
        <f t="shared" ref="F10:F23" si="2">C10-E10</f>
        <v>4737262.5200009234</v>
      </c>
      <c r="G10" s="95"/>
      <c r="H10" s="46">
        <v>240000</v>
      </c>
      <c r="I10" s="45">
        <v>1300000</v>
      </c>
      <c r="J10" s="45"/>
      <c r="K10" s="64">
        <f t="shared" ref="K10:K27" si="3">F10-H10-I10-J10-G10</f>
        <v>3197262.5200009234</v>
      </c>
    </row>
    <row r="11" spans="1:11" ht="18" customHeight="1" x14ac:dyDescent="0.25">
      <c r="A11" s="65">
        <v>22</v>
      </c>
      <c r="B11" s="120" t="s">
        <v>18</v>
      </c>
      <c r="C11" s="108">
        <v>2500632.5800002916</v>
      </c>
      <c r="D11" s="22">
        <f t="shared" si="0"/>
        <v>250063.25800002916</v>
      </c>
      <c r="E11" s="55">
        <f t="shared" si="1"/>
        <v>250063</v>
      </c>
      <c r="F11" s="109">
        <f t="shared" si="2"/>
        <v>2250569.5800002916</v>
      </c>
      <c r="G11" s="95"/>
      <c r="H11" s="46">
        <v>250063</v>
      </c>
      <c r="I11" s="45"/>
      <c r="J11" s="45">
        <v>2000506.58</v>
      </c>
      <c r="K11" s="64">
        <f t="shared" si="3"/>
        <v>2.9150396585464478E-7</v>
      </c>
    </row>
    <row r="12" spans="1:11" ht="18" customHeight="1" x14ac:dyDescent="0.25">
      <c r="A12" s="65">
        <v>23</v>
      </c>
      <c r="B12" s="120" t="s">
        <v>19</v>
      </c>
      <c r="C12" s="108">
        <v>1742549.2999999332</v>
      </c>
      <c r="D12" s="22">
        <f t="shared" si="0"/>
        <v>174254.92999999333</v>
      </c>
      <c r="E12" s="55">
        <f t="shared" si="1"/>
        <v>174254</v>
      </c>
      <c r="F12" s="109">
        <f t="shared" si="2"/>
        <v>1568295.2999999332</v>
      </c>
      <c r="G12" s="95"/>
      <c r="H12" s="45">
        <v>174255</v>
      </c>
      <c r="I12" s="45"/>
      <c r="J12" s="45"/>
      <c r="K12" s="64">
        <f t="shared" si="3"/>
        <v>1394040.2999999332</v>
      </c>
    </row>
    <row r="13" spans="1:11" ht="18" customHeight="1" x14ac:dyDescent="0.25">
      <c r="A13" s="65">
        <v>31</v>
      </c>
      <c r="B13" s="120" t="s">
        <v>20</v>
      </c>
      <c r="C13" s="108">
        <v>11015812.970001064</v>
      </c>
      <c r="D13" s="22">
        <f t="shared" si="0"/>
        <v>1101581.2970001064</v>
      </c>
      <c r="E13" s="55">
        <f t="shared" si="1"/>
        <v>1101581</v>
      </c>
      <c r="F13" s="109">
        <f t="shared" si="2"/>
        <v>9914231.9700010642</v>
      </c>
      <c r="G13" s="95"/>
      <c r="H13" s="46"/>
      <c r="I13" s="45">
        <v>8555918.9700000007</v>
      </c>
      <c r="J13" s="45">
        <v>1358313</v>
      </c>
      <c r="K13" s="64">
        <f t="shared" si="3"/>
        <v>1.0635703802108765E-6</v>
      </c>
    </row>
    <row r="14" spans="1:11" ht="18" customHeight="1" x14ac:dyDescent="0.25">
      <c r="A14" s="65">
        <v>33</v>
      </c>
      <c r="B14" s="120" t="s">
        <v>21</v>
      </c>
      <c r="C14" s="108">
        <v>5469076.1499996316</v>
      </c>
      <c r="D14" s="22">
        <f t="shared" si="0"/>
        <v>546907.6149999632</v>
      </c>
      <c r="E14" s="55">
        <f t="shared" si="1"/>
        <v>546907</v>
      </c>
      <c r="F14" s="109">
        <f t="shared" si="2"/>
        <v>4922169.1499996316</v>
      </c>
      <c r="G14" s="95"/>
      <c r="H14" s="46"/>
      <c r="I14" s="45"/>
      <c r="J14" s="45"/>
      <c r="K14" s="64">
        <f t="shared" si="3"/>
        <v>4922169.1499996316</v>
      </c>
    </row>
    <row r="15" spans="1:11" ht="18" customHeight="1" x14ac:dyDescent="0.25">
      <c r="A15" s="65">
        <v>41</v>
      </c>
      <c r="B15" s="120" t="s">
        <v>22</v>
      </c>
      <c r="C15" s="108">
        <v>1503450.439999301</v>
      </c>
      <c r="D15" s="22">
        <f t="shared" si="0"/>
        <v>150345.04399993012</v>
      </c>
      <c r="E15" s="55">
        <f t="shared" si="1"/>
        <v>150345</v>
      </c>
      <c r="F15" s="109">
        <f t="shared" si="2"/>
        <v>1353105.439999301</v>
      </c>
      <c r="G15" s="95"/>
      <c r="H15" s="46"/>
      <c r="I15" s="45"/>
      <c r="J15" s="45"/>
      <c r="K15" s="64">
        <f t="shared" si="3"/>
        <v>1353105.439999301</v>
      </c>
    </row>
    <row r="16" spans="1:11" ht="18" customHeight="1" x14ac:dyDescent="0.25">
      <c r="A16" s="65">
        <v>51</v>
      </c>
      <c r="B16" s="120" t="s">
        <v>23</v>
      </c>
      <c r="C16" s="108">
        <v>1612840.5499999609</v>
      </c>
      <c r="D16" s="22">
        <f t="shared" si="0"/>
        <v>161284.05499999609</v>
      </c>
      <c r="E16" s="55">
        <f t="shared" si="1"/>
        <v>161284</v>
      </c>
      <c r="F16" s="109">
        <f t="shared" si="2"/>
        <v>1451556.5499999609</v>
      </c>
      <c r="G16" s="95"/>
      <c r="H16" s="46"/>
      <c r="I16" s="45"/>
      <c r="J16" s="45">
        <v>725778.22499999998</v>
      </c>
      <c r="K16" s="64">
        <f t="shared" si="3"/>
        <v>725778.32499996095</v>
      </c>
    </row>
    <row r="17" spans="1:11" ht="18" customHeight="1" x14ac:dyDescent="0.25">
      <c r="A17" s="65">
        <v>56</v>
      </c>
      <c r="B17" s="120" t="s">
        <v>24</v>
      </c>
      <c r="C17" s="108">
        <v>1062139.7199997529</v>
      </c>
      <c r="D17" s="22">
        <f t="shared" si="0"/>
        <v>106213.9719999753</v>
      </c>
      <c r="E17" s="55">
        <f t="shared" si="1"/>
        <v>106213</v>
      </c>
      <c r="F17" s="109">
        <f t="shared" si="2"/>
        <v>955926.71999975294</v>
      </c>
      <c r="G17" s="95"/>
      <c r="H17" s="46"/>
      <c r="I17" s="45"/>
      <c r="J17" s="45">
        <v>232436.65</v>
      </c>
      <c r="K17" s="64">
        <f t="shared" si="3"/>
        <v>723490.06999975292</v>
      </c>
    </row>
    <row r="18" spans="1:11" ht="18" customHeight="1" x14ac:dyDescent="0.25">
      <c r="A18" s="65">
        <v>71</v>
      </c>
      <c r="B18" s="120" t="s">
        <v>38</v>
      </c>
      <c r="C18" s="108">
        <v>7914853.0300000831</v>
      </c>
      <c r="D18" s="22">
        <f t="shared" si="0"/>
        <v>791485.30300000834</v>
      </c>
      <c r="E18" s="55">
        <f t="shared" si="1"/>
        <v>791485</v>
      </c>
      <c r="F18" s="109">
        <f t="shared" si="2"/>
        <v>7123368.0300000831</v>
      </c>
      <c r="G18" s="95"/>
      <c r="H18" s="46"/>
      <c r="I18" s="114">
        <f>F18</f>
        <v>7123368.0300000831</v>
      </c>
      <c r="J18" s="45"/>
      <c r="K18" s="64">
        <f t="shared" si="3"/>
        <v>0</v>
      </c>
    </row>
    <row r="19" spans="1:11" ht="18" customHeight="1" x14ac:dyDescent="0.25">
      <c r="A19" s="65">
        <v>79</v>
      </c>
      <c r="B19" s="120" t="s">
        <v>39</v>
      </c>
      <c r="C19" s="108">
        <v>28588.889999999868</v>
      </c>
      <c r="D19" s="22">
        <f t="shared" si="0"/>
        <v>2858.8889999999869</v>
      </c>
      <c r="E19" s="55">
        <f t="shared" si="1"/>
        <v>2858</v>
      </c>
      <c r="F19" s="109">
        <f t="shared" si="2"/>
        <v>25730.889999999868</v>
      </c>
      <c r="G19" s="95"/>
      <c r="H19" s="46"/>
      <c r="I19" s="45">
        <f>F19</f>
        <v>25730.889999999868</v>
      </c>
      <c r="J19" s="45"/>
      <c r="K19" s="64">
        <f t="shared" si="3"/>
        <v>0</v>
      </c>
    </row>
    <row r="20" spans="1:11" ht="18" customHeight="1" x14ac:dyDescent="0.25">
      <c r="A20" s="65">
        <v>81</v>
      </c>
      <c r="B20" s="120" t="s">
        <v>25</v>
      </c>
      <c r="C20" s="108">
        <v>13879935.000000173</v>
      </c>
      <c r="D20" s="22">
        <f t="shared" si="0"/>
        <v>1387993.5000000175</v>
      </c>
      <c r="E20" s="55">
        <f t="shared" si="1"/>
        <v>1387993</v>
      </c>
      <c r="F20" s="109">
        <f t="shared" si="2"/>
        <v>12491942.000000173</v>
      </c>
      <c r="G20" s="95"/>
      <c r="H20" s="46"/>
      <c r="I20" s="45"/>
      <c r="J20" s="45"/>
      <c r="K20" s="64">
        <f t="shared" si="3"/>
        <v>12491942.000000173</v>
      </c>
    </row>
    <row r="21" spans="1:11" ht="18" customHeight="1" x14ac:dyDescent="0.25">
      <c r="A21" s="65">
        <v>82</v>
      </c>
      <c r="B21" s="120" t="s">
        <v>26</v>
      </c>
      <c r="C21" s="108">
        <v>126183.86999998242</v>
      </c>
      <c r="D21" s="22">
        <f t="shared" si="0"/>
        <v>12618.386999998242</v>
      </c>
      <c r="E21" s="55">
        <f t="shared" si="1"/>
        <v>12618</v>
      </c>
      <c r="F21" s="109">
        <f t="shared" si="2"/>
        <v>113565.86999998242</v>
      </c>
      <c r="G21" s="95"/>
      <c r="H21" s="115">
        <v>11000</v>
      </c>
      <c r="I21" s="45"/>
      <c r="J21" s="45"/>
      <c r="K21" s="64">
        <f t="shared" si="3"/>
        <v>102565.86999998242</v>
      </c>
    </row>
    <row r="22" spans="1:11" ht="18" customHeight="1" x14ac:dyDescent="0.25">
      <c r="A22" s="65">
        <v>83</v>
      </c>
      <c r="B22" s="120" t="s">
        <v>27</v>
      </c>
      <c r="C22" s="108">
        <v>675747.99999999814</v>
      </c>
      <c r="D22" s="22">
        <f t="shared" si="0"/>
        <v>67574.799999999814</v>
      </c>
      <c r="E22" s="55">
        <f t="shared" si="1"/>
        <v>67574</v>
      </c>
      <c r="F22" s="109">
        <f t="shared" si="2"/>
        <v>608173.99999999814</v>
      </c>
      <c r="G22" s="95"/>
      <c r="H22" s="46"/>
      <c r="I22" s="45"/>
      <c r="J22" s="45">
        <f>F22</f>
        <v>608173.99999999814</v>
      </c>
      <c r="K22" s="64">
        <f t="shared" si="3"/>
        <v>0</v>
      </c>
    </row>
    <row r="23" spans="1:11" ht="18" customHeight="1" x14ac:dyDescent="0.25">
      <c r="A23" s="65">
        <v>84</v>
      </c>
      <c r="B23" s="120" t="s">
        <v>28</v>
      </c>
      <c r="C23" s="108">
        <v>149688.16000002529</v>
      </c>
      <c r="D23" s="22">
        <f t="shared" si="0"/>
        <v>14968.816000002531</v>
      </c>
      <c r="E23" s="55">
        <f t="shared" si="1"/>
        <v>14968</v>
      </c>
      <c r="F23" s="109">
        <f t="shared" si="2"/>
        <v>134720.16000002529</v>
      </c>
      <c r="G23" s="95"/>
      <c r="H23" s="46"/>
      <c r="I23" s="45"/>
      <c r="J23" s="45"/>
      <c r="K23" s="64">
        <f t="shared" si="3"/>
        <v>134720.16000002529</v>
      </c>
    </row>
    <row r="24" spans="1:11" ht="18" customHeight="1" x14ac:dyDescent="0.25">
      <c r="A24" s="65">
        <v>87</v>
      </c>
      <c r="B24" s="120" t="s">
        <v>40</v>
      </c>
      <c r="C24" s="108">
        <v>1340473.5900000054</v>
      </c>
      <c r="D24" s="22">
        <f t="shared" si="0"/>
        <v>134047.35900000055</v>
      </c>
      <c r="E24" s="55">
        <f t="shared" si="1"/>
        <v>134047</v>
      </c>
      <c r="F24" s="109">
        <f t="shared" ref="F24:F28" si="4">C24-E24</f>
        <v>1206426.5900000054</v>
      </c>
      <c r="G24" s="95"/>
      <c r="H24" s="46"/>
      <c r="I24" s="45">
        <f>F24</f>
        <v>1206426.5900000054</v>
      </c>
      <c r="J24" s="56"/>
      <c r="K24" s="64">
        <f t="shared" si="3"/>
        <v>0</v>
      </c>
    </row>
    <row r="25" spans="1:11" ht="18" customHeight="1" x14ac:dyDescent="0.25">
      <c r="A25" s="65">
        <v>92</v>
      </c>
      <c r="B25" s="120" t="s">
        <v>29</v>
      </c>
      <c r="C25" s="108">
        <v>3662361.3699995764</v>
      </c>
      <c r="D25" s="22">
        <f t="shared" si="0"/>
        <v>366236.13699995767</v>
      </c>
      <c r="E25" s="55">
        <f t="shared" si="1"/>
        <v>366236</v>
      </c>
      <c r="F25" s="109">
        <f t="shared" si="4"/>
        <v>3296125.3699995764</v>
      </c>
      <c r="G25" s="95"/>
      <c r="H25" s="46"/>
      <c r="I25" s="45"/>
      <c r="J25" s="57"/>
      <c r="K25" s="64">
        <f t="shared" si="3"/>
        <v>3296125.3699995764</v>
      </c>
    </row>
    <row r="26" spans="1:11" ht="18" customHeight="1" x14ac:dyDescent="0.25">
      <c r="A26" s="65">
        <v>96</v>
      </c>
      <c r="B26" s="120" t="s">
        <v>30</v>
      </c>
      <c r="C26" s="108">
        <v>1087054.9900000002</v>
      </c>
      <c r="D26" s="22">
        <f t="shared" si="0"/>
        <v>108705.49900000003</v>
      </c>
      <c r="E26" s="55">
        <f t="shared" si="1"/>
        <v>108705</v>
      </c>
      <c r="F26" s="109">
        <f t="shared" si="4"/>
        <v>978349.99000000022</v>
      </c>
      <c r="G26" s="95"/>
      <c r="H26" s="46">
        <v>800000</v>
      </c>
      <c r="I26" s="45"/>
      <c r="J26" s="57">
        <v>178349.99</v>
      </c>
      <c r="K26" s="64">
        <f t="shared" si="3"/>
        <v>2.3283064365386963E-10</v>
      </c>
    </row>
    <row r="27" spans="1:11" ht="18" customHeight="1" x14ac:dyDescent="0.25">
      <c r="A27" s="65">
        <v>97</v>
      </c>
      <c r="B27" s="120" t="s">
        <v>31</v>
      </c>
      <c r="C27" s="108">
        <v>1663852.6100001428</v>
      </c>
      <c r="D27" s="22">
        <f>0.1*C27</f>
        <v>166385.26100001429</v>
      </c>
      <c r="E27" s="55">
        <f t="shared" si="1"/>
        <v>166385</v>
      </c>
      <c r="F27" s="109">
        <f t="shared" si="4"/>
        <v>1497467.6100001428</v>
      </c>
      <c r="G27" s="95"/>
      <c r="H27" s="117">
        <v>197467.61</v>
      </c>
      <c r="I27" s="116">
        <v>200000</v>
      </c>
      <c r="J27" s="118">
        <v>700000</v>
      </c>
      <c r="K27" s="64">
        <f t="shared" si="3"/>
        <v>400000.00000014296</v>
      </c>
    </row>
    <row r="28" spans="1:11" ht="18" customHeight="1" x14ac:dyDescent="0.25">
      <c r="A28" s="66">
        <v>99</v>
      </c>
      <c r="B28" s="121" t="s">
        <v>37</v>
      </c>
      <c r="C28" s="108">
        <v>51544673.029999927</v>
      </c>
      <c r="D28" s="23">
        <f>0.1*(C28)</f>
        <v>5154467.3029999929</v>
      </c>
      <c r="E28" s="55">
        <f t="shared" si="1"/>
        <v>5154467</v>
      </c>
      <c r="F28" s="110">
        <f t="shared" si="4"/>
        <v>46390206.029999927</v>
      </c>
      <c r="G28" s="96"/>
      <c r="H28" s="24"/>
      <c r="I28" s="25"/>
      <c r="J28" s="25"/>
      <c r="K28" s="67">
        <v>0</v>
      </c>
    </row>
    <row r="29" spans="1:11" s="5" customFormat="1" ht="18" customHeight="1" x14ac:dyDescent="0.2">
      <c r="A29" s="81"/>
      <c r="B29" s="89" t="s">
        <v>42</v>
      </c>
      <c r="C29" s="111"/>
      <c r="D29" s="72"/>
      <c r="E29" s="82"/>
      <c r="F29" s="72"/>
      <c r="G29" s="113">
        <f>E30</f>
        <v>12832405</v>
      </c>
      <c r="H29" s="83"/>
      <c r="I29" s="84"/>
      <c r="J29" s="84"/>
      <c r="K29" s="85">
        <f>F28-G28-H28-H29-I28-I29-K28</f>
        <v>46390206.029999927</v>
      </c>
    </row>
    <row r="30" spans="1:11" ht="20.100000000000001" customHeight="1" x14ac:dyDescent="0.2">
      <c r="A30" s="71"/>
      <c r="B30" s="90" t="s">
        <v>32</v>
      </c>
      <c r="C30" s="112">
        <f>SUM(C9:C28)</f>
        <v>128324148.59000117</v>
      </c>
      <c r="D30" s="72">
        <f>SUM(D9:D28)</f>
        <v>12832414.859000117</v>
      </c>
      <c r="E30" s="73">
        <f>SUM(E9:E28)</f>
        <v>12832405</v>
      </c>
      <c r="F30" s="72">
        <f>SUM(F9:F28)</f>
        <v>115491743.59000118</v>
      </c>
      <c r="G30" s="97">
        <f>SUM(G9:G29)</f>
        <v>12832405</v>
      </c>
      <c r="H30" s="74">
        <f>SUM(H9:H29)</f>
        <v>3280845.61</v>
      </c>
      <c r="I30" s="74">
        <f>SUM(I9:I29)</f>
        <v>18411444.480000086</v>
      </c>
      <c r="J30" s="74">
        <f>SUM(J9:J29)</f>
        <v>9019678.4449999984</v>
      </c>
      <c r="K30" s="75">
        <f>SUM(K9:K29)</f>
        <v>84779775.05500108</v>
      </c>
    </row>
    <row r="31" spans="1:11" s="32" customFormat="1" ht="13.5" customHeight="1" x14ac:dyDescent="0.2">
      <c r="A31" s="26"/>
      <c r="B31" s="26" t="s">
        <v>33</v>
      </c>
      <c r="C31" s="27"/>
      <c r="D31" s="28"/>
      <c r="E31" s="29"/>
      <c r="F31" s="27">
        <f>SUM(E30:F30)</f>
        <v>128324148.59000118</v>
      </c>
      <c r="G31" s="30"/>
      <c r="H31" s="31"/>
      <c r="I31" s="31"/>
      <c r="J31" s="31"/>
      <c r="K31" s="27">
        <f>SUM(G30:K30)</f>
        <v>128324148.59000117</v>
      </c>
    </row>
    <row r="32" spans="1:11" s="34" customFormat="1" ht="11.25" x14ac:dyDescent="0.2">
      <c r="A32" s="33" t="s">
        <v>45</v>
      </c>
      <c r="C32" s="35"/>
      <c r="D32" s="35"/>
      <c r="K32" s="35"/>
    </row>
    <row r="33" spans="1:11" s="32" customFormat="1" ht="11.25" x14ac:dyDescent="0.2">
      <c r="A33" s="33" t="s">
        <v>46</v>
      </c>
      <c r="C33" s="36"/>
      <c r="D33" s="36"/>
      <c r="K33" s="37"/>
    </row>
    <row r="34" spans="1:11" s="32" customFormat="1" ht="11.25" x14ac:dyDescent="0.2">
      <c r="A34" s="43"/>
      <c r="C34" s="36"/>
      <c r="D34" s="36"/>
      <c r="K34" s="37"/>
    </row>
    <row r="35" spans="1:11" s="38" customFormat="1" x14ac:dyDescent="0.2">
      <c r="C35" s="39"/>
      <c r="D35" s="40"/>
      <c r="F35" s="41"/>
      <c r="K35" s="42"/>
    </row>
    <row r="36" spans="1:11" s="38" customFormat="1" x14ac:dyDescent="0.2">
      <c r="A36" s="49" t="s">
        <v>51</v>
      </c>
      <c r="B36" s="50"/>
      <c r="C36" s="39"/>
      <c r="D36" s="40"/>
      <c r="F36" s="41"/>
      <c r="K36" s="42"/>
    </row>
    <row r="37" spans="1:11" x14ac:dyDescent="0.2">
      <c r="A37" s="5"/>
    </row>
  </sheetData>
  <mergeCells count="1">
    <mergeCell ref="G5:K5"/>
  </mergeCells>
  <phoneticPr fontId="2" type="noConversion"/>
  <printOptions horizontalCentered="1" verticalCentered="1"/>
  <pageMargins left="0.78740157480314965" right="0.31496062992125984" top="0.31496062992125984" bottom="0.31496062992125984" header="0.23622047244094491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proúčt.HV18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</dc:creator>
  <cp:lastModifiedBy>Aleš Havránek</cp:lastModifiedBy>
  <cp:lastPrinted>2014-03-03T12:18:36Z</cp:lastPrinted>
  <dcterms:created xsi:type="dcterms:W3CDTF">2011-02-05T12:56:33Z</dcterms:created>
  <dcterms:modified xsi:type="dcterms:W3CDTF">2019-04-05T07:11:17Z</dcterms:modified>
</cp:coreProperties>
</file>