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OEF-FINANCOVANI\ROZPOCTY\ROZPOCET_MU\2020\04_Schváleno AS\"/>
    </mc:Choice>
  </mc:AlternateContent>
  <bookViews>
    <workbookView xWindow="0" yWindow="0" windowWidth="19200" windowHeight="11610"/>
  </bookViews>
  <sheets>
    <sheet name="proúčt.HV19" sheetId="1" r:id="rId1"/>
  </sheets>
  <definedNames>
    <definedName name="_xlnm.Database">#REF!</definedName>
  </definedNames>
  <calcPr calcId="162913"/>
</workbook>
</file>

<file path=xl/calcChain.xml><?xml version="1.0" encoding="utf-8"?>
<calcChain xmlns="http://schemas.openxmlformats.org/spreadsheetml/2006/main">
  <c r="I10" i="1" l="1"/>
  <c r="C30" i="1" l="1"/>
  <c r="D11" i="1"/>
  <c r="E11" i="1" s="1"/>
  <c r="F11" i="1" s="1"/>
  <c r="K11" i="1" s="1"/>
  <c r="D12" i="1"/>
  <c r="D13" i="1"/>
  <c r="E13" i="1" s="1"/>
  <c r="F13" i="1" s="1"/>
  <c r="K13" i="1" s="1"/>
  <c r="D14" i="1"/>
  <c r="D15" i="1"/>
  <c r="E15" i="1" s="1"/>
  <c r="F15" i="1" s="1"/>
  <c r="K15" i="1" s="1"/>
  <c r="D16" i="1"/>
  <c r="D17" i="1"/>
  <c r="E17" i="1" s="1"/>
  <c r="F17" i="1"/>
  <c r="K17" i="1" s="1"/>
  <c r="D18" i="1"/>
  <c r="D19" i="1"/>
  <c r="E19" i="1" s="1"/>
  <c r="F19" i="1" s="1"/>
  <c r="D20" i="1"/>
  <c r="D21" i="1"/>
  <c r="E21" i="1" s="1"/>
  <c r="F21" i="1" s="1"/>
  <c r="K21" i="1" s="1"/>
  <c r="D22" i="1"/>
  <c r="D23" i="1"/>
  <c r="E23" i="1" s="1"/>
  <c r="F23" i="1"/>
  <c r="K23" i="1" s="1"/>
  <c r="D24" i="1"/>
  <c r="E24" i="1" s="1"/>
  <c r="F24" i="1"/>
  <c r="D25" i="1"/>
  <c r="D26" i="1"/>
  <c r="E26" i="1" s="1"/>
  <c r="F26" i="1" s="1"/>
  <c r="K26" i="1" s="1"/>
  <c r="D28" i="1"/>
  <c r="D9" i="1"/>
  <c r="E9" i="1" s="1"/>
  <c r="D10" i="1"/>
  <c r="D27" i="1"/>
  <c r="E27" i="1" s="1"/>
  <c r="F27" i="1" s="1"/>
  <c r="K27" i="1" s="1"/>
  <c r="K24" i="1" l="1"/>
  <c r="K19" i="1"/>
  <c r="H30" i="1"/>
  <c r="E28" i="1"/>
  <c r="F28" i="1" s="1"/>
  <c r="K29" i="1" s="1"/>
  <c r="F9" i="1"/>
  <c r="K9" i="1" s="1"/>
  <c r="D30" i="1"/>
  <c r="E22" i="1"/>
  <c r="F22" i="1" s="1"/>
  <c r="E14" i="1"/>
  <c r="F14" i="1" s="1"/>
  <c r="E16" i="1"/>
  <c r="F16" i="1" s="1"/>
  <c r="K16" i="1" s="1"/>
  <c r="E25" i="1"/>
  <c r="F25" i="1" s="1"/>
  <c r="K25" i="1" s="1"/>
  <c r="E18" i="1"/>
  <c r="F18" i="1" s="1"/>
  <c r="E10" i="1"/>
  <c r="F10" i="1" s="1"/>
  <c r="K10" i="1" s="1"/>
  <c r="E20" i="1"/>
  <c r="F20" i="1" s="1"/>
  <c r="K20" i="1" s="1"/>
  <c r="E12" i="1"/>
  <c r="F12" i="1" s="1"/>
  <c r="K12" i="1" s="1"/>
  <c r="J30" i="1" l="1"/>
  <c r="I30" i="1"/>
  <c r="E30" i="1"/>
  <c r="G29" i="1" s="1"/>
  <c r="G30" i="1" s="1"/>
  <c r="K14" i="1"/>
  <c r="F30" i="1"/>
  <c r="K22" i="1" l="1"/>
  <c r="K18" i="1"/>
  <c r="F31" i="1"/>
  <c r="K30" i="1" l="1"/>
  <c r="K31" i="1" s="1"/>
</calcChain>
</file>

<file path=xl/sharedStrings.xml><?xml version="1.0" encoding="utf-8"?>
<sst xmlns="http://schemas.openxmlformats.org/spreadsheetml/2006/main" count="52" uniqueCount="52">
  <si>
    <t>FO HS max.10%</t>
  </si>
  <si>
    <t>(v Kč)</t>
  </si>
  <si>
    <t>HV MU</t>
  </si>
  <si>
    <t>odvod do</t>
  </si>
  <si>
    <t xml:space="preserve">Proúčtovat do fondů   </t>
  </si>
  <si>
    <t>zbývá</t>
  </si>
  <si>
    <t>do FO HS</t>
  </si>
  <si>
    <t>do Frez</t>
  </si>
  <si>
    <t>do FRIM HS</t>
  </si>
  <si>
    <t>Pracoviště</t>
  </si>
  <si>
    <t>po zdanění</t>
  </si>
  <si>
    <t>10% z HV</t>
  </si>
  <si>
    <t>10% ze sl.1</t>
  </si>
  <si>
    <t>sl.1-3</t>
  </si>
  <si>
    <t>č.č.4720</t>
  </si>
  <si>
    <t>č.č.4730</t>
  </si>
  <si>
    <t>LF</t>
  </si>
  <si>
    <t>FF</t>
  </si>
  <si>
    <t>PrF</t>
  </si>
  <si>
    <t>FSS</t>
  </si>
  <si>
    <t>PřF</t>
  </si>
  <si>
    <t>FI</t>
  </si>
  <si>
    <t>PdF</t>
  </si>
  <si>
    <t>FSpS</t>
  </si>
  <si>
    <t>ESF</t>
  </si>
  <si>
    <t>SKM</t>
  </si>
  <si>
    <t>SUKB</t>
  </si>
  <si>
    <t>UCT</t>
  </si>
  <si>
    <t>SPSSN</t>
  </si>
  <si>
    <t>ÚVT</t>
  </si>
  <si>
    <t>CJV</t>
  </si>
  <si>
    <t>CZS</t>
  </si>
  <si>
    <t>Celkem</t>
  </si>
  <si>
    <t>k.s.</t>
  </si>
  <si>
    <r>
      <t xml:space="preserve">FO RMU </t>
    </r>
    <r>
      <rPr>
        <vertAlign val="superscript"/>
        <sz val="10"/>
        <color indexed="12"/>
        <rFont val="Arial CE"/>
      </rPr>
      <t>*)</t>
    </r>
  </si>
  <si>
    <r>
      <t xml:space="preserve">do FO RMU </t>
    </r>
    <r>
      <rPr>
        <b/>
        <vertAlign val="superscript"/>
        <sz val="9"/>
        <color indexed="12"/>
        <rFont val="Arial CE"/>
      </rPr>
      <t>*)</t>
    </r>
  </si>
  <si>
    <r>
      <t>č.č. 4741</t>
    </r>
    <r>
      <rPr>
        <b/>
        <i/>
        <vertAlign val="superscript"/>
        <sz val="9"/>
        <rFont val="Arial CE"/>
      </rPr>
      <t>**)</t>
    </r>
  </si>
  <si>
    <r>
      <t>RMU</t>
    </r>
    <r>
      <rPr>
        <vertAlign val="superscript"/>
        <sz val="10"/>
        <rFont val="Arial CE"/>
      </rPr>
      <t xml:space="preserve"> </t>
    </r>
  </si>
  <si>
    <t>CEITEC MU</t>
  </si>
  <si>
    <t>CEITEC CŘS</t>
  </si>
  <si>
    <t>CTT</t>
  </si>
  <si>
    <t>č.č.4729</t>
  </si>
  <si>
    <t>RMU-CP (47*9)</t>
  </si>
  <si>
    <t>do FPP</t>
  </si>
  <si>
    <t xml:space="preserve"> </t>
  </si>
  <si>
    <r>
      <t>*)</t>
    </r>
    <r>
      <rPr>
        <i/>
        <sz val="8"/>
        <rFont val="Arial CE"/>
      </rPr>
      <t xml:space="preserve"> u RMU centralizace na hmotnou zainteresovanost dle směrnice Realizace pravidel hospodaření MU , č.ú. 911 101</t>
    </r>
  </si>
  <si>
    <r>
      <t xml:space="preserve">**) </t>
    </r>
    <r>
      <rPr>
        <i/>
        <sz val="8"/>
        <rFont val="Arial CE"/>
      </rPr>
      <t>HV RMU centralizovat do rezervy FRIM (č.č. 4749)</t>
    </r>
  </si>
  <si>
    <t>Návrh HS uvést do sl. 7 až 9</t>
  </si>
  <si>
    <t>č.č.4761</t>
  </si>
  <si>
    <t>Rozdělení HV MU za rok 2019 do finančních fondů</t>
  </si>
  <si>
    <t>za r.2019</t>
  </si>
  <si>
    <t>V Brně dne 27.4.2020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</si>
</sst>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4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</font>
    <font>
      <b/>
      <sz val="12"/>
      <name val="Arial CE"/>
      <family val="2"/>
    </font>
    <font>
      <sz val="9"/>
      <name val="Arial CE"/>
    </font>
    <font>
      <i/>
      <sz val="10"/>
      <color indexed="10"/>
      <name val="Arial CE"/>
    </font>
    <font>
      <i/>
      <sz val="9"/>
      <color indexed="10"/>
      <name val="Arial CE"/>
    </font>
    <font>
      <b/>
      <sz val="10"/>
      <color indexed="10"/>
      <name val="Arial CE"/>
    </font>
    <font>
      <i/>
      <sz val="10"/>
      <color indexed="8"/>
      <name val="Arial CE"/>
    </font>
    <font>
      <sz val="10"/>
      <color indexed="10"/>
      <name val="Arial CE"/>
    </font>
    <font>
      <sz val="10"/>
      <color indexed="12"/>
      <name val="Arial CE"/>
    </font>
    <font>
      <b/>
      <sz val="10"/>
      <name val="Arial CE"/>
    </font>
    <font>
      <vertAlign val="superscript"/>
      <sz val="10"/>
      <color indexed="12"/>
      <name val="Arial CE"/>
    </font>
    <font>
      <b/>
      <vertAlign val="superscript"/>
      <sz val="9"/>
      <color indexed="12"/>
      <name val="Arial CE"/>
    </font>
    <font>
      <b/>
      <sz val="9"/>
      <color indexed="12"/>
      <name val="Arial CE"/>
    </font>
    <font>
      <b/>
      <sz val="9"/>
      <name val="Arial CE"/>
    </font>
    <font>
      <i/>
      <sz val="9"/>
      <color indexed="12"/>
      <name val="Arial CE"/>
    </font>
    <font>
      <i/>
      <sz val="9"/>
      <name val="Arial CE"/>
    </font>
    <font>
      <b/>
      <i/>
      <sz val="9"/>
      <color indexed="12"/>
      <name val="Arial CE"/>
    </font>
    <font>
      <b/>
      <i/>
      <sz val="9"/>
      <name val="Arial CE"/>
    </font>
    <font>
      <b/>
      <i/>
      <vertAlign val="superscript"/>
      <sz val="9"/>
      <name val="Arial CE"/>
    </font>
    <font>
      <i/>
      <sz val="10"/>
      <name val="Arial CE"/>
      <family val="2"/>
    </font>
    <font>
      <i/>
      <sz val="10"/>
      <color indexed="12"/>
      <name val="Arial CE"/>
    </font>
    <font>
      <b/>
      <i/>
      <sz val="10"/>
      <color indexed="12"/>
      <name val="Arial CE"/>
    </font>
    <font>
      <b/>
      <i/>
      <sz val="10"/>
      <name val="Arial CE"/>
    </font>
    <font>
      <b/>
      <sz val="10"/>
      <color indexed="12"/>
      <name val="Arial CE"/>
    </font>
    <font>
      <b/>
      <sz val="10"/>
      <color indexed="8"/>
      <name val="Arial CE"/>
    </font>
    <font>
      <sz val="9"/>
      <color indexed="12"/>
      <name val="Arial CE"/>
    </font>
    <font>
      <vertAlign val="superscript"/>
      <sz val="10"/>
      <name val="Arial CE"/>
    </font>
    <font>
      <sz val="9"/>
      <color indexed="8"/>
      <name val="Arial CE"/>
    </font>
    <font>
      <b/>
      <sz val="9"/>
      <color indexed="8"/>
      <name val="Arial CE"/>
    </font>
    <font>
      <i/>
      <sz val="8"/>
      <name val="Arial CE"/>
    </font>
    <font>
      <b/>
      <i/>
      <sz val="8"/>
      <name val="Arial CE"/>
    </font>
    <font>
      <i/>
      <vertAlign val="superscript"/>
      <sz val="8"/>
      <name val="Arial CE"/>
    </font>
    <font>
      <sz val="8"/>
      <name val="Arial CE"/>
    </font>
    <font>
      <i/>
      <sz val="10"/>
      <name val="Arial CE"/>
      <family val="2"/>
    </font>
    <font>
      <i/>
      <sz val="10"/>
      <name val="Arial CE"/>
    </font>
    <font>
      <b/>
      <i/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i/>
      <sz val="8"/>
      <color rgb="FFFF0000"/>
      <name val="Arial CE"/>
    </font>
    <font>
      <sz val="10"/>
      <name val="Arial"/>
      <family val="2"/>
    </font>
    <font>
      <sz val="10"/>
      <color indexed="12"/>
      <name val="Arial CE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39" fillId="0" borderId="0"/>
    <xf numFmtId="0" fontId="3" fillId="0" borderId="0"/>
    <xf numFmtId="0" fontId="2" fillId="0" borderId="0"/>
    <xf numFmtId="0" fontId="1" fillId="0" borderId="0"/>
    <xf numFmtId="0" fontId="41" fillId="0" borderId="0"/>
    <xf numFmtId="0" fontId="1" fillId="0" borderId="0"/>
    <xf numFmtId="0" fontId="1" fillId="0" borderId="0"/>
  </cellStyleXfs>
  <cellXfs count="139">
    <xf numFmtId="0" fontId="0" fillId="0" borderId="0" xfId="0"/>
    <xf numFmtId="0" fontId="4" fillId="0" borderId="0" xfId="2" applyFont="1"/>
    <xf numFmtId="0" fontId="3" fillId="0" borderId="0" xfId="2"/>
    <xf numFmtId="4" fontId="3" fillId="0" borderId="0" xfId="2" applyNumberFormat="1"/>
    <xf numFmtId="4" fontId="5" fillId="0" borderId="0" xfId="2" applyNumberFormat="1" applyFont="1"/>
    <xf numFmtId="0" fontId="5" fillId="0" borderId="0" xfId="2" applyFont="1"/>
    <xf numFmtId="0" fontId="6" fillId="0" borderId="0" xfId="2" applyFont="1" applyAlignment="1">
      <alignment horizontal="center"/>
    </xf>
    <xf numFmtId="0" fontId="6" fillId="0" borderId="0" xfId="2" applyFont="1"/>
    <xf numFmtId="4" fontId="6" fillId="0" borderId="0" xfId="2" applyNumberFormat="1" applyFont="1"/>
    <xf numFmtId="4" fontId="7" fillId="0" borderId="0" xfId="2" applyNumberFormat="1" applyFont="1"/>
    <xf numFmtId="0" fontId="7" fillId="0" borderId="0" xfId="2" applyFont="1"/>
    <xf numFmtId="0" fontId="8" fillId="0" borderId="0" xfId="2" applyFont="1" applyFill="1" applyAlignment="1">
      <alignment horizontal="center"/>
    </xf>
    <xf numFmtId="0" fontId="9" fillId="0" borderId="0" xfId="2" applyFont="1" applyFill="1"/>
    <xf numFmtId="0" fontId="6" fillId="0" borderId="0" xfId="2" applyFont="1" applyFill="1"/>
    <xf numFmtId="0" fontId="8" fillId="0" borderId="0" xfId="2" applyFont="1" applyAlignment="1">
      <alignment horizontal="center"/>
    </xf>
    <xf numFmtId="0" fontId="3" fillId="0" borderId="0" xfId="2" applyAlignment="1">
      <alignment horizontal="right"/>
    </xf>
    <xf numFmtId="0" fontId="11" fillId="0" borderId="2" xfId="2" applyFont="1" applyBorder="1" applyAlignment="1">
      <alignment horizontal="center"/>
    </xf>
    <xf numFmtId="0" fontId="16" fillId="0" borderId="2" xfId="2" applyFont="1" applyBorder="1" applyAlignment="1">
      <alignment horizontal="center"/>
    </xf>
    <xf numFmtId="0" fontId="16" fillId="0" borderId="3" xfId="2" applyFont="1" applyBorder="1" applyAlignment="1">
      <alignment horizontal="center"/>
    </xf>
    <xf numFmtId="0" fontId="22" fillId="0" borderId="0" xfId="2" applyFont="1" applyAlignment="1">
      <alignment horizontal="center"/>
    </xf>
    <xf numFmtId="4" fontId="5" fillId="0" borderId="1" xfId="2" applyNumberFormat="1" applyFont="1" applyBorder="1"/>
    <xf numFmtId="4" fontId="5" fillId="0" borderId="4" xfId="2" applyNumberFormat="1" applyFont="1" applyBorder="1"/>
    <xf numFmtId="4" fontId="28" fillId="2" borderId="4" xfId="2" applyNumberFormat="1" applyFont="1" applyFill="1" applyBorder="1"/>
    <xf numFmtId="3" fontId="10" fillId="2" borderId="5" xfId="2" applyNumberFormat="1" applyFont="1" applyFill="1" applyBorder="1"/>
    <xf numFmtId="3" fontId="10" fillId="2" borderId="6" xfId="2" applyNumberFormat="1" applyFont="1" applyFill="1" applyBorder="1"/>
    <xf numFmtId="0" fontId="32" fillId="0" borderId="0" xfId="2" applyFont="1" applyBorder="1"/>
    <xf numFmtId="4" fontId="32" fillId="0" borderId="0" xfId="2" applyNumberFormat="1" applyFont="1" applyBorder="1"/>
    <xf numFmtId="4" fontId="18" fillId="0" borderId="0" xfId="2" applyNumberFormat="1" applyFont="1" applyBorder="1"/>
    <xf numFmtId="3" fontId="32" fillId="0" borderId="0" xfId="2" applyNumberFormat="1" applyFont="1" applyBorder="1"/>
    <xf numFmtId="3" fontId="33" fillId="0" borderId="0" xfId="2" applyNumberFormat="1" applyFont="1" applyBorder="1"/>
    <xf numFmtId="4" fontId="33" fillId="0" borderId="0" xfId="2" applyNumberFormat="1" applyFont="1" applyBorder="1"/>
    <xf numFmtId="0" fontId="32" fillId="0" borderId="0" xfId="2" applyFont="1"/>
    <xf numFmtId="0" fontId="34" fillId="0" borderId="0" xfId="2" applyFont="1"/>
    <xf numFmtId="0" fontId="35" fillId="0" borderId="0" xfId="2" applyFont="1"/>
    <xf numFmtId="4" fontId="35" fillId="0" borderId="0" xfId="2" applyNumberFormat="1" applyFont="1"/>
    <xf numFmtId="4" fontId="32" fillId="0" borderId="0" xfId="2" applyNumberFormat="1" applyFont="1"/>
    <xf numFmtId="164" fontId="32" fillId="0" borderId="0" xfId="2" applyNumberFormat="1" applyFont="1"/>
    <xf numFmtId="0" fontId="36" fillId="0" borderId="0" xfId="2" applyFont="1"/>
    <xf numFmtId="4" fontId="36" fillId="0" borderId="0" xfId="2" applyNumberFormat="1" applyFont="1"/>
    <xf numFmtId="4" fontId="18" fillId="0" borderId="0" xfId="2" applyNumberFormat="1" applyFont="1"/>
    <xf numFmtId="0" fontId="18" fillId="0" borderId="0" xfId="2" applyFont="1"/>
    <xf numFmtId="164" fontId="36" fillId="0" borderId="0" xfId="2" applyNumberFormat="1" applyFont="1"/>
    <xf numFmtId="0" fontId="40" fillId="0" borderId="0" xfId="2" applyFont="1"/>
    <xf numFmtId="4" fontId="10" fillId="4" borderId="0" xfId="2" applyNumberFormat="1" applyFont="1" applyFill="1" applyAlignment="1">
      <alignment horizontal="center"/>
    </xf>
    <xf numFmtId="3" fontId="3" fillId="0" borderId="6" xfId="2" applyNumberFormat="1" applyFont="1" applyFill="1" applyBorder="1"/>
    <xf numFmtId="3" fontId="3" fillId="0" borderId="5" xfId="2" applyNumberFormat="1" applyFont="1" applyFill="1" applyBorder="1"/>
    <xf numFmtId="0" fontId="5" fillId="0" borderId="0" xfId="2" applyFont="1" applyFill="1" applyAlignment="1">
      <alignment horizontal="center"/>
    </xf>
    <xf numFmtId="14" fontId="37" fillId="0" borderId="0" xfId="2" applyNumberFormat="1" applyFont="1" applyFill="1"/>
    <xf numFmtId="0" fontId="5" fillId="0" borderId="0" xfId="2" applyFont="1" applyFill="1"/>
    <xf numFmtId="0" fontId="36" fillId="0" borderId="0" xfId="2" applyFont="1" applyFill="1"/>
    <xf numFmtId="0" fontId="38" fillId="0" borderId="0" xfId="2" applyFont="1"/>
    <xf numFmtId="3" fontId="3" fillId="0" borderId="2" xfId="2" applyNumberFormat="1" applyFont="1" applyFill="1" applyBorder="1"/>
    <xf numFmtId="3" fontId="3" fillId="0" borderId="3" xfId="2" applyNumberFormat="1" applyFont="1" applyFill="1" applyBorder="1"/>
    <xf numFmtId="3" fontId="11" fillId="0" borderId="7" xfId="2" applyNumberFormat="1" applyFont="1" applyBorder="1"/>
    <xf numFmtId="3" fontId="11" fillId="0" borderId="5" xfId="2" applyNumberFormat="1" applyFont="1" applyBorder="1"/>
    <xf numFmtId="4" fontId="3" fillId="4" borderId="6" xfId="2" applyNumberFormat="1" applyFont="1" applyFill="1" applyBorder="1"/>
    <xf numFmtId="3" fontId="3" fillId="4" borderId="6" xfId="2" applyNumberFormat="1" applyFont="1" applyFill="1" applyBorder="1"/>
    <xf numFmtId="0" fontId="11" fillId="0" borderId="9" xfId="2" applyFont="1" applyBorder="1" applyAlignment="1">
      <alignment horizontal="center"/>
    </xf>
    <xf numFmtId="0" fontId="12" fillId="0" borderId="2" xfId="2" applyFont="1" applyBorder="1" applyAlignment="1">
      <alignment horizontal="center"/>
    </xf>
    <xf numFmtId="0" fontId="3" fillId="0" borderId="10" xfId="2" applyBorder="1" applyAlignment="1">
      <alignment horizontal="center"/>
    </xf>
    <xf numFmtId="4" fontId="27" fillId="0" borderId="5" xfId="2" applyNumberFormat="1" applyFont="1" applyFill="1" applyBorder="1"/>
    <xf numFmtId="0" fontId="3" fillId="0" borderId="11" xfId="2" applyBorder="1" applyAlignment="1">
      <alignment horizontal="center"/>
    </xf>
    <xf numFmtId="0" fontId="3" fillId="2" borderId="11" xfId="2" applyFill="1" applyBorder="1" applyAlignment="1">
      <alignment horizontal="center"/>
    </xf>
    <xf numFmtId="4" fontId="27" fillId="2" borderId="5" xfId="2" applyNumberFormat="1" applyFont="1" applyFill="1" applyBorder="1"/>
    <xf numFmtId="0" fontId="17" fillId="0" borderId="2" xfId="2" applyFont="1" applyBorder="1" applyAlignment="1">
      <alignment horizontal="center"/>
    </xf>
    <xf numFmtId="0" fontId="20" fillId="0" borderId="2" xfId="2" applyFont="1" applyFill="1" applyBorder="1" applyAlignment="1">
      <alignment horizontal="center"/>
    </xf>
    <xf numFmtId="0" fontId="20" fillId="0" borderId="3" xfId="2" applyFont="1" applyFill="1" applyBorder="1" applyAlignment="1">
      <alignment horizontal="center"/>
    </xf>
    <xf numFmtId="0" fontId="3" fillId="0" borderId="12" xfId="2" applyBorder="1"/>
    <xf numFmtId="4" fontId="5" fillId="0" borderId="13" xfId="2" applyNumberFormat="1" applyFont="1" applyBorder="1"/>
    <xf numFmtId="3" fontId="11" fillId="0" borderId="14" xfId="2" applyNumberFormat="1" applyFont="1" applyBorder="1"/>
    <xf numFmtId="3" fontId="12" fillId="0" borderId="14" xfId="2" applyNumberFormat="1" applyFont="1" applyBorder="1"/>
    <xf numFmtId="4" fontId="12" fillId="0" borderId="14" xfId="2" applyNumberFormat="1" applyFont="1" applyBorder="1"/>
    <xf numFmtId="0" fontId="22" fillId="0" borderId="15" xfId="2" applyFont="1" applyBorder="1" applyAlignment="1">
      <alignment horizontal="center"/>
    </xf>
    <xf numFmtId="0" fontId="18" fillId="0" borderId="16" xfId="2" applyFont="1" applyBorder="1" applyAlignment="1">
      <alignment horizontal="center"/>
    </xf>
    <xf numFmtId="0" fontId="23" fillId="0" borderId="17" xfId="2" applyFont="1" applyBorder="1" applyAlignment="1">
      <alignment horizontal="center"/>
    </xf>
    <xf numFmtId="0" fontId="25" fillId="0" borderId="17" xfId="2" applyFont="1" applyBorder="1" applyAlignment="1">
      <alignment horizontal="center"/>
    </xf>
    <xf numFmtId="0" fontId="25" fillId="0" borderId="15" xfId="2" applyFont="1" applyBorder="1" applyAlignment="1">
      <alignment horizontal="center"/>
    </xf>
    <xf numFmtId="0" fontId="5" fillId="0" borderId="12" xfId="2" applyFont="1" applyBorder="1" applyAlignment="1">
      <alignment horizontal="center"/>
    </xf>
    <xf numFmtId="3" fontId="28" fillId="0" borderId="18" xfId="2" applyNumberFormat="1" applyFont="1" applyBorder="1"/>
    <xf numFmtId="3" fontId="30" fillId="5" borderId="14" xfId="2" applyNumberFormat="1" applyFont="1" applyFill="1" applyBorder="1"/>
    <xf numFmtId="3" fontId="30" fillId="5" borderId="12" xfId="2" applyNumberFormat="1" applyFont="1" applyFill="1" applyBorder="1"/>
    <xf numFmtId="4" fontId="31" fillId="3" borderId="14" xfId="2" applyNumberFormat="1" applyFont="1" applyFill="1" applyBorder="1"/>
    <xf numFmtId="0" fontId="22" fillId="0" borderId="19" xfId="2" applyFont="1" applyBorder="1" applyAlignment="1">
      <alignment horizontal="center"/>
    </xf>
    <xf numFmtId="0" fontId="5" fillId="5" borderId="21" xfId="2" applyFont="1" applyFill="1" applyBorder="1"/>
    <xf numFmtId="0" fontId="3" fillId="0" borderId="21" xfId="2" applyBorder="1"/>
    <xf numFmtId="0" fontId="15" fillId="0" borderId="0" xfId="2" applyFont="1" applyBorder="1" applyAlignment="1">
      <alignment horizontal="center"/>
    </xf>
    <xf numFmtId="0" fontId="19" fillId="0" borderId="0" xfId="2" applyFont="1" applyFill="1" applyBorder="1" applyAlignment="1">
      <alignment horizontal="center"/>
    </xf>
    <xf numFmtId="0" fontId="24" fillId="0" borderId="19" xfId="2" applyFont="1" applyBorder="1" applyAlignment="1">
      <alignment horizontal="center"/>
    </xf>
    <xf numFmtId="4" fontId="26" fillId="0" borderId="0" xfId="2" applyNumberFormat="1" applyFont="1" applyBorder="1"/>
    <xf numFmtId="4" fontId="26" fillId="0" borderId="20" xfId="2" applyNumberFormat="1" applyFont="1" applyBorder="1"/>
    <xf numFmtId="4" fontId="26" fillId="2" borderId="20" xfId="2" applyNumberFormat="1" applyFont="1" applyFill="1" applyBorder="1"/>
    <xf numFmtId="3" fontId="26" fillId="0" borderId="13" xfId="2" applyNumberFormat="1" applyFont="1" applyBorder="1"/>
    <xf numFmtId="4" fontId="3" fillId="0" borderId="9" xfId="2" applyNumberFormat="1" applyBorder="1" applyAlignment="1">
      <alignment horizontal="center"/>
    </xf>
    <xf numFmtId="0" fontId="5" fillId="0" borderId="9" xfId="2" applyFont="1" applyBorder="1" applyAlignment="1">
      <alignment horizontal="center"/>
    </xf>
    <xf numFmtId="4" fontId="3" fillId="0" borderId="2" xfId="2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4" fontId="3" fillId="0" borderId="2" xfId="2" applyNumberFormat="1" applyBorder="1" applyAlignment="1">
      <alignment horizontal="center"/>
    </xf>
    <xf numFmtId="0" fontId="18" fillId="0" borderId="1" xfId="2" applyFont="1" applyBorder="1" applyAlignment="1">
      <alignment horizontal="center"/>
    </xf>
    <xf numFmtId="0" fontId="22" fillId="0" borderId="17" xfId="2" applyFont="1" applyBorder="1" applyAlignment="1">
      <alignment horizontal="center"/>
    </xf>
    <xf numFmtId="0" fontId="18" fillId="0" borderId="17" xfId="2" applyFont="1" applyBorder="1" applyAlignment="1">
      <alignment horizontal="center"/>
    </xf>
    <xf numFmtId="4" fontId="39" fillId="0" borderId="7" xfId="1" applyNumberFormat="1" applyBorder="1"/>
    <xf numFmtId="4" fontId="5" fillId="0" borderId="22" xfId="2" applyNumberFormat="1" applyFont="1" applyBorder="1"/>
    <xf numFmtId="4" fontId="39" fillId="0" borderId="5" xfId="1" applyNumberFormat="1" applyBorder="1"/>
    <xf numFmtId="4" fontId="5" fillId="0" borderId="5" xfId="2" applyNumberFormat="1" applyFont="1" applyBorder="1"/>
    <xf numFmtId="4" fontId="5" fillId="2" borderId="5" xfId="2" applyNumberFormat="1" applyFont="1" applyFill="1" applyBorder="1"/>
    <xf numFmtId="4" fontId="5" fillId="0" borderId="18" xfId="2" applyNumberFormat="1" applyFont="1" applyBorder="1"/>
    <xf numFmtId="4" fontId="3" fillId="0" borderId="14" xfId="2" applyNumberFormat="1" applyBorder="1"/>
    <xf numFmtId="3" fontId="15" fillId="5" borderId="21" xfId="2" applyNumberFormat="1" applyFont="1" applyFill="1" applyBorder="1"/>
    <xf numFmtId="3" fontId="3" fillId="0" borderId="5" xfId="2" applyNumberFormat="1" applyFont="1" applyFill="1" applyBorder="1"/>
    <xf numFmtId="0" fontId="3" fillId="2" borderId="20" xfId="2" applyFont="1" applyFill="1" applyBorder="1"/>
    <xf numFmtId="3" fontId="3" fillId="0" borderId="6" xfId="2" applyNumberFormat="1" applyFont="1" applyFill="1" applyBorder="1"/>
    <xf numFmtId="3" fontId="3" fillId="0" borderId="5" xfId="2" applyNumberFormat="1" applyFont="1" applyFill="1" applyBorder="1"/>
    <xf numFmtId="3" fontId="3" fillId="0" borderId="5" xfId="2" applyNumberFormat="1" applyFont="1" applyFill="1" applyBorder="1"/>
    <xf numFmtId="3" fontId="3" fillId="0" borderId="6" xfId="2" applyNumberFormat="1" applyFont="1" applyFill="1" applyBorder="1"/>
    <xf numFmtId="3" fontId="3" fillId="0" borderId="6" xfId="2" applyNumberFormat="1" applyFont="1" applyFill="1" applyBorder="1"/>
    <xf numFmtId="3" fontId="3" fillId="0" borderId="6" xfId="2" applyNumberFormat="1" applyFont="1" applyFill="1" applyBorder="1"/>
    <xf numFmtId="3" fontId="3" fillId="0" borderId="6" xfId="2" applyNumberFormat="1" applyFont="1" applyFill="1" applyBorder="1"/>
    <xf numFmtId="3" fontId="3" fillId="0" borderId="6" xfId="2" applyNumberFormat="1" applyFont="1" applyFill="1" applyBorder="1"/>
    <xf numFmtId="3" fontId="3" fillId="0" borderId="5" xfId="2" applyNumberFormat="1" applyFont="1" applyFill="1" applyBorder="1"/>
    <xf numFmtId="3" fontId="3" fillId="4" borderId="6" xfId="2" applyNumberFormat="1" applyFont="1" applyFill="1" applyBorder="1"/>
    <xf numFmtId="3" fontId="3" fillId="0" borderId="6" xfId="2" applyNumberFormat="1" applyFont="1" applyFill="1" applyBorder="1"/>
    <xf numFmtId="3" fontId="3" fillId="0" borderId="5" xfId="2" applyNumberFormat="1" applyFont="1" applyFill="1" applyBorder="1"/>
    <xf numFmtId="3" fontId="3" fillId="4" borderId="6" xfId="2" applyNumberFormat="1" applyFont="1" applyFill="1" applyBorder="1"/>
    <xf numFmtId="0" fontId="3" fillId="0" borderId="0" xfId="2" applyFill="1" applyBorder="1"/>
    <xf numFmtId="0" fontId="3" fillId="0" borderId="20" xfId="2" applyFill="1" applyBorder="1"/>
    <xf numFmtId="3" fontId="42" fillId="2" borderId="20" xfId="2" applyNumberFormat="1" applyFont="1" applyFill="1" applyBorder="1"/>
    <xf numFmtId="3" fontId="43" fillId="2" borderId="5" xfId="2" applyNumberFormat="1" applyFont="1" applyFill="1" applyBorder="1"/>
    <xf numFmtId="0" fontId="12" fillId="0" borderId="19" xfId="2" applyFont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6" xfId="2" applyBorder="1" applyAlignment="1">
      <alignment horizontal="center" vertical="center"/>
    </xf>
    <xf numFmtId="4" fontId="5" fillId="0" borderId="9" xfId="2" applyNumberFormat="1" applyFont="1" applyBorder="1" applyAlignment="1">
      <alignment horizontal="center" vertical="center"/>
    </xf>
    <xf numFmtId="4" fontId="5" fillId="0" borderId="2" xfId="2" applyNumberFormat="1" applyFont="1" applyBorder="1" applyAlignment="1">
      <alignment horizontal="center" vertical="center"/>
    </xf>
    <xf numFmtId="4" fontId="5" fillId="0" borderId="14" xfId="2" applyNumberFormat="1" applyFont="1" applyBorder="1" applyAlignment="1">
      <alignment horizontal="center" vertical="center"/>
    </xf>
    <xf numFmtId="0" fontId="3" fillId="0" borderId="8" xfId="2" applyBorder="1" applyAlignment="1">
      <alignment horizontal="center" vertical="center"/>
    </xf>
    <xf numFmtId="0" fontId="3" fillId="0" borderId="23" xfId="2" applyBorder="1" applyAlignment="1">
      <alignment horizontal="center" vertical="center"/>
    </xf>
    <xf numFmtId="0" fontId="3" fillId="0" borderId="3" xfId="2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0" fontId="3" fillId="0" borderId="12" xfId="2" applyBorder="1" applyAlignment="1">
      <alignment horizontal="center" vertical="center"/>
    </xf>
    <xf numFmtId="0" fontId="3" fillId="0" borderId="13" xfId="2" applyBorder="1" applyAlignment="1">
      <alignment horizontal="center" vertical="center"/>
    </xf>
  </cellXfs>
  <cellStyles count="8">
    <cellStyle name="Normální" xfId="0" builtinId="0"/>
    <cellStyle name="Normální 2" xfId="1"/>
    <cellStyle name="Normální 2 2" xfId="3"/>
    <cellStyle name="Normální 2 2 2" xfId="7"/>
    <cellStyle name="Normální 2 3" xfId="6"/>
    <cellStyle name="Normální 3" xfId="5"/>
    <cellStyle name="Normální 4" xfId="4"/>
    <cellStyle name="normální_proúčt.HV06_navrh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tabSelected="1" zoomScaleNormal="100" workbookViewId="0"/>
  </sheetViews>
  <sheetFormatPr defaultColWidth="11.453125" defaultRowHeight="12.5" x14ac:dyDescent="0.25"/>
  <cols>
    <col min="1" max="1" width="4.90625" style="2" customWidth="1"/>
    <col min="2" max="2" width="14.08984375" style="2" customWidth="1"/>
    <col min="3" max="3" width="15.08984375" style="3" customWidth="1"/>
    <col min="4" max="4" width="13.6328125" style="4" customWidth="1"/>
    <col min="5" max="5" width="12.453125" style="2" customWidth="1"/>
    <col min="6" max="6" width="13.6328125" style="5" customWidth="1"/>
    <col min="7" max="7" width="12.453125" style="2" customWidth="1"/>
    <col min="8" max="8" width="12.08984375" style="2" customWidth="1"/>
    <col min="9" max="10" width="13.6328125" style="2" customWidth="1"/>
    <col min="11" max="11" width="14" style="2" customWidth="1"/>
    <col min="12" max="16384" width="11.453125" style="2"/>
  </cols>
  <sheetData>
    <row r="1" spans="1:11" ht="15.5" x14ac:dyDescent="0.35">
      <c r="A1" s="1" t="s">
        <v>49</v>
      </c>
      <c r="G1" s="6"/>
    </row>
    <row r="2" spans="1:11" s="7" customFormat="1" ht="13" x14ac:dyDescent="0.3">
      <c r="A2" s="50"/>
      <c r="C2" s="8"/>
      <c r="D2" s="9"/>
      <c r="F2" s="10"/>
      <c r="H2" s="11" t="s">
        <v>47</v>
      </c>
      <c r="I2" s="11"/>
      <c r="J2" s="11"/>
      <c r="K2" s="47"/>
    </row>
    <row r="3" spans="1:11" s="7" customFormat="1" ht="11.25" customHeight="1" x14ac:dyDescent="0.3">
      <c r="C3" s="8"/>
      <c r="D3" s="9"/>
      <c r="F3" s="10"/>
      <c r="H3" s="12"/>
      <c r="I3" s="12"/>
      <c r="J3" s="12"/>
      <c r="K3" s="13"/>
    </row>
    <row r="4" spans="1:11" ht="13" x14ac:dyDescent="0.3">
      <c r="C4" s="43" t="s">
        <v>44</v>
      </c>
      <c r="H4" s="46" t="s">
        <v>0</v>
      </c>
      <c r="I4" s="14"/>
      <c r="J4" s="14"/>
      <c r="K4" s="15" t="s">
        <v>1</v>
      </c>
    </row>
    <row r="5" spans="1:11" ht="13" x14ac:dyDescent="0.25">
      <c r="A5" s="133" t="s">
        <v>9</v>
      </c>
      <c r="B5" s="134"/>
      <c r="C5" s="92" t="s">
        <v>2</v>
      </c>
      <c r="D5" s="130" t="s">
        <v>11</v>
      </c>
      <c r="E5" s="57" t="s">
        <v>3</v>
      </c>
      <c r="F5" s="93"/>
      <c r="G5" s="127" t="s">
        <v>4</v>
      </c>
      <c r="H5" s="128"/>
      <c r="I5" s="128"/>
      <c r="J5" s="128"/>
      <c r="K5" s="129"/>
    </row>
    <row r="6" spans="1:11" ht="15" x14ac:dyDescent="0.3">
      <c r="A6" s="135"/>
      <c r="B6" s="136"/>
      <c r="C6" s="94" t="s">
        <v>50</v>
      </c>
      <c r="D6" s="131"/>
      <c r="E6" s="16" t="s">
        <v>34</v>
      </c>
      <c r="F6" s="95" t="s">
        <v>5</v>
      </c>
      <c r="G6" s="85" t="s">
        <v>35</v>
      </c>
      <c r="H6" s="17" t="s">
        <v>6</v>
      </c>
      <c r="I6" s="18" t="s">
        <v>7</v>
      </c>
      <c r="J6" s="18" t="s">
        <v>43</v>
      </c>
      <c r="K6" s="58" t="s">
        <v>8</v>
      </c>
    </row>
    <row r="7" spans="1:11" ht="14" x14ac:dyDescent="0.3">
      <c r="A7" s="137"/>
      <c r="B7" s="138"/>
      <c r="C7" s="96" t="s">
        <v>10</v>
      </c>
      <c r="D7" s="132"/>
      <c r="E7" s="64" t="s">
        <v>12</v>
      </c>
      <c r="F7" s="97" t="s">
        <v>13</v>
      </c>
      <c r="G7" s="86" t="s">
        <v>41</v>
      </c>
      <c r="H7" s="65" t="s">
        <v>14</v>
      </c>
      <c r="I7" s="66" t="s">
        <v>15</v>
      </c>
      <c r="J7" s="66" t="s">
        <v>48</v>
      </c>
      <c r="K7" s="65" t="s">
        <v>36</v>
      </c>
    </row>
    <row r="8" spans="1:11" s="19" customFormat="1" ht="13" x14ac:dyDescent="0.3">
      <c r="A8" s="72"/>
      <c r="B8" s="82"/>
      <c r="C8" s="98">
        <v>1</v>
      </c>
      <c r="D8" s="73">
        <v>2</v>
      </c>
      <c r="E8" s="74">
        <v>3</v>
      </c>
      <c r="F8" s="99">
        <v>4</v>
      </c>
      <c r="G8" s="87">
        <v>6</v>
      </c>
      <c r="H8" s="75">
        <v>7</v>
      </c>
      <c r="I8" s="76">
        <v>8</v>
      </c>
      <c r="J8" s="76">
        <v>9</v>
      </c>
      <c r="K8" s="75">
        <v>10</v>
      </c>
    </row>
    <row r="9" spans="1:11" ht="18" customHeight="1" x14ac:dyDescent="0.35">
      <c r="A9" s="59">
        <v>11</v>
      </c>
      <c r="B9" s="123" t="s">
        <v>16</v>
      </c>
      <c r="C9" s="100">
        <v>14591655.64000006</v>
      </c>
      <c r="D9" s="20">
        <f t="shared" ref="D9:D26" si="0">0.1*C9</f>
        <v>1459165.5640000061</v>
      </c>
      <c r="E9" s="53">
        <f>FLOOR(D9,1)</f>
        <v>1459165</v>
      </c>
      <c r="F9" s="101">
        <f>C9-E9</f>
        <v>13132490.64000006</v>
      </c>
      <c r="G9" s="88"/>
      <c r="H9" s="51"/>
      <c r="I9" s="52">
        <v>6566245.3200000301</v>
      </c>
      <c r="J9" s="52"/>
      <c r="K9" s="60">
        <f>F9-H9-I9-J9-G9</f>
        <v>6566245.3200000301</v>
      </c>
    </row>
    <row r="10" spans="1:11" ht="18" customHeight="1" x14ac:dyDescent="0.35">
      <c r="A10" s="61">
        <v>21</v>
      </c>
      <c r="B10" s="124" t="s">
        <v>17</v>
      </c>
      <c r="C10" s="102">
        <v>10155025.109999938</v>
      </c>
      <c r="D10" s="21">
        <f t="shared" si="0"/>
        <v>1015502.5109999939</v>
      </c>
      <c r="E10" s="54">
        <f t="shared" ref="E10:E28" si="1">FLOOR(D10,1)</f>
        <v>1015502</v>
      </c>
      <c r="F10" s="103">
        <f t="shared" ref="F10:F23" si="2">C10-E10</f>
        <v>9139523.1099999379</v>
      </c>
      <c r="G10" s="89"/>
      <c r="H10" s="45"/>
      <c r="I10" s="111">
        <f>F10</f>
        <v>9139523.1099999379</v>
      </c>
      <c r="J10" s="110"/>
      <c r="K10" s="60">
        <f t="shared" ref="K10:K27" si="3">F10-H10-I10-J10-G10</f>
        <v>0</v>
      </c>
    </row>
    <row r="11" spans="1:11" ht="18" customHeight="1" x14ac:dyDescent="0.35">
      <c r="A11" s="61">
        <v>22</v>
      </c>
      <c r="B11" s="124" t="s">
        <v>18</v>
      </c>
      <c r="C11" s="102">
        <v>4197479.3399998769</v>
      </c>
      <c r="D11" s="21">
        <f t="shared" si="0"/>
        <v>419747.93399998773</v>
      </c>
      <c r="E11" s="54">
        <f t="shared" si="1"/>
        <v>419747</v>
      </c>
      <c r="F11" s="103">
        <f t="shared" si="2"/>
        <v>3777732.3399998769</v>
      </c>
      <c r="G11" s="89"/>
      <c r="H11" s="112">
        <v>419747</v>
      </c>
      <c r="I11" s="44"/>
      <c r="J11" s="44"/>
      <c r="K11" s="60">
        <f t="shared" si="3"/>
        <v>3357985.3399998769</v>
      </c>
    </row>
    <row r="12" spans="1:11" ht="18" customHeight="1" x14ac:dyDescent="0.35">
      <c r="A12" s="61">
        <v>23</v>
      </c>
      <c r="B12" s="124" t="s">
        <v>19</v>
      </c>
      <c r="C12" s="102">
        <v>1621913.6599997249</v>
      </c>
      <c r="D12" s="21">
        <f t="shared" si="0"/>
        <v>162191.36599997251</v>
      </c>
      <c r="E12" s="54">
        <f t="shared" si="1"/>
        <v>162191</v>
      </c>
      <c r="F12" s="103">
        <f t="shared" si="2"/>
        <v>1459722.6599997249</v>
      </c>
      <c r="G12" s="89"/>
      <c r="H12" s="44"/>
      <c r="I12" s="44"/>
      <c r="J12" s="44"/>
      <c r="K12" s="60">
        <f t="shared" si="3"/>
        <v>1459722.6599997249</v>
      </c>
    </row>
    <row r="13" spans="1:11" ht="18" customHeight="1" x14ac:dyDescent="0.35">
      <c r="A13" s="61">
        <v>31</v>
      </c>
      <c r="B13" s="124" t="s">
        <v>20</v>
      </c>
      <c r="C13" s="102">
        <v>8482393.600002639</v>
      </c>
      <c r="D13" s="21">
        <f t="shared" si="0"/>
        <v>848239.3600002639</v>
      </c>
      <c r="E13" s="54">
        <f t="shared" si="1"/>
        <v>848239</v>
      </c>
      <c r="F13" s="103">
        <f t="shared" si="2"/>
        <v>7634154.600002639</v>
      </c>
      <c r="G13" s="89"/>
      <c r="H13" s="45"/>
      <c r="I13" s="113">
        <v>6555664.5999999996</v>
      </c>
      <c r="J13" s="113">
        <v>1078490</v>
      </c>
      <c r="K13" s="60">
        <f t="shared" si="3"/>
        <v>2.6393681764602661E-6</v>
      </c>
    </row>
    <row r="14" spans="1:11" ht="18" customHeight="1" x14ac:dyDescent="0.35">
      <c r="A14" s="61">
        <v>33</v>
      </c>
      <c r="B14" s="124" t="s">
        <v>21</v>
      </c>
      <c r="C14" s="102">
        <v>5920425.3599999174</v>
      </c>
      <c r="D14" s="21">
        <f t="shared" si="0"/>
        <v>592042.53599999181</v>
      </c>
      <c r="E14" s="54">
        <f t="shared" si="1"/>
        <v>592042</v>
      </c>
      <c r="F14" s="103">
        <f t="shared" si="2"/>
        <v>5328383.3599999174</v>
      </c>
      <c r="G14" s="89"/>
      <c r="H14" s="45"/>
      <c r="I14" s="44"/>
      <c r="J14" s="44"/>
      <c r="K14" s="60">
        <f t="shared" si="3"/>
        <v>5328383.3599999174</v>
      </c>
    </row>
    <row r="15" spans="1:11" ht="18" customHeight="1" x14ac:dyDescent="0.35">
      <c r="A15" s="61">
        <v>41</v>
      </c>
      <c r="B15" s="124" t="s">
        <v>22</v>
      </c>
      <c r="C15" s="102">
        <v>1155063.8300002515</v>
      </c>
      <c r="D15" s="21">
        <f t="shared" si="0"/>
        <v>115506.38300002516</v>
      </c>
      <c r="E15" s="54">
        <f t="shared" si="1"/>
        <v>115506</v>
      </c>
      <c r="F15" s="103">
        <f t="shared" si="2"/>
        <v>1039557.8300002515</v>
      </c>
      <c r="G15" s="89"/>
      <c r="H15" s="45"/>
      <c r="I15" s="44"/>
      <c r="J15" s="44"/>
      <c r="K15" s="60">
        <f t="shared" si="3"/>
        <v>1039557.8300002515</v>
      </c>
    </row>
    <row r="16" spans="1:11" ht="18" customHeight="1" x14ac:dyDescent="0.35">
      <c r="A16" s="61">
        <v>51</v>
      </c>
      <c r="B16" s="124" t="s">
        <v>23</v>
      </c>
      <c r="C16" s="102">
        <v>4201549.3800001247</v>
      </c>
      <c r="D16" s="21">
        <f t="shared" si="0"/>
        <v>420154.93800001248</v>
      </c>
      <c r="E16" s="54">
        <f t="shared" si="1"/>
        <v>420154</v>
      </c>
      <c r="F16" s="103">
        <f t="shared" si="2"/>
        <v>3781395.3800001247</v>
      </c>
      <c r="G16" s="89"/>
      <c r="H16" s="45"/>
      <c r="I16" s="44"/>
      <c r="J16" s="44"/>
      <c r="K16" s="60">
        <f t="shared" si="3"/>
        <v>3781395.3800001247</v>
      </c>
    </row>
    <row r="17" spans="1:11" ht="18" customHeight="1" x14ac:dyDescent="0.35">
      <c r="A17" s="61">
        <v>56</v>
      </c>
      <c r="B17" s="124" t="s">
        <v>24</v>
      </c>
      <c r="C17" s="102">
        <v>3424852.5600000108</v>
      </c>
      <c r="D17" s="21">
        <f t="shared" si="0"/>
        <v>342485.2560000011</v>
      </c>
      <c r="E17" s="54">
        <f t="shared" si="1"/>
        <v>342485</v>
      </c>
      <c r="F17" s="103">
        <f t="shared" si="2"/>
        <v>3082367.5600000108</v>
      </c>
      <c r="G17" s="89"/>
      <c r="H17" s="45"/>
      <c r="I17" s="44"/>
      <c r="J17" s="44">
        <v>2558032.69</v>
      </c>
      <c r="K17" s="60">
        <f t="shared" si="3"/>
        <v>524334.87000001082</v>
      </c>
    </row>
    <row r="18" spans="1:11" ht="18" customHeight="1" x14ac:dyDescent="0.35">
      <c r="A18" s="61">
        <v>71</v>
      </c>
      <c r="B18" s="124" t="s">
        <v>38</v>
      </c>
      <c r="C18" s="102">
        <v>11727239.420000296</v>
      </c>
      <c r="D18" s="21">
        <f t="shared" si="0"/>
        <v>1172723.9420000296</v>
      </c>
      <c r="E18" s="54">
        <f t="shared" si="1"/>
        <v>1172723</v>
      </c>
      <c r="F18" s="103">
        <f t="shared" si="2"/>
        <v>10554516.420000296</v>
      </c>
      <c r="G18" s="89"/>
      <c r="H18" s="45"/>
      <c r="I18" s="114">
        <v>10554516.42</v>
      </c>
      <c r="J18" s="44"/>
      <c r="K18" s="60">
        <f t="shared" si="3"/>
        <v>2.9616057872772217E-7</v>
      </c>
    </row>
    <row r="19" spans="1:11" ht="18" customHeight="1" x14ac:dyDescent="0.35">
      <c r="A19" s="61">
        <v>79</v>
      </c>
      <c r="B19" s="124" t="s">
        <v>39</v>
      </c>
      <c r="C19" s="102">
        <v>78313.490000004444</v>
      </c>
      <c r="D19" s="21">
        <f t="shared" si="0"/>
        <v>7831.3490000004449</v>
      </c>
      <c r="E19" s="54">
        <f t="shared" si="1"/>
        <v>7831</v>
      </c>
      <c r="F19" s="103">
        <f t="shared" si="2"/>
        <v>70482.490000004444</v>
      </c>
      <c r="G19" s="89"/>
      <c r="H19" s="45"/>
      <c r="I19" s="115">
        <v>70482.490000000005</v>
      </c>
      <c r="J19" s="44"/>
      <c r="K19" s="60">
        <f t="shared" si="3"/>
        <v>4.4383341446518898E-9</v>
      </c>
    </row>
    <row r="20" spans="1:11" ht="18" customHeight="1" x14ac:dyDescent="0.35">
      <c r="A20" s="61">
        <v>81</v>
      </c>
      <c r="B20" s="124" t="s">
        <v>25</v>
      </c>
      <c r="C20" s="102">
        <v>7006706.550000038</v>
      </c>
      <c r="D20" s="21">
        <f t="shared" si="0"/>
        <v>700670.65500000387</v>
      </c>
      <c r="E20" s="54">
        <f t="shared" si="1"/>
        <v>700670</v>
      </c>
      <c r="F20" s="103">
        <f t="shared" si="2"/>
        <v>6306036.550000038</v>
      </c>
      <c r="G20" s="89"/>
      <c r="H20" s="45"/>
      <c r="I20" s="44"/>
      <c r="J20" s="44"/>
      <c r="K20" s="60">
        <f t="shared" si="3"/>
        <v>6306036.550000038</v>
      </c>
    </row>
    <row r="21" spans="1:11" ht="18" customHeight="1" x14ac:dyDescent="0.35">
      <c r="A21" s="61">
        <v>82</v>
      </c>
      <c r="B21" s="124" t="s">
        <v>26</v>
      </c>
      <c r="C21" s="102">
        <v>23055.170000046342</v>
      </c>
      <c r="D21" s="21">
        <f t="shared" si="0"/>
        <v>2305.5170000046342</v>
      </c>
      <c r="E21" s="54">
        <f t="shared" si="1"/>
        <v>2305</v>
      </c>
      <c r="F21" s="103">
        <f t="shared" si="2"/>
        <v>20750.170000046342</v>
      </c>
      <c r="G21" s="89"/>
      <c r="H21" s="108"/>
      <c r="I21" s="44"/>
      <c r="J21" s="44"/>
      <c r="K21" s="60">
        <f t="shared" si="3"/>
        <v>20750.170000046342</v>
      </c>
    </row>
    <row r="22" spans="1:11" ht="18" customHeight="1" x14ac:dyDescent="0.35">
      <c r="A22" s="61">
        <v>83</v>
      </c>
      <c r="B22" s="124" t="s">
        <v>27</v>
      </c>
      <c r="C22" s="102">
        <v>77687.859999989159</v>
      </c>
      <c r="D22" s="21">
        <f t="shared" si="0"/>
        <v>7768.7859999989159</v>
      </c>
      <c r="E22" s="54">
        <f t="shared" si="1"/>
        <v>7768</v>
      </c>
      <c r="F22" s="103">
        <f t="shared" si="2"/>
        <v>69919.859999989159</v>
      </c>
      <c r="G22" s="89"/>
      <c r="H22" s="45"/>
      <c r="I22" s="44"/>
      <c r="J22" s="44"/>
      <c r="K22" s="60">
        <f t="shared" si="3"/>
        <v>69919.859999989159</v>
      </c>
    </row>
    <row r="23" spans="1:11" ht="18" customHeight="1" x14ac:dyDescent="0.35">
      <c r="A23" s="61">
        <v>84</v>
      </c>
      <c r="B23" s="124" t="s">
        <v>28</v>
      </c>
      <c r="C23" s="102">
        <v>143215.91999998869</v>
      </c>
      <c r="D23" s="21">
        <f t="shared" si="0"/>
        <v>14321.591999998869</v>
      </c>
      <c r="E23" s="54">
        <f t="shared" si="1"/>
        <v>14321</v>
      </c>
      <c r="F23" s="103">
        <f t="shared" si="2"/>
        <v>128894.91999998869</v>
      </c>
      <c r="G23" s="89"/>
      <c r="H23" s="45"/>
      <c r="I23" s="44"/>
      <c r="J23" s="44"/>
      <c r="K23" s="60">
        <f t="shared" si="3"/>
        <v>128894.91999998869</v>
      </c>
    </row>
    <row r="24" spans="1:11" ht="18" customHeight="1" x14ac:dyDescent="0.35">
      <c r="A24" s="61">
        <v>87</v>
      </c>
      <c r="B24" s="124" t="s">
        <v>40</v>
      </c>
      <c r="C24" s="102">
        <v>761806.31000000052</v>
      </c>
      <c r="D24" s="21">
        <f t="shared" si="0"/>
        <v>76180.631000000052</v>
      </c>
      <c r="E24" s="54">
        <f t="shared" si="1"/>
        <v>76180</v>
      </c>
      <c r="F24" s="103">
        <f t="shared" ref="F24:F28" si="4">C24-E24</f>
        <v>685626.31000000052</v>
      </c>
      <c r="G24" s="89"/>
      <c r="H24" s="45"/>
      <c r="I24" s="116">
        <v>685626.31</v>
      </c>
      <c r="J24" s="55"/>
      <c r="K24" s="60">
        <f t="shared" si="3"/>
        <v>4.6566128730773926E-10</v>
      </c>
    </row>
    <row r="25" spans="1:11" ht="18" customHeight="1" x14ac:dyDescent="0.35">
      <c r="A25" s="61">
        <v>92</v>
      </c>
      <c r="B25" s="124" t="s">
        <v>29</v>
      </c>
      <c r="C25" s="102">
        <v>3895525.6700001247</v>
      </c>
      <c r="D25" s="21">
        <f t="shared" si="0"/>
        <v>389552.5670000125</v>
      </c>
      <c r="E25" s="54">
        <f t="shared" si="1"/>
        <v>389552</v>
      </c>
      <c r="F25" s="103">
        <f t="shared" si="4"/>
        <v>3505973.6700001247</v>
      </c>
      <c r="G25" s="89"/>
      <c r="H25" s="45"/>
      <c r="I25" s="44"/>
      <c r="J25" s="56"/>
      <c r="K25" s="60">
        <f t="shared" si="3"/>
        <v>3505973.6700001247</v>
      </c>
    </row>
    <row r="26" spans="1:11" ht="18" customHeight="1" x14ac:dyDescent="0.35">
      <c r="A26" s="61">
        <v>96</v>
      </c>
      <c r="B26" s="124" t="s">
        <v>30</v>
      </c>
      <c r="C26" s="102">
        <v>756490.21000000136</v>
      </c>
      <c r="D26" s="21">
        <f t="shared" si="0"/>
        <v>75649.021000000139</v>
      </c>
      <c r="E26" s="54">
        <f t="shared" si="1"/>
        <v>75649</v>
      </c>
      <c r="F26" s="103">
        <f t="shared" si="4"/>
        <v>680841.21000000136</v>
      </c>
      <c r="G26" s="89"/>
      <c r="H26" s="118">
        <v>500000</v>
      </c>
      <c r="I26" s="117"/>
      <c r="J26" s="119">
        <v>180841.21</v>
      </c>
      <c r="K26" s="60">
        <f t="shared" si="3"/>
        <v>1.3678800314664841E-9</v>
      </c>
    </row>
    <row r="27" spans="1:11" ht="18" customHeight="1" x14ac:dyDescent="0.35">
      <c r="A27" s="61">
        <v>97</v>
      </c>
      <c r="B27" s="124" t="s">
        <v>31</v>
      </c>
      <c r="C27" s="102">
        <v>855317.81000011973</v>
      </c>
      <c r="D27" s="21">
        <f>0.1*C27</f>
        <v>85531.781000011979</v>
      </c>
      <c r="E27" s="54">
        <f t="shared" si="1"/>
        <v>85531</v>
      </c>
      <c r="F27" s="103">
        <f t="shared" si="4"/>
        <v>769786.81000011973</v>
      </c>
      <c r="G27" s="89"/>
      <c r="H27" s="121">
        <v>300000</v>
      </c>
      <c r="I27" s="120"/>
      <c r="J27" s="122">
        <v>469786.81</v>
      </c>
      <c r="K27" s="60">
        <f t="shared" si="3"/>
        <v>1.1973315849900246E-7</v>
      </c>
    </row>
    <row r="28" spans="1:11" ht="18" customHeight="1" x14ac:dyDescent="0.35">
      <c r="A28" s="62">
        <v>99</v>
      </c>
      <c r="B28" s="109" t="s">
        <v>37</v>
      </c>
      <c r="C28" s="126">
        <v>23023864.400000084</v>
      </c>
      <c r="D28" s="22">
        <f>0.1*(C28)</f>
        <v>2302386.4400000083</v>
      </c>
      <c r="E28" s="125">
        <f t="shared" si="1"/>
        <v>2302386</v>
      </c>
      <c r="F28" s="104">
        <f t="shared" si="4"/>
        <v>20721478.400000084</v>
      </c>
      <c r="G28" s="90"/>
      <c r="H28" s="23"/>
      <c r="I28" s="24"/>
      <c r="J28" s="24"/>
      <c r="K28" s="63">
        <v>0</v>
      </c>
    </row>
    <row r="29" spans="1:11" s="5" customFormat="1" ht="18" customHeight="1" x14ac:dyDescent="0.25">
      <c r="A29" s="77"/>
      <c r="B29" s="83" t="s">
        <v>42</v>
      </c>
      <c r="C29" s="105"/>
      <c r="D29" s="68"/>
      <c r="E29" s="78"/>
      <c r="F29" s="68"/>
      <c r="G29" s="107">
        <f>E30</f>
        <v>10209947</v>
      </c>
      <c r="H29" s="79"/>
      <c r="I29" s="80"/>
      <c r="J29" s="80"/>
      <c r="K29" s="81">
        <f>F28-G28-H28-H29-I28-I29-K28</f>
        <v>20721478.400000084</v>
      </c>
    </row>
    <row r="30" spans="1:11" ht="20.149999999999999" customHeight="1" x14ac:dyDescent="0.3">
      <c r="A30" s="67"/>
      <c r="B30" s="84" t="s">
        <v>32</v>
      </c>
      <c r="C30" s="106">
        <f>SUM(C9:C28)</f>
        <v>102099581.29000323</v>
      </c>
      <c r="D30" s="68">
        <f>SUM(D9:D28)</f>
        <v>10209958.129000323</v>
      </c>
      <c r="E30" s="69">
        <f>SUM(E9:E28)</f>
        <v>10209947</v>
      </c>
      <c r="F30" s="68">
        <f>SUM(F9:F28)</f>
        <v>91889634.29000324</v>
      </c>
      <c r="G30" s="91">
        <f>SUM(G9:G29)</f>
        <v>10209947</v>
      </c>
      <c r="H30" s="70">
        <f>SUM(H9:H29)</f>
        <v>1219747</v>
      </c>
      <c r="I30" s="70">
        <f>SUM(I9:I29)</f>
        <v>33572058.249999963</v>
      </c>
      <c r="J30" s="70">
        <f>SUM(J9:J29)</f>
        <v>4287150.71</v>
      </c>
      <c r="K30" s="71">
        <f>SUM(K9:K29)</f>
        <v>52810678.330003262</v>
      </c>
    </row>
    <row r="31" spans="1:11" s="31" customFormat="1" ht="13.5" customHeight="1" x14ac:dyDescent="0.3">
      <c r="A31" s="25"/>
      <c r="B31" s="25" t="s">
        <v>33</v>
      </c>
      <c r="C31" s="26"/>
      <c r="D31" s="27"/>
      <c r="E31" s="28"/>
      <c r="F31" s="26">
        <f>SUM(E30:F30)</f>
        <v>102099581.29000324</v>
      </c>
      <c r="G31" s="29"/>
      <c r="H31" s="30"/>
      <c r="I31" s="30"/>
      <c r="J31" s="30"/>
      <c r="K31" s="26">
        <f>SUM(G30:K30)</f>
        <v>102099581.29000323</v>
      </c>
    </row>
    <row r="32" spans="1:11" s="33" customFormat="1" ht="11.5" x14ac:dyDescent="0.2">
      <c r="A32" s="32" t="s">
        <v>45</v>
      </c>
      <c r="C32" s="34"/>
      <c r="D32" s="34"/>
      <c r="K32" s="34"/>
    </row>
    <row r="33" spans="1:11" s="31" customFormat="1" ht="11.5" x14ac:dyDescent="0.2">
      <c r="A33" s="32" t="s">
        <v>46</v>
      </c>
      <c r="C33" s="35"/>
      <c r="D33" s="35"/>
      <c r="K33" s="36"/>
    </row>
    <row r="34" spans="1:11" s="31" customFormat="1" ht="10" x14ac:dyDescent="0.2">
      <c r="A34" s="42"/>
      <c r="C34" s="35"/>
      <c r="D34" s="35"/>
      <c r="K34" s="36"/>
    </row>
    <row r="35" spans="1:11" s="37" customFormat="1" ht="13" x14ac:dyDescent="0.3">
      <c r="C35" s="38"/>
      <c r="D35" s="39"/>
      <c r="F35" s="40"/>
      <c r="K35" s="41"/>
    </row>
    <row r="36" spans="1:11" s="37" customFormat="1" ht="13" x14ac:dyDescent="0.3">
      <c r="A36" s="48" t="s">
        <v>51</v>
      </c>
      <c r="B36" s="49"/>
      <c r="C36" s="38"/>
      <c r="D36" s="39"/>
      <c r="F36" s="40"/>
      <c r="K36" s="41"/>
    </row>
    <row r="37" spans="1:11" x14ac:dyDescent="0.25">
      <c r="A37" s="5"/>
    </row>
  </sheetData>
  <mergeCells count="3">
    <mergeCell ref="G5:K5"/>
    <mergeCell ref="D5:D7"/>
    <mergeCell ref="A5:B7"/>
  </mergeCells>
  <phoneticPr fontId="3" type="noConversion"/>
  <printOptions horizontalCentered="1" verticalCentered="1"/>
  <pageMargins left="0.78740157480314965" right="0.31496062992125984" top="0.31496062992125984" bottom="0.31496062992125984" header="0.23622047244094491" footer="0.19685039370078741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proúčt.HV19</vt:lpstr>
    </vt:vector>
  </TitlesOfParts>
  <Company>RMU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Jarka</dc:creator>
  <cp:lastModifiedBy>Hewlett-Packard Company</cp:lastModifiedBy>
  <cp:lastPrinted>2014-03-03T12:18:36Z</cp:lastPrinted>
  <dcterms:created xsi:type="dcterms:W3CDTF">2011-02-05T12:56:33Z</dcterms:created>
  <dcterms:modified xsi:type="dcterms:W3CDTF">2020-04-27T11:47:58Z</dcterms:modified>
</cp:coreProperties>
</file>