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nikova\Desktop\SETKANI_16022021\"/>
    </mc:Choice>
  </mc:AlternateContent>
  <bookViews>
    <workbookView xWindow="0" yWindow="0" windowWidth="23040" windowHeight="9192"/>
  </bookViews>
  <sheets>
    <sheet name="Přehled interních projektů" sheetId="1" r:id="rId1"/>
  </sheets>
  <definedNames>
    <definedName name="_xlnm._FilterDatabase" localSheetId="0" hidden="1">'Přehled interních projektů'!$A$2:$J$41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3" i="1"/>
  <c r="D35" i="1" l="1"/>
  <c r="D31" i="1"/>
  <c r="D26" i="1"/>
  <c r="D20" i="1"/>
  <c r="D16" i="1"/>
  <c r="D41" i="1" l="1"/>
</calcChain>
</file>

<file path=xl/comments1.xml><?xml version="1.0" encoding="utf-8"?>
<comments xmlns="http://schemas.openxmlformats.org/spreadsheetml/2006/main">
  <authors>
    <author>tc={595C042F-AA8F-418F-8B05-C369FCD16696}</author>
    <author>tc={E6399E65-28D1-45F4-BAC2-C1CC535BA955}</author>
  </authors>
  <commentList>
    <comment ref="E12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Společná zakázka s projektem 5/A</t>
        </r>
      </text>
    </comment>
    <comment ref="E27" authorId="1" shapeId="0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Společná zakázka s projektem 2/B</t>
        </r>
      </text>
    </comment>
  </commentList>
</comments>
</file>

<file path=xl/sharedStrings.xml><?xml version="1.0" encoding="utf-8"?>
<sst xmlns="http://schemas.openxmlformats.org/spreadsheetml/2006/main" count="224" uniqueCount="136">
  <si>
    <t>Přehled opatření a interních projektů Institucionálního plánu MU pro rok 2021</t>
  </si>
  <si>
    <t>Zakázky</t>
  </si>
  <si>
    <t>Název Opatření (každé opatření se dělí na interní projekty)</t>
  </si>
  <si>
    <t>Vazba na prioritní cíl dle Vyhlášení</t>
  </si>
  <si>
    <t>Alokace (Kč)</t>
  </si>
  <si>
    <t>Zřízení zakázky na HS</t>
  </si>
  <si>
    <t>Zapojená HS</t>
  </si>
  <si>
    <t>Rozpis/vnitřní soutěž</t>
  </si>
  <si>
    <t xml:space="preserve">Hlavní řešitel </t>
  </si>
  <si>
    <t>Kontaktní osoba</t>
  </si>
  <si>
    <t>Kontaktní osoba za OPR</t>
  </si>
  <si>
    <t>Relevance studia a kompetence pro uplatnitelnost</t>
  </si>
  <si>
    <t>prorektor Bulant</t>
  </si>
  <si>
    <t>1/A</t>
  </si>
  <si>
    <t>Rozvoj vnitřního systému zajišťování kvality</t>
  </si>
  <si>
    <t>ANO</t>
  </si>
  <si>
    <t>Všechny fakulty + IS</t>
  </si>
  <si>
    <t xml:space="preserve">Rozpis </t>
  </si>
  <si>
    <t>Mgr. Petr Černikovský</t>
  </si>
  <si>
    <t>Mgr. Ing. Kateřina Švestková, Ph.D.</t>
  </si>
  <si>
    <t>Ing. Soňa Janíková
(Ing. Renata Danielová)</t>
  </si>
  <si>
    <t>1/B</t>
  </si>
  <si>
    <t>Rozvoj kompetencí akademických pracovníků</t>
  </si>
  <si>
    <t>NE</t>
  </si>
  <si>
    <t>Jeffrey Alan Vanderziel, B.A.</t>
  </si>
  <si>
    <t>1/C</t>
  </si>
  <si>
    <t>Zavedení společného celouniverzitního základu</t>
  </si>
  <si>
    <t>Rozhodnutí o zapojení (únor/březen)</t>
  </si>
  <si>
    <t>Rozpis
 (pozdější úprava)</t>
  </si>
  <si>
    <t>1/D</t>
  </si>
  <si>
    <t>Vzdělávání v praktických podnikatelských dovednostech a motivace k podnikavosti studentů</t>
  </si>
  <si>
    <t>RNDr. Eva Janouškovcová, Ph.D., LL.M.</t>
  </si>
  <si>
    <t xml:space="preserve">RNDr. Eva Janouškovcová, Ph.D., LL.M. </t>
  </si>
  <si>
    <t>1/E</t>
  </si>
  <si>
    <t>Rozvoj pedagogických praxí</t>
  </si>
  <si>
    <t>Mgr. Veronika Najvarová, Ph.D.</t>
  </si>
  <si>
    <t>Bc. David Erbes</t>
  </si>
  <si>
    <t>1/F</t>
  </si>
  <si>
    <t>Adaptivní verze Testu studijních předpokladů – fáze 4</t>
  </si>
  <si>
    <t>Další opatření</t>
  </si>
  <si>
    <t>PhDr. Petr Květon, Ph.D.</t>
  </si>
  <si>
    <t>Ing. Soňa Janíková
(Mgr. Marcela Vrchotová)</t>
  </si>
  <si>
    <t>Flexibilní formy i nové možnosti vzdělávání</t>
  </si>
  <si>
    <t>2/A</t>
  </si>
  <si>
    <t>Podpora online vzdělávání napříč všemi fakultami Masarykovy univerzity</t>
  </si>
  <si>
    <t>Všechny fakulty + IS, CJV, CERPEK</t>
  </si>
  <si>
    <t>Rozpis</t>
  </si>
  <si>
    <t>2/B</t>
  </si>
  <si>
    <t>Příprava nových online přemětů a blended kurzů v cizím jazyce</t>
  </si>
  <si>
    <t>Vnitřní soutěž (vyhodnocení březen)</t>
  </si>
  <si>
    <t>prorektor Dančák</t>
  </si>
  <si>
    <t>Ing. Violeta Osouchová</t>
  </si>
  <si>
    <t>2/C</t>
  </si>
  <si>
    <t>Podpora přípravy atypických studijních programů (krátké, distanční, profesní)</t>
  </si>
  <si>
    <t>PrF, FF, CEITEC</t>
  </si>
  <si>
    <t>2/D</t>
  </si>
  <si>
    <t>Podpora a rozvoj celoživotního vzdělávání</t>
  </si>
  <si>
    <t>Všechny fakulty</t>
  </si>
  <si>
    <t>Rozpis + dohoda o spolupráci</t>
  </si>
  <si>
    <t>Bc. Ing. Barbora Hašková</t>
  </si>
  <si>
    <t>Bc. Ing. Barbora Hašková/ Mgr. Svatava Kalná</t>
  </si>
  <si>
    <t>2/E</t>
  </si>
  <si>
    <t>Digitalizace velkoformátových historických dokumentů a jejich využití v distanční výuce</t>
  </si>
  <si>
    <t>prorektork Polčák</t>
  </si>
  <si>
    <t>Mgr. Luděk Navrátil</t>
  </si>
  <si>
    <t>Doktorské studium s vyššími požadavky a motivačními nástroji</t>
  </si>
  <si>
    <t>prorektorka Pospíšilová</t>
  </si>
  <si>
    <t>3/A</t>
  </si>
  <si>
    <t>Posílit mezinárodní prvky v doktorském studiu i požadavky na doktorandy v kontextu internacionalizace</t>
  </si>
  <si>
    <t>Ing. Lukáš Palko</t>
  </si>
  <si>
    <t>Mgr. Markéta Burešová</t>
  </si>
  <si>
    <t>Ing. Soňa Janíková
(Bc. Kristina Dvořáková)</t>
  </si>
  <si>
    <t>3/B</t>
  </si>
  <si>
    <t>Rozvoj konceptu PhD Academia a celouniverzitních aktivit</t>
  </si>
  <si>
    <t>3/C</t>
  </si>
  <si>
    <t>Posílení oceňování excelentních studijních výsledků doktorandů</t>
  </si>
  <si>
    <t>Řízení instituce a podpora personálních, provozních a rozhodovacích procesů</t>
  </si>
  <si>
    <t>kvestorka Valešová/ prorektor Hanuš/ prorektor Polčák</t>
  </si>
  <si>
    <t>4/A</t>
  </si>
  <si>
    <t>Implementace principů HR Award a systém rozvoje a vzdělávání zaměstnanců MU</t>
  </si>
  <si>
    <t>FaF</t>
  </si>
  <si>
    <t>Mgr. Petr Pokorný</t>
  </si>
  <si>
    <t>Mgr. Richard Hubl, Ph.D.</t>
  </si>
  <si>
    <t>Ing. Soňa Janíková
(Ing. Tereza Šrámková)</t>
  </si>
  <si>
    <t>4/B</t>
  </si>
  <si>
    <t>Agilní řízení IT MU a využití dat pro potřeby strategického řízení MU</t>
  </si>
  <si>
    <t>Mgr. Jan Mysliveček, Ph.D.</t>
  </si>
  <si>
    <t>4/C</t>
  </si>
  <si>
    <t>Digitalizace a redesign agend procesů správy Masarykovy univerzity</t>
  </si>
  <si>
    <t xml:space="preserve">ANO </t>
  </si>
  <si>
    <t>IS</t>
  </si>
  <si>
    <t>Mgr. Richard Hubl, Ph.D./ Mgr. Luděk Navrátil/    doc. Ing. Michal Brandejs, CSc.</t>
  </si>
  <si>
    <t>4/D</t>
  </si>
  <si>
    <t>CAFM (Computer-Aided Facility Management) systém</t>
  </si>
  <si>
    <t>Ing. Tomáš Říha</t>
  </si>
  <si>
    <t>4/E</t>
  </si>
  <si>
    <t>Energetické hospodářství</t>
  </si>
  <si>
    <t>Internacionalizace ve studiu, prostředí i poskytovanému servisu</t>
  </si>
  <si>
    <t>5/A</t>
  </si>
  <si>
    <t>Internacionalizace studijních programů</t>
  </si>
  <si>
    <t>Internacionalizace</t>
  </si>
  <si>
    <t>PhDr. Jan Pavlík</t>
  </si>
  <si>
    <t>5/B</t>
  </si>
  <si>
    <t>Zvýšení prestiže a atraktivity MU v zahraničí a Práce se zahraničními studenty a absolventy</t>
  </si>
  <si>
    <t>5/C</t>
  </si>
  <si>
    <t>Podpora mezinárodní spolupráce strategických partnerství</t>
  </si>
  <si>
    <t>5/D</t>
  </si>
  <si>
    <t>Mezinárodní mobilita – moderní přístup a vysoká kvalita</t>
  </si>
  <si>
    <t>Podpora a specifické služby směrem k uchazečům, studentům a osobám se specifickými nároky</t>
  </si>
  <si>
    <t>prorektor Kvizda/ prorektorka Koryčánková</t>
  </si>
  <si>
    <t>6/A</t>
  </si>
  <si>
    <t>Inovace kariérních služeb ve vztahu k uchazečům a studentům MU</t>
  </si>
  <si>
    <t>Mgr. Monika Mikulová</t>
  </si>
  <si>
    <t>6/B</t>
  </si>
  <si>
    <t>Podpora a rozvoj služeb pro studenty se specifickými nároky</t>
  </si>
  <si>
    <t>PhDr. Petr Peňáz</t>
  </si>
  <si>
    <t>Ing. Boris Janča</t>
  </si>
  <si>
    <t>6/C</t>
  </si>
  <si>
    <t>Rozvoj a podpora univerzitní komunity MU</t>
  </si>
  <si>
    <t>Mgr. Jiří Uher</t>
  </si>
  <si>
    <t>Naplňování společenské role univerzity</t>
  </si>
  <si>
    <t>7/A</t>
  </si>
  <si>
    <t>Inovace Univerzity třetího věku a další rozvoj popularizace vědy prostřednictvím dětské univerzity</t>
  </si>
  <si>
    <t>Bc. Ing. Barbora Hašková/ Mgr. Jiří Uher</t>
  </si>
  <si>
    <t>7/B</t>
  </si>
  <si>
    <t>Rozvoj studentské komunitní platformy na MU</t>
  </si>
  <si>
    <t>7/C</t>
  </si>
  <si>
    <t>Posílení studentské komunity prostřednictvím dobrovolnických aktivit</t>
  </si>
  <si>
    <t>7/D</t>
  </si>
  <si>
    <t>Popularizace a medializace výsledků vědy a výzkumu MU</t>
  </si>
  <si>
    <t>FSS</t>
  </si>
  <si>
    <t>rozpis + dohoda o spolupráci</t>
  </si>
  <si>
    <t>Mgr. Jiří Uher/               Mgr. Tereza Fojtová</t>
  </si>
  <si>
    <t>7/E</t>
  </si>
  <si>
    <t>Rozvoj spolupráce s aplikační sférou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</si>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</sst>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3" fontId="0" fillId="6" borderId="1" xfId="0" applyNumberFormat="1" applyFill="1" applyBorder="1" applyAlignment="1">
      <alignment horizontal="center" vertical="center" wrapText="1"/>
    </xf>
    <xf numFmtId="3" fontId="0" fillId="6" borderId="1" xfId="0" applyNumberFormat="1" applyFont="1" applyFill="1" applyBorder="1" applyAlignment="1">
      <alignment horizontal="center" vertical="center" wrapText="1"/>
    </xf>
    <xf numFmtId="3" fontId="0" fillId="6" borderId="2" xfId="0" applyNumberForma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 wrapText="1"/>
    </xf>
    <xf numFmtId="3" fontId="0" fillId="0" borderId="8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 wrapText="1"/>
    </xf>
    <xf numFmtId="3" fontId="0" fillId="0" borderId="9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 shrinkToFit="1"/>
    </xf>
    <xf numFmtId="3" fontId="0" fillId="0" borderId="10" xfId="0" applyNumberFormat="1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3" fontId="1" fillId="2" borderId="14" xfId="0" applyNumberFormat="1" applyFont="1" applyFill="1" applyBorder="1" applyAlignment="1">
      <alignment horizontal="center" vertical="center" wrapText="1"/>
    </xf>
    <xf numFmtId="3" fontId="1" fillId="2" borderId="15" xfId="0" applyNumberFormat="1" applyFont="1" applyFill="1" applyBorder="1" applyAlignment="1">
      <alignment horizontal="center" vertical="center" wrapText="1"/>
    </xf>
    <xf numFmtId="3" fontId="0" fillId="6" borderId="14" xfId="0" applyNumberFormat="1" applyFill="1" applyBorder="1" applyAlignment="1">
      <alignment horizontal="center" vertical="center" wrapText="1"/>
    </xf>
    <xf numFmtId="3" fontId="0" fillId="6" borderId="15" xfId="0" applyNumberFormat="1" applyFill="1" applyBorder="1" applyAlignment="1">
      <alignment horizontal="center" vertical="center" wrapText="1"/>
    </xf>
    <xf numFmtId="3" fontId="0" fillId="0" borderId="14" xfId="0" applyNumberFormat="1" applyBorder="1" applyAlignment="1">
      <alignment horizontal="center" vertical="center" wrapText="1"/>
    </xf>
    <xf numFmtId="3" fontId="0" fillId="0" borderId="15" xfId="0" applyNumberFormat="1" applyBorder="1" applyAlignment="1">
      <alignment horizontal="center" vertical="center" wrapText="1"/>
    </xf>
    <xf numFmtId="3" fontId="0" fillId="6" borderId="14" xfId="0" applyNumberFormat="1" applyFont="1" applyFill="1" applyBorder="1" applyAlignment="1">
      <alignment horizontal="center" vertical="center" wrapText="1"/>
    </xf>
    <xf numFmtId="3" fontId="0" fillId="6" borderId="15" xfId="0" applyNumberFormat="1" applyFont="1" applyFill="1" applyBorder="1" applyAlignment="1">
      <alignment horizontal="center" vertical="center" wrapText="1"/>
    </xf>
    <xf numFmtId="3" fontId="0" fillId="0" borderId="14" xfId="0" applyNumberFormat="1" applyFont="1" applyFill="1" applyBorder="1" applyAlignment="1">
      <alignment horizontal="center" vertical="center" wrapText="1"/>
    </xf>
    <xf numFmtId="3" fontId="0" fillId="0" borderId="15" xfId="0" applyNumberFormat="1" applyFont="1" applyFill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 wrapText="1"/>
    </xf>
    <xf numFmtId="3" fontId="0" fillId="6" borderId="16" xfId="0" applyNumberFormat="1" applyFill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 vertical="center" wrapText="1"/>
    </xf>
    <xf numFmtId="3" fontId="0" fillId="0" borderId="18" xfId="0" applyNumberFormat="1" applyBorder="1" applyAlignment="1">
      <alignment horizontal="center" vertical="center" wrapText="1"/>
    </xf>
    <xf numFmtId="3" fontId="0" fillId="0" borderId="19" xfId="0" applyNumberFormat="1" applyBorder="1" applyAlignment="1">
      <alignment horizontal="center" vertical="center" wrapText="1"/>
    </xf>
    <xf numFmtId="3" fontId="1" fillId="3" borderId="8" xfId="0" applyNumberFormat="1" applyFont="1" applyFill="1" applyBorder="1" applyAlignment="1">
      <alignment horizontal="center" vertical="center" wrapText="1"/>
    </xf>
    <xf numFmtId="3" fontId="1" fillId="3" borderId="9" xfId="0" applyNumberFormat="1" applyFont="1" applyFill="1" applyBorder="1" applyAlignment="1">
      <alignment horizontal="center" vertical="center" wrapText="1"/>
    </xf>
    <xf numFmtId="3" fontId="1" fillId="3" borderId="20" xfId="0" applyNumberFormat="1" applyFont="1" applyFill="1" applyBorder="1" applyAlignment="1">
      <alignment horizontal="center" vertical="center" wrapText="1"/>
    </xf>
    <xf numFmtId="3" fontId="1" fillId="3" borderId="21" xfId="0" applyNumberFormat="1" applyFont="1" applyFill="1" applyBorder="1" applyAlignment="1">
      <alignment horizontal="center" vertical="center" wrapText="1"/>
    </xf>
    <xf numFmtId="3" fontId="1" fillId="3" borderId="22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ristina Dvořáková" id="{1C118501-2BF7-4EBE-B9F7-9EDAE7728966}" userId="S::113566@muni.cz::c7d5e8a3-cc3f-4e52-bb30-92470e3203a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2" dT="2021-02-16T14:03:25.19" personId="{1C118501-2BF7-4EBE-B9F7-9EDAE7728966}" id="{595C042F-AA8F-418F-8B05-C369FCD16696}">
    <text>Společná zakázka s projektem 5/A</text>
  </threadedComment>
  <threadedComment ref="E27" dT="2021-02-16T14:04:19.45" personId="{1C118501-2BF7-4EBE-B9F7-9EDAE7728966}" id="{E6399E65-28D1-45F4-BAC2-C1CC535BA955}">
    <text>Společná zakázka s projektem 2/B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showGridLines="0" tabSelected="1" zoomScale="90" zoomScaleNormal="80" zoomScaleSheetLayoutView="100" workbookViewId="0">
      <pane ySplit="2" topLeftCell="A3" activePane="bottomLeft" state="frozen"/>
      <selection activeCell="D34" sqref="D34"/>
      <selection pane="bottomLeft" activeCell="F6" sqref="F6"/>
    </sheetView>
  </sheetViews>
  <sheetFormatPr defaultRowHeight="14.4" x14ac:dyDescent="0.3"/>
  <cols>
    <col min="1" max="1" width="9.109375" style="2" customWidth="1"/>
    <col min="2" max="2" width="56.109375" customWidth="1"/>
    <col min="3" max="3" width="19.109375" style="1" customWidth="1"/>
    <col min="4" max="5" width="12.5546875" customWidth="1"/>
    <col min="6" max="6" width="16.5546875" customWidth="1"/>
    <col min="7" max="7" width="15.6640625" customWidth="1"/>
    <col min="8" max="9" width="22.5546875" customWidth="1"/>
    <col min="10" max="10" width="27.109375" customWidth="1"/>
  </cols>
  <sheetData>
    <row r="1" spans="1:10" s="17" customFormat="1" ht="39" customHeight="1" thickBot="1" x14ac:dyDescent="0.35">
      <c r="A1" s="19" t="s">
        <v>0</v>
      </c>
      <c r="C1" s="18"/>
      <c r="E1" s="70" t="s">
        <v>1</v>
      </c>
      <c r="F1" s="71"/>
      <c r="G1" s="72"/>
    </row>
    <row r="2" spans="1:10" s="4" customFormat="1" ht="45" customHeight="1" x14ac:dyDescent="0.3">
      <c r="A2" s="5"/>
      <c r="B2" s="6" t="s">
        <v>2</v>
      </c>
      <c r="C2" s="5" t="s">
        <v>3</v>
      </c>
      <c r="D2" s="34" t="s">
        <v>4</v>
      </c>
      <c r="E2" s="46" t="s">
        <v>5</v>
      </c>
      <c r="F2" s="47" t="s">
        <v>6</v>
      </c>
      <c r="G2" s="48" t="s">
        <v>7</v>
      </c>
      <c r="H2" s="38" t="s">
        <v>8</v>
      </c>
      <c r="I2" s="5" t="s">
        <v>9</v>
      </c>
      <c r="J2" s="20" t="s">
        <v>10</v>
      </c>
    </row>
    <row r="3" spans="1:10" s="4" customFormat="1" x14ac:dyDescent="0.3">
      <c r="A3" s="7">
        <v>1</v>
      </c>
      <c r="B3" s="8" t="s">
        <v>11</v>
      </c>
      <c r="C3" s="7"/>
      <c r="D3" s="35">
        <f>D4+D5+D6+D7+D8+D9</f>
        <v>21350000</v>
      </c>
      <c r="E3" s="49"/>
      <c r="F3" s="22"/>
      <c r="G3" s="50"/>
      <c r="H3" s="39" t="s">
        <v>12</v>
      </c>
      <c r="I3" s="7"/>
      <c r="J3" s="7"/>
    </row>
    <row r="4" spans="1:10" s="3" customFormat="1" ht="28.8" x14ac:dyDescent="0.3">
      <c r="A4" s="9" t="s">
        <v>13</v>
      </c>
      <c r="B4" s="10" t="s">
        <v>14</v>
      </c>
      <c r="C4" s="11">
        <v>1</v>
      </c>
      <c r="D4" s="36">
        <v>8000000</v>
      </c>
      <c r="E4" s="51" t="s">
        <v>15</v>
      </c>
      <c r="F4" s="31" t="s">
        <v>16</v>
      </c>
      <c r="G4" s="52" t="s">
        <v>17</v>
      </c>
      <c r="H4" s="40" t="s">
        <v>18</v>
      </c>
      <c r="I4" s="11" t="s">
        <v>19</v>
      </c>
      <c r="J4" s="78" t="s">
        <v>20</v>
      </c>
    </row>
    <row r="5" spans="1:10" s="3" customFormat="1" ht="28.8" x14ac:dyDescent="0.3">
      <c r="A5" s="9" t="s">
        <v>21</v>
      </c>
      <c r="B5" s="10" t="s">
        <v>22</v>
      </c>
      <c r="C5" s="11">
        <v>1</v>
      </c>
      <c r="D5" s="36">
        <v>1450000</v>
      </c>
      <c r="E5" s="53" t="s">
        <v>23</v>
      </c>
      <c r="F5" s="23"/>
      <c r="G5" s="54"/>
      <c r="H5" s="40" t="s">
        <v>24</v>
      </c>
      <c r="I5" s="11" t="s">
        <v>24</v>
      </c>
      <c r="J5" s="76"/>
    </row>
    <row r="6" spans="1:10" s="3" customFormat="1" ht="74.25" customHeight="1" x14ac:dyDescent="0.3">
      <c r="A6" s="9" t="s">
        <v>25</v>
      </c>
      <c r="B6" s="10" t="s">
        <v>26</v>
      </c>
      <c r="C6" s="11">
        <v>1</v>
      </c>
      <c r="D6" s="36">
        <v>3000000</v>
      </c>
      <c r="E6" s="51" t="s">
        <v>15</v>
      </c>
      <c r="F6" s="31" t="s">
        <v>27</v>
      </c>
      <c r="G6" s="52" t="s">
        <v>28</v>
      </c>
      <c r="H6" s="40" t="s">
        <v>18</v>
      </c>
      <c r="I6" s="11" t="s">
        <v>19</v>
      </c>
      <c r="J6" s="76"/>
    </row>
    <row r="7" spans="1:10" s="3" customFormat="1" ht="43.2" x14ac:dyDescent="0.3">
      <c r="A7" s="9" t="s">
        <v>29</v>
      </c>
      <c r="B7" s="10" t="s">
        <v>30</v>
      </c>
      <c r="C7" s="11">
        <v>1</v>
      </c>
      <c r="D7" s="36">
        <v>1100000</v>
      </c>
      <c r="E7" s="53" t="s">
        <v>23</v>
      </c>
      <c r="F7" s="23"/>
      <c r="G7" s="54"/>
      <c r="H7" s="40" t="s">
        <v>31</v>
      </c>
      <c r="I7" s="11" t="s">
        <v>32</v>
      </c>
      <c r="J7" s="76"/>
    </row>
    <row r="8" spans="1:10" s="3" customFormat="1" ht="28.8" x14ac:dyDescent="0.3">
      <c r="A8" s="9" t="s">
        <v>33</v>
      </c>
      <c r="B8" s="10" t="s">
        <v>34</v>
      </c>
      <c r="C8" s="11">
        <v>1</v>
      </c>
      <c r="D8" s="36">
        <v>6000000</v>
      </c>
      <c r="E8" s="53" t="s">
        <v>23</v>
      </c>
      <c r="F8" s="23"/>
      <c r="G8" s="54"/>
      <c r="H8" s="40" t="s">
        <v>35</v>
      </c>
      <c r="I8" s="24" t="s">
        <v>36</v>
      </c>
      <c r="J8" s="77"/>
    </row>
    <row r="9" spans="1:10" s="3" customFormat="1" ht="28.8" x14ac:dyDescent="0.3">
      <c r="A9" s="9" t="s">
        <v>37</v>
      </c>
      <c r="B9" s="10" t="s">
        <v>38</v>
      </c>
      <c r="C9" s="11" t="s">
        <v>39</v>
      </c>
      <c r="D9" s="36">
        <v>1800000</v>
      </c>
      <c r="E9" s="53" t="s">
        <v>23</v>
      </c>
      <c r="F9" s="23"/>
      <c r="G9" s="54"/>
      <c r="H9" s="40" t="s">
        <v>40</v>
      </c>
      <c r="I9" s="11" t="s">
        <v>40</v>
      </c>
      <c r="J9" s="11" t="s">
        <v>41</v>
      </c>
    </row>
    <row r="10" spans="1:10" s="4" customFormat="1" x14ac:dyDescent="0.3">
      <c r="A10" s="7">
        <v>2</v>
      </c>
      <c r="B10" s="8" t="s">
        <v>42</v>
      </c>
      <c r="C10" s="7"/>
      <c r="D10" s="35">
        <f>D11+D12+D13+D14+D15</f>
        <v>30200000</v>
      </c>
      <c r="E10" s="49"/>
      <c r="F10" s="22"/>
      <c r="G10" s="50"/>
      <c r="H10" s="39" t="s">
        <v>12</v>
      </c>
      <c r="I10" s="7"/>
      <c r="J10" s="7"/>
    </row>
    <row r="11" spans="1:10" s="3" customFormat="1" ht="28.8" x14ac:dyDescent="0.3">
      <c r="A11" s="9" t="s">
        <v>43</v>
      </c>
      <c r="B11" s="10" t="s">
        <v>44</v>
      </c>
      <c r="C11" s="11">
        <v>2</v>
      </c>
      <c r="D11" s="36">
        <v>22500000</v>
      </c>
      <c r="E11" s="51" t="s">
        <v>15</v>
      </c>
      <c r="F11" s="31" t="s">
        <v>45</v>
      </c>
      <c r="G11" s="52" t="s">
        <v>46</v>
      </c>
      <c r="H11" s="40" t="s">
        <v>12</v>
      </c>
      <c r="I11" s="11" t="s">
        <v>19</v>
      </c>
      <c r="J11" s="78" t="s">
        <v>20</v>
      </c>
    </row>
    <row r="12" spans="1:10" s="3" customFormat="1" ht="43.2" x14ac:dyDescent="0.3">
      <c r="A12" s="9" t="s">
        <v>47</v>
      </c>
      <c r="B12" s="10" t="s">
        <v>48</v>
      </c>
      <c r="C12" s="11">
        <v>2</v>
      </c>
      <c r="D12" s="36">
        <v>3800000</v>
      </c>
      <c r="E12" s="51" t="s">
        <v>15</v>
      </c>
      <c r="F12" s="31"/>
      <c r="G12" s="52" t="s">
        <v>49</v>
      </c>
      <c r="H12" s="40" t="s">
        <v>50</v>
      </c>
      <c r="I12" s="11" t="s">
        <v>51</v>
      </c>
      <c r="J12" s="76"/>
    </row>
    <row r="13" spans="1:10" s="3" customFormat="1" ht="28.8" x14ac:dyDescent="0.3">
      <c r="A13" s="9" t="s">
        <v>52</v>
      </c>
      <c r="B13" s="10" t="s">
        <v>53</v>
      </c>
      <c r="C13" s="11">
        <v>2</v>
      </c>
      <c r="D13" s="36">
        <v>500000</v>
      </c>
      <c r="E13" s="51" t="s">
        <v>15</v>
      </c>
      <c r="F13" s="31" t="s">
        <v>54</v>
      </c>
      <c r="G13" s="52" t="s">
        <v>46</v>
      </c>
      <c r="H13" s="40" t="s">
        <v>18</v>
      </c>
      <c r="I13" s="11" t="s">
        <v>19</v>
      </c>
      <c r="J13" s="76"/>
    </row>
    <row r="14" spans="1:10" s="3" customFormat="1" ht="32.4" customHeight="1" x14ac:dyDescent="0.3">
      <c r="A14" s="9" t="s">
        <v>55</v>
      </c>
      <c r="B14" s="10" t="s">
        <v>56</v>
      </c>
      <c r="C14" s="11">
        <v>2</v>
      </c>
      <c r="D14" s="36">
        <v>1500000</v>
      </c>
      <c r="E14" s="51" t="s">
        <v>15</v>
      </c>
      <c r="F14" s="31" t="s">
        <v>57</v>
      </c>
      <c r="G14" s="52" t="s">
        <v>58</v>
      </c>
      <c r="H14" s="40" t="s">
        <v>59</v>
      </c>
      <c r="I14" s="11" t="s">
        <v>60</v>
      </c>
      <c r="J14" s="76"/>
    </row>
    <row r="15" spans="1:10" s="3" customFormat="1" ht="28.8" x14ac:dyDescent="0.3">
      <c r="A15" s="9" t="s">
        <v>61</v>
      </c>
      <c r="B15" s="10" t="s">
        <v>62</v>
      </c>
      <c r="C15" s="11">
        <v>2</v>
      </c>
      <c r="D15" s="36">
        <v>1900000</v>
      </c>
      <c r="E15" s="53" t="s">
        <v>23</v>
      </c>
      <c r="F15" s="23"/>
      <c r="G15" s="54"/>
      <c r="H15" s="40" t="s">
        <v>63</v>
      </c>
      <c r="I15" s="11" t="s">
        <v>64</v>
      </c>
      <c r="J15" s="77"/>
    </row>
    <row r="16" spans="1:10" s="3" customFormat="1" x14ac:dyDescent="0.3">
      <c r="A16" s="7">
        <v>3</v>
      </c>
      <c r="B16" s="8" t="s">
        <v>65</v>
      </c>
      <c r="C16" s="7"/>
      <c r="D16" s="35">
        <f>D17+D18+D19</f>
        <v>14899000</v>
      </c>
      <c r="E16" s="49"/>
      <c r="F16" s="22"/>
      <c r="G16" s="50"/>
      <c r="H16" s="39" t="s">
        <v>66</v>
      </c>
      <c r="I16" s="7"/>
      <c r="J16" s="7"/>
    </row>
    <row r="17" spans="1:10" s="16" customFormat="1" ht="28.8" x14ac:dyDescent="0.3">
      <c r="A17" s="12" t="s">
        <v>67</v>
      </c>
      <c r="B17" s="15" t="s">
        <v>68</v>
      </c>
      <c r="C17" s="14">
        <v>3</v>
      </c>
      <c r="D17" s="37">
        <v>11680060</v>
      </c>
      <c r="E17" s="55" t="s">
        <v>15</v>
      </c>
      <c r="F17" s="32" t="s">
        <v>57</v>
      </c>
      <c r="G17" s="56" t="s">
        <v>46</v>
      </c>
      <c r="H17" s="41" t="s">
        <v>69</v>
      </c>
      <c r="I17" s="14" t="s">
        <v>70</v>
      </c>
      <c r="J17" s="79" t="s">
        <v>71</v>
      </c>
    </row>
    <row r="18" spans="1:10" s="3" customFormat="1" x14ac:dyDescent="0.3">
      <c r="A18" s="9" t="s">
        <v>72</v>
      </c>
      <c r="B18" s="10" t="s">
        <v>73</v>
      </c>
      <c r="C18" s="11">
        <v>3</v>
      </c>
      <c r="D18" s="37">
        <v>1218940</v>
      </c>
      <c r="E18" s="57" t="s">
        <v>23</v>
      </c>
      <c r="F18" s="25"/>
      <c r="G18" s="58"/>
      <c r="H18" s="40" t="s">
        <v>69</v>
      </c>
      <c r="I18" s="11" t="s">
        <v>70</v>
      </c>
      <c r="J18" s="76"/>
    </row>
    <row r="19" spans="1:10" s="3" customFormat="1" x14ac:dyDescent="0.3">
      <c r="A19" s="9" t="s">
        <v>74</v>
      </c>
      <c r="B19" s="10" t="s">
        <v>75</v>
      </c>
      <c r="C19" s="11">
        <v>3</v>
      </c>
      <c r="D19" s="37">
        <v>2000000</v>
      </c>
      <c r="E19" s="57" t="s">
        <v>23</v>
      </c>
      <c r="F19" s="25"/>
      <c r="G19" s="58"/>
      <c r="H19" s="40" t="s">
        <v>69</v>
      </c>
      <c r="I19" s="11" t="s">
        <v>70</v>
      </c>
      <c r="J19" s="77"/>
    </row>
    <row r="20" spans="1:10" s="4" customFormat="1" ht="48.6" customHeight="1" x14ac:dyDescent="0.3">
      <c r="A20" s="7">
        <v>4</v>
      </c>
      <c r="B20" s="8" t="s">
        <v>76</v>
      </c>
      <c r="C20" s="7"/>
      <c r="D20" s="35">
        <f>D21+D22+D23+D24+D25</f>
        <v>26230000</v>
      </c>
      <c r="E20" s="49"/>
      <c r="F20" s="22"/>
      <c r="G20" s="50"/>
      <c r="H20" s="42" t="s">
        <v>77</v>
      </c>
      <c r="I20" s="7"/>
      <c r="J20" s="7"/>
    </row>
    <row r="21" spans="1:10" s="3" customFormat="1" ht="28.8" x14ac:dyDescent="0.3">
      <c r="A21" s="9" t="s">
        <v>78</v>
      </c>
      <c r="B21" s="10" t="s">
        <v>79</v>
      </c>
      <c r="C21" s="11">
        <v>5</v>
      </c>
      <c r="D21" s="36">
        <v>5500000</v>
      </c>
      <c r="E21" s="55" t="s">
        <v>15</v>
      </c>
      <c r="F21" s="32" t="s">
        <v>80</v>
      </c>
      <c r="G21" s="56" t="s">
        <v>46</v>
      </c>
      <c r="H21" s="40" t="s">
        <v>81</v>
      </c>
      <c r="I21" s="11" t="s">
        <v>82</v>
      </c>
      <c r="J21" s="78" t="s">
        <v>83</v>
      </c>
    </row>
    <row r="22" spans="1:10" s="3" customFormat="1" ht="28.8" x14ac:dyDescent="0.3">
      <c r="A22" s="9" t="s">
        <v>84</v>
      </c>
      <c r="B22" s="10" t="s">
        <v>85</v>
      </c>
      <c r="C22" s="11">
        <v>5</v>
      </c>
      <c r="D22" s="36">
        <v>4900000</v>
      </c>
      <c r="E22" s="53" t="s">
        <v>23</v>
      </c>
      <c r="F22" s="23"/>
      <c r="G22" s="54"/>
      <c r="H22" s="40" t="s">
        <v>86</v>
      </c>
      <c r="I22" s="11" t="s">
        <v>82</v>
      </c>
      <c r="J22" s="76"/>
    </row>
    <row r="23" spans="1:10" s="3" customFormat="1" ht="57.6" x14ac:dyDescent="0.3">
      <c r="A23" s="9" t="s">
        <v>87</v>
      </c>
      <c r="B23" s="21" t="s">
        <v>88</v>
      </c>
      <c r="C23" s="11">
        <v>6</v>
      </c>
      <c r="D23" s="36">
        <v>9330000</v>
      </c>
      <c r="E23" s="55" t="s">
        <v>89</v>
      </c>
      <c r="F23" s="32" t="s">
        <v>90</v>
      </c>
      <c r="G23" s="56" t="s">
        <v>46</v>
      </c>
      <c r="H23" s="40" t="s">
        <v>86</v>
      </c>
      <c r="I23" s="11" t="s">
        <v>91</v>
      </c>
      <c r="J23" s="76"/>
    </row>
    <row r="24" spans="1:10" s="3" customFormat="1" x14ac:dyDescent="0.3">
      <c r="A24" s="9" t="s">
        <v>92</v>
      </c>
      <c r="B24" s="10" t="s">
        <v>93</v>
      </c>
      <c r="C24" s="11" t="s">
        <v>39</v>
      </c>
      <c r="D24" s="36">
        <v>3500000</v>
      </c>
      <c r="E24" s="53" t="s">
        <v>23</v>
      </c>
      <c r="F24" s="23"/>
      <c r="G24" s="54"/>
      <c r="H24" s="40" t="s">
        <v>94</v>
      </c>
      <c r="I24" s="11" t="s">
        <v>82</v>
      </c>
      <c r="J24" s="76"/>
    </row>
    <row r="25" spans="1:10" s="3" customFormat="1" x14ac:dyDescent="0.3">
      <c r="A25" s="9" t="s">
        <v>95</v>
      </c>
      <c r="B25" s="10" t="s">
        <v>96</v>
      </c>
      <c r="C25" s="11" t="s">
        <v>39</v>
      </c>
      <c r="D25" s="36">
        <v>3000000</v>
      </c>
      <c r="E25" s="53" t="s">
        <v>23</v>
      </c>
      <c r="F25" s="23"/>
      <c r="G25" s="54"/>
      <c r="H25" s="40" t="s">
        <v>94</v>
      </c>
      <c r="I25" s="11" t="s">
        <v>82</v>
      </c>
      <c r="J25" s="77"/>
    </row>
    <row r="26" spans="1:10" s="4" customFormat="1" x14ac:dyDescent="0.3">
      <c r="A26" s="7">
        <v>5</v>
      </c>
      <c r="B26" s="8" t="s">
        <v>97</v>
      </c>
      <c r="C26" s="7"/>
      <c r="D26" s="35">
        <f>D27+D28+D29+D30</f>
        <v>37900000</v>
      </c>
      <c r="E26" s="49"/>
      <c r="F26" s="22"/>
      <c r="G26" s="50"/>
      <c r="H26" s="39" t="s">
        <v>50</v>
      </c>
      <c r="I26" s="7"/>
      <c r="J26" s="7"/>
    </row>
    <row r="27" spans="1:10" s="3" customFormat="1" ht="43.2" x14ac:dyDescent="0.3">
      <c r="A27" s="9" t="s">
        <v>98</v>
      </c>
      <c r="B27" s="10" t="s">
        <v>99</v>
      </c>
      <c r="C27" s="11" t="s">
        <v>100</v>
      </c>
      <c r="D27" s="36">
        <v>7300000</v>
      </c>
      <c r="E27" s="51" t="s">
        <v>15</v>
      </c>
      <c r="F27" s="31"/>
      <c r="G27" s="52" t="s">
        <v>49</v>
      </c>
      <c r="H27" s="40" t="s">
        <v>101</v>
      </c>
      <c r="I27" s="11" t="s">
        <v>51</v>
      </c>
      <c r="J27" s="78" t="s">
        <v>71</v>
      </c>
    </row>
    <row r="28" spans="1:10" s="3" customFormat="1" ht="28.8" x14ac:dyDescent="0.3">
      <c r="A28" s="9" t="s">
        <v>102</v>
      </c>
      <c r="B28" s="10" t="s">
        <v>103</v>
      </c>
      <c r="C28" s="11" t="s">
        <v>100</v>
      </c>
      <c r="D28" s="36">
        <v>4900000</v>
      </c>
      <c r="E28" s="53" t="s">
        <v>23</v>
      </c>
      <c r="F28" s="23"/>
      <c r="G28" s="54"/>
      <c r="H28" s="40" t="s">
        <v>101</v>
      </c>
      <c r="I28" s="11" t="s">
        <v>51</v>
      </c>
      <c r="J28" s="76"/>
    </row>
    <row r="29" spans="1:10" s="13" customFormat="1" x14ac:dyDescent="0.3">
      <c r="A29" s="12" t="s">
        <v>104</v>
      </c>
      <c r="B29" s="15" t="s">
        <v>105</v>
      </c>
      <c r="C29" s="14" t="s">
        <v>100</v>
      </c>
      <c r="D29" s="36">
        <v>700000</v>
      </c>
      <c r="E29" s="53" t="s">
        <v>23</v>
      </c>
      <c r="F29" s="23"/>
      <c r="G29" s="54"/>
      <c r="H29" s="41" t="s">
        <v>101</v>
      </c>
      <c r="I29" s="14" t="s">
        <v>51</v>
      </c>
      <c r="J29" s="76"/>
    </row>
    <row r="30" spans="1:10" s="3" customFormat="1" x14ac:dyDescent="0.3">
      <c r="A30" s="9" t="s">
        <v>106</v>
      </c>
      <c r="B30" s="10" t="s">
        <v>107</v>
      </c>
      <c r="C30" s="11" t="s">
        <v>100</v>
      </c>
      <c r="D30" s="36">
        <v>25000000</v>
      </c>
      <c r="E30" s="53" t="s">
        <v>23</v>
      </c>
      <c r="F30" s="23"/>
      <c r="G30" s="54"/>
      <c r="H30" s="40" t="s">
        <v>101</v>
      </c>
      <c r="I30" s="11" t="s">
        <v>51</v>
      </c>
      <c r="J30" s="77"/>
    </row>
    <row r="31" spans="1:10" s="4" customFormat="1" ht="43.2" x14ac:dyDescent="0.3">
      <c r="A31" s="7">
        <v>6</v>
      </c>
      <c r="B31" s="8" t="s">
        <v>108</v>
      </c>
      <c r="C31" s="7"/>
      <c r="D31" s="35">
        <f>D32+D33+D34</f>
        <v>9250000</v>
      </c>
      <c r="E31" s="49"/>
      <c r="F31" s="22"/>
      <c r="G31" s="50"/>
      <c r="H31" s="39" t="s">
        <v>109</v>
      </c>
      <c r="I31" s="7"/>
      <c r="J31" s="7"/>
    </row>
    <row r="32" spans="1:10" s="3" customFormat="1" ht="26.25" customHeight="1" x14ac:dyDescent="0.3">
      <c r="A32" s="9" t="s">
        <v>110</v>
      </c>
      <c r="B32" s="10" t="s">
        <v>111</v>
      </c>
      <c r="C32" s="11" t="s">
        <v>39</v>
      </c>
      <c r="D32" s="36">
        <v>2500000</v>
      </c>
      <c r="E32" s="53" t="s">
        <v>23</v>
      </c>
      <c r="F32" s="23"/>
      <c r="G32" s="54"/>
      <c r="H32" s="40" t="s">
        <v>112</v>
      </c>
      <c r="I32" s="26" t="s">
        <v>112</v>
      </c>
      <c r="J32" s="73" t="s">
        <v>41</v>
      </c>
    </row>
    <row r="33" spans="1:10" s="16" customFormat="1" x14ac:dyDescent="0.3">
      <c r="A33" s="12" t="s">
        <v>113</v>
      </c>
      <c r="B33" s="15" t="s">
        <v>114</v>
      </c>
      <c r="C33" s="14" t="s">
        <v>39</v>
      </c>
      <c r="D33" s="36">
        <v>2500000</v>
      </c>
      <c r="E33" s="53" t="s">
        <v>23</v>
      </c>
      <c r="F33" s="28"/>
      <c r="G33" s="59"/>
      <c r="H33" s="43" t="s">
        <v>115</v>
      </c>
      <c r="I33" s="27" t="s">
        <v>116</v>
      </c>
      <c r="J33" s="74"/>
    </row>
    <row r="34" spans="1:10" s="3" customFormat="1" x14ac:dyDescent="0.3">
      <c r="A34" s="9" t="s">
        <v>117</v>
      </c>
      <c r="B34" s="10" t="s">
        <v>118</v>
      </c>
      <c r="C34" s="11" t="s">
        <v>39</v>
      </c>
      <c r="D34" s="36">
        <v>4250000</v>
      </c>
      <c r="E34" s="53" t="s">
        <v>23</v>
      </c>
      <c r="F34" s="28"/>
      <c r="G34" s="59"/>
      <c r="H34" s="44" t="s">
        <v>119</v>
      </c>
      <c r="I34" s="27" t="s">
        <v>119</v>
      </c>
      <c r="J34" s="75"/>
    </row>
    <row r="35" spans="1:10" s="4" customFormat="1" ht="43.2" x14ac:dyDescent="0.3">
      <c r="A35" s="7">
        <v>7</v>
      </c>
      <c r="B35" s="8" t="s">
        <v>120</v>
      </c>
      <c r="C35" s="7"/>
      <c r="D35" s="35">
        <f>D36+D37+D38+D39+D40</f>
        <v>9200000</v>
      </c>
      <c r="E35" s="49"/>
      <c r="F35" s="29"/>
      <c r="G35" s="60"/>
      <c r="H35" s="45" t="s">
        <v>109</v>
      </c>
      <c r="I35" s="30"/>
      <c r="J35" s="30"/>
    </row>
    <row r="36" spans="1:10" s="3" customFormat="1" ht="35.1" customHeight="1" x14ac:dyDescent="0.3">
      <c r="A36" s="9" t="s">
        <v>121</v>
      </c>
      <c r="B36" s="21" t="s">
        <v>122</v>
      </c>
      <c r="C36" s="11" t="s">
        <v>39</v>
      </c>
      <c r="D36" s="36">
        <v>1650000</v>
      </c>
      <c r="E36" s="53" t="s">
        <v>23</v>
      </c>
      <c r="F36" s="28"/>
      <c r="G36" s="59"/>
      <c r="H36" s="44" t="s">
        <v>123</v>
      </c>
      <c r="I36" s="27" t="s">
        <v>123</v>
      </c>
      <c r="J36" s="73" t="s">
        <v>41</v>
      </c>
    </row>
    <row r="37" spans="1:10" s="3" customFormat="1" x14ac:dyDescent="0.3">
      <c r="A37" s="9" t="s">
        <v>124</v>
      </c>
      <c r="B37" s="10" t="s">
        <v>125</v>
      </c>
      <c r="C37" s="11" t="s">
        <v>39</v>
      </c>
      <c r="D37" s="36">
        <v>1500000</v>
      </c>
      <c r="E37" s="53" t="s">
        <v>23</v>
      </c>
      <c r="F37" s="28"/>
      <c r="G37" s="59"/>
      <c r="H37" s="44" t="s">
        <v>119</v>
      </c>
      <c r="I37" s="27" t="s">
        <v>119</v>
      </c>
      <c r="J37" s="76"/>
    </row>
    <row r="38" spans="1:10" s="3" customFormat="1" ht="28.8" x14ac:dyDescent="0.3">
      <c r="A38" s="9" t="s">
        <v>126</v>
      </c>
      <c r="B38" s="10" t="s">
        <v>127</v>
      </c>
      <c r="C38" s="11" t="s">
        <v>39</v>
      </c>
      <c r="D38" s="36">
        <v>1500000</v>
      </c>
      <c r="E38" s="53" t="s">
        <v>23</v>
      </c>
      <c r="F38" s="28"/>
      <c r="G38" s="59"/>
      <c r="H38" s="44" t="s">
        <v>119</v>
      </c>
      <c r="I38" s="27" t="s">
        <v>119</v>
      </c>
      <c r="J38" s="76"/>
    </row>
    <row r="39" spans="1:10" s="3" customFormat="1" ht="28.8" x14ac:dyDescent="0.3">
      <c r="A39" s="9" t="s">
        <v>128</v>
      </c>
      <c r="B39" s="21" t="s">
        <v>129</v>
      </c>
      <c r="C39" s="11" t="s">
        <v>39</v>
      </c>
      <c r="D39" s="36">
        <v>1450000</v>
      </c>
      <c r="E39" s="51" t="s">
        <v>15</v>
      </c>
      <c r="F39" s="33" t="s">
        <v>130</v>
      </c>
      <c r="G39" s="61" t="s">
        <v>131</v>
      </c>
      <c r="H39" s="44" t="s">
        <v>119</v>
      </c>
      <c r="I39" s="27" t="s">
        <v>132</v>
      </c>
      <c r="J39" s="76"/>
    </row>
    <row r="40" spans="1:10" s="3" customFormat="1" ht="43.8" thickBot="1" x14ac:dyDescent="0.35">
      <c r="A40" s="9" t="s">
        <v>133</v>
      </c>
      <c r="B40" s="10" t="s">
        <v>134</v>
      </c>
      <c r="C40" s="11" t="s">
        <v>39</v>
      </c>
      <c r="D40" s="36">
        <v>3100000</v>
      </c>
      <c r="E40" s="62" t="s">
        <v>23</v>
      </c>
      <c r="F40" s="63"/>
      <c r="G40" s="64"/>
      <c r="H40" s="44" t="s">
        <v>32</v>
      </c>
      <c r="I40" s="27" t="s">
        <v>32</v>
      </c>
      <c r="J40" s="77"/>
    </row>
    <row r="41" spans="1:10" s="4" customFormat="1" ht="15" thickBot="1" x14ac:dyDescent="0.35">
      <c r="A41" s="5"/>
      <c r="B41" s="6" t="s">
        <v>135</v>
      </c>
      <c r="C41" s="5"/>
      <c r="D41" s="65">
        <f>D3+D10+D16+D20+D26+D31+D35</f>
        <v>149029000</v>
      </c>
      <c r="E41" s="67"/>
      <c r="F41" s="68"/>
      <c r="G41" s="69"/>
      <c r="H41" s="66"/>
      <c r="I41" s="5"/>
      <c r="J41" s="5"/>
    </row>
  </sheetData>
  <mergeCells count="8">
    <mergeCell ref="E1:G1"/>
    <mergeCell ref="J32:J34"/>
    <mergeCell ref="J36:J40"/>
    <mergeCell ref="J4:J8"/>
    <mergeCell ref="J11:J15"/>
    <mergeCell ref="J17:J19"/>
    <mergeCell ref="J21:J25"/>
    <mergeCell ref="J27:J30"/>
  </mergeCells>
  <pageMargins left="0.25" right="0.25" top="0.75" bottom="0.75" header="0.3" footer="0.3"/>
  <pageSetup paperSize="9" scale="51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614250DE5EC8743B81E3AD86DF47BDF" ma:contentTypeVersion="12" ma:contentTypeDescription="Vytvoří nový dokument" ma:contentTypeScope="" ma:versionID="d549041dc8478501043a9414eaea27af">
  <xsd:schema xmlns:xsd="http://www.w3.org/2001/XMLSchema" xmlns:xs="http://www.w3.org/2001/XMLSchema" xmlns:p="http://schemas.microsoft.com/office/2006/metadata/properties" xmlns:ns2="231c1755-4aba-4346-905a-a8cf76155777" xmlns:ns3="7777ed7b-eb99-4b0c-b6ca-4eead8f3c78a" targetNamespace="http://schemas.microsoft.com/office/2006/metadata/properties" ma:root="true" ma:fieldsID="0b21d19cca0b37fc6a6e9dcebfeb96ae" ns2:_="" ns3:_="">
    <xsd:import namespace="231c1755-4aba-4346-905a-a8cf76155777"/>
    <xsd:import namespace="7777ed7b-eb99-4b0c-b6ca-4eead8f3c7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1c1755-4aba-4346-905a-a8cf761557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77ed7b-eb99-4b0c-b6ca-4eead8f3c78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EB7260-B461-41E1-B65E-995D607831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1c1755-4aba-4346-905a-a8cf76155777"/>
    <ds:schemaRef ds:uri="7777ed7b-eb99-4b0c-b6ca-4eead8f3c7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BA0A89-879B-4261-8AFE-C6972AD828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C0DFB1-027A-4210-B7F1-C0F5DEA61DF4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7777ed7b-eb99-4b0c-b6ca-4eead8f3c78a"/>
    <ds:schemaRef ds:uri="231c1755-4aba-4346-905a-a8cf7615577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interních projektů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Danielova</dc:creator>
  <cp:keywords/>
  <dc:description/>
  <cp:lastModifiedBy>Janikova</cp:lastModifiedBy>
  <cp:revision/>
  <dcterms:created xsi:type="dcterms:W3CDTF">2020-11-04T12:41:03Z</dcterms:created>
  <dcterms:modified xsi:type="dcterms:W3CDTF">2021-02-17T09:52:03Z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0x0101007614250DE5EC8743B81E3AD86DF47BDF</vt:lpwstr>
  </property>
</Properties>
</file>