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drawings/drawing5.xml" ContentType="application/vnd.openxmlformats-officedocument.drawing+xml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800" activeTab="1"/>
  </bookViews>
  <sheets>
    <sheet name="Priklad_1" sheetId="1" r:id="rId1"/>
    <sheet name="Priklad_2" sheetId="2" r:id="rId2"/>
    <sheet name="Priklad_3" sheetId="3" r:id="rId3"/>
    <sheet name="Priklad_4" sheetId="4" r:id="rId4"/>
    <sheet name="Priklad_5" sheetId="5" r:id="rId5"/>
  </sheets>
  <calcPr calcId="145621"/>
</workbook>
</file>

<file path=xl/calcChain.xml><?xml version="1.0" encoding="utf-8"?>
<calcChain xmlns="http://schemas.openxmlformats.org/spreadsheetml/2006/main">
  <c r="B13" i="5" l="1"/>
  <c r="B12" i="5"/>
  <c r="B10" i="5" a="1"/>
  <c r="B10" i="5" s="1"/>
  <c r="E11" i="4"/>
  <c r="E12" i="4"/>
  <c r="E13" i="4"/>
  <c r="E14" i="4"/>
  <c r="E15" i="4"/>
  <c r="E16" i="4"/>
  <c r="E17" i="4"/>
  <c r="E18" i="4"/>
  <c r="E19" i="4"/>
  <c r="E20" i="4"/>
  <c r="E10" i="4"/>
  <c r="B7" i="4" a="1"/>
  <c r="B7" i="4" s="1"/>
  <c r="C13" i="3"/>
  <c r="D13" i="3"/>
  <c r="E13" i="3"/>
  <c r="F13" i="3"/>
  <c r="B13" i="3"/>
  <c r="C12" i="3"/>
  <c r="D12" i="3"/>
  <c r="E12" i="3"/>
  <c r="F12" i="3"/>
  <c r="B12" i="3"/>
  <c r="C9" i="3" a="1"/>
  <c r="C9" i="3" s="1"/>
  <c r="C8" i="3"/>
  <c r="D8" i="3"/>
  <c r="E8" i="3"/>
  <c r="F8" i="3"/>
  <c r="B8" i="3"/>
  <c r="B9" i="3" a="1"/>
  <c r="B9" i="3" s="1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C20" i="2"/>
  <c r="D20" i="2"/>
  <c r="E20" i="2"/>
  <c r="F20" i="2"/>
  <c r="G20" i="2"/>
  <c r="H20" i="2"/>
  <c r="C21" i="2"/>
  <c r="D21" i="2"/>
  <c r="E21" i="2"/>
  <c r="F21" i="2"/>
  <c r="G21" i="2"/>
  <c r="H21" i="2"/>
  <c r="B18" i="2"/>
  <c r="B19" i="2"/>
  <c r="B20" i="2"/>
  <c r="B21" i="2"/>
  <c r="B17" i="2"/>
  <c r="C13" i="2"/>
  <c r="D13" i="2"/>
  <c r="E13" i="2"/>
  <c r="F13" i="2"/>
  <c r="G13" i="2"/>
  <c r="H13" i="2"/>
  <c r="B13" i="2"/>
  <c r="R16" i="1"/>
  <c r="R15" i="1"/>
  <c r="R9" i="1"/>
  <c r="R10" i="1"/>
  <c r="R11" i="1"/>
  <c r="R12" i="1"/>
  <c r="R13" i="1"/>
  <c r="R8" i="1"/>
  <c r="Q9" i="1"/>
  <c r="Q10" i="1"/>
  <c r="Q11" i="1"/>
  <c r="Q12" i="1"/>
  <c r="Q13" i="1"/>
  <c r="Q8" i="1"/>
  <c r="K9" i="1"/>
  <c r="K10" i="1"/>
  <c r="K11" i="1"/>
  <c r="K12" i="1"/>
  <c r="K13" i="1"/>
  <c r="K8" i="1"/>
  <c r="L9" i="1"/>
  <c r="L10" i="1"/>
  <c r="L11" i="1"/>
  <c r="L12" i="1"/>
  <c r="L13" i="1"/>
  <c r="L8" i="1"/>
  <c r="L15" i="1" s="1"/>
  <c r="J15" i="1"/>
  <c r="J9" i="1"/>
  <c r="J10" i="1"/>
  <c r="J11" i="1"/>
  <c r="J12" i="1"/>
  <c r="J13" i="1"/>
  <c r="J8" i="1"/>
  <c r="I15" i="1"/>
  <c r="I9" i="1"/>
  <c r="I10" i="1"/>
  <c r="I11" i="1"/>
  <c r="I12" i="1"/>
  <c r="I13" i="1"/>
  <c r="I8" i="1"/>
  <c r="H15" i="1"/>
  <c r="H9" i="1"/>
  <c r="H10" i="1"/>
  <c r="H11" i="1"/>
  <c r="H12" i="1"/>
  <c r="H13" i="1"/>
  <c r="H8" i="1"/>
  <c r="N10" i="1" l="1"/>
  <c r="O10" i="1" s="1"/>
  <c r="N12" i="1"/>
  <c r="O12" i="1" s="1"/>
  <c r="N8" i="1"/>
  <c r="O8" i="1" s="1"/>
  <c r="N9" i="1"/>
  <c r="O9" i="1" s="1"/>
  <c r="N11" i="1"/>
  <c r="O11" i="1" s="1"/>
  <c r="N13" i="1"/>
  <c r="O13" i="1" s="1"/>
  <c r="O15" i="1" l="1"/>
  <c r="O16" i="1" s="1"/>
</calcChain>
</file>

<file path=xl/sharedStrings.xml><?xml version="1.0" encoding="utf-8"?>
<sst xmlns="http://schemas.openxmlformats.org/spreadsheetml/2006/main" count="50" uniqueCount="32">
  <si>
    <t>Odhady 1. experta</t>
  </si>
  <si>
    <t>Odhady 2. experta</t>
  </si>
  <si>
    <t>Odhady 3. Experta</t>
  </si>
  <si>
    <r>
      <t xml:space="preserve"> </t>
    </r>
    <r>
      <rPr>
        <sz val="12"/>
        <color theme="1"/>
        <rFont val="Times New Roman"/>
        <family val="1"/>
        <charset val="238"/>
      </rPr>
      <t xml:space="preserve">v </t>
    </r>
    <r>
      <rPr>
        <b/>
        <sz val="12"/>
        <color theme="1"/>
        <rFont val="Times New Roman"/>
        <family val="1"/>
        <charset val="238"/>
      </rPr>
      <t>%</t>
    </r>
  </si>
  <si>
    <r>
      <t xml:space="preserve">  </t>
    </r>
    <r>
      <rPr>
        <sz val="12"/>
        <color theme="1"/>
        <rFont val="Times New Roman"/>
        <family val="1"/>
        <charset val="238"/>
      </rPr>
      <t xml:space="preserve">v </t>
    </r>
    <r>
      <rPr>
        <b/>
        <sz val="12"/>
        <color theme="1"/>
        <rFont val="Times New Roman"/>
        <family val="1"/>
        <charset val="238"/>
      </rPr>
      <t>%</t>
    </r>
  </si>
  <si>
    <t>spot</t>
  </si>
  <si>
    <t>1.EX</t>
  </si>
  <si>
    <t>2.EX</t>
  </si>
  <si>
    <t>3.EX</t>
  </si>
  <si>
    <t>kumul Pi</t>
  </si>
  <si>
    <t>Norm_Pi</t>
  </si>
  <si>
    <t>Vynosnost</t>
  </si>
  <si>
    <t>ri*pi</t>
  </si>
  <si>
    <t>Pi_des.cislo</t>
  </si>
  <si>
    <t>riziko</t>
  </si>
  <si>
    <t>rozp.*pi</t>
  </si>
  <si>
    <t>2. zpusob</t>
  </si>
  <si>
    <t>1.zpusob</t>
  </si>
  <si>
    <t xml:space="preserve">     </t>
  </si>
  <si>
    <t>Rpi</t>
  </si>
  <si>
    <t>ro</t>
  </si>
  <si>
    <t>A</t>
  </si>
  <si>
    <t>B</t>
  </si>
  <si>
    <t>C</t>
  </si>
  <si>
    <t>D</t>
  </si>
  <si>
    <t>E</t>
  </si>
  <si>
    <t>rpi</t>
  </si>
  <si>
    <t>Cenný papír</t>
  </si>
  <si>
    <t>Oček. výnos</t>
  </si>
  <si>
    <t>Riziko</t>
  </si>
  <si>
    <t>Podíl v portfoliu</t>
  </si>
  <si>
    <t>sigma^2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</si>
</sst>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gray0625">
        <fgColor rgb="FF000000"/>
        <bgColor rgb="FFF2F2F2"/>
      </patternFill>
    </fill>
    <fill>
      <patternFill patternType="gray125">
        <fgColor rgb="FF000000"/>
        <bgColor rgb="FFE5E5E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gray125">
        <fgColor rgb="FF000000"/>
        <bgColor rgb="FFD9D9D9"/>
      </patternFill>
    </fill>
  </fills>
  <borders count="4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9" fontId="4" fillId="0" borderId="32" xfId="0" applyNumberFormat="1" applyFont="1" applyBorder="1" applyAlignment="1">
      <alignment horizontal="center" vertical="center" wrapText="1"/>
    </xf>
    <xf numFmtId="9" fontId="4" fillId="0" borderId="33" xfId="0" applyNumberFormat="1" applyFont="1" applyBorder="1" applyAlignment="1">
      <alignment horizontal="center" vertical="center" wrapText="1"/>
    </xf>
    <xf numFmtId="9" fontId="4" fillId="0" borderId="34" xfId="0" applyNumberFormat="1" applyFont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top" wrapText="1"/>
    </xf>
    <xf numFmtId="0" fontId="5" fillId="0" borderId="4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top" wrapText="1"/>
    </xf>
    <xf numFmtId="0" fontId="5" fillId="0" borderId="4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top" wrapText="1"/>
    </xf>
    <xf numFmtId="0" fontId="5" fillId="0" borderId="4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5" fillId="4" borderId="47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/>
    <xf numFmtId="0" fontId="0" fillId="6" borderId="0" xfId="0" applyFill="1"/>
    <xf numFmtId="0" fontId="0" fillId="7" borderId="0" xfId="0" applyFill="1"/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8" fillId="8" borderId="47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Priklad_2!$A$17</c:f>
              <c:strCache>
                <c:ptCount val="1"/>
                <c:pt idx="0">
                  <c:v>-1</c:v>
                </c:pt>
              </c:strCache>
            </c:strRef>
          </c:tx>
          <c:marker>
            <c:symbol val="none"/>
          </c:marker>
          <c:xVal>
            <c:numRef>
              <c:f>Priklad_2!$B$17:$H$17</c:f>
              <c:numCache>
                <c:formatCode>General</c:formatCode>
                <c:ptCount val="7"/>
                <c:pt idx="0">
                  <c:v>0.2</c:v>
                </c:pt>
                <c:pt idx="1">
                  <c:v>9.8000000000000032E-2</c:v>
                </c:pt>
                <c:pt idx="2">
                  <c:v>1.9999999999992654E-3</c:v>
                </c:pt>
                <c:pt idx="3">
                  <c:v>0.1</c:v>
                </c:pt>
                <c:pt idx="4">
                  <c:v>0.20200000000000004</c:v>
                </c:pt>
                <c:pt idx="5">
                  <c:v>0.29800000000000004</c:v>
                </c:pt>
                <c:pt idx="6">
                  <c:v>0.4</c:v>
                </c:pt>
              </c:numCache>
            </c:numRef>
          </c:xVal>
          <c:yVal>
            <c:numRef>
              <c:f>Priklad_2!$B$13:$H$13</c:f>
              <c:numCache>
                <c:formatCode>General</c:formatCode>
                <c:ptCount val="7"/>
                <c:pt idx="0">
                  <c:v>0.05</c:v>
                </c:pt>
                <c:pt idx="1">
                  <c:v>6.7000000000000004E-2</c:v>
                </c:pt>
                <c:pt idx="2">
                  <c:v>8.3000000000000004E-2</c:v>
                </c:pt>
                <c:pt idx="3">
                  <c:v>0.1</c:v>
                </c:pt>
                <c:pt idx="4">
                  <c:v>0.11700000000000001</c:v>
                </c:pt>
                <c:pt idx="5">
                  <c:v>0.13299999999999998</c:v>
                </c:pt>
                <c:pt idx="6">
                  <c:v>0.15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Priklad_2!$A$18</c:f>
              <c:strCache>
                <c:ptCount val="1"/>
                <c:pt idx="0">
                  <c:v>-0,5</c:v>
                </c:pt>
              </c:strCache>
            </c:strRef>
          </c:tx>
          <c:marker>
            <c:symbol val="none"/>
          </c:marker>
          <c:xVal>
            <c:numRef>
              <c:f>Priklad_2!$B$18:$H$18</c:f>
              <c:numCache>
                <c:formatCode>General</c:formatCode>
                <c:ptCount val="7"/>
                <c:pt idx="0">
                  <c:v>0.2</c:v>
                </c:pt>
                <c:pt idx="1">
                  <c:v>0.14454065172123726</c:v>
                </c:pt>
                <c:pt idx="2">
                  <c:v>0.13301127771734245</c:v>
                </c:pt>
                <c:pt idx="3">
                  <c:v>0.17320508075688776</c:v>
                </c:pt>
                <c:pt idx="4">
                  <c:v>0.24185119391890547</c:v>
                </c:pt>
                <c:pt idx="5">
                  <c:v>0.31637319734768937</c:v>
                </c:pt>
                <c:pt idx="6">
                  <c:v>0.4</c:v>
                </c:pt>
              </c:numCache>
            </c:numRef>
          </c:xVal>
          <c:yVal>
            <c:numRef>
              <c:f>Priklad_2!$B$13:$H$13</c:f>
              <c:numCache>
                <c:formatCode>General</c:formatCode>
                <c:ptCount val="7"/>
                <c:pt idx="0">
                  <c:v>0.05</c:v>
                </c:pt>
                <c:pt idx="1">
                  <c:v>6.7000000000000004E-2</c:v>
                </c:pt>
                <c:pt idx="2">
                  <c:v>8.3000000000000004E-2</c:v>
                </c:pt>
                <c:pt idx="3">
                  <c:v>0.1</c:v>
                </c:pt>
                <c:pt idx="4">
                  <c:v>0.11700000000000001</c:v>
                </c:pt>
                <c:pt idx="5">
                  <c:v>0.13299999999999998</c:v>
                </c:pt>
                <c:pt idx="6">
                  <c:v>0.15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Priklad_2!$A$19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Priklad_2!$B$19:$H$19</c:f>
              <c:numCache>
                <c:formatCode>General</c:formatCode>
                <c:ptCount val="7"/>
                <c:pt idx="0">
                  <c:v>0.2</c:v>
                </c:pt>
                <c:pt idx="1">
                  <c:v>0.17938784797192928</c:v>
                </c:pt>
                <c:pt idx="2">
                  <c:v>0.18809572031282373</c:v>
                </c:pt>
                <c:pt idx="3">
                  <c:v>0.22360679774997899</c:v>
                </c:pt>
                <c:pt idx="4">
                  <c:v>0.27600724628168738</c:v>
                </c:pt>
                <c:pt idx="5">
                  <c:v>0.33373642294481437</c:v>
                </c:pt>
                <c:pt idx="6">
                  <c:v>0.4</c:v>
                </c:pt>
              </c:numCache>
            </c:numRef>
          </c:xVal>
          <c:yVal>
            <c:numRef>
              <c:f>Priklad_2!$B$13:$H$13</c:f>
              <c:numCache>
                <c:formatCode>General</c:formatCode>
                <c:ptCount val="7"/>
                <c:pt idx="0">
                  <c:v>0.05</c:v>
                </c:pt>
                <c:pt idx="1">
                  <c:v>6.7000000000000004E-2</c:v>
                </c:pt>
                <c:pt idx="2">
                  <c:v>8.3000000000000004E-2</c:v>
                </c:pt>
                <c:pt idx="3">
                  <c:v>0.1</c:v>
                </c:pt>
                <c:pt idx="4">
                  <c:v>0.11700000000000001</c:v>
                </c:pt>
                <c:pt idx="5">
                  <c:v>0.13299999999999998</c:v>
                </c:pt>
                <c:pt idx="6">
                  <c:v>0.15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Priklad_2!$A$20</c:f>
              <c:strCache>
                <c:ptCount val="1"/>
                <c:pt idx="0">
                  <c:v>0,5</c:v>
                </c:pt>
              </c:strCache>
            </c:strRef>
          </c:tx>
          <c:marker>
            <c:symbol val="none"/>
          </c:marker>
          <c:xVal>
            <c:numRef>
              <c:f>Priklad_2!$B$20:$H$20</c:f>
              <c:numCache>
                <c:formatCode>General</c:formatCode>
                <c:ptCount val="7"/>
                <c:pt idx="0">
                  <c:v>0.2</c:v>
                </c:pt>
                <c:pt idx="1">
                  <c:v>0.20848980790436736</c:v>
                </c:pt>
                <c:pt idx="2">
                  <c:v>0.23036492788616938</c:v>
                </c:pt>
                <c:pt idx="3">
                  <c:v>0.26457513110645908</c:v>
                </c:pt>
                <c:pt idx="4">
                  <c:v>0.30637885044500057</c:v>
                </c:pt>
                <c:pt idx="5">
                  <c:v>0.35023991777066193</c:v>
                </c:pt>
                <c:pt idx="6">
                  <c:v>0.4</c:v>
                </c:pt>
              </c:numCache>
            </c:numRef>
          </c:xVal>
          <c:yVal>
            <c:numRef>
              <c:f>Priklad_2!$B$13:$H$13</c:f>
              <c:numCache>
                <c:formatCode>General</c:formatCode>
                <c:ptCount val="7"/>
                <c:pt idx="0">
                  <c:v>0.05</c:v>
                </c:pt>
                <c:pt idx="1">
                  <c:v>6.7000000000000004E-2</c:v>
                </c:pt>
                <c:pt idx="2">
                  <c:v>8.3000000000000004E-2</c:v>
                </c:pt>
                <c:pt idx="3">
                  <c:v>0.1</c:v>
                </c:pt>
                <c:pt idx="4">
                  <c:v>0.11700000000000001</c:v>
                </c:pt>
                <c:pt idx="5">
                  <c:v>0.13299999999999998</c:v>
                </c:pt>
                <c:pt idx="6">
                  <c:v>0.15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Priklad_2!$A$21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Priklad_2!$B$21:$H$21</c:f>
              <c:numCache>
                <c:formatCode>General</c:formatCode>
                <c:ptCount val="7"/>
                <c:pt idx="0">
                  <c:v>0.2</c:v>
                </c:pt>
                <c:pt idx="1">
                  <c:v>0.23400000000000004</c:v>
                </c:pt>
                <c:pt idx="2">
                  <c:v>0.26600000000000001</c:v>
                </c:pt>
                <c:pt idx="3">
                  <c:v>0.30000000000000004</c:v>
                </c:pt>
                <c:pt idx="4">
                  <c:v>0.33400000000000007</c:v>
                </c:pt>
                <c:pt idx="5">
                  <c:v>0.36600000000000005</c:v>
                </c:pt>
                <c:pt idx="6">
                  <c:v>0.4</c:v>
                </c:pt>
              </c:numCache>
            </c:numRef>
          </c:xVal>
          <c:yVal>
            <c:numRef>
              <c:f>Priklad_2!$B$13:$H$13</c:f>
              <c:numCache>
                <c:formatCode>General</c:formatCode>
                <c:ptCount val="7"/>
                <c:pt idx="0">
                  <c:v>0.05</c:v>
                </c:pt>
                <c:pt idx="1">
                  <c:v>6.7000000000000004E-2</c:v>
                </c:pt>
                <c:pt idx="2">
                  <c:v>8.3000000000000004E-2</c:v>
                </c:pt>
                <c:pt idx="3">
                  <c:v>0.1</c:v>
                </c:pt>
                <c:pt idx="4">
                  <c:v>0.11700000000000001</c:v>
                </c:pt>
                <c:pt idx="5">
                  <c:v>0.13299999999999998</c:v>
                </c:pt>
                <c:pt idx="6">
                  <c:v>0.15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800064"/>
        <c:axId val="233794176"/>
      </c:scatterChart>
      <c:valAx>
        <c:axId val="2338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794176"/>
        <c:crosses val="autoZero"/>
        <c:crossBetween val="midCat"/>
      </c:valAx>
      <c:valAx>
        <c:axId val="23379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800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02994117662551E-2"/>
          <c:y val="7.4548702245552642E-2"/>
          <c:w val="0.7806298201755657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Priklad_3!$B$7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xVal>
            <c:numRef>
              <c:f>Priklad_3!$B$13</c:f>
              <c:numCache>
                <c:formatCode>General</c:formatCode>
                <c:ptCount val="1"/>
                <c:pt idx="0">
                  <c:v>12.52517464948094</c:v>
                </c:pt>
              </c:numCache>
            </c:numRef>
          </c:xVal>
          <c:yVal>
            <c:numRef>
              <c:f>Priklad_3!$B$8</c:f>
              <c:numCache>
                <c:formatCode>General</c:formatCode>
                <c:ptCount val="1"/>
                <c:pt idx="0">
                  <c:v>21.84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Priklad_3!$C$7</c:f>
              <c:strCache>
                <c:ptCount val="1"/>
                <c:pt idx="0">
                  <c:v>B</c:v>
                </c:pt>
              </c:strCache>
            </c:strRef>
          </c:tx>
          <c:spPr>
            <a:ln w="28575">
              <a:noFill/>
            </a:ln>
          </c:spPr>
          <c:xVal>
            <c:numRef>
              <c:f>Priklad_3!$C$13</c:f>
              <c:numCache>
                <c:formatCode>General</c:formatCode>
                <c:ptCount val="1"/>
                <c:pt idx="0">
                  <c:v>12.1783619588186</c:v>
                </c:pt>
              </c:numCache>
            </c:numRef>
          </c:xVal>
          <c:yVal>
            <c:numRef>
              <c:f>Priklad_3!$C$8</c:f>
              <c:numCache>
                <c:formatCode>General</c:formatCode>
                <c:ptCount val="1"/>
                <c:pt idx="0">
                  <c:v>21.6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Priklad_3!$D$7</c:f>
              <c:strCache>
                <c:ptCount val="1"/>
                <c:pt idx="0">
                  <c:v>C</c:v>
                </c:pt>
              </c:strCache>
            </c:strRef>
          </c:tx>
          <c:spPr>
            <a:ln w="28575">
              <a:noFill/>
            </a:ln>
          </c:spPr>
          <c:xVal>
            <c:numRef>
              <c:f>Priklad_3!$D$13</c:f>
              <c:numCache>
                <c:formatCode>General</c:formatCode>
                <c:ptCount val="1"/>
                <c:pt idx="0">
                  <c:v>13.689777207829206</c:v>
                </c:pt>
              </c:numCache>
            </c:numRef>
          </c:xVal>
          <c:yVal>
            <c:numRef>
              <c:f>Priklad_3!$D$8</c:f>
              <c:numCache>
                <c:formatCode>General</c:formatCode>
                <c:ptCount val="1"/>
                <c:pt idx="0">
                  <c:v>19.68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Priklad_3!$E$7</c:f>
              <c:strCache>
                <c:ptCount val="1"/>
                <c:pt idx="0">
                  <c:v>D</c:v>
                </c:pt>
              </c:strCache>
            </c:strRef>
          </c:tx>
          <c:spPr>
            <a:ln w="28575">
              <a:noFill/>
            </a:ln>
          </c:spPr>
          <c:xVal>
            <c:numRef>
              <c:f>Priklad_3!$E$13</c:f>
              <c:numCache>
                <c:formatCode>General</c:formatCode>
                <c:ptCount val="1"/>
                <c:pt idx="0">
                  <c:v>11.334019587066189</c:v>
                </c:pt>
              </c:numCache>
            </c:numRef>
          </c:xVal>
          <c:yVal>
            <c:numRef>
              <c:f>Priklad_3!$E$8</c:f>
              <c:numCache>
                <c:formatCode>General</c:formatCode>
                <c:ptCount val="1"/>
                <c:pt idx="0">
                  <c:v>21.54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Priklad_3!$F$7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Priklad_3!$F$13</c:f>
              <c:numCache>
                <c:formatCode>General</c:formatCode>
                <c:ptCount val="1"/>
                <c:pt idx="0">
                  <c:v>13.123261789661898</c:v>
                </c:pt>
              </c:numCache>
            </c:numRef>
          </c:xVal>
          <c:yVal>
            <c:numRef>
              <c:f>Priklad_3!$F$8</c:f>
              <c:numCache>
                <c:formatCode>General</c:formatCode>
                <c:ptCount val="1"/>
                <c:pt idx="0">
                  <c:v>22.5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24480"/>
        <c:axId val="74716288"/>
      </c:scatterChart>
      <c:valAx>
        <c:axId val="747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716288"/>
        <c:crosses val="autoZero"/>
        <c:crossBetween val="midCat"/>
      </c:valAx>
      <c:valAx>
        <c:axId val="7471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724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wmf"/><Relationship Id="rId13" Type="http://schemas.openxmlformats.org/officeDocument/2006/relationships/image" Target="../media/image19.wmf"/><Relationship Id="rId18" Type="http://schemas.openxmlformats.org/officeDocument/2006/relationships/image" Target="../media/image24.wmf"/><Relationship Id="rId3" Type="http://schemas.openxmlformats.org/officeDocument/2006/relationships/image" Target="../media/image9.wmf"/><Relationship Id="rId7" Type="http://schemas.openxmlformats.org/officeDocument/2006/relationships/image" Target="../media/image13.wmf"/><Relationship Id="rId12" Type="http://schemas.openxmlformats.org/officeDocument/2006/relationships/image" Target="../media/image18.wmf"/><Relationship Id="rId17" Type="http://schemas.openxmlformats.org/officeDocument/2006/relationships/image" Target="../media/image23.wmf"/><Relationship Id="rId2" Type="http://schemas.openxmlformats.org/officeDocument/2006/relationships/image" Target="../media/image8.wmf"/><Relationship Id="rId16" Type="http://schemas.openxmlformats.org/officeDocument/2006/relationships/image" Target="../media/image22.wmf"/><Relationship Id="rId1" Type="http://schemas.openxmlformats.org/officeDocument/2006/relationships/image" Target="../media/image7.wmf"/><Relationship Id="rId6" Type="http://schemas.openxmlformats.org/officeDocument/2006/relationships/image" Target="../media/image12.wmf"/><Relationship Id="rId11" Type="http://schemas.openxmlformats.org/officeDocument/2006/relationships/image" Target="../media/image17.wmf"/><Relationship Id="rId5" Type="http://schemas.openxmlformats.org/officeDocument/2006/relationships/image" Target="../media/image11.wmf"/><Relationship Id="rId15" Type="http://schemas.openxmlformats.org/officeDocument/2006/relationships/image" Target="../media/image21.wmf"/><Relationship Id="rId10" Type="http://schemas.openxmlformats.org/officeDocument/2006/relationships/image" Target="../media/image16.wmf"/><Relationship Id="rId4" Type="http://schemas.openxmlformats.org/officeDocument/2006/relationships/image" Target="../media/image10.wmf"/><Relationship Id="rId9" Type="http://schemas.openxmlformats.org/officeDocument/2006/relationships/image" Target="../media/image15.wmf"/><Relationship Id="rId14" Type="http://schemas.openxmlformats.org/officeDocument/2006/relationships/image" Target="../media/image20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wmf"/><Relationship Id="rId2" Type="http://schemas.openxmlformats.org/officeDocument/2006/relationships/image" Target="../media/image26.wmf"/><Relationship Id="rId1" Type="http://schemas.openxmlformats.org/officeDocument/2006/relationships/image" Target="../media/image25.wmf"/><Relationship Id="rId6" Type="http://schemas.openxmlformats.org/officeDocument/2006/relationships/image" Target="../media/image30.wmf"/><Relationship Id="rId5" Type="http://schemas.openxmlformats.org/officeDocument/2006/relationships/image" Target="../media/image29.wmf"/><Relationship Id="rId4" Type="http://schemas.openxmlformats.org/officeDocument/2006/relationships/image" Target="../media/image28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3.wmf"/><Relationship Id="rId2" Type="http://schemas.openxmlformats.org/officeDocument/2006/relationships/image" Target="../media/image32.wmf"/><Relationship Id="rId1" Type="http://schemas.openxmlformats.org/officeDocument/2006/relationships/image" Target="../media/image31.wmf"/><Relationship Id="rId6" Type="http://schemas.openxmlformats.org/officeDocument/2006/relationships/image" Target="../media/image36.wmf"/><Relationship Id="rId5" Type="http://schemas.openxmlformats.org/officeDocument/2006/relationships/image" Target="../media/image35.wmf"/><Relationship Id="rId4" Type="http://schemas.openxmlformats.org/officeDocument/2006/relationships/image" Target="../media/image34.w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9.wmf"/><Relationship Id="rId3" Type="http://schemas.openxmlformats.org/officeDocument/2006/relationships/image" Target="../media/image33.wmf"/><Relationship Id="rId7" Type="http://schemas.openxmlformats.org/officeDocument/2006/relationships/image" Target="../media/image38.wmf"/><Relationship Id="rId2" Type="http://schemas.openxmlformats.org/officeDocument/2006/relationships/image" Target="../media/image32.wmf"/><Relationship Id="rId1" Type="http://schemas.openxmlformats.org/officeDocument/2006/relationships/image" Target="../media/image31.wmf"/><Relationship Id="rId6" Type="http://schemas.openxmlformats.org/officeDocument/2006/relationships/image" Target="../media/image37.wmf"/><Relationship Id="rId5" Type="http://schemas.openxmlformats.org/officeDocument/2006/relationships/image" Target="../media/image35.wmf"/><Relationship Id="rId10" Type="http://schemas.openxmlformats.org/officeDocument/2006/relationships/image" Target="../media/image41.wmf"/><Relationship Id="rId4" Type="http://schemas.openxmlformats.org/officeDocument/2006/relationships/image" Target="../media/image34.wmf"/><Relationship Id="rId9" Type="http://schemas.openxmlformats.org/officeDocument/2006/relationships/image" Target="../media/image40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314325</xdr:colOff>
          <xdr:row>1</xdr:row>
          <xdr:rowOff>238125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295275</xdr:colOff>
          <xdr:row>1</xdr:row>
          <xdr:rowOff>238125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314325</xdr:colOff>
          <xdr:row>1</xdr:row>
          <xdr:rowOff>238125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295275</xdr:colOff>
          <xdr:row>1</xdr:row>
          <xdr:rowOff>238125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4</xdr:col>
          <xdr:colOff>314325</xdr:colOff>
          <xdr:row>1</xdr:row>
          <xdr:rowOff>238125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5</xdr:col>
          <xdr:colOff>295275</xdr:colOff>
          <xdr:row>1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142875</xdr:colOff>
          <xdr:row>0</xdr:row>
          <xdr:rowOff>200025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180975</xdr:colOff>
          <xdr:row>0</xdr:row>
          <xdr:rowOff>200025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0</xdr:row>
          <xdr:rowOff>47625</xdr:rowOff>
        </xdr:from>
        <xdr:to>
          <xdr:col>3</xdr:col>
          <xdr:colOff>533400</xdr:colOff>
          <xdr:row>1</xdr:row>
          <xdr:rowOff>9525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571500</xdr:colOff>
          <xdr:row>0</xdr:row>
          <xdr:rowOff>219075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190500</xdr:colOff>
          <xdr:row>1</xdr:row>
          <xdr:rowOff>200025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542925</xdr:colOff>
          <xdr:row>1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28575</xdr:rowOff>
        </xdr:from>
        <xdr:to>
          <xdr:col>5</xdr:col>
          <xdr:colOff>38100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200025</xdr:colOff>
          <xdr:row>3</xdr:row>
          <xdr:rowOff>9525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466725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1</xdr:col>
          <xdr:colOff>161925</xdr:colOff>
          <xdr:row>7</xdr:row>
          <xdr:rowOff>200025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180975</xdr:colOff>
          <xdr:row>7</xdr:row>
          <xdr:rowOff>200025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3</xdr:col>
          <xdr:colOff>180975</xdr:colOff>
          <xdr:row>7</xdr:row>
          <xdr:rowOff>200025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</xdr:row>
          <xdr:rowOff>0</xdr:rowOff>
        </xdr:from>
        <xdr:to>
          <xdr:col>4</xdr:col>
          <xdr:colOff>180975</xdr:colOff>
          <xdr:row>7</xdr:row>
          <xdr:rowOff>200025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5</xdr:col>
          <xdr:colOff>180975</xdr:colOff>
          <xdr:row>7</xdr:row>
          <xdr:rowOff>200025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0</xdr:rowOff>
        </xdr:from>
        <xdr:to>
          <xdr:col>6</xdr:col>
          <xdr:colOff>180975</xdr:colOff>
          <xdr:row>7</xdr:row>
          <xdr:rowOff>200025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</xdr:row>
          <xdr:rowOff>0</xdr:rowOff>
        </xdr:from>
        <xdr:to>
          <xdr:col>7</xdr:col>
          <xdr:colOff>180975</xdr:colOff>
          <xdr:row>7</xdr:row>
          <xdr:rowOff>200025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200025</xdr:colOff>
          <xdr:row>8</xdr:row>
          <xdr:rowOff>200025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219075</xdr:colOff>
          <xdr:row>10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1</xdr:col>
          <xdr:colOff>161925</xdr:colOff>
          <xdr:row>11</xdr:row>
          <xdr:rowOff>200025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2</xdr:col>
          <xdr:colOff>180975</xdr:colOff>
          <xdr:row>11</xdr:row>
          <xdr:rowOff>200025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180975</xdr:colOff>
          <xdr:row>11</xdr:row>
          <xdr:rowOff>200025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4</xdr:col>
          <xdr:colOff>180975</xdr:colOff>
          <xdr:row>11</xdr:row>
          <xdr:rowOff>200025</xdr:rowOff>
        </xdr:to>
        <xdr:sp macro="" textlink="">
          <xdr:nvSpPr>
            <xdr:cNvPr id="2070" name="Object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</xdr:row>
          <xdr:rowOff>0</xdr:rowOff>
        </xdr:from>
        <xdr:to>
          <xdr:col>5</xdr:col>
          <xdr:colOff>180975</xdr:colOff>
          <xdr:row>11</xdr:row>
          <xdr:rowOff>200025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0</xdr:rowOff>
        </xdr:from>
        <xdr:to>
          <xdr:col>6</xdr:col>
          <xdr:colOff>180975</xdr:colOff>
          <xdr:row>11</xdr:row>
          <xdr:rowOff>200025</xdr:rowOff>
        </xdr:to>
        <xdr:sp macro="" textlink="">
          <xdr:nvSpPr>
            <xdr:cNvPr id="2072" name="Object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0</xdr:rowOff>
        </xdr:from>
        <xdr:to>
          <xdr:col>7</xdr:col>
          <xdr:colOff>180975</xdr:colOff>
          <xdr:row>11</xdr:row>
          <xdr:rowOff>200025</xdr:rowOff>
        </xdr:to>
        <xdr:sp macro="" textlink="">
          <xdr:nvSpPr>
            <xdr:cNvPr id="2073" name="Object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1</xdr:col>
          <xdr:colOff>161925</xdr:colOff>
          <xdr:row>15</xdr:row>
          <xdr:rowOff>200025</xdr:rowOff>
        </xdr:to>
        <xdr:sp macro="" textlink="">
          <xdr:nvSpPr>
            <xdr:cNvPr id="2074" name="Object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2</xdr:col>
          <xdr:colOff>180975</xdr:colOff>
          <xdr:row>15</xdr:row>
          <xdr:rowOff>200025</xdr:rowOff>
        </xdr:to>
        <xdr:sp macro="" textlink="">
          <xdr:nvSpPr>
            <xdr:cNvPr id="2075" name="Object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0</xdr:rowOff>
        </xdr:from>
        <xdr:to>
          <xdr:col>3</xdr:col>
          <xdr:colOff>180975</xdr:colOff>
          <xdr:row>15</xdr:row>
          <xdr:rowOff>200025</xdr:rowOff>
        </xdr:to>
        <xdr:sp macro="" textlink="">
          <xdr:nvSpPr>
            <xdr:cNvPr id="2076" name="Object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0</xdr:rowOff>
        </xdr:from>
        <xdr:to>
          <xdr:col>4</xdr:col>
          <xdr:colOff>180975</xdr:colOff>
          <xdr:row>15</xdr:row>
          <xdr:rowOff>200025</xdr:rowOff>
        </xdr:to>
        <xdr:sp macro="" textlink="">
          <xdr:nvSpPr>
            <xdr:cNvPr id="2077" name="Object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0</xdr:rowOff>
        </xdr:from>
        <xdr:to>
          <xdr:col>5</xdr:col>
          <xdr:colOff>180975</xdr:colOff>
          <xdr:row>15</xdr:row>
          <xdr:rowOff>200025</xdr:rowOff>
        </xdr:to>
        <xdr:sp macro="" textlink="">
          <xdr:nvSpPr>
            <xdr:cNvPr id="2078" name="Object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0</xdr:rowOff>
        </xdr:from>
        <xdr:to>
          <xdr:col>6</xdr:col>
          <xdr:colOff>180975</xdr:colOff>
          <xdr:row>15</xdr:row>
          <xdr:rowOff>200025</xdr:rowOff>
        </xdr:to>
        <xdr:sp macro="" textlink="">
          <xdr:nvSpPr>
            <xdr:cNvPr id="2079" name="Object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15</xdr:row>
          <xdr:rowOff>0</xdr:rowOff>
        </xdr:from>
        <xdr:to>
          <xdr:col>7</xdr:col>
          <xdr:colOff>180975</xdr:colOff>
          <xdr:row>15</xdr:row>
          <xdr:rowOff>200025</xdr:rowOff>
        </xdr:to>
        <xdr:sp macro="" textlink="">
          <xdr:nvSpPr>
            <xdr:cNvPr id="2080" name="Object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514349</xdr:colOff>
      <xdr:row>23</xdr:row>
      <xdr:rowOff>71436</xdr:rowOff>
    </xdr:from>
    <xdr:to>
      <xdr:col>12</xdr:col>
      <xdr:colOff>114299</xdr:colOff>
      <xdr:row>46</xdr:row>
      <xdr:rowOff>133349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523875</xdr:colOff>
          <xdr:row>1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47625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276225</xdr:colOff>
          <xdr:row>3</xdr:row>
          <xdr:rowOff>57150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276225</xdr:colOff>
          <xdr:row>4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</xdr:row>
          <xdr:rowOff>0</xdr:rowOff>
        </xdr:from>
        <xdr:to>
          <xdr:col>11</xdr:col>
          <xdr:colOff>47625</xdr:colOff>
          <xdr:row>4</xdr:row>
          <xdr:rowOff>47625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</xdr:row>
          <xdr:rowOff>0</xdr:rowOff>
        </xdr:from>
        <xdr:to>
          <xdr:col>13</xdr:col>
          <xdr:colOff>238125</xdr:colOff>
          <xdr:row>4</xdr:row>
          <xdr:rowOff>47625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257174</xdr:colOff>
      <xdr:row>10</xdr:row>
      <xdr:rowOff>25002</xdr:rowOff>
    </xdr:from>
    <xdr:to>
      <xdr:col>13</xdr:col>
      <xdr:colOff>561975</xdr:colOff>
      <xdr:row>24</xdr:row>
      <xdr:rowOff>101202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47625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161925</xdr:colOff>
          <xdr:row>2</xdr:row>
          <xdr:rowOff>47625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2</xdr:row>
          <xdr:rowOff>19050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238125</xdr:colOff>
          <xdr:row>2</xdr:row>
          <xdr:rowOff>47625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47625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266700</xdr:colOff>
          <xdr:row>4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9525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161925</xdr:colOff>
          <xdr:row>2</xdr:row>
          <xdr:rowOff>9525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1</xdr:row>
          <xdr:rowOff>238125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238125</xdr:colOff>
          <xdr:row>2</xdr:row>
          <xdr:rowOff>9525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47625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266700</xdr:colOff>
          <xdr:row>4</xdr:row>
          <xdr:rowOff>57150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266700</xdr:colOff>
          <xdr:row>5</xdr:row>
          <xdr:rowOff>47625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266700</xdr:colOff>
          <xdr:row>6</xdr:row>
          <xdr:rowOff>47625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266700</xdr:colOff>
          <xdr:row>7</xdr:row>
          <xdr:rowOff>47625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10</xdr:col>
          <xdr:colOff>28575</xdr:colOff>
          <xdr:row>4</xdr:row>
          <xdr:rowOff>200025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12.bin"/><Relationship Id="rId18" Type="http://schemas.openxmlformats.org/officeDocument/2006/relationships/image" Target="../media/image14.wmf"/><Relationship Id="rId26" Type="http://schemas.openxmlformats.org/officeDocument/2006/relationships/image" Target="../media/image18.wmf"/><Relationship Id="rId39" Type="http://schemas.openxmlformats.org/officeDocument/2006/relationships/oleObject" Target="../embeddings/oleObject25.bin"/><Relationship Id="rId3" Type="http://schemas.openxmlformats.org/officeDocument/2006/relationships/oleObject" Target="../embeddings/oleObject7.bin"/><Relationship Id="rId21" Type="http://schemas.openxmlformats.org/officeDocument/2006/relationships/oleObject" Target="../embeddings/oleObject16.bin"/><Relationship Id="rId34" Type="http://schemas.openxmlformats.org/officeDocument/2006/relationships/image" Target="../media/image22.wmf"/><Relationship Id="rId42" Type="http://schemas.openxmlformats.org/officeDocument/2006/relationships/oleObject" Target="../embeddings/oleObject28.bin"/><Relationship Id="rId47" Type="http://schemas.openxmlformats.org/officeDocument/2006/relationships/oleObject" Target="../embeddings/oleObject33.bin"/><Relationship Id="rId50" Type="http://schemas.openxmlformats.org/officeDocument/2006/relationships/oleObject" Target="../embeddings/oleObject36.bin"/><Relationship Id="rId7" Type="http://schemas.openxmlformats.org/officeDocument/2006/relationships/oleObject" Target="../embeddings/oleObject9.bin"/><Relationship Id="rId12" Type="http://schemas.openxmlformats.org/officeDocument/2006/relationships/image" Target="../media/image11.wmf"/><Relationship Id="rId17" Type="http://schemas.openxmlformats.org/officeDocument/2006/relationships/oleObject" Target="../embeddings/oleObject14.bin"/><Relationship Id="rId25" Type="http://schemas.openxmlformats.org/officeDocument/2006/relationships/oleObject" Target="../embeddings/oleObject18.bin"/><Relationship Id="rId33" Type="http://schemas.openxmlformats.org/officeDocument/2006/relationships/oleObject" Target="../embeddings/oleObject22.bin"/><Relationship Id="rId38" Type="http://schemas.openxmlformats.org/officeDocument/2006/relationships/image" Target="../media/image24.wmf"/><Relationship Id="rId46" Type="http://schemas.openxmlformats.org/officeDocument/2006/relationships/oleObject" Target="../embeddings/oleObject32.bin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3.wmf"/><Relationship Id="rId20" Type="http://schemas.openxmlformats.org/officeDocument/2006/relationships/image" Target="../media/image15.wmf"/><Relationship Id="rId29" Type="http://schemas.openxmlformats.org/officeDocument/2006/relationships/oleObject" Target="../embeddings/oleObject20.bin"/><Relationship Id="rId41" Type="http://schemas.openxmlformats.org/officeDocument/2006/relationships/oleObject" Target="../embeddings/oleObject27.bin"/><Relationship Id="rId1" Type="http://schemas.openxmlformats.org/officeDocument/2006/relationships/drawing" Target="../drawings/drawing2.xml"/><Relationship Id="rId6" Type="http://schemas.openxmlformats.org/officeDocument/2006/relationships/image" Target="../media/image8.wmf"/><Relationship Id="rId11" Type="http://schemas.openxmlformats.org/officeDocument/2006/relationships/oleObject" Target="../embeddings/oleObject11.bin"/><Relationship Id="rId24" Type="http://schemas.openxmlformats.org/officeDocument/2006/relationships/image" Target="../media/image17.wmf"/><Relationship Id="rId32" Type="http://schemas.openxmlformats.org/officeDocument/2006/relationships/image" Target="../media/image21.wmf"/><Relationship Id="rId37" Type="http://schemas.openxmlformats.org/officeDocument/2006/relationships/oleObject" Target="../embeddings/oleObject24.bin"/><Relationship Id="rId40" Type="http://schemas.openxmlformats.org/officeDocument/2006/relationships/oleObject" Target="../embeddings/oleObject26.bin"/><Relationship Id="rId45" Type="http://schemas.openxmlformats.org/officeDocument/2006/relationships/oleObject" Target="../embeddings/oleObject31.bin"/><Relationship Id="rId5" Type="http://schemas.openxmlformats.org/officeDocument/2006/relationships/oleObject" Target="../embeddings/oleObject8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17.bin"/><Relationship Id="rId28" Type="http://schemas.openxmlformats.org/officeDocument/2006/relationships/image" Target="../media/image19.wmf"/><Relationship Id="rId36" Type="http://schemas.openxmlformats.org/officeDocument/2006/relationships/image" Target="../media/image23.wmf"/><Relationship Id="rId49" Type="http://schemas.openxmlformats.org/officeDocument/2006/relationships/oleObject" Target="../embeddings/oleObject35.bin"/><Relationship Id="rId10" Type="http://schemas.openxmlformats.org/officeDocument/2006/relationships/image" Target="../media/image10.wmf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1.bin"/><Relationship Id="rId44" Type="http://schemas.openxmlformats.org/officeDocument/2006/relationships/oleObject" Target="../embeddings/oleObject30.bin"/><Relationship Id="rId52" Type="http://schemas.openxmlformats.org/officeDocument/2006/relationships/oleObject" Target="../embeddings/oleObject38.bin"/><Relationship Id="rId4" Type="http://schemas.openxmlformats.org/officeDocument/2006/relationships/image" Target="../media/image7.wmf"/><Relationship Id="rId9" Type="http://schemas.openxmlformats.org/officeDocument/2006/relationships/oleObject" Target="../embeddings/oleObject10.bin"/><Relationship Id="rId14" Type="http://schemas.openxmlformats.org/officeDocument/2006/relationships/image" Target="../media/image12.wmf"/><Relationship Id="rId22" Type="http://schemas.openxmlformats.org/officeDocument/2006/relationships/image" Target="../media/image16.wmf"/><Relationship Id="rId27" Type="http://schemas.openxmlformats.org/officeDocument/2006/relationships/oleObject" Target="../embeddings/oleObject19.bin"/><Relationship Id="rId30" Type="http://schemas.openxmlformats.org/officeDocument/2006/relationships/image" Target="../media/image20.wmf"/><Relationship Id="rId35" Type="http://schemas.openxmlformats.org/officeDocument/2006/relationships/oleObject" Target="../embeddings/oleObject23.bin"/><Relationship Id="rId43" Type="http://schemas.openxmlformats.org/officeDocument/2006/relationships/oleObject" Target="../embeddings/oleObject29.bin"/><Relationship Id="rId48" Type="http://schemas.openxmlformats.org/officeDocument/2006/relationships/oleObject" Target="../embeddings/oleObject34.bin"/><Relationship Id="rId8" Type="http://schemas.openxmlformats.org/officeDocument/2006/relationships/image" Target="../media/image9.wmf"/><Relationship Id="rId51" Type="http://schemas.openxmlformats.org/officeDocument/2006/relationships/oleObject" Target="../embeddings/oleObject37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wmf"/><Relationship Id="rId13" Type="http://schemas.openxmlformats.org/officeDocument/2006/relationships/oleObject" Target="../embeddings/oleObject44.bin"/><Relationship Id="rId3" Type="http://schemas.openxmlformats.org/officeDocument/2006/relationships/oleObject" Target="../embeddings/oleObject39.bin"/><Relationship Id="rId7" Type="http://schemas.openxmlformats.org/officeDocument/2006/relationships/oleObject" Target="../embeddings/oleObject41.bin"/><Relationship Id="rId12" Type="http://schemas.openxmlformats.org/officeDocument/2006/relationships/image" Target="../media/image29.w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6.wmf"/><Relationship Id="rId11" Type="http://schemas.openxmlformats.org/officeDocument/2006/relationships/oleObject" Target="../embeddings/oleObject43.bin"/><Relationship Id="rId5" Type="http://schemas.openxmlformats.org/officeDocument/2006/relationships/oleObject" Target="../embeddings/oleObject40.bin"/><Relationship Id="rId10" Type="http://schemas.openxmlformats.org/officeDocument/2006/relationships/image" Target="../media/image28.wmf"/><Relationship Id="rId4" Type="http://schemas.openxmlformats.org/officeDocument/2006/relationships/image" Target="../media/image25.wmf"/><Relationship Id="rId9" Type="http://schemas.openxmlformats.org/officeDocument/2006/relationships/oleObject" Target="../embeddings/oleObject42.bin"/><Relationship Id="rId14" Type="http://schemas.openxmlformats.org/officeDocument/2006/relationships/image" Target="../media/image30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wmf"/><Relationship Id="rId13" Type="http://schemas.openxmlformats.org/officeDocument/2006/relationships/oleObject" Target="../embeddings/oleObject50.bin"/><Relationship Id="rId3" Type="http://schemas.openxmlformats.org/officeDocument/2006/relationships/oleObject" Target="../embeddings/oleObject45.bin"/><Relationship Id="rId7" Type="http://schemas.openxmlformats.org/officeDocument/2006/relationships/oleObject" Target="../embeddings/oleObject47.bin"/><Relationship Id="rId12" Type="http://schemas.openxmlformats.org/officeDocument/2006/relationships/image" Target="../media/image35.wmf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32.wmf"/><Relationship Id="rId11" Type="http://schemas.openxmlformats.org/officeDocument/2006/relationships/oleObject" Target="../embeddings/oleObject49.bin"/><Relationship Id="rId5" Type="http://schemas.openxmlformats.org/officeDocument/2006/relationships/oleObject" Target="../embeddings/oleObject46.bin"/><Relationship Id="rId10" Type="http://schemas.openxmlformats.org/officeDocument/2006/relationships/image" Target="../media/image34.wmf"/><Relationship Id="rId4" Type="http://schemas.openxmlformats.org/officeDocument/2006/relationships/image" Target="../media/image31.wmf"/><Relationship Id="rId9" Type="http://schemas.openxmlformats.org/officeDocument/2006/relationships/oleObject" Target="../embeddings/oleObject48.bin"/><Relationship Id="rId14" Type="http://schemas.openxmlformats.org/officeDocument/2006/relationships/image" Target="../media/image36.w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wmf"/><Relationship Id="rId13" Type="http://schemas.openxmlformats.org/officeDocument/2006/relationships/oleObject" Target="../embeddings/oleObject56.bin"/><Relationship Id="rId18" Type="http://schemas.openxmlformats.org/officeDocument/2006/relationships/image" Target="../media/image39.wmf"/><Relationship Id="rId3" Type="http://schemas.openxmlformats.org/officeDocument/2006/relationships/oleObject" Target="../embeddings/oleObject51.bin"/><Relationship Id="rId21" Type="http://schemas.openxmlformats.org/officeDocument/2006/relationships/oleObject" Target="../embeddings/oleObject60.bin"/><Relationship Id="rId7" Type="http://schemas.openxmlformats.org/officeDocument/2006/relationships/oleObject" Target="../embeddings/oleObject53.bin"/><Relationship Id="rId12" Type="http://schemas.openxmlformats.org/officeDocument/2006/relationships/image" Target="../media/image35.wmf"/><Relationship Id="rId17" Type="http://schemas.openxmlformats.org/officeDocument/2006/relationships/oleObject" Target="../embeddings/oleObject58.bin"/><Relationship Id="rId2" Type="http://schemas.openxmlformats.org/officeDocument/2006/relationships/vmlDrawing" Target="../drawings/vmlDrawing5.vml"/><Relationship Id="rId16" Type="http://schemas.openxmlformats.org/officeDocument/2006/relationships/image" Target="../media/image38.wmf"/><Relationship Id="rId20" Type="http://schemas.openxmlformats.org/officeDocument/2006/relationships/image" Target="../media/image40.wmf"/><Relationship Id="rId1" Type="http://schemas.openxmlformats.org/officeDocument/2006/relationships/drawing" Target="../drawings/drawing5.xml"/><Relationship Id="rId6" Type="http://schemas.openxmlformats.org/officeDocument/2006/relationships/image" Target="../media/image32.wmf"/><Relationship Id="rId11" Type="http://schemas.openxmlformats.org/officeDocument/2006/relationships/oleObject" Target="../embeddings/oleObject55.bin"/><Relationship Id="rId5" Type="http://schemas.openxmlformats.org/officeDocument/2006/relationships/oleObject" Target="../embeddings/oleObject52.bin"/><Relationship Id="rId15" Type="http://schemas.openxmlformats.org/officeDocument/2006/relationships/oleObject" Target="../embeddings/oleObject57.bin"/><Relationship Id="rId10" Type="http://schemas.openxmlformats.org/officeDocument/2006/relationships/image" Target="../media/image34.wmf"/><Relationship Id="rId19" Type="http://schemas.openxmlformats.org/officeDocument/2006/relationships/oleObject" Target="../embeddings/oleObject59.bin"/><Relationship Id="rId4" Type="http://schemas.openxmlformats.org/officeDocument/2006/relationships/image" Target="../media/image31.wmf"/><Relationship Id="rId9" Type="http://schemas.openxmlformats.org/officeDocument/2006/relationships/oleObject" Target="../embeddings/oleObject54.bin"/><Relationship Id="rId14" Type="http://schemas.openxmlformats.org/officeDocument/2006/relationships/image" Target="../media/image37.wmf"/><Relationship Id="rId22" Type="http://schemas.openxmlformats.org/officeDocument/2006/relationships/image" Target="../media/image4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"/>
  <sheetViews>
    <sheetView workbookViewId="0">
      <selection activeCell="R16" sqref="R16"/>
    </sheetView>
  </sheetViews>
  <sheetFormatPr defaultRowHeight="15" x14ac:dyDescent="0.25"/>
  <sheetData>
    <row r="1" spans="1:18" ht="16.5" thickTop="1" thickBot="1" x14ac:dyDescent="0.3">
      <c r="A1" s="16" t="s">
        <v>0</v>
      </c>
      <c r="B1" s="17"/>
      <c r="C1" s="18" t="s">
        <v>1</v>
      </c>
      <c r="D1" s="17"/>
      <c r="E1" s="18" t="s">
        <v>2</v>
      </c>
      <c r="F1" s="19"/>
    </row>
    <row r="2" spans="1:18" ht="21.75" thickTop="1" thickBot="1" x14ac:dyDescent="0.3">
      <c r="A2" s="1"/>
      <c r="B2" s="2" t="s">
        <v>3</v>
      </c>
      <c r="C2" s="3"/>
      <c r="D2" s="2" t="s">
        <v>4</v>
      </c>
      <c r="E2" s="3"/>
      <c r="F2" s="4" t="s">
        <v>3</v>
      </c>
    </row>
    <row r="3" spans="1:18" ht="16.5" thickTop="1" thickBot="1" x14ac:dyDescent="0.3">
      <c r="A3" s="5">
        <v>80</v>
      </c>
      <c r="B3" s="6">
        <v>10</v>
      </c>
      <c r="C3" s="6">
        <v>100</v>
      </c>
      <c r="D3" s="6">
        <v>20</v>
      </c>
      <c r="E3" s="6">
        <v>120</v>
      </c>
      <c r="F3" s="7">
        <v>50</v>
      </c>
      <c r="H3" t="s">
        <v>5</v>
      </c>
      <c r="I3" s="20">
        <v>150</v>
      </c>
      <c r="J3" s="20"/>
    </row>
    <row r="4" spans="1:18" ht="15.75" thickBot="1" x14ac:dyDescent="0.3">
      <c r="A4" s="8">
        <v>100</v>
      </c>
      <c r="B4" s="9">
        <v>80</v>
      </c>
      <c r="C4" s="9">
        <v>120</v>
      </c>
      <c r="D4" s="9">
        <v>30</v>
      </c>
      <c r="E4" s="9">
        <v>160</v>
      </c>
      <c r="F4" s="10">
        <v>50</v>
      </c>
    </row>
    <row r="5" spans="1:18" ht="15.75" thickBot="1" x14ac:dyDescent="0.3">
      <c r="A5" s="11">
        <v>180</v>
      </c>
      <c r="B5" s="12">
        <v>10</v>
      </c>
      <c r="C5" s="12">
        <v>150</v>
      </c>
      <c r="D5" s="12">
        <v>50</v>
      </c>
      <c r="E5" s="12"/>
      <c r="F5" s="15"/>
    </row>
    <row r="6" spans="1:18" ht="15.75" thickTop="1" x14ac:dyDescent="0.25">
      <c r="N6" t="s">
        <v>17</v>
      </c>
      <c r="Q6" t="s">
        <v>16</v>
      </c>
    </row>
    <row r="7" spans="1:18" x14ac:dyDescent="0.25">
      <c r="E7" t="s">
        <v>6</v>
      </c>
      <c r="F7" t="s">
        <v>7</v>
      </c>
      <c r="G7" t="s">
        <v>8</v>
      </c>
      <c r="H7" t="s">
        <v>9</v>
      </c>
      <c r="I7" t="s">
        <v>10</v>
      </c>
      <c r="J7" t="s">
        <v>13</v>
      </c>
      <c r="K7" t="s">
        <v>11</v>
      </c>
      <c r="L7" t="s">
        <v>12</v>
      </c>
      <c r="M7" t="s">
        <v>14</v>
      </c>
      <c r="O7" t="s">
        <v>15</v>
      </c>
    </row>
    <row r="8" spans="1:18" x14ac:dyDescent="0.25">
      <c r="A8">
        <v>80</v>
      </c>
      <c r="B8">
        <v>10</v>
      </c>
      <c r="D8">
        <v>80</v>
      </c>
      <c r="E8">
        <v>10</v>
      </c>
      <c r="F8">
        <v>0</v>
      </c>
      <c r="G8">
        <v>0</v>
      </c>
      <c r="H8">
        <f>SUM(E8:G8)</f>
        <v>10</v>
      </c>
      <c r="I8">
        <f>H8/3</f>
        <v>3.3333333333333335</v>
      </c>
      <c r="J8">
        <f>I8/100</f>
        <v>3.3333333333333333E-2</v>
      </c>
      <c r="K8">
        <f>(D8-$I$3)/$I$3</f>
        <v>-0.46666666666666667</v>
      </c>
      <c r="L8">
        <f>K8*J8</f>
        <v>-1.5555555555555555E-2</v>
      </c>
      <c r="N8">
        <f>(K8-$L$15)^2</f>
        <v>9.2686419753086391E-2</v>
      </c>
      <c r="O8">
        <f>N8*J8</f>
        <v>3.0895473251028797E-3</v>
      </c>
      <c r="Q8">
        <f>K8^2</f>
        <v>0.21777777777777779</v>
      </c>
      <c r="R8">
        <f>Q8*J8</f>
        <v>7.2592592592592596E-3</v>
      </c>
    </row>
    <row r="9" spans="1:18" x14ac:dyDescent="0.25">
      <c r="A9">
        <v>100</v>
      </c>
      <c r="B9">
        <v>80</v>
      </c>
      <c r="D9">
        <v>100</v>
      </c>
      <c r="E9">
        <v>80</v>
      </c>
      <c r="F9">
        <v>20</v>
      </c>
      <c r="G9">
        <v>0</v>
      </c>
      <c r="H9">
        <f t="shared" ref="H9:H13" si="0">SUM(E9:G9)</f>
        <v>100</v>
      </c>
      <c r="I9">
        <f t="shared" ref="I9:I13" si="1">H9/3</f>
        <v>33.333333333333336</v>
      </c>
      <c r="J9">
        <f t="shared" ref="J9:J13" si="2">I9/100</f>
        <v>0.33333333333333337</v>
      </c>
      <c r="K9">
        <f t="shared" ref="K9:K13" si="3">(D9-$I$3)/$I$3</f>
        <v>-0.33333333333333331</v>
      </c>
      <c r="L9">
        <f t="shared" ref="L9:L13" si="4">K9*J9</f>
        <v>-0.11111111111111112</v>
      </c>
      <c r="N9">
        <f t="shared" ref="N9:N13" si="5">(K9-$L$15)^2</f>
        <v>2.9279012345678989E-2</v>
      </c>
      <c r="O9">
        <f t="shared" ref="O9:O13" si="6">N9*J9</f>
        <v>9.7596707818929981E-3</v>
      </c>
      <c r="Q9">
        <f t="shared" ref="Q9:Q13" si="7">K9^2</f>
        <v>0.1111111111111111</v>
      </c>
      <c r="R9">
        <f t="shared" ref="R9:R13" si="8">Q9*J9</f>
        <v>3.7037037037037042E-2</v>
      </c>
    </row>
    <row r="10" spans="1:18" x14ac:dyDescent="0.25">
      <c r="A10">
        <v>180</v>
      </c>
      <c r="B10">
        <v>10</v>
      </c>
      <c r="D10">
        <v>120</v>
      </c>
      <c r="E10">
        <v>0</v>
      </c>
      <c r="F10">
        <v>30</v>
      </c>
      <c r="G10">
        <v>50</v>
      </c>
      <c r="H10">
        <f t="shared" si="0"/>
        <v>80</v>
      </c>
      <c r="I10">
        <f t="shared" si="1"/>
        <v>26.666666666666668</v>
      </c>
      <c r="J10">
        <f t="shared" si="2"/>
        <v>0.26666666666666666</v>
      </c>
      <c r="K10">
        <f t="shared" si="3"/>
        <v>-0.2</v>
      </c>
      <c r="L10">
        <f t="shared" si="4"/>
        <v>-5.3333333333333337E-2</v>
      </c>
      <c r="N10">
        <f t="shared" si="5"/>
        <v>1.427160493827158E-3</v>
      </c>
      <c r="O10">
        <f t="shared" si="6"/>
        <v>3.8057613168724215E-4</v>
      </c>
      <c r="Q10">
        <f t="shared" si="7"/>
        <v>4.0000000000000008E-2</v>
      </c>
      <c r="R10">
        <f t="shared" si="8"/>
        <v>1.0666666666666668E-2</v>
      </c>
    </row>
    <row r="11" spans="1:18" x14ac:dyDescent="0.25">
      <c r="D11">
        <v>150</v>
      </c>
      <c r="E11">
        <v>0</v>
      </c>
      <c r="F11">
        <v>50</v>
      </c>
      <c r="G11">
        <v>0</v>
      </c>
      <c r="H11">
        <f t="shared" si="0"/>
        <v>50</v>
      </c>
      <c r="I11">
        <f t="shared" si="1"/>
        <v>16.666666666666668</v>
      </c>
      <c r="J11">
        <f t="shared" si="2"/>
        <v>0.16666666666666669</v>
      </c>
      <c r="K11">
        <f t="shared" si="3"/>
        <v>0</v>
      </c>
      <c r="L11">
        <f t="shared" si="4"/>
        <v>0</v>
      </c>
      <c r="N11">
        <f t="shared" si="5"/>
        <v>2.6316049382716065E-2</v>
      </c>
      <c r="O11">
        <f t="shared" si="6"/>
        <v>4.386008230452678E-3</v>
      </c>
      <c r="Q11">
        <f t="shared" si="7"/>
        <v>0</v>
      </c>
      <c r="R11">
        <f t="shared" si="8"/>
        <v>0</v>
      </c>
    </row>
    <row r="12" spans="1:18" x14ac:dyDescent="0.25">
      <c r="D12">
        <v>160</v>
      </c>
      <c r="E12">
        <v>0</v>
      </c>
      <c r="F12">
        <v>0</v>
      </c>
      <c r="G12">
        <v>50</v>
      </c>
      <c r="H12">
        <f t="shared" si="0"/>
        <v>50</v>
      </c>
      <c r="I12">
        <f t="shared" si="1"/>
        <v>16.666666666666668</v>
      </c>
      <c r="J12">
        <f t="shared" si="2"/>
        <v>0.16666666666666669</v>
      </c>
      <c r="K12">
        <f t="shared" si="3"/>
        <v>6.6666666666666666E-2</v>
      </c>
      <c r="L12">
        <f t="shared" si="4"/>
        <v>1.1111111111111112E-2</v>
      </c>
      <c r="N12">
        <f t="shared" si="5"/>
        <v>5.2390123456790137E-2</v>
      </c>
      <c r="O12">
        <f t="shared" si="6"/>
        <v>8.7316872427983579E-3</v>
      </c>
      <c r="Q12">
        <f t="shared" si="7"/>
        <v>4.4444444444444444E-3</v>
      </c>
      <c r="R12">
        <f t="shared" si="8"/>
        <v>7.4074074074074081E-4</v>
      </c>
    </row>
    <row r="13" spans="1:18" x14ac:dyDescent="0.25">
      <c r="A13">
        <v>100</v>
      </c>
      <c r="B13">
        <v>20</v>
      </c>
      <c r="D13">
        <v>180</v>
      </c>
      <c r="E13">
        <v>10</v>
      </c>
      <c r="F13">
        <v>0</v>
      </c>
      <c r="G13">
        <v>0</v>
      </c>
      <c r="H13">
        <f t="shared" si="0"/>
        <v>10</v>
      </c>
      <c r="I13">
        <f t="shared" si="1"/>
        <v>3.3333333333333335</v>
      </c>
      <c r="J13">
        <f t="shared" si="2"/>
        <v>3.3333333333333333E-2</v>
      </c>
      <c r="K13">
        <f t="shared" si="3"/>
        <v>0.2</v>
      </c>
      <c r="L13">
        <f t="shared" si="4"/>
        <v>6.6666666666666671E-3</v>
      </c>
      <c r="N13">
        <f t="shared" si="5"/>
        <v>0.13120493827160498</v>
      </c>
      <c r="O13">
        <f t="shared" si="6"/>
        <v>4.3734979423868323E-3</v>
      </c>
      <c r="Q13">
        <f t="shared" si="7"/>
        <v>4.0000000000000008E-2</v>
      </c>
      <c r="R13">
        <f t="shared" si="8"/>
        <v>1.3333333333333335E-3</v>
      </c>
    </row>
    <row r="14" spans="1:18" x14ac:dyDescent="0.25">
      <c r="A14">
        <v>120</v>
      </c>
      <c r="B14">
        <v>30</v>
      </c>
    </row>
    <row r="15" spans="1:18" x14ac:dyDescent="0.25">
      <c r="A15">
        <v>150</v>
      </c>
      <c r="B15">
        <v>50</v>
      </c>
      <c r="H15">
        <f>SUM(H8:H13)</f>
        <v>300</v>
      </c>
      <c r="I15">
        <f>SUM(I8:I13)</f>
        <v>100.00000000000001</v>
      </c>
      <c r="J15">
        <f>SUM(J8:J13)</f>
        <v>1.0000000000000002</v>
      </c>
      <c r="L15">
        <f>SUM(L8:L13)</f>
        <v>-0.16222222222222227</v>
      </c>
      <c r="O15" s="21">
        <f>SUM(O8:O13)</f>
        <v>3.0720987654320991E-2</v>
      </c>
      <c r="R15">
        <f>SUM(R8:R13)</f>
        <v>5.7037037037037039E-2</v>
      </c>
    </row>
    <row r="16" spans="1:18" x14ac:dyDescent="0.25">
      <c r="N16" t="s">
        <v>14</v>
      </c>
      <c r="O16">
        <f>O15^0.5</f>
        <v>0.17527403588187554</v>
      </c>
      <c r="R16" s="21">
        <f>R15-L15^2</f>
        <v>3.0720987654320974E-2</v>
      </c>
    </row>
    <row r="17" spans="1:2" x14ac:dyDescent="0.25">
      <c r="A17">
        <v>120</v>
      </c>
      <c r="B17">
        <v>50</v>
      </c>
    </row>
    <row r="18" spans="1:2" x14ac:dyDescent="0.25">
      <c r="A18">
        <v>160</v>
      </c>
      <c r="B18">
        <v>50</v>
      </c>
    </row>
  </sheetData>
  <mergeCells count="3">
    <mergeCell ref="A1:B1"/>
    <mergeCell ref="C1:D1"/>
    <mergeCell ref="E1:F1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0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314325</xdr:colOff>
                <xdr:row>1</xdr:row>
                <xdr:rowOff>238125</xdr:rowOff>
              </to>
            </anchor>
          </objectPr>
        </oleObject>
      </mc:Choice>
      <mc:Fallback>
        <oleObject progId="Equation.3" shapeId="1030" r:id="rId4"/>
      </mc:Fallback>
    </mc:AlternateContent>
    <mc:AlternateContent xmlns:mc="http://schemas.openxmlformats.org/markup-compatibility/2006">
      <mc:Choice Requires="x14">
        <oleObject progId="Equation.3" shapeId="1029" r:id="rId6">
          <objectPr defaultSize="0" autoPict="0" r:id="rId7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295275</xdr:colOff>
                <xdr:row>1</xdr:row>
                <xdr:rowOff>238125</xdr:rowOff>
              </to>
            </anchor>
          </objectPr>
        </oleObject>
      </mc:Choice>
      <mc:Fallback>
        <oleObject progId="Equation.3" shapeId="1029" r:id="rId6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9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314325</xdr:colOff>
                <xdr:row>1</xdr:row>
                <xdr:rowOff>238125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7" r:id="rId10">
          <objectPr defaultSize="0" autoPict="0" r:id="rId11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295275</xdr:colOff>
                <xdr:row>1</xdr:row>
                <xdr:rowOff>238125</xdr:rowOff>
              </to>
            </anchor>
          </objectPr>
        </oleObject>
      </mc:Choice>
      <mc:Fallback>
        <oleObject progId="Equation.3" shapeId="1027" r:id="rId10"/>
      </mc:Fallback>
    </mc:AlternateContent>
    <mc:AlternateContent xmlns:mc="http://schemas.openxmlformats.org/markup-compatibility/2006">
      <mc:Choice Requires="x14">
        <oleObject progId="Equation.3" shapeId="1026" r:id="rId12">
          <objectPr defaultSize="0" autoPict="0" r:id="rId13">
            <anchor moveWithCells="1" siz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314325</xdr:colOff>
                <xdr:row>1</xdr:row>
                <xdr:rowOff>238125</xdr:rowOff>
              </to>
            </anchor>
          </objectPr>
        </oleObject>
      </mc:Choice>
      <mc:Fallback>
        <oleObject progId="Equation.3" shapeId="1026" r:id="rId12"/>
      </mc:Fallback>
    </mc:AlternateContent>
    <mc:AlternateContent xmlns:mc="http://schemas.openxmlformats.org/markup-compatibility/2006">
      <mc:Choice Requires="x14">
        <oleObject progId="Equation.3" shapeId="1025" r:id="rId14">
          <objectPr defaultSize="0" autoPict="0" r:id="rId15">
            <anchor moveWithCells="1" siz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295275</xdr:colOff>
                <xdr:row>1</xdr:row>
                <xdr:rowOff>238125</xdr:rowOff>
              </to>
            </anchor>
          </objectPr>
        </oleObject>
      </mc:Choice>
      <mc:Fallback>
        <oleObject progId="Equation.3" shapeId="1025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tabSelected="1" topLeftCell="A17" workbookViewId="0">
      <selection activeCell="B25" sqref="B25"/>
    </sheetView>
  </sheetViews>
  <sheetFormatPr defaultRowHeight="15" x14ac:dyDescent="0.25"/>
  <cols>
    <col min="2" max="2" width="11.85546875" bestFit="1" customWidth="1"/>
  </cols>
  <sheetData>
    <row r="1" spans="1:8" ht="20.25" thickTop="1" thickBot="1" x14ac:dyDescent="0.3">
      <c r="A1" s="22"/>
      <c r="B1" s="23"/>
      <c r="C1" s="24"/>
      <c r="D1" s="25"/>
      <c r="E1" s="26"/>
    </row>
    <row r="2" spans="1:8" ht="20.25" thickTop="1" thickBot="1" x14ac:dyDescent="0.3">
      <c r="A2" s="27"/>
      <c r="B2" s="28">
        <v>0.05</v>
      </c>
      <c r="C2" s="29">
        <v>0.2</v>
      </c>
      <c r="D2" s="30"/>
      <c r="E2" s="31"/>
    </row>
    <row r="3" spans="1:8" x14ac:dyDescent="0.25">
      <c r="A3" s="32"/>
      <c r="B3" s="34">
        <v>0.15</v>
      </c>
      <c r="C3" s="36">
        <v>0.4</v>
      </c>
      <c r="D3" s="38" t="s">
        <v>18</v>
      </c>
      <c r="E3" s="39"/>
    </row>
    <row r="4" spans="1:8" ht="15.75" thickBot="1" x14ac:dyDescent="0.3">
      <c r="A4" s="33"/>
      <c r="B4" s="35"/>
      <c r="C4" s="37"/>
      <c r="D4" s="40"/>
      <c r="E4" s="41"/>
    </row>
    <row r="5" spans="1:8" ht="15.75" thickTop="1" x14ac:dyDescent="0.25"/>
    <row r="7" spans="1:8" ht="15.75" thickBot="1" x14ac:dyDescent="0.3"/>
    <row r="8" spans="1:8" ht="16.5" thickTop="1" thickBot="1" x14ac:dyDescent="0.3">
      <c r="A8" s="42"/>
      <c r="B8" s="43"/>
      <c r="C8" s="43"/>
      <c r="D8" s="43"/>
      <c r="E8" s="43"/>
      <c r="F8" s="43"/>
      <c r="G8" s="43"/>
      <c r="H8" s="44"/>
    </row>
    <row r="9" spans="1:8" ht="16.5" thickTop="1" thickBot="1" x14ac:dyDescent="0.3">
      <c r="A9" s="45"/>
      <c r="B9" s="9">
        <v>1</v>
      </c>
      <c r="C9" s="9">
        <v>0.83</v>
      </c>
      <c r="D9" s="9">
        <v>0.67</v>
      </c>
      <c r="E9" s="9">
        <v>0.5</v>
      </c>
      <c r="F9" s="9">
        <v>0.33</v>
      </c>
      <c r="G9" s="9">
        <v>0.17</v>
      </c>
      <c r="H9" s="46">
        <v>0</v>
      </c>
    </row>
    <row r="10" spans="1:8" ht="15.75" thickBot="1" x14ac:dyDescent="0.3">
      <c r="A10" s="47"/>
      <c r="B10" s="48">
        <v>0</v>
      </c>
      <c r="C10" s="48">
        <v>0.17</v>
      </c>
      <c r="D10" s="48">
        <v>0.33</v>
      </c>
      <c r="E10" s="48">
        <v>0.5</v>
      </c>
      <c r="F10" s="48">
        <v>0.67</v>
      </c>
      <c r="G10" s="48">
        <v>0.83</v>
      </c>
      <c r="H10" s="49">
        <v>1</v>
      </c>
    </row>
    <row r="11" spans="1:8" ht="16.5" thickTop="1" thickBot="1" x14ac:dyDescent="0.3"/>
    <row r="12" spans="1:8" ht="16.5" thickTop="1" thickBot="1" x14ac:dyDescent="0.3">
      <c r="B12" s="43"/>
      <c r="C12" s="43"/>
      <c r="D12" s="43"/>
      <c r="E12" s="43"/>
      <c r="F12" s="43"/>
      <c r="G12" s="43"/>
      <c r="H12" s="44"/>
    </row>
    <row r="13" spans="1:8" ht="15.75" thickTop="1" x14ac:dyDescent="0.25">
      <c r="A13" t="s">
        <v>19</v>
      </c>
      <c r="B13">
        <f>B9*$B$2+B10*$B$3</f>
        <v>0.05</v>
      </c>
      <c r="C13">
        <f t="shared" ref="C13:H13" si="0">C9*$B$2+C10*$B$3</f>
        <v>6.7000000000000004E-2</v>
      </c>
      <c r="D13">
        <f t="shared" si="0"/>
        <v>8.3000000000000004E-2</v>
      </c>
      <c r="E13">
        <f t="shared" si="0"/>
        <v>0.1</v>
      </c>
      <c r="F13">
        <f t="shared" si="0"/>
        <v>0.11700000000000001</v>
      </c>
      <c r="G13">
        <f t="shared" si="0"/>
        <v>0.13299999999999998</v>
      </c>
      <c r="H13">
        <f t="shared" si="0"/>
        <v>0.15</v>
      </c>
    </row>
    <row r="15" spans="1:8" ht="15.75" thickBot="1" x14ac:dyDescent="0.3">
      <c r="A15" t="s">
        <v>14</v>
      </c>
    </row>
    <row r="16" spans="1:8" ht="16.5" thickTop="1" thickBot="1" x14ac:dyDescent="0.3">
      <c r="A16" t="s">
        <v>20</v>
      </c>
      <c r="B16" s="43"/>
      <c r="C16" s="43"/>
      <c r="D16" s="43"/>
      <c r="E16" s="43"/>
      <c r="F16" s="43"/>
      <c r="G16" s="43"/>
      <c r="H16" s="44"/>
    </row>
    <row r="17" spans="1:8" ht="15.75" thickTop="1" x14ac:dyDescent="0.25">
      <c r="A17">
        <v>-1</v>
      </c>
      <c r="B17">
        <f>(B$9^2*$C$2^2+B$10^2*$C$3^2+2*B$9*B$10*$A17*$C$2*$C$3)^(1/2)</f>
        <v>0.2</v>
      </c>
      <c r="C17">
        <f t="shared" ref="C17:H17" si="1">(C$9^2*$C$2^2+C$10^2*$C$3^2+2*C$9*C$10*$A17*$C$2*$C$3)^(1/2)</f>
        <v>9.8000000000000032E-2</v>
      </c>
      <c r="D17">
        <f t="shared" si="1"/>
        <v>1.9999999999992654E-3</v>
      </c>
      <c r="E17">
        <f t="shared" si="1"/>
        <v>0.1</v>
      </c>
      <c r="F17">
        <f t="shared" si="1"/>
        <v>0.20200000000000004</v>
      </c>
      <c r="G17">
        <f t="shared" si="1"/>
        <v>0.29800000000000004</v>
      </c>
      <c r="H17">
        <f t="shared" si="1"/>
        <v>0.4</v>
      </c>
    </row>
    <row r="18" spans="1:8" x14ac:dyDescent="0.25">
      <c r="A18">
        <v>-0.5</v>
      </c>
      <c r="B18">
        <f t="shared" ref="B18:H21" si="2">(B$9^2*$C$2^2+B$10^2*$C$3^2+2*B$9*B$10*$A18*$C$2*$C$3)^(1/2)</f>
        <v>0.2</v>
      </c>
      <c r="C18">
        <f t="shared" si="2"/>
        <v>0.14454065172123726</v>
      </c>
      <c r="D18">
        <f t="shared" si="2"/>
        <v>0.13301127771734245</v>
      </c>
      <c r="E18">
        <f t="shared" si="2"/>
        <v>0.17320508075688776</v>
      </c>
      <c r="F18">
        <f t="shared" si="2"/>
        <v>0.24185119391890547</v>
      </c>
      <c r="G18">
        <f t="shared" si="2"/>
        <v>0.31637319734768937</v>
      </c>
      <c r="H18">
        <f t="shared" si="2"/>
        <v>0.4</v>
      </c>
    </row>
    <row r="19" spans="1:8" x14ac:dyDescent="0.25">
      <c r="A19">
        <v>0</v>
      </c>
      <c r="B19">
        <f t="shared" si="2"/>
        <v>0.2</v>
      </c>
      <c r="C19">
        <f t="shared" si="2"/>
        <v>0.17938784797192928</v>
      </c>
      <c r="D19">
        <f t="shared" si="2"/>
        <v>0.18809572031282373</v>
      </c>
      <c r="E19">
        <f t="shared" si="2"/>
        <v>0.22360679774997899</v>
      </c>
      <c r="F19">
        <f t="shared" si="2"/>
        <v>0.27600724628168738</v>
      </c>
      <c r="G19">
        <f t="shared" si="2"/>
        <v>0.33373642294481437</v>
      </c>
      <c r="H19">
        <f t="shared" si="2"/>
        <v>0.4</v>
      </c>
    </row>
    <row r="20" spans="1:8" x14ac:dyDescent="0.25">
      <c r="A20">
        <v>0.5</v>
      </c>
      <c r="B20">
        <f t="shared" si="2"/>
        <v>0.2</v>
      </c>
      <c r="C20">
        <f t="shared" si="2"/>
        <v>0.20848980790436736</v>
      </c>
      <c r="D20">
        <f t="shared" si="2"/>
        <v>0.23036492788616938</v>
      </c>
      <c r="E20">
        <f t="shared" si="2"/>
        <v>0.26457513110645908</v>
      </c>
      <c r="F20">
        <f t="shared" si="2"/>
        <v>0.30637885044500057</v>
      </c>
      <c r="G20">
        <f t="shared" si="2"/>
        <v>0.35023991777066193</v>
      </c>
      <c r="H20">
        <f t="shared" si="2"/>
        <v>0.4</v>
      </c>
    </row>
    <row r="21" spans="1:8" x14ac:dyDescent="0.25">
      <c r="A21">
        <v>1</v>
      </c>
      <c r="B21">
        <f t="shared" si="2"/>
        <v>0.2</v>
      </c>
      <c r="C21">
        <f t="shared" si="2"/>
        <v>0.23400000000000004</v>
      </c>
      <c r="D21">
        <f t="shared" si="2"/>
        <v>0.26600000000000001</v>
      </c>
      <c r="E21">
        <f t="shared" si="2"/>
        <v>0.30000000000000004</v>
      </c>
      <c r="F21">
        <f t="shared" si="2"/>
        <v>0.33400000000000007</v>
      </c>
      <c r="G21">
        <f t="shared" si="2"/>
        <v>0.36600000000000005</v>
      </c>
      <c r="H21">
        <f t="shared" si="2"/>
        <v>0.4</v>
      </c>
    </row>
  </sheetData>
  <mergeCells count="4">
    <mergeCell ref="A3:A4"/>
    <mergeCell ref="B3:B4"/>
    <mergeCell ref="C3:C4"/>
    <mergeCell ref="D3:E4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7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0</xdr:row>
                <xdr:rowOff>200025</xdr:rowOff>
              </to>
            </anchor>
          </objectPr>
        </oleObject>
      </mc:Choice>
      <mc:Fallback>
        <oleObject progId="Equation.3" shapeId="2057" r:id="rId3"/>
      </mc:Fallback>
    </mc:AlternateContent>
    <mc:AlternateContent xmlns:mc="http://schemas.openxmlformats.org/markup-compatibility/2006">
      <mc:Choice Requires="x14">
        <oleObject progId="Equation.3" shapeId="2056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180975</xdr:colOff>
                <xdr:row>0</xdr:row>
                <xdr:rowOff>200025</xdr:rowOff>
              </to>
            </anchor>
          </objectPr>
        </oleObject>
      </mc:Choice>
      <mc:Fallback>
        <oleObject progId="Equation.3" shapeId="2056" r:id="rId5"/>
      </mc:Fallback>
    </mc:AlternateContent>
    <mc:AlternateContent xmlns:mc="http://schemas.openxmlformats.org/markup-compatibility/2006">
      <mc:Choice Requires="x14">
        <oleObject progId="Equation.3" shapeId="2055" r:id="rId7">
          <objectPr defaultSize="0" autoPict="0" r:id="rId8">
            <anchor moveWithCells="1" sizeWithCells="1">
              <from>
                <xdr:col>3</xdr:col>
                <xdr:colOff>76200</xdr:colOff>
                <xdr:row>0</xdr:row>
                <xdr:rowOff>47625</xdr:rowOff>
              </from>
              <to>
                <xdr:col>3</xdr:col>
                <xdr:colOff>533400</xdr:colOff>
                <xdr:row>1</xdr:row>
                <xdr:rowOff>9525</xdr:rowOff>
              </to>
            </anchor>
          </objectPr>
        </oleObject>
      </mc:Choice>
      <mc:Fallback>
        <oleObject progId="Equation.3" shapeId="2055" r:id="rId7"/>
      </mc:Fallback>
    </mc:AlternateContent>
    <mc:AlternateContent xmlns:mc="http://schemas.openxmlformats.org/markup-compatibility/2006">
      <mc:Choice Requires="x14">
        <oleObject progId="Equation.3" shapeId="2054" r:id="rId9">
          <objectPr defaultSize="0" autoPict="0" r:id="rId10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571500</xdr:colOff>
                <xdr:row>0</xdr:row>
                <xdr:rowOff>219075</xdr:rowOff>
              </to>
            </anchor>
          </objectPr>
        </oleObject>
      </mc:Choice>
      <mc:Fallback>
        <oleObject progId="Equation.3" shapeId="2054" r:id="rId9"/>
      </mc:Fallback>
    </mc:AlternateContent>
    <mc:AlternateContent xmlns:mc="http://schemas.openxmlformats.org/markup-compatibility/2006">
      <mc:Choice Requires="x14">
        <oleObject progId="Equation.3" shapeId="2053" r:id="rId11">
          <objectPr defaultSize="0" autoPict="0" r:id="rId12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190500</xdr:colOff>
                <xdr:row>1</xdr:row>
                <xdr:rowOff>200025</xdr:rowOff>
              </to>
            </anchor>
          </objectPr>
        </oleObject>
      </mc:Choice>
      <mc:Fallback>
        <oleObject progId="Equation.3" shapeId="2053" r:id="rId11"/>
      </mc:Fallback>
    </mc:AlternateContent>
    <mc:AlternateContent xmlns:mc="http://schemas.openxmlformats.org/markup-compatibility/2006">
      <mc:Choice Requires="x14">
        <oleObject progId="Equation.3" shapeId="2052" r:id="rId13">
          <objectPr defaultSize="0" autoPict="0" r:id="rId14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542925</xdr:colOff>
                <xdr:row>1</xdr:row>
                <xdr:rowOff>219075</xdr:rowOff>
              </to>
            </anchor>
          </objectPr>
        </oleObject>
      </mc:Choice>
      <mc:Fallback>
        <oleObject progId="Equation.3" shapeId="2052" r:id="rId13"/>
      </mc:Fallback>
    </mc:AlternateContent>
    <mc:AlternateContent xmlns:mc="http://schemas.openxmlformats.org/markup-compatibility/2006">
      <mc:Choice Requires="x14">
        <oleObject progId="Equation.3" shapeId="2051" r:id="rId15">
          <objectPr defaultSize="0" autoPict="0" r:id="rId16">
            <anchor moveWithCells="1" sizeWithCells="1">
              <from>
                <xdr:col>4</xdr:col>
                <xdr:colOff>0</xdr:colOff>
                <xdr:row>1</xdr:row>
                <xdr:rowOff>28575</xdr:rowOff>
              </from>
              <to>
                <xdr:col>5</xdr:col>
                <xdr:colOff>38100</xdr:colOff>
                <xdr:row>1</xdr:row>
                <xdr:rowOff>247650</xdr:rowOff>
              </to>
            </anchor>
          </objectPr>
        </oleObject>
      </mc:Choice>
      <mc:Fallback>
        <oleObject progId="Equation.3" shapeId="2051" r:id="rId15"/>
      </mc:Fallback>
    </mc:AlternateContent>
    <mc:AlternateContent xmlns:mc="http://schemas.openxmlformats.org/markup-compatibility/2006">
      <mc:Choice Requires="x14">
        <oleObject progId="Equation.3" shapeId="2050" r:id="rId17">
          <objectPr defaultSize="0" autoPict="0" r:id="rId18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200025</xdr:colOff>
                <xdr:row>3</xdr:row>
                <xdr:rowOff>9525</xdr:rowOff>
              </to>
            </anchor>
          </objectPr>
        </oleObject>
      </mc:Choice>
      <mc:Fallback>
        <oleObject progId="Equation.3" shapeId="2050" r:id="rId17"/>
      </mc:Fallback>
    </mc:AlternateContent>
    <mc:AlternateContent xmlns:mc="http://schemas.openxmlformats.org/markup-compatibility/2006">
      <mc:Choice Requires="x14">
        <oleObject progId="Equation.3" shapeId="2049" r:id="rId19">
          <objectPr defaultSize="0" autoPict="0" r:id="rId20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466725</xdr:colOff>
                <xdr:row>4</xdr:row>
                <xdr:rowOff>19050</xdr:rowOff>
              </to>
            </anchor>
          </objectPr>
        </oleObject>
      </mc:Choice>
      <mc:Fallback>
        <oleObject progId="Equation.3" shapeId="2049" r:id="rId19"/>
      </mc:Fallback>
    </mc:AlternateContent>
    <mc:AlternateContent xmlns:mc="http://schemas.openxmlformats.org/markup-compatibility/2006">
      <mc:Choice Requires="x14">
        <oleObject progId="Equation.3" shapeId="2066" r:id="rId21">
          <objectPr defaultSize="0" autoPict="0" r:id="rId22">
            <anchor moveWithCells="1" siz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161925</xdr:colOff>
                <xdr:row>7</xdr:row>
                <xdr:rowOff>200025</xdr:rowOff>
              </to>
            </anchor>
          </objectPr>
        </oleObject>
      </mc:Choice>
      <mc:Fallback>
        <oleObject progId="Equation.3" shapeId="2066" r:id="rId21"/>
      </mc:Fallback>
    </mc:AlternateContent>
    <mc:AlternateContent xmlns:mc="http://schemas.openxmlformats.org/markup-compatibility/2006">
      <mc:Choice Requires="x14">
        <oleObject progId="Equation.3" shapeId="2065" r:id="rId23">
          <objectPr defaultSize="0" autoPict="0" r:id="rId24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180975</xdr:colOff>
                <xdr:row>7</xdr:row>
                <xdr:rowOff>200025</xdr:rowOff>
              </to>
            </anchor>
          </objectPr>
        </oleObject>
      </mc:Choice>
      <mc:Fallback>
        <oleObject progId="Equation.3" shapeId="2065" r:id="rId23"/>
      </mc:Fallback>
    </mc:AlternateContent>
    <mc:AlternateContent xmlns:mc="http://schemas.openxmlformats.org/markup-compatibility/2006">
      <mc:Choice Requires="x14">
        <oleObject progId="Equation.3" shapeId="2064" r:id="rId25">
          <objectPr defaultSize="0" autoPict="0" r:id="rId26">
            <anchor moveWithCells="1" siz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180975</xdr:colOff>
                <xdr:row>7</xdr:row>
                <xdr:rowOff>200025</xdr:rowOff>
              </to>
            </anchor>
          </objectPr>
        </oleObject>
      </mc:Choice>
      <mc:Fallback>
        <oleObject progId="Equation.3" shapeId="2064" r:id="rId25"/>
      </mc:Fallback>
    </mc:AlternateContent>
    <mc:AlternateContent xmlns:mc="http://schemas.openxmlformats.org/markup-compatibility/2006">
      <mc:Choice Requires="x14">
        <oleObject progId="Equation.3" shapeId="2063" r:id="rId27">
          <objectPr defaultSize="0" autoPict="0" r:id="rId28">
            <anchor moveWithCells="1" sizeWithCells="1">
              <from>
                <xdr:col>4</xdr:col>
                <xdr:colOff>0</xdr:colOff>
                <xdr:row>7</xdr:row>
                <xdr:rowOff>0</xdr:rowOff>
              </from>
              <to>
                <xdr:col>4</xdr:col>
                <xdr:colOff>180975</xdr:colOff>
                <xdr:row>7</xdr:row>
                <xdr:rowOff>200025</xdr:rowOff>
              </to>
            </anchor>
          </objectPr>
        </oleObject>
      </mc:Choice>
      <mc:Fallback>
        <oleObject progId="Equation.3" shapeId="2063" r:id="rId27"/>
      </mc:Fallback>
    </mc:AlternateContent>
    <mc:AlternateContent xmlns:mc="http://schemas.openxmlformats.org/markup-compatibility/2006">
      <mc:Choice Requires="x14">
        <oleObject progId="Equation.3" shapeId="2062" r:id="rId29">
          <objectPr defaultSize="0" autoPict="0" r:id="rId30">
            <anchor moveWithCells="1" sizeWithCells="1">
              <from>
                <xdr:col>5</xdr:col>
                <xdr:colOff>0</xdr:colOff>
                <xdr:row>7</xdr:row>
                <xdr:rowOff>0</xdr:rowOff>
              </from>
              <to>
                <xdr:col>5</xdr:col>
                <xdr:colOff>180975</xdr:colOff>
                <xdr:row>7</xdr:row>
                <xdr:rowOff>200025</xdr:rowOff>
              </to>
            </anchor>
          </objectPr>
        </oleObject>
      </mc:Choice>
      <mc:Fallback>
        <oleObject progId="Equation.3" shapeId="2062" r:id="rId29"/>
      </mc:Fallback>
    </mc:AlternateContent>
    <mc:AlternateContent xmlns:mc="http://schemas.openxmlformats.org/markup-compatibility/2006">
      <mc:Choice Requires="x14">
        <oleObject progId="Equation.3" shapeId="2061" r:id="rId31">
          <objectPr defaultSize="0" autoPict="0" r:id="rId32">
            <anchor moveWithCells="1" siz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180975</xdr:colOff>
                <xdr:row>7</xdr:row>
                <xdr:rowOff>200025</xdr:rowOff>
              </to>
            </anchor>
          </objectPr>
        </oleObject>
      </mc:Choice>
      <mc:Fallback>
        <oleObject progId="Equation.3" shapeId="2061" r:id="rId31"/>
      </mc:Fallback>
    </mc:AlternateContent>
    <mc:AlternateContent xmlns:mc="http://schemas.openxmlformats.org/markup-compatibility/2006">
      <mc:Choice Requires="x14">
        <oleObject progId="Equation.3" shapeId="2060" r:id="rId33">
          <objectPr defaultSize="0" autoPict="0" r:id="rId34">
            <anchor moveWithCells="1" siz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180975</xdr:colOff>
                <xdr:row>7</xdr:row>
                <xdr:rowOff>200025</xdr:rowOff>
              </to>
            </anchor>
          </objectPr>
        </oleObject>
      </mc:Choice>
      <mc:Fallback>
        <oleObject progId="Equation.3" shapeId="2060" r:id="rId33"/>
      </mc:Fallback>
    </mc:AlternateContent>
    <mc:AlternateContent xmlns:mc="http://schemas.openxmlformats.org/markup-compatibility/2006">
      <mc:Choice Requires="x14">
        <oleObject progId="Equation.3" shapeId="2059" r:id="rId35">
          <objectPr defaultSize="0" autoPict="0" r:id="rId36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200025</xdr:colOff>
                <xdr:row>8</xdr:row>
                <xdr:rowOff>200025</xdr:rowOff>
              </to>
            </anchor>
          </objectPr>
        </oleObject>
      </mc:Choice>
      <mc:Fallback>
        <oleObject progId="Equation.3" shapeId="2059" r:id="rId35"/>
      </mc:Fallback>
    </mc:AlternateContent>
    <mc:AlternateContent xmlns:mc="http://schemas.openxmlformats.org/markup-compatibility/2006">
      <mc:Choice Requires="x14">
        <oleObject progId="Equation.3" shapeId="2058" r:id="rId37">
          <objectPr defaultSize="0" autoPict="0" r:id="rId38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219075</xdr:colOff>
                <xdr:row>10</xdr:row>
                <xdr:rowOff>0</xdr:rowOff>
              </to>
            </anchor>
          </objectPr>
        </oleObject>
      </mc:Choice>
      <mc:Fallback>
        <oleObject progId="Equation.3" shapeId="2058" r:id="rId37"/>
      </mc:Fallback>
    </mc:AlternateContent>
    <mc:AlternateContent xmlns:mc="http://schemas.openxmlformats.org/markup-compatibility/2006">
      <mc:Choice Requires="x14">
        <oleObject progId="Equation.3" shapeId="2067" r:id="rId39">
          <objectPr defaultSize="0" autoPict="0" r:id="rId22">
            <anchor moveWithCells="1" siz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161925</xdr:colOff>
                <xdr:row>11</xdr:row>
                <xdr:rowOff>200025</xdr:rowOff>
              </to>
            </anchor>
          </objectPr>
        </oleObject>
      </mc:Choice>
      <mc:Fallback>
        <oleObject progId="Equation.3" shapeId="2067" r:id="rId39"/>
      </mc:Fallback>
    </mc:AlternateContent>
    <mc:AlternateContent xmlns:mc="http://schemas.openxmlformats.org/markup-compatibility/2006">
      <mc:Choice Requires="x14">
        <oleObject progId="Equation.3" shapeId="2068" r:id="rId40">
          <objectPr defaultSize="0" autoPict="0" r:id="rId24">
            <anchor moveWithCells="1" sizeWithCells="1">
              <from>
                <xdr:col>2</xdr:col>
                <xdr:colOff>0</xdr:colOff>
                <xdr:row>11</xdr:row>
                <xdr:rowOff>0</xdr:rowOff>
              </from>
              <to>
                <xdr:col>2</xdr:col>
                <xdr:colOff>180975</xdr:colOff>
                <xdr:row>11</xdr:row>
                <xdr:rowOff>200025</xdr:rowOff>
              </to>
            </anchor>
          </objectPr>
        </oleObject>
      </mc:Choice>
      <mc:Fallback>
        <oleObject progId="Equation.3" shapeId="2068" r:id="rId40"/>
      </mc:Fallback>
    </mc:AlternateContent>
    <mc:AlternateContent xmlns:mc="http://schemas.openxmlformats.org/markup-compatibility/2006">
      <mc:Choice Requires="x14">
        <oleObject progId="Equation.3" shapeId="2069" r:id="rId41">
          <objectPr defaultSize="0" autoPict="0" r:id="rId26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180975</xdr:colOff>
                <xdr:row>11</xdr:row>
                <xdr:rowOff>200025</xdr:rowOff>
              </to>
            </anchor>
          </objectPr>
        </oleObject>
      </mc:Choice>
      <mc:Fallback>
        <oleObject progId="Equation.3" shapeId="2069" r:id="rId41"/>
      </mc:Fallback>
    </mc:AlternateContent>
    <mc:AlternateContent xmlns:mc="http://schemas.openxmlformats.org/markup-compatibility/2006">
      <mc:Choice Requires="x14">
        <oleObject progId="Equation.3" shapeId="2070" r:id="rId42">
          <objectPr defaultSize="0" autoPict="0" r:id="rId28">
            <anchor moveWithCells="1" siz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180975</xdr:colOff>
                <xdr:row>11</xdr:row>
                <xdr:rowOff>200025</xdr:rowOff>
              </to>
            </anchor>
          </objectPr>
        </oleObject>
      </mc:Choice>
      <mc:Fallback>
        <oleObject progId="Equation.3" shapeId="2070" r:id="rId42"/>
      </mc:Fallback>
    </mc:AlternateContent>
    <mc:AlternateContent xmlns:mc="http://schemas.openxmlformats.org/markup-compatibility/2006">
      <mc:Choice Requires="x14">
        <oleObject progId="Equation.3" shapeId="2071" r:id="rId43">
          <objectPr defaultSize="0" autoPict="0" r:id="rId30">
            <anchor moveWithCells="1" siz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180975</xdr:colOff>
                <xdr:row>11</xdr:row>
                <xdr:rowOff>200025</xdr:rowOff>
              </to>
            </anchor>
          </objectPr>
        </oleObject>
      </mc:Choice>
      <mc:Fallback>
        <oleObject progId="Equation.3" shapeId="2071" r:id="rId43"/>
      </mc:Fallback>
    </mc:AlternateContent>
    <mc:AlternateContent xmlns:mc="http://schemas.openxmlformats.org/markup-compatibility/2006">
      <mc:Choice Requires="x14">
        <oleObject progId="Equation.3" shapeId="2072" r:id="rId44">
          <objectPr defaultSize="0" autoPict="0" r:id="rId32">
            <anchor moveWithCells="1" siz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180975</xdr:colOff>
                <xdr:row>11</xdr:row>
                <xdr:rowOff>200025</xdr:rowOff>
              </to>
            </anchor>
          </objectPr>
        </oleObject>
      </mc:Choice>
      <mc:Fallback>
        <oleObject progId="Equation.3" shapeId="2072" r:id="rId44"/>
      </mc:Fallback>
    </mc:AlternateContent>
    <mc:AlternateContent xmlns:mc="http://schemas.openxmlformats.org/markup-compatibility/2006">
      <mc:Choice Requires="x14">
        <oleObject progId="Equation.3" shapeId="2073" r:id="rId45">
          <objectPr defaultSize="0" autoPict="0" r:id="rId34">
            <anchor moveWithCells="1" sizeWithCells="1">
              <from>
                <xdr:col>7</xdr:col>
                <xdr:colOff>0</xdr:colOff>
                <xdr:row>11</xdr:row>
                <xdr:rowOff>0</xdr:rowOff>
              </from>
              <to>
                <xdr:col>7</xdr:col>
                <xdr:colOff>180975</xdr:colOff>
                <xdr:row>11</xdr:row>
                <xdr:rowOff>200025</xdr:rowOff>
              </to>
            </anchor>
          </objectPr>
        </oleObject>
      </mc:Choice>
      <mc:Fallback>
        <oleObject progId="Equation.3" shapeId="2073" r:id="rId45"/>
      </mc:Fallback>
    </mc:AlternateContent>
    <mc:AlternateContent xmlns:mc="http://schemas.openxmlformats.org/markup-compatibility/2006">
      <mc:Choice Requires="x14">
        <oleObject progId="Equation.3" shapeId="2074" r:id="rId46">
          <objectPr defaultSize="0" autoPict="0" r:id="rId22">
            <anchor moveWithCells="1" siz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161925</xdr:colOff>
                <xdr:row>15</xdr:row>
                <xdr:rowOff>200025</xdr:rowOff>
              </to>
            </anchor>
          </objectPr>
        </oleObject>
      </mc:Choice>
      <mc:Fallback>
        <oleObject progId="Equation.3" shapeId="2074" r:id="rId46"/>
      </mc:Fallback>
    </mc:AlternateContent>
    <mc:AlternateContent xmlns:mc="http://schemas.openxmlformats.org/markup-compatibility/2006">
      <mc:Choice Requires="x14">
        <oleObject progId="Equation.3" shapeId="2075" r:id="rId47">
          <objectPr defaultSize="0" autoPict="0" r:id="rId24">
            <anchor moveWithCells="1" sizeWithCells="1">
              <from>
                <xdr:col>2</xdr:col>
                <xdr:colOff>0</xdr:colOff>
                <xdr:row>15</xdr:row>
                <xdr:rowOff>0</xdr:rowOff>
              </from>
              <to>
                <xdr:col>2</xdr:col>
                <xdr:colOff>180975</xdr:colOff>
                <xdr:row>15</xdr:row>
                <xdr:rowOff>200025</xdr:rowOff>
              </to>
            </anchor>
          </objectPr>
        </oleObject>
      </mc:Choice>
      <mc:Fallback>
        <oleObject progId="Equation.3" shapeId="2075" r:id="rId47"/>
      </mc:Fallback>
    </mc:AlternateContent>
    <mc:AlternateContent xmlns:mc="http://schemas.openxmlformats.org/markup-compatibility/2006">
      <mc:Choice Requires="x14">
        <oleObject progId="Equation.3" shapeId="2076" r:id="rId48">
          <objectPr defaultSize="0" autoPict="0" r:id="rId26">
            <anchor moveWithCells="1" siz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180975</xdr:colOff>
                <xdr:row>15</xdr:row>
                <xdr:rowOff>200025</xdr:rowOff>
              </to>
            </anchor>
          </objectPr>
        </oleObject>
      </mc:Choice>
      <mc:Fallback>
        <oleObject progId="Equation.3" shapeId="2076" r:id="rId48"/>
      </mc:Fallback>
    </mc:AlternateContent>
    <mc:AlternateContent xmlns:mc="http://schemas.openxmlformats.org/markup-compatibility/2006">
      <mc:Choice Requires="x14">
        <oleObject progId="Equation.3" shapeId="2077" r:id="rId49">
          <objectPr defaultSize="0" autoPict="0" r:id="rId28">
            <anchor moveWithCells="1" siz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180975</xdr:colOff>
                <xdr:row>15</xdr:row>
                <xdr:rowOff>200025</xdr:rowOff>
              </to>
            </anchor>
          </objectPr>
        </oleObject>
      </mc:Choice>
      <mc:Fallback>
        <oleObject progId="Equation.3" shapeId="2077" r:id="rId49"/>
      </mc:Fallback>
    </mc:AlternateContent>
    <mc:AlternateContent xmlns:mc="http://schemas.openxmlformats.org/markup-compatibility/2006">
      <mc:Choice Requires="x14">
        <oleObject progId="Equation.3" shapeId="2078" r:id="rId50">
          <objectPr defaultSize="0" autoPict="0" r:id="rId30">
            <anchor moveWithCells="1" siz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180975</xdr:colOff>
                <xdr:row>15</xdr:row>
                <xdr:rowOff>200025</xdr:rowOff>
              </to>
            </anchor>
          </objectPr>
        </oleObject>
      </mc:Choice>
      <mc:Fallback>
        <oleObject progId="Equation.3" shapeId="2078" r:id="rId50"/>
      </mc:Fallback>
    </mc:AlternateContent>
    <mc:AlternateContent xmlns:mc="http://schemas.openxmlformats.org/markup-compatibility/2006">
      <mc:Choice Requires="x14">
        <oleObject progId="Equation.3" shapeId="2079" r:id="rId51">
          <objectPr defaultSize="0" autoPict="0" r:id="rId32">
            <anchor moveWithCells="1" siz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180975</xdr:colOff>
                <xdr:row>15</xdr:row>
                <xdr:rowOff>200025</xdr:rowOff>
              </to>
            </anchor>
          </objectPr>
        </oleObject>
      </mc:Choice>
      <mc:Fallback>
        <oleObject progId="Equation.3" shapeId="2079" r:id="rId51"/>
      </mc:Fallback>
    </mc:AlternateContent>
    <mc:AlternateContent xmlns:mc="http://schemas.openxmlformats.org/markup-compatibility/2006">
      <mc:Choice Requires="x14">
        <oleObject progId="Equation.3" shapeId="2080" r:id="rId52">
          <objectPr defaultSize="0" autoPict="0" r:id="rId34">
            <anchor moveWithCells="1" sizeWithCells="1">
              <from>
                <xdr:col>7</xdr:col>
                <xdr:colOff>0</xdr:colOff>
                <xdr:row>15</xdr:row>
                <xdr:rowOff>0</xdr:rowOff>
              </from>
              <to>
                <xdr:col>7</xdr:col>
                <xdr:colOff>180975</xdr:colOff>
                <xdr:row>15</xdr:row>
                <xdr:rowOff>200025</xdr:rowOff>
              </to>
            </anchor>
          </objectPr>
        </oleObject>
      </mc:Choice>
      <mc:Fallback>
        <oleObject progId="Equation.3" shapeId="2080" r:id="rId5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topLeftCell="A7" zoomScale="160" zoomScaleNormal="160" workbookViewId="0">
      <selection activeCell="B13" sqref="B13"/>
    </sheetView>
  </sheetViews>
  <sheetFormatPr defaultRowHeight="15" x14ac:dyDescent="0.25"/>
  <sheetData>
    <row r="1" spans="1:13" ht="17.25" thickTop="1" thickBot="1" x14ac:dyDescent="0.3">
      <c r="A1" s="50"/>
      <c r="B1" s="51" t="s">
        <v>21</v>
      </c>
      <c r="C1" s="52" t="s">
        <v>22</v>
      </c>
      <c r="D1" s="52" t="s">
        <v>23</v>
      </c>
      <c r="E1" s="52" t="s">
        <v>24</v>
      </c>
      <c r="F1" s="53" t="s">
        <v>25</v>
      </c>
    </row>
    <row r="2" spans="1:13" ht="17.25" thickTop="1" thickBot="1" x14ac:dyDescent="0.3">
      <c r="A2" s="54"/>
      <c r="B2" s="55">
        <v>0.2</v>
      </c>
      <c r="C2" s="56">
        <v>0.25</v>
      </c>
      <c r="D2" s="56">
        <v>0.5</v>
      </c>
      <c r="E2" s="56">
        <v>0.3</v>
      </c>
      <c r="F2" s="57">
        <v>0.1</v>
      </c>
    </row>
    <row r="3" spans="1:13" ht="16.5" thickBot="1" x14ac:dyDescent="0.3">
      <c r="A3" s="58"/>
      <c r="B3" s="59">
        <v>0.2</v>
      </c>
      <c r="C3" s="60">
        <v>0.25</v>
      </c>
      <c r="D3" s="60">
        <v>0.1</v>
      </c>
      <c r="E3" s="60">
        <v>0.4</v>
      </c>
      <c r="F3" s="61">
        <v>0.2</v>
      </c>
    </row>
    <row r="4" spans="1:13" ht="16.5" thickBot="1" x14ac:dyDescent="0.3">
      <c r="A4" s="62"/>
      <c r="B4" s="63">
        <v>0.6</v>
      </c>
      <c r="C4" s="64">
        <v>0.5</v>
      </c>
      <c r="D4" s="64">
        <v>0.4</v>
      </c>
      <c r="E4" s="64">
        <v>0.3</v>
      </c>
      <c r="F4" s="65">
        <v>0.7</v>
      </c>
    </row>
    <row r="5" spans="1:13" ht="15.75" thickTop="1" x14ac:dyDescent="0.25"/>
    <row r="7" spans="1:13" x14ac:dyDescent="0.25">
      <c r="B7" t="s">
        <v>21</v>
      </c>
      <c r="C7" t="s">
        <v>22</v>
      </c>
      <c r="D7" t="s">
        <v>23</v>
      </c>
      <c r="E7" t="s">
        <v>24</v>
      </c>
      <c r="F7" t="s">
        <v>25</v>
      </c>
      <c r="I7">
        <v>459</v>
      </c>
      <c r="J7">
        <v>-211</v>
      </c>
      <c r="K7">
        <v>112</v>
      </c>
      <c r="M7">
        <v>16.2</v>
      </c>
    </row>
    <row r="8" spans="1:13" x14ac:dyDescent="0.25">
      <c r="A8" t="s">
        <v>26</v>
      </c>
      <c r="B8">
        <f>B2*$M$7+B3*$M$8+B4*$M$9</f>
        <v>21.84</v>
      </c>
      <c r="C8">
        <f t="shared" ref="C8:F8" si="0">C2*$M$7+C3*$M$8+C4*$M$9</f>
        <v>21.6</v>
      </c>
      <c r="D8">
        <f t="shared" si="0"/>
        <v>19.68</v>
      </c>
      <c r="E8">
        <f t="shared" si="0"/>
        <v>21.54</v>
      </c>
      <c r="F8">
        <f t="shared" si="0"/>
        <v>22.5</v>
      </c>
      <c r="J8">
        <v>312</v>
      </c>
      <c r="K8">
        <v>215</v>
      </c>
      <c r="M8">
        <v>24.6</v>
      </c>
    </row>
    <row r="9" spans="1:13" x14ac:dyDescent="0.25">
      <c r="B9">
        <f t="array" ref="B9">SUMPRODUCT(B2:B4,M7:M9)</f>
        <v>21.84</v>
      </c>
      <c r="C9">
        <f t="array" ref="C9">SUMPRODUCT(C2:C4,M7:M9)</f>
        <v>21.6</v>
      </c>
      <c r="K9">
        <v>179</v>
      </c>
      <c r="M9">
        <v>22.8</v>
      </c>
    </row>
    <row r="12" spans="1:13" x14ac:dyDescent="0.25">
      <c r="A12" t="s">
        <v>14</v>
      </c>
      <c r="B12" t="str">
        <f>B7</f>
        <v>A</v>
      </c>
      <c r="C12" t="str">
        <f t="shared" ref="C12:F12" si="1">C7</f>
        <v>B</v>
      </c>
      <c r="D12" t="str">
        <f t="shared" si="1"/>
        <v>C</v>
      </c>
      <c r="E12" t="str">
        <f t="shared" si="1"/>
        <v>D</v>
      </c>
      <c r="F12" t="str">
        <f t="shared" si="1"/>
        <v>E</v>
      </c>
    </row>
    <row r="13" spans="1:13" x14ac:dyDescent="0.25">
      <c r="B13">
        <f>(B2^2*$I$7+B3^2*$J$8+B4^2*$K$9+2*B2*B3*$J$7+2*B2*B4*$K$7+2*B3*B4*$K$8)^0.5</f>
        <v>12.52517464948094</v>
      </c>
      <c r="C13">
        <f t="shared" ref="C13:F13" si="2">(C2^2*$I$7+C3^2*$J$8+C4^2*$K$9+2*C2*C3*$J$7+2*C2*C4*$K$7+2*C3*C4*$K$8)^0.5</f>
        <v>12.1783619588186</v>
      </c>
      <c r="D13">
        <f t="shared" si="2"/>
        <v>13.689777207829206</v>
      </c>
      <c r="E13">
        <f t="shared" si="2"/>
        <v>11.334019587066189</v>
      </c>
      <c r="F13">
        <f t="shared" si="2"/>
        <v>13.123261789661898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6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523875</xdr:colOff>
                <xdr:row>1</xdr:row>
                <xdr:rowOff>47625</xdr:rowOff>
              </to>
            </anchor>
          </objectPr>
        </oleObject>
      </mc:Choice>
      <mc:Fallback>
        <oleObject progId="Equation.3" shapeId="3076" r:id="rId3"/>
      </mc:Fallback>
    </mc:AlternateContent>
    <mc:AlternateContent xmlns:mc="http://schemas.openxmlformats.org/markup-compatibility/2006">
      <mc:Choice Requires="x14">
        <oleObject progId="Equation.3" shapeId="3075" r:id="rId5">
          <objectPr defaultSize="0" autoPict="0" r:id="rId6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47625</xdr:rowOff>
              </to>
            </anchor>
          </objectPr>
        </oleObject>
      </mc:Choice>
      <mc:Fallback>
        <oleObject progId="Equation.3" shapeId="3075" r:id="rId5"/>
      </mc:Fallback>
    </mc:AlternateContent>
    <mc:AlternateContent xmlns:mc="http://schemas.openxmlformats.org/markup-compatibility/2006">
      <mc:Choice Requires="x14">
        <oleObject progId="Equation.3" shapeId="3074" r:id="rId7">
          <objectPr defaultSize="0" autoPict="0" r:id="rId8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276225</xdr:colOff>
                <xdr:row>3</xdr:row>
                <xdr:rowOff>57150</xdr:rowOff>
              </to>
            </anchor>
          </objectPr>
        </oleObject>
      </mc:Choice>
      <mc:Fallback>
        <oleObject progId="Equation.3" shapeId="3074" r:id="rId7"/>
      </mc:Fallback>
    </mc:AlternateContent>
    <mc:AlternateContent xmlns:mc="http://schemas.openxmlformats.org/markup-compatibility/2006">
      <mc:Choice Requires="x14">
        <oleObject progId="Equation.3" shapeId="3073" r:id="rId9">
          <objectPr defaultSize="0" autoPict="0" r:id="rId10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276225</xdr:colOff>
                <xdr:row>4</xdr:row>
                <xdr:rowOff>57150</xdr:rowOff>
              </to>
            </anchor>
          </objectPr>
        </oleObject>
      </mc:Choice>
      <mc:Fallback>
        <oleObject progId="Equation.3" shapeId="3073" r:id="rId9"/>
      </mc:Fallback>
    </mc:AlternateContent>
    <mc:AlternateContent xmlns:mc="http://schemas.openxmlformats.org/markup-compatibility/2006">
      <mc:Choice Requires="x14">
        <oleObject progId="Equation.3" shapeId="3077" r:id="rId11">
          <objectPr defaultSize="0" autoPict="0" r:id="rId12">
            <anchor moveWithCells="1" sizeWithCells="1">
              <from>
                <xdr:col>8</xdr:col>
                <xdr:colOff>0</xdr:colOff>
                <xdr:row>1</xdr:row>
                <xdr:rowOff>0</xdr:rowOff>
              </from>
              <to>
                <xdr:col>11</xdr:col>
                <xdr:colOff>47625</xdr:colOff>
                <xdr:row>4</xdr:row>
                <xdr:rowOff>47625</xdr:rowOff>
              </to>
            </anchor>
          </objectPr>
        </oleObject>
      </mc:Choice>
      <mc:Fallback>
        <oleObject progId="Equation.3" shapeId="3077" r:id="rId11"/>
      </mc:Fallback>
    </mc:AlternateContent>
    <mc:AlternateContent xmlns:mc="http://schemas.openxmlformats.org/markup-compatibility/2006">
      <mc:Choice Requires="x14">
        <oleObject progId="Equation.3" shapeId="3078" r:id="rId13">
          <objectPr defaultSize="0" autoPict="0" r:id="rId14">
            <anchor moveWithCells="1" sizeWithCells="1">
              <from>
                <xdr:col>12</xdr:col>
                <xdr:colOff>0</xdr:colOff>
                <xdr:row>1</xdr:row>
                <xdr:rowOff>0</xdr:rowOff>
              </from>
              <to>
                <xdr:col>13</xdr:col>
                <xdr:colOff>238125</xdr:colOff>
                <xdr:row>4</xdr:row>
                <xdr:rowOff>47625</xdr:rowOff>
              </to>
            </anchor>
          </objectPr>
        </oleObject>
      </mc:Choice>
      <mc:Fallback>
        <oleObject progId="Equation.3" shapeId="3078" r:id="rId1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workbookViewId="0">
      <selection activeCell="B9" sqref="B9:E20"/>
    </sheetView>
  </sheetViews>
  <sheetFormatPr defaultRowHeight="15" x14ac:dyDescent="0.25"/>
  <sheetData>
    <row r="1" spans="1:5" ht="48.75" thickTop="1" thickBot="1" x14ac:dyDescent="0.3">
      <c r="A1" s="66" t="s">
        <v>27</v>
      </c>
      <c r="B1" s="67" t="s">
        <v>28</v>
      </c>
      <c r="C1" s="68" t="s">
        <v>29</v>
      </c>
      <c r="D1" s="69" t="s">
        <v>30</v>
      </c>
    </row>
    <row r="2" spans="1:5" ht="17.25" thickTop="1" thickBot="1" x14ac:dyDescent="0.3">
      <c r="A2" s="70"/>
      <c r="B2" s="71"/>
      <c r="C2" s="72"/>
      <c r="D2" s="73"/>
    </row>
    <row r="3" spans="1:5" ht="17.25" thickTop="1" thickBot="1" x14ac:dyDescent="0.3">
      <c r="A3" s="50"/>
      <c r="B3" s="74">
        <v>0.15</v>
      </c>
      <c r="C3" s="75">
        <v>0.28000000000000003</v>
      </c>
      <c r="D3" s="76">
        <v>0.6</v>
      </c>
    </row>
    <row r="4" spans="1:5" ht="16.5" thickBot="1" x14ac:dyDescent="0.3">
      <c r="A4" s="77"/>
      <c r="B4" s="78">
        <v>0.21</v>
      </c>
      <c r="C4" s="13">
        <v>0.42</v>
      </c>
      <c r="D4" s="14">
        <v>0.4</v>
      </c>
    </row>
    <row r="5" spans="1:5" ht="15.75" thickTop="1" x14ac:dyDescent="0.25"/>
    <row r="7" spans="1:5" x14ac:dyDescent="0.25">
      <c r="A7" t="s">
        <v>26</v>
      </c>
      <c r="B7">
        <f t="array" ref="B7">SUMPRODUCT(B3:B4,D3:D4)</f>
        <v>0.17399999999999999</v>
      </c>
    </row>
    <row r="9" spans="1:5" x14ac:dyDescent="0.25">
      <c r="A9" t="s">
        <v>14</v>
      </c>
    </row>
    <row r="10" spans="1:5" x14ac:dyDescent="0.25">
      <c r="A10" t="s">
        <v>20</v>
      </c>
      <c r="B10">
        <v>1</v>
      </c>
      <c r="C10" s="82">
        <v>-1</v>
      </c>
      <c r="E10" s="81">
        <f>($D$3^2*$C$3^2+$D$4^2*$C$4^2+2*$D$3*$D$4*C10*$C$3*$C$4)^0.5</f>
        <v>0</v>
      </c>
    </row>
    <row r="11" spans="1:5" x14ac:dyDescent="0.25">
      <c r="B11">
        <v>2</v>
      </c>
      <c r="C11">
        <v>-0.8</v>
      </c>
      <c r="E11">
        <f t="shared" ref="E11:E20" si="0">($D$3^2*$C$3^2+$D$4^2*$C$4^2+2*$D$3*$D$4*C11*$C$3*$C$4)^0.5</f>
        <v>0.10625252938165754</v>
      </c>
    </row>
    <row r="12" spans="1:5" x14ac:dyDescent="0.25">
      <c r="B12">
        <v>3</v>
      </c>
      <c r="C12">
        <v>-0.6</v>
      </c>
      <c r="E12">
        <f t="shared" si="0"/>
        <v>0.15026376808798589</v>
      </c>
    </row>
    <row r="13" spans="1:5" x14ac:dyDescent="0.25">
      <c r="B13">
        <v>4</v>
      </c>
      <c r="C13">
        <v>-0.4</v>
      </c>
      <c r="E13">
        <f t="shared" si="0"/>
        <v>0.18403477932173581</v>
      </c>
    </row>
    <row r="14" spans="1:5" x14ac:dyDescent="0.25">
      <c r="B14">
        <v>5</v>
      </c>
      <c r="C14">
        <v>-0.2</v>
      </c>
      <c r="E14">
        <f t="shared" si="0"/>
        <v>0.2125050587633151</v>
      </c>
    </row>
    <row r="15" spans="1:5" x14ac:dyDescent="0.25">
      <c r="B15">
        <v>6</v>
      </c>
      <c r="C15">
        <v>0</v>
      </c>
      <c r="E15">
        <f t="shared" si="0"/>
        <v>0.23758787847867999</v>
      </c>
    </row>
    <row r="16" spans="1:5" x14ac:dyDescent="0.25">
      <c r="B16">
        <v>7</v>
      </c>
      <c r="C16">
        <v>0.2</v>
      </c>
      <c r="E16">
        <f t="shared" si="0"/>
        <v>0.26026448086513843</v>
      </c>
    </row>
    <row r="17" spans="2:5" x14ac:dyDescent="0.25">
      <c r="B17">
        <v>8</v>
      </c>
      <c r="C17">
        <v>0.4</v>
      </c>
      <c r="E17">
        <f t="shared" si="0"/>
        <v>0.28111776891544937</v>
      </c>
    </row>
    <row r="18" spans="2:5" x14ac:dyDescent="0.25">
      <c r="B18">
        <v>9</v>
      </c>
      <c r="C18">
        <v>0.6</v>
      </c>
      <c r="E18">
        <f t="shared" si="0"/>
        <v>0.30052753617597172</v>
      </c>
    </row>
    <row r="19" spans="2:5" x14ac:dyDescent="0.25">
      <c r="B19">
        <v>10</v>
      </c>
      <c r="C19">
        <v>0.8</v>
      </c>
      <c r="E19">
        <f t="shared" si="0"/>
        <v>0.31875758814497268</v>
      </c>
    </row>
    <row r="20" spans="2:5" x14ac:dyDescent="0.25">
      <c r="B20">
        <v>11</v>
      </c>
      <c r="C20" s="80">
        <v>1</v>
      </c>
      <c r="E20" s="79">
        <f t="shared" si="0"/>
        <v>0.33600000000000002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102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47625</xdr:rowOff>
              </to>
            </anchor>
          </objectPr>
        </oleObject>
      </mc:Choice>
      <mc:Fallback>
        <oleObject progId="Equation.3" shapeId="4102" r:id="rId3"/>
      </mc:Fallback>
    </mc:AlternateContent>
    <mc:AlternateContent xmlns:mc="http://schemas.openxmlformats.org/markup-compatibility/2006">
      <mc:Choice Requires="x14">
        <oleObject progId="Equation.3" shapeId="4101" r:id="rId5">
          <objectPr defaultSize="0" autoPict="0" r:id="rId6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161925</xdr:colOff>
                <xdr:row>2</xdr:row>
                <xdr:rowOff>47625</xdr:rowOff>
              </to>
            </anchor>
          </objectPr>
        </oleObject>
      </mc:Choice>
      <mc:Fallback>
        <oleObject progId="Equation.3" shapeId="4101" r:id="rId5"/>
      </mc:Fallback>
    </mc:AlternateContent>
    <mc:AlternateContent xmlns:mc="http://schemas.openxmlformats.org/markup-compatibility/2006">
      <mc:Choice Requires="x14">
        <oleObject progId="Equation.3" shapeId="4100" r:id="rId7">
          <objectPr defaultSize="0" autoPict="0" r:id="rId8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2</xdr:row>
                <xdr:rowOff>19050</xdr:rowOff>
              </to>
            </anchor>
          </objectPr>
        </oleObject>
      </mc:Choice>
      <mc:Fallback>
        <oleObject progId="Equation.3" shapeId="4100" r:id="rId7"/>
      </mc:Fallback>
    </mc:AlternateContent>
    <mc:AlternateContent xmlns:mc="http://schemas.openxmlformats.org/markup-compatibility/2006">
      <mc:Choice Requires="x14">
        <oleObject progId="Equation.3" shapeId="4099" r:id="rId9">
          <objectPr defaultSize="0" autoPict="0" r:id="rId10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238125</xdr:colOff>
                <xdr:row>2</xdr:row>
                <xdr:rowOff>47625</xdr:rowOff>
              </to>
            </anchor>
          </objectPr>
        </oleObject>
      </mc:Choice>
      <mc:Fallback>
        <oleObject progId="Equation.3" shapeId="4099" r:id="rId9"/>
      </mc:Fallback>
    </mc:AlternateContent>
    <mc:AlternateContent xmlns:mc="http://schemas.openxmlformats.org/markup-compatibility/2006">
      <mc:Choice Requires="x14">
        <oleObject progId="Equation.3" shapeId="4098" r:id="rId11">
          <objectPr defaultSize="0" autoPict="0" r:id="rId12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47625</xdr:rowOff>
              </to>
            </anchor>
          </objectPr>
        </oleObject>
      </mc:Choice>
      <mc:Fallback>
        <oleObject progId="Equation.3" shapeId="4098" r:id="rId11"/>
      </mc:Fallback>
    </mc:AlternateContent>
    <mc:AlternateContent xmlns:mc="http://schemas.openxmlformats.org/markup-compatibility/2006">
      <mc:Choice Requires="x14">
        <oleObject progId="Equation.3" shapeId="4097" r:id="rId13">
          <objectPr defaultSize="0" autoPict="0" r:id="rId14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266700</xdr:colOff>
                <xdr:row>4</xdr:row>
                <xdr:rowOff>57150</xdr:rowOff>
              </to>
            </anchor>
          </objectPr>
        </oleObject>
      </mc:Choice>
      <mc:Fallback>
        <oleObject progId="Equation.3" shapeId="4097" r:id="rId1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zoomScale="130" zoomScaleNormal="130" workbookViewId="0">
      <selection activeCell="B12" sqref="B12"/>
    </sheetView>
  </sheetViews>
  <sheetFormatPr defaultRowHeight="15" x14ac:dyDescent="0.25"/>
  <sheetData>
    <row r="1" spans="1:17" ht="33" thickTop="1" thickBot="1" x14ac:dyDescent="0.3">
      <c r="A1" s="83" t="s">
        <v>27</v>
      </c>
      <c r="B1" s="84" t="s">
        <v>28</v>
      </c>
      <c r="C1" s="85" t="s">
        <v>29</v>
      </c>
      <c r="D1" s="86" t="s">
        <v>30</v>
      </c>
    </row>
    <row r="2" spans="1:17" ht="20.25" thickTop="1" thickBot="1" x14ac:dyDescent="0.3">
      <c r="A2" s="87"/>
      <c r="B2" s="88"/>
      <c r="C2" s="89"/>
      <c r="D2" s="90"/>
    </row>
    <row r="3" spans="1:17" ht="17.25" thickTop="1" thickBot="1" x14ac:dyDescent="0.3">
      <c r="A3" s="91"/>
      <c r="B3" s="74">
        <v>0.13</v>
      </c>
      <c r="C3" s="75">
        <v>0.28000000000000003</v>
      </c>
      <c r="D3" s="76">
        <v>0.2</v>
      </c>
    </row>
    <row r="4" spans="1:17" ht="16.5" thickBot="1" x14ac:dyDescent="0.3">
      <c r="A4" s="77"/>
      <c r="B4" s="78">
        <v>0.25</v>
      </c>
      <c r="C4" s="13">
        <v>0.42</v>
      </c>
      <c r="D4" s="14">
        <v>0.4</v>
      </c>
      <c r="M4">
        <v>1</v>
      </c>
      <c r="N4">
        <v>0.3</v>
      </c>
      <c r="O4">
        <v>0.41</v>
      </c>
      <c r="P4">
        <v>-0.23</v>
      </c>
      <c r="Q4">
        <v>0.13</v>
      </c>
    </row>
    <row r="5" spans="1:17" ht="17.25" thickTop="1" thickBot="1" x14ac:dyDescent="0.3">
      <c r="A5" s="62"/>
      <c r="B5" s="78">
        <v>0.21</v>
      </c>
      <c r="C5" s="13">
        <v>0.35</v>
      </c>
      <c r="D5" s="14">
        <v>0.1</v>
      </c>
      <c r="N5">
        <v>1</v>
      </c>
      <c r="O5">
        <v>0.25</v>
      </c>
      <c r="P5">
        <v>-0.09</v>
      </c>
      <c r="Q5">
        <v>0</v>
      </c>
    </row>
    <row r="6" spans="1:17" ht="17.25" thickTop="1" thickBot="1" x14ac:dyDescent="0.3">
      <c r="A6" s="62"/>
      <c r="B6" s="78">
        <v>0.41</v>
      </c>
      <c r="C6" s="13">
        <v>0.48</v>
      </c>
      <c r="D6" s="14">
        <v>0.2</v>
      </c>
      <c r="O6">
        <v>1</v>
      </c>
      <c r="P6">
        <v>-0.22</v>
      </c>
      <c r="Q6">
        <v>0.31</v>
      </c>
    </row>
    <row r="7" spans="1:17" ht="17.25" thickTop="1" thickBot="1" x14ac:dyDescent="0.3">
      <c r="A7" s="62"/>
      <c r="B7" s="78">
        <v>0.3</v>
      </c>
      <c r="C7" s="13">
        <v>0.39</v>
      </c>
      <c r="D7" s="14">
        <v>0.1</v>
      </c>
      <c r="P7">
        <v>1</v>
      </c>
      <c r="Q7">
        <v>0.14000000000000001</v>
      </c>
    </row>
    <row r="8" spans="1:17" ht="15.75" thickTop="1" x14ac:dyDescent="0.25">
      <c r="Q8">
        <v>1</v>
      </c>
    </row>
    <row r="10" spans="1:17" x14ac:dyDescent="0.25">
      <c r="A10" t="s">
        <v>19</v>
      </c>
      <c r="B10">
        <f t="array" ref="B10">SUMPRODUCT(D3:D7,B3:B7)</f>
        <v>0.25900000000000001</v>
      </c>
    </row>
    <row r="12" spans="1:17" x14ac:dyDescent="0.25">
      <c r="A12" t="s">
        <v>31</v>
      </c>
      <c r="B12">
        <f>D3^2*C3^2+D4^2*C4^2+D5^2*C5^2+D6^2*C6^2+D7^2*C7^2+2*D3*D4*C3*C4*N4+2*D3*D5*C3*C5*P4+2*D3*D6*C3*C6*Q4+2*D4*D5*C4*C5*O5+2*D4*D6*C4*C6*P5+2*D4*D7*C4*C7*Q5+2*D5*D6*C5*C6*P6+2*D5*D7*C5*C7*Q6+2*D6*D7*C6*C7*Q7</f>
        <v>4.9916139999999998E-2</v>
      </c>
    </row>
    <row r="13" spans="1:17" x14ac:dyDescent="0.25">
      <c r="A13" t="s">
        <v>14</v>
      </c>
      <c r="B13">
        <f>B12^0.5</f>
        <v>0.22341920239764532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9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9525</xdr:rowOff>
              </to>
            </anchor>
          </objectPr>
        </oleObject>
      </mc:Choice>
      <mc:Fallback>
        <oleObject progId="Equation.3" shapeId="5129" r:id="rId3"/>
      </mc:Fallback>
    </mc:AlternateContent>
    <mc:AlternateContent xmlns:mc="http://schemas.openxmlformats.org/markup-compatibility/2006">
      <mc:Choice Requires="x14">
        <oleObject progId="Equation.3" shapeId="5128" r:id="rId5">
          <objectPr defaultSize="0" autoPict="0" r:id="rId6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161925</xdr:colOff>
                <xdr:row>2</xdr:row>
                <xdr:rowOff>9525</xdr:rowOff>
              </to>
            </anchor>
          </objectPr>
        </oleObject>
      </mc:Choice>
      <mc:Fallback>
        <oleObject progId="Equation.3" shapeId="5128" r:id="rId5"/>
      </mc:Fallback>
    </mc:AlternateContent>
    <mc:AlternateContent xmlns:mc="http://schemas.openxmlformats.org/markup-compatibility/2006">
      <mc:Choice Requires="x14">
        <oleObject progId="Equation.3" shapeId="5127" r:id="rId7">
          <objectPr defaultSize="0" autoPict="0" r:id="rId8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1</xdr:row>
                <xdr:rowOff>238125</xdr:rowOff>
              </to>
            </anchor>
          </objectPr>
        </oleObject>
      </mc:Choice>
      <mc:Fallback>
        <oleObject progId="Equation.3" shapeId="5127" r:id="rId7"/>
      </mc:Fallback>
    </mc:AlternateContent>
    <mc:AlternateContent xmlns:mc="http://schemas.openxmlformats.org/markup-compatibility/2006">
      <mc:Choice Requires="x14">
        <oleObject progId="Equation.3" shapeId="5126" r:id="rId9">
          <objectPr defaultSize="0" autoPict="0" r:id="rId10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238125</xdr:colOff>
                <xdr:row>2</xdr:row>
                <xdr:rowOff>9525</xdr:rowOff>
              </to>
            </anchor>
          </objectPr>
        </oleObject>
      </mc:Choice>
      <mc:Fallback>
        <oleObject progId="Equation.3" shapeId="5126" r:id="rId9"/>
      </mc:Fallback>
    </mc:AlternateContent>
    <mc:AlternateContent xmlns:mc="http://schemas.openxmlformats.org/markup-compatibility/2006">
      <mc:Choice Requires="x14">
        <oleObject progId="Equation.3" shapeId="5125" r:id="rId11">
          <objectPr defaultSize="0" autoPict="0" r:id="rId12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47625</xdr:rowOff>
              </to>
            </anchor>
          </objectPr>
        </oleObject>
      </mc:Choice>
      <mc:Fallback>
        <oleObject progId="Equation.3" shapeId="5125" r:id="rId11"/>
      </mc:Fallback>
    </mc:AlternateContent>
    <mc:AlternateContent xmlns:mc="http://schemas.openxmlformats.org/markup-compatibility/2006">
      <mc:Choice Requires="x14">
        <oleObject progId="Equation.3" shapeId="5124" r:id="rId13">
          <objectPr defaultSize="0" autoPict="0" r:id="rId14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266700</xdr:colOff>
                <xdr:row>4</xdr:row>
                <xdr:rowOff>57150</xdr:rowOff>
              </to>
            </anchor>
          </objectPr>
        </oleObject>
      </mc:Choice>
      <mc:Fallback>
        <oleObject progId="Equation.3" shapeId="5124" r:id="rId13"/>
      </mc:Fallback>
    </mc:AlternateContent>
    <mc:AlternateContent xmlns:mc="http://schemas.openxmlformats.org/markup-compatibility/2006">
      <mc:Choice Requires="x14">
        <oleObject progId="Equation.3" shapeId="5123" r:id="rId15">
          <objectPr defaultSize="0" autoPict="0" r:id="rId16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266700</xdr:colOff>
                <xdr:row>5</xdr:row>
                <xdr:rowOff>47625</xdr:rowOff>
              </to>
            </anchor>
          </objectPr>
        </oleObject>
      </mc:Choice>
      <mc:Fallback>
        <oleObject progId="Equation.3" shapeId="5123" r:id="rId15"/>
      </mc:Fallback>
    </mc:AlternateContent>
    <mc:AlternateContent xmlns:mc="http://schemas.openxmlformats.org/markup-compatibility/2006">
      <mc:Choice Requires="x14">
        <oleObject progId="Equation.3" shapeId="5122" r:id="rId17">
          <objectPr defaultSize="0" autoPict="0" r:id="rId18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266700</xdr:colOff>
                <xdr:row>6</xdr:row>
                <xdr:rowOff>47625</xdr:rowOff>
              </to>
            </anchor>
          </objectPr>
        </oleObject>
      </mc:Choice>
      <mc:Fallback>
        <oleObject progId="Equation.3" shapeId="5122" r:id="rId17"/>
      </mc:Fallback>
    </mc:AlternateContent>
    <mc:AlternateContent xmlns:mc="http://schemas.openxmlformats.org/markup-compatibility/2006">
      <mc:Choice Requires="x14">
        <oleObject progId="Equation.3" shapeId="5121" r:id="rId19">
          <objectPr defaultSize="0" autoPict="0" r:id="rId20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266700</xdr:colOff>
                <xdr:row>7</xdr:row>
                <xdr:rowOff>47625</xdr:rowOff>
              </to>
            </anchor>
          </objectPr>
        </oleObject>
      </mc:Choice>
      <mc:Fallback>
        <oleObject progId="Equation.3" shapeId="5121" r:id="rId19"/>
      </mc:Fallback>
    </mc:AlternateContent>
    <mc:AlternateContent xmlns:mc="http://schemas.openxmlformats.org/markup-compatibility/2006">
      <mc:Choice Requires="x14">
        <oleObject progId="Equation.3" shapeId="5130" r:id="rId21">
          <objectPr defaultSize="0" autoPict="0" r:id="rId22">
            <anchor moveWithCells="1" sizeWithCells="1">
              <from>
                <xdr:col>5</xdr:col>
                <xdr:colOff>0</xdr:colOff>
                <xdr:row>0</xdr:row>
                <xdr:rowOff>0</xdr:rowOff>
              </from>
              <to>
                <xdr:col>10</xdr:col>
                <xdr:colOff>28575</xdr:colOff>
                <xdr:row>4</xdr:row>
                <xdr:rowOff>200025</xdr:rowOff>
              </to>
            </anchor>
          </objectPr>
        </oleObject>
      </mc:Choice>
      <mc:Fallback>
        <oleObject progId="Equation.3" shapeId="5130" r:id="rId2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Priklad_1</vt:lpstr>
      <vt:lpstr>Priklad_2</vt:lpstr>
      <vt:lpstr>Priklad_3</vt:lpstr>
      <vt:lpstr>Priklad_4</vt:lpstr>
      <vt:lpstr>Priklad_5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CIKT</cp:lastModifiedBy>
  <dcterms:created xsi:type="dcterms:W3CDTF">2013-03-04T12:01:14Z</dcterms:created>
  <dcterms:modified xsi:type="dcterms:W3CDTF">2013-03-04T13:17:05Z</dcterms:modified>
</cp:coreProperties>
</file>