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embeddings/oleObject3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1760" activeTab="2"/>
  </bookViews>
  <sheets>
    <sheet name="Priklad1" sheetId="2" r:id="rId1"/>
    <sheet name="Priklad2" sheetId="3" r:id="rId2"/>
    <sheet name="Priklad3" sheetId="1" r:id="rId3"/>
  </sheets>
  <calcPr calcId="125725"/>
</workbook>
</file>

<file path=xl/calcChain.xml><?xml version="1.0" encoding="utf-8"?>
<calcChain xmlns="http://schemas.openxmlformats.org/spreadsheetml/2006/main">
  <c r="AH615" i="1"/>
  <c r="AI615"/>
  <c r="AJ615"/>
  <c r="AK615"/>
  <c r="AL615"/>
  <c r="AM615"/>
  <c r="AN615"/>
  <c r="AO615"/>
  <c r="AP615"/>
  <c r="AQ615"/>
  <c r="AR615"/>
  <c r="AS615"/>
  <c r="AT615"/>
  <c r="AH616"/>
  <c r="AI616"/>
  <c r="AJ616"/>
  <c r="AK616"/>
  <c r="AL616"/>
  <c r="AM616"/>
  <c r="AN616"/>
  <c r="AO616"/>
  <c r="AP616"/>
  <c r="AQ616"/>
  <c r="AR616"/>
  <c r="AS616"/>
  <c r="AT616"/>
  <c r="AH617"/>
  <c r="AI617"/>
  <c r="AJ617"/>
  <c r="AK617"/>
  <c r="AL617"/>
  <c r="AM617"/>
  <c r="AN617"/>
  <c r="AO617"/>
  <c r="AP617"/>
  <c r="AQ617"/>
  <c r="AR617"/>
  <c r="AS617"/>
  <c r="AT617"/>
  <c r="AH618"/>
  <c r="AI618"/>
  <c r="AJ618"/>
  <c r="AK618"/>
  <c r="AL618"/>
  <c r="AM618"/>
  <c r="AN618"/>
  <c r="AO618"/>
  <c r="AP618"/>
  <c r="AQ618"/>
  <c r="AR618"/>
  <c r="AS618"/>
  <c r="AT618"/>
  <c r="AH619"/>
  <c r="AI619"/>
  <c r="AJ619"/>
  <c r="AK619"/>
  <c r="AL619"/>
  <c r="AM619"/>
  <c r="AN619"/>
  <c r="AO619"/>
  <c r="AP619"/>
  <c r="AQ619"/>
  <c r="AR619"/>
  <c r="AS619"/>
  <c r="AT619"/>
  <c r="AH620"/>
  <c r="AI620"/>
  <c r="AJ620"/>
  <c r="AK620"/>
  <c r="AL620"/>
  <c r="AM620"/>
  <c r="AN620"/>
  <c r="AO620"/>
  <c r="AP620"/>
  <c r="AQ620"/>
  <c r="AR620"/>
  <c r="AS620"/>
  <c r="AT620"/>
  <c r="AH621"/>
  <c r="AI621"/>
  <c r="AJ621"/>
  <c r="AK621"/>
  <c r="AL621"/>
  <c r="AM621"/>
  <c r="AN621"/>
  <c r="AO621"/>
  <c r="AP621"/>
  <c r="AQ621"/>
  <c r="AR621"/>
  <c r="AS621"/>
  <c r="AT621"/>
  <c r="AH622"/>
  <c r="AI622"/>
  <c r="AJ622"/>
  <c r="AK622"/>
  <c r="AL622"/>
  <c r="AM622"/>
  <c r="AN622"/>
  <c r="AO622"/>
  <c r="AP622"/>
  <c r="AQ622"/>
  <c r="AR622"/>
  <c r="AS622"/>
  <c r="AT622"/>
  <c r="AH623"/>
  <c r="AI623"/>
  <c r="AJ623"/>
  <c r="AK623"/>
  <c r="AL623"/>
  <c r="AM623"/>
  <c r="AN623"/>
  <c r="AO623"/>
  <c r="AP623"/>
  <c r="AQ623"/>
  <c r="AR623"/>
  <c r="AS623"/>
  <c r="AT623"/>
  <c r="AH624"/>
  <c r="AI624"/>
  <c r="AJ624"/>
  <c r="AK624"/>
  <c r="AL624"/>
  <c r="AM624"/>
  <c r="AN624"/>
  <c r="AO624"/>
  <c r="AP624"/>
  <c r="AQ624"/>
  <c r="AR624"/>
  <c r="AS624"/>
  <c r="AT624"/>
  <c r="AH625"/>
  <c r="AI625"/>
  <c r="AJ625"/>
  <c r="AK625"/>
  <c r="AL625"/>
  <c r="AM625"/>
  <c r="AN625"/>
  <c r="AO625"/>
  <c r="AP625"/>
  <c r="AQ625"/>
  <c r="AR625"/>
  <c r="AS625"/>
  <c r="AT625"/>
  <c r="AH626"/>
  <c r="AI626"/>
  <c r="AJ626"/>
  <c r="AK626"/>
  <c r="AL626"/>
  <c r="AM626"/>
  <c r="AN626"/>
  <c r="AO626"/>
  <c r="AP626"/>
  <c r="AQ626"/>
  <c r="AR626"/>
  <c r="AS626"/>
  <c r="AT626"/>
  <c r="AH627"/>
  <c r="AI627"/>
  <c r="AJ627"/>
  <c r="AK627"/>
  <c r="AL627"/>
  <c r="AM627"/>
  <c r="AN627"/>
  <c r="AO627"/>
  <c r="AP627"/>
  <c r="AQ627"/>
  <c r="AR627"/>
  <c r="AS627"/>
  <c r="AT627"/>
  <c r="AH628"/>
  <c r="AI628"/>
  <c r="AJ628"/>
  <c r="AK628"/>
  <c r="AL628"/>
  <c r="AM628"/>
  <c r="AN628"/>
  <c r="AO628"/>
  <c r="AP628"/>
  <c r="AQ628"/>
  <c r="AR628"/>
  <c r="AS628"/>
  <c r="AT628"/>
  <c r="AG616"/>
  <c r="AG617"/>
  <c r="AG618"/>
  <c r="AG619"/>
  <c r="AG620"/>
  <c r="AG621"/>
  <c r="AG622"/>
  <c r="AG623"/>
  <c r="AG624"/>
  <c r="AG625"/>
  <c r="AG626"/>
  <c r="AG627"/>
  <c r="AG628"/>
  <c r="AG615"/>
  <c r="AV591" a="1"/>
  <c r="AV591" s="1"/>
  <c r="AV592"/>
  <c r="AV594"/>
  <c r="AV596"/>
  <c r="AV598"/>
  <c r="AV600"/>
  <c r="AV602"/>
  <c r="AV604"/>
  <c r="AF615" a="1"/>
  <c r="AF615" s="1"/>
  <c r="AF616"/>
  <c r="AF618"/>
  <c r="AF620"/>
  <c r="AF622"/>
  <c r="AF624"/>
  <c r="AF626"/>
  <c r="AF628"/>
  <c r="AH611"/>
  <c r="AI611"/>
  <c r="AJ611"/>
  <c r="AK611"/>
  <c r="AL611"/>
  <c r="AM611"/>
  <c r="AN611"/>
  <c r="AO611"/>
  <c r="AP611"/>
  <c r="AQ611"/>
  <c r="AR611"/>
  <c r="AS611"/>
  <c r="AT611"/>
  <c r="AG611"/>
  <c r="AH610"/>
  <c r="AI610"/>
  <c r="AJ610"/>
  <c r="AK610"/>
  <c r="AL610"/>
  <c r="AM610"/>
  <c r="AN610"/>
  <c r="AO610"/>
  <c r="AP610"/>
  <c r="AQ610"/>
  <c r="AR610"/>
  <c r="AS610"/>
  <c r="AT610"/>
  <c r="AG610"/>
  <c r="AH609"/>
  <c r="AI609"/>
  <c r="AJ609"/>
  <c r="AK609"/>
  <c r="AL609"/>
  <c r="AM609"/>
  <c r="AN609"/>
  <c r="AO609"/>
  <c r="AP609"/>
  <c r="AQ609"/>
  <c r="AR609"/>
  <c r="AS609"/>
  <c r="AT609"/>
  <c r="AG609"/>
  <c r="AH608"/>
  <c r="AI608"/>
  <c r="AJ608"/>
  <c r="AK608"/>
  <c r="AL608"/>
  <c r="AM608"/>
  <c r="AN608"/>
  <c r="AO608"/>
  <c r="AP608"/>
  <c r="AQ608"/>
  <c r="AR608"/>
  <c r="AS608"/>
  <c r="AT608"/>
  <c r="AG608"/>
  <c r="AH607"/>
  <c r="AI607"/>
  <c r="AJ607"/>
  <c r="AK607"/>
  <c r="AL607"/>
  <c r="AM607"/>
  <c r="AN607"/>
  <c r="AO607"/>
  <c r="AP607"/>
  <c r="AQ607"/>
  <c r="AR607"/>
  <c r="AS607"/>
  <c r="AT607"/>
  <c r="AG607"/>
  <c r="AH606"/>
  <c r="AI606"/>
  <c r="AJ606"/>
  <c r="AK606"/>
  <c r="AL606"/>
  <c r="AM606"/>
  <c r="AN606"/>
  <c r="AO606"/>
  <c r="AP606"/>
  <c r="AQ606"/>
  <c r="AR606"/>
  <c r="AS606"/>
  <c r="AT606"/>
  <c r="AG606"/>
  <c r="AH605"/>
  <c r="AI605"/>
  <c r="AJ605"/>
  <c r="AK605"/>
  <c r="AL605"/>
  <c r="AM605"/>
  <c r="AN605"/>
  <c r="AO605"/>
  <c r="AP605"/>
  <c r="AQ605"/>
  <c r="AR605"/>
  <c r="AS605"/>
  <c r="AT605"/>
  <c r="AG605"/>
  <c r="AH604"/>
  <c r="AI604"/>
  <c r="AJ604"/>
  <c r="AK604"/>
  <c r="AL604"/>
  <c r="AM604"/>
  <c r="AN604"/>
  <c r="AO604"/>
  <c r="AP604"/>
  <c r="AQ604"/>
  <c r="AR604"/>
  <c r="AS604"/>
  <c r="AT604"/>
  <c r="AG604"/>
  <c r="AH603"/>
  <c r="AI603"/>
  <c r="AJ603"/>
  <c r="AK603"/>
  <c r="AL603"/>
  <c r="AM603"/>
  <c r="AN603"/>
  <c r="AO603"/>
  <c r="AP603"/>
  <c r="AQ603"/>
  <c r="AR603"/>
  <c r="AS603"/>
  <c r="AT603"/>
  <c r="AG603"/>
  <c r="AH602"/>
  <c r="AI602"/>
  <c r="AJ602"/>
  <c r="AK602"/>
  <c r="AL602"/>
  <c r="AM602"/>
  <c r="AN602"/>
  <c r="AO602"/>
  <c r="AP602"/>
  <c r="AQ602"/>
  <c r="AR602"/>
  <c r="AS602"/>
  <c r="AT602"/>
  <c r="AG602"/>
  <c r="AH601"/>
  <c r="AI601"/>
  <c r="AJ601"/>
  <c r="AK601"/>
  <c r="AL601"/>
  <c r="AM601"/>
  <c r="AN601"/>
  <c r="AO601"/>
  <c r="AP601"/>
  <c r="AQ601"/>
  <c r="AR601"/>
  <c r="AS601"/>
  <c r="AT601"/>
  <c r="AG601"/>
  <c r="AH600"/>
  <c r="AI600"/>
  <c r="AJ600"/>
  <c r="AK600"/>
  <c r="AL600"/>
  <c r="AM600"/>
  <c r="AN600"/>
  <c r="AO600"/>
  <c r="AP600"/>
  <c r="AQ600"/>
  <c r="AR600"/>
  <c r="AS600"/>
  <c r="AT600"/>
  <c r="AG600"/>
  <c r="AH599"/>
  <c r="AI599"/>
  <c r="AJ599"/>
  <c r="AK599"/>
  <c r="AL599"/>
  <c r="AM599"/>
  <c r="AN599"/>
  <c r="AO599"/>
  <c r="AP599"/>
  <c r="AQ599"/>
  <c r="AR599"/>
  <c r="AS599"/>
  <c r="AT599"/>
  <c r="AG599"/>
  <c r="AT598"/>
  <c r="AH598"/>
  <c r="AI598"/>
  <c r="AJ598"/>
  <c r="AK598"/>
  <c r="AL598"/>
  <c r="AM598"/>
  <c r="AN598"/>
  <c r="AO598"/>
  <c r="AP598"/>
  <c r="AQ598"/>
  <c r="AR598"/>
  <c r="AS598"/>
  <c r="AG598"/>
  <c r="AF598" a="1"/>
  <c r="AF598" s="1"/>
  <c r="AF599"/>
  <c r="AF601"/>
  <c r="AF603"/>
  <c r="AF605"/>
  <c r="AF607"/>
  <c r="AF609"/>
  <c r="AF611"/>
  <c r="BM573"/>
  <c r="BN573"/>
  <c r="BO573"/>
  <c r="BP573"/>
  <c r="BQ573"/>
  <c r="BR573"/>
  <c r="BS573"/>
  <c r="BT573"/>
  <c r="BU573"/>
  <c r="BV573"/>
  <c r="BW573"/>
  <c r="BX573"/>
  <c r="BY573"/>
  <c r="BM574"/>
  <c r="BN574"/>
  <c r="BO574"/>
  <c r="BP574"/>
  <c r="BQ574"/>
  <c r="BR574"/>
  <c r="BS574"/>
  <c r="BT574"/>
  <c r="BU574"/>
  <c r="BV574"/>
  <c r="BW574"/>
  <c r="BX574"/>
  <c r="BY574"/>
  <c r="BL574"/>
  <c r="BL573"/>
  <c r="BM572"/>
  <c r="BN572"/>
  <c r="BO572"/>
  <c r="BP572"/>
  <c r="BQ572"/>
  <c r="BR572"/>
  <c r="BS572"/>
  <c r="BT572"/>
  <c r="BU572"/>
  <c r="BV572"/>
  <c r="BW572"/>
  <c r="BX572"/>
  <c r="BY572"/>
  <c r="BL572"/>
  <c r="BM571"/>
  <c r="BN571"/>
  <c r="BO571"/>
  <c r="BP571"/>
  <c r="BQ571"/>
  <c r="BR571"/>
  <c r="BS571"/>
  <c r="BT571"/>
  <c r="BU571"/>
  <c r="BV571"/>
  <c r="BW571"/>
  <c r="BX571"/>
  <c r="BY571"/>
  <c r="BL571"/>
  <c r="BL3"/>
  <c r="BM3"/>
  <c r="BN3"/>
  <c r="BO3"/>
  <c r="BP3"/>
  <c r="BQ3"/>
  <c r="BR3"/>
  <c r="BS3"/>
  <c r="BT3"/>
  <c r="BU3"/>
  <c r="BV3"/>
  <c r="BW3"/>
  <c r="BX3"/>
  <c r="BY3"/>
  <c r="BL4"/>
  <c r="BM4"/>
  <c r="BN4"/>
  <c r="BO4"/>
  <c r="BP4"/>
  <c r="BQ4"/>
  <c r="BR4"/>
  <c r="BS4"/>
  <c r="BT4"/>
  <c r="BU4"/>
  <c r="BV4"/>
  <c r="BW4"/>
  <c r="BX4"/>
  <c r="BY4"/>
  <c r="BL5"/>
  <c r="BM5"/>
  <c r="BN5"/>
  <c r="BO5"/>
  <c r="BP5"/>
  <c r="BQ5"/>
  <c r="BR5"/>
  <c r="BS5"/>
  <c r="BT5"/>
  <c r="BU5"/>
  <c r="BV5"/>
  <c r="BW5"/>
  <c r="BX5"/>
  <c r="BY5"/>
  <c r="BL6"/>
  <c r="BM6"/>
  <c r="BN6"/>
  <c r="BO6"/>
  <c r="BP6"/>
  <c r="BQ6"/>
  <c r="BR6"/>
  <c r="BS6"/>
  <c r="BT6"/>
  <c r="BU6"/>
  <c r="BV6"/>
  <c r="BW6"/>
  <c r="BX6"/>
  <c r="BY6"/>
  <c r="BL7"/>
  <c r="BM7"/>
  <c r="BN7"/>
  <c r="BO7"/>
  <c r="BP7"/>
  <c r="BQ7"/>
  <c r="BR7"/>
  <c r="BS7"/>
  <c r="BT7"/>
  <c r="BU7"/>
  <c r="BV7"/>
  <c r="BW7"/>
  <c r="BX7"/>
  <c r="BY7"/>
  <c r="BL8"/>
  <c r="BM8"/>
  <c r="BN8"/>
  <c r="BO8"/>
  <c r="BP8"/>
  <c r="BQ8"/>
  <c r="BR8"/>
  <c r="BS8"/>
  <c r="BT8"/>
  <c r="BU8"/>
  <c r="BV8"/>
  <c r="BW8"/>
  <c r="BX8"/>
  <c r="BY8"/>
  <c r="BL9"/>
  <c r="BM9"/>
  <c r="BN9"/>
  <c r="BO9"/>
  <c r="BP9"/>
  <c r="BQ9"/>
  <c r="BR9"/>
  <c r="BS9"/>
  <c r="BT9"/>
  <c r="BU9"/>
  <c r="BV9"/>
  <c r="BW9"/>
  <c r="BX9"/>
  <c r="BY9"/>
  <c r="BL10"/>
  <c r="BM10"/>
  <c r="BN10"/>
  <c r="BO10"/>
  <c r="BP10"/>
  <c r="BQ10"/>
  <c r="BR10"/>
  <c r="BS10"/>
  <c r="BT10"/>
  <c r="BU10"/>
  <c r="BV10"/>
  <c r="BW10"/>
  <c r="BX10"/>
  <c r="BY10"/>
  <c r="BL11"/>
  <c r="BM11"/>
  <c r="BN11"/>
  <c r="BO11"/>
  <c r="BP11"/>
  <c r="BQ11"/>
  <c r="BR11"/>
  <c r="BS11"/>
  <c r="BT11"/>
  <c r="BU11"/>
  <c r="BV11"/>
  <c r="BW11"/>
  <c r="BX11"/>
  <c r="BY11"/>
  <c r="BL12"/>
  <c r="BM12"/>
  <c r="BN12"/>
  <c r="BO12"/>
  <c r="BP12"/>
  <c r="BQ12"/>
  <c r="BR12"/>
  <c r="BS12"/>
  <c r="BT12"/>
  <c r="BU12"/>
  <c r="BV12"/>
  <c r="BW12"/>
  <c r="BX12"/>
  <c r="BY12"/>
  <c r="BL13"/>
  <c r="BM13"/>
  <c r="BN13"/>
  <c r="BO13"/>
  <c r="BP13"/>
  <c r="BQ13"/>
  <c r="BR13"/>
  <c r="BS13"/>
  <c r="BT13"/>
  <c r="BU13"/>
  <c r="BV13"/>
  <c r="BW13"/>
  <c r="BX13"/>
  <c r="BY13"/>
  <c r="BL14"/>
  <c r="BM14"/>
  <c r="BN14"/>
  <c r="BO14"/>
  <c r="BP14"/>
  <c r="BQ14"/>
  <c r="BR14"/>
  <c r="BS14"/>
  <c r="BT14"/>
  <c r="BU14"/>
  <c r="BV14"/>
  <c r="BW14"/>
  <c r="BX14"/>
  <c r="BY14"/>
  <c r="BL15"/>
  <c r="BM15"/>
  <c r="BN15"/>
  <c r="BO15"/>
  <c r="BP15"/>
  <c r="BQ15"/>
  <c r="BR15"/>
  <c r="BS15"/>
  <c r="BT15"/>
  <c r="BU15"/>
  <c r="BV15"/>
  <c r="BW15"/>
  <c r="BX15"/>
  <c r="BY15"/>
  <c r="BL16"/>
  <c r="BM16"/>
  <c r="BN16"/>
  <c r="BO16"/>
  <c r="BP16"/>
  <c r="BQ16"/>
  <c r="BR16"/>
  <c r="BS16"/>
  <c r="BT16"/>
  <c r="BU16"/>
  <c r="BV16"/>
  <c r="BW16"/>
  <c r="BX16"/>
  <c r="BY16"/>
  <c r="BL17"/>
  <c r="BM17"/>
  <c r="BN17"/>
  <c r="BO17"/>
  <c r="BP17"/>
  <c r="BQ17"/>
  <c r="BR17"/>
  <c r="BS17"/>
  <c r="BT17"/>
  <c r="BU17"/>
  <c r="BV17"/>
  <c r="BW17"/>
  <c r="BX17"/>
  <c r="BY17"/>
  <c r="BL18"/>
  <c r="BM18"/>
  <c r="BN18"/>
  <c r="BO18"/>
  <c r="BP18"/>
  <c r="BQ18"/>
  <c r="BR18"/>
  <c r="BS18"/>
  <c r="BT18"/>
  <c r="BU18"/>
  <c r="BV18"/>
  <c r="BW18"/>
  <c r="BX18"/>
  <c r="BY18"/>
  <c r="BL19"/>
  <c r="BM19"/>
  <c r="BN19"/>
  <c r="BO19"/>
  <c r="BP19"/>
  <c r="BQ19"/>
  <c r="BR19"/>
  <c r="BS19"/>
  <c r="BT19"/>
  <c r="BU19"/>
  <c r="BV19"/>
  <c r="BW19"/>
  <c r="BX19"/>
  <c r="BY19"/>
  <c r="BL20"/>
  <c r="BM20"/>
  <c r="BN20"/>
  <c r="BO20"/>
  <c r="BP20"/>
  <c r="BQ20"/>
  <c r="BR20"/>
  <c r="BS20"/>
  <c r="BT20"/>
  <c r="BU20"/>
  <c r="BV20"/>
  <c r="BW20"/>
  <c r="BX20"/>
  <c r="BY20"/>
  <c r="BL21"/>
  <c r="BM21"/>
  <c r="BN21"/>
  <c r="BO21"/>
  <c r="BP21"/>
  <c r="BQ21"/>
  <c r="BR21"/>
  <c r="BS21"/>
  <c r="BT21"/>
  <c r="BU21"/>
  <c r="BV21"/>
  <c r="BW21"/>
  <c r="BX21"/>
  <c r="BY21"/>
  <c r="BL22"/>
  <c r="BM22"/>
  <c r="BN22"/>
  <c r="BO22"/>
  <c r="BP22"/>
  <c r="BQ22"/>
  <c r="BR22"/>
  <c r="BS22"/>
  <c r="BT22"/>
  <c r="BU22"/>
  <c r="BV22"/>
  <c r="BW22"/>
  <c r="BX22"/>
  <c r="BY22"/>
  <c r="BL23"/>
  <c r="BM23"/>
  <c r="BN23"/>
  <c r="BO23"/>
  <c r="BP23"/>
  <c r="BQ23"/>
  <c r="BR23"/>
  <c r="BS23"/>
  <c r="BT23"/>
  <c r="BU23"/>
  <c r="BV23"/>
  <c r="BW23"/>
  <c r="BX23"/>
  <c r="BY23"/>
  <c r="BL24"/>
  <c r="BM24"/>
  <c r="BN24"/>
  <c r="BO24"/>
  <c r="BP24"/>
  <c r="BQ24"/>
  <c r="BR24"/>
  <c r="BS24"/>
  <c r="BT24"/>
  <c r="BU24"/>
  <c r="BV24"/>
  <c r="BW24"/>
  <c r="BX24"/>
  <c r="BY24"/>
  <c r="BL25"/>
  <c r="BM25"/>
  <c r="BN25"/>
  <c r="BO25"/>
  <c r="BP25"/>
  <c r="BQ25"/>
  <c r="BR25"/>
  <c r="BS25"/>
  <c r="BT25"/>
  <c r="BU25"/>
  <c r="BV25"/>
  <c r="BW25"/>
  <c r="BX25"/>
  <c r="BY25"/>
  <c r="BL26"/>
  <c r="BM26"/>
  <c r="BN26"/>
  <c r="BO26"/>
  <c r="BP26"/>
  <c r="BQ26"/>
  <c r="BR26"/>
  <c r="BS26"/>
  <c r="BT26"/>
  <c r="BU26"/>
  <c r="BV26"/>
  <c r="BW26"/>
  <c r="BX26"/>
  <c r="BY26"/>
  <c r="BL27"/>
  <c r="BM27"/>
  <c r="BN27"/>
  <c r="BO27"/>
  <c r="BP27"/>
  <c r="BQ27"/>
  <c r="BR27"/>
  <c r="BS27"/>
  <c r="BT27"/>
  <c r="BU27"/>
  <c r="BV27"/>
  <c r="BW27"/>
  <c r="BX27"/>
  <c r="BY27"/>
  <c r="BL28"/>
  <c r="BM28"/>
  <c r="BN28"/>
  <c r="BO28"/>
  <c r="BP28"/>
  <c r="BQ28"/>
  <c r="BR28"/>
  <c r="BS28"/>
  <c r="BT28"/>
  <c r="BU28"/>
  <c r="BV28"/>
  <c r="BW28"/>
  <c r="BX28"/>
  <c r="BY28"/>
  <c r="BL29"/>
  <c r="BM29"/>
  <c r="BN29"/>
  <c r="BO29"/>
  <c r="BP29"/>
  <c r="BQ29"/>
  <c r="BR29"/>
  <c r="BS29"/>
  <c r="BT29"/>
  <c r="BU29"/>
  <c r="BV29"/>
  <c r="BW29"/>
  <c r="BX29"/>
  <c r="BY29"/>
  <c r="BL30"/>
  <c r="BM30"/>
  <c r="BN30"/>
  <c r="BO30"/>
  <c r="BP30"/>
  <c r="BQ30"/>
  <c r="BR30"/>
  <c r="BS30"/>
  <c r="BT30"/>
  <c r="BU30"/>
  <c r="BV30"/>
  <c r="BW30"/>
  <c r="BX30"/>
  <c r="BY30"/>
  <c r="BL31"/>
  <c r="BM31"/>
  <c r="BN31"/>
  <c r="BO31"/>
  <c r="BP31"/>
  <c r="BQ31"/>
  <c r="BR31"/>
  <c r="BS31"/>
  <c r="BT31"/>
  <c r="BU31"/>
  <c r="BV31"/>
  <c r="BW31"/>
  <c r="BX31"/>
  <c r="BY31"/>
  <c r="BL32"/>
  <c r="BM32"/>
  <c r="BN32"/>
  <c r="BO32"/>
  <c r="BP32"/>
  <c r="BQ32"/>
  <c r="BR32"/>
  <c r="BS32"/>
  <c r="BT32"/>
  <c r="BU32"/>
  <c r="BV32"/>
  <c r="BW32"/>
  <c r="BX32"/>
  <c r="BY32"/>
  <c r="BL33"/>
  <c r="BM33"/>
  <c r="BN33"/>
  <c r="BO33"/>
  <c r="BP33"/>
  <c r="BQ33"/>
  <c r="BR33"/>
  <c r="BS33"/>
  <c r="BT33"/>
  <c r="BU33"/>
  <c r="BV33"/>
  <c r="BW33"/>
  <c r="BX33"/>
  <c r="BY33"/>
  <c r="BL34"/>
  <c r="BM34"/>
  <c r="BN34"/>
  <c r="BO34"/>
  <c r="BP34"/>
  <c r="BQ34"/>
  <c r="BR34"/>
  <c r="BS34"/>
  <c r="BT34"/>
  <c r="BU34"/>
  <c r="BV34"/>
  <c r="BW34"/>
  <c r="BX34"/>
  <c r="BY34"/>
  <c r="BL35"/>
  <c r="BM35"/>
  <c r="BN35"/>
  <c r="BO35"/>
  <c r="BP35"/>
  <c r="BQ35"/>
  <c r="BR35"/>
  <c r="BS35"/>
  <c r="BT35"/>
  <c r="BU35"/>
  <c r="BV35"/>
  <c r="BW35"/>
  <c r="BX35"/>
  <c r="BY35"/>
  <c r="BL36"/>
  <c r="BM36"/>
  <c r="BN36"/>
  <c r="BO36"/>
  <c r="BP36"/>
  <c r="BQ36"/>
  <c r="BR36"/>
  <c r="BS36"/>
  <c r="BT36"/>
  <c r="BU36"/>
  <c r="BV36"/>
  <c r="BW36"/>
  <c r="BX36"/>
  <c r="BY36"/>
  <c r="BL37"/>
  <c r="BM37"/>
  <c r="BN37"/>
  <c r="BO37"/>
  <c r="BP37"/>
  <c r="BQ37"/>
  <c r="BR37"/>
  <c r="BS37"/>
  <c r="BT37"/>
  <c r="BU37"/>
  <c r="BV37"/>
  <c r="BW37"/>
  <c r="BX37"/>
  <c r="BY37"/>
  <c r="BL38"/>
  <c r="BM38"/>
  <c r="BN38"/>
  <c r="BO38"/>
  <c r="BP38"/>
  <c r="BQ38"/>
  <c r="BR38"/>
  <c r="BS38"/>
  <c r="BT38"/>
  <c r="BU38"/>
  <c r="BV38"/>
  <c r="BW38"/>
  <c r="BX38"/>
  <c r="BY38"/>
  <c r="BL39"/>
  <c r="BM39"/>
  <c r="BN39"/>
  <c r="BO39"/>
  <c r="BP39"/>
  <c r="BQ39"/>
  <c r="BR39"/>
  <c r="BS39"/>
  <c r="BT39"/>
  <c r="BU39"/>
  <c r="BV39"/>
  <c r="BW39"/>
  <c r="BX39"/>
  <c r="BY39"/>
  <c r="BL40"/>
  <c r="BM40"/>
  <c r="BN40"/>
  <c r="BO40"/>
  <c r="BP40"/>
  <c r="BQ40"/>
  <c r="BR40"/>
  <c r="BS40"/>
  <c r="BT40"/>
  <c r="BU40"/>
  <c r="BV40"/>
  <c r="BW40"/>
  <c r="BX40"/>
  <c r="BY40"/>
  <c r="BL41"/>
  <c r="BM41"/>
  <c r="BN41"/>
  <c r="BO41"/>
  <c r="BP41"/>
  <c r="BQ41"/>
  <c r="BR41"/>
  <c r="BS41"/>
  <c r="BT41"/>
  <c r="BU41"/>
  <c r="BV41"/>
  <c r="BW41"/>
  <c r="BX41"/>
  <c r="BY41"/>
  <c r="BL42"/>
  <c r="BM42"/>
  <c r="BN42"/>
  <c r="BO42"/>
  <c r="BP42"/>
  <c r="BQ42"/>
  <c r="BR42"/>
  <c r="BS42"/>
  <c r="BT42"/>
  <c r="BU42"/>
  <c r="BV42"/>
  <c r="BW42"/>
  <c r="BX42"/>
  <c r="BY42"/>
  <c r="BL43"/>
  <c r="BM43"/>
  <c r="BN43"/>
  <c r="BO43"/>
  <c r="BP43"/>
  <c r="BQ43"/>
  <c r="BR43"/>
  <c r="BS43"/>
  <c r="BT43"/>
  <c r="BU43"/>
  <c r="BV43"/>
  <c r="BW43"/>
  <c r="BX43"/>
  <c r="BY43"/>
  <c r="BL44"/>
  <c r="BM44"/>
  <c r="BN44"/>
  <c r="BO44"/>
  <c r="BP44"/>
  <c r="BQ44"/>
  <c r="BR44"/>
  <c r="BS44"/>
  <c r="BT44"/>
  <c r="BU44"/>
  <c r="BV44"/>
  <c r="BW44"/>
  <c r="BX44"/>
  <c r="BY44"/>
  <c r="BL45"/>
  <c r="BM45"/>
  <c r="BN45"/>
  <c r="BO45"/>
  <c r="BP45"/>
  <c r="BQ45"/>
  <c r="BR45"/>
  <c r="BS45"/>
  <c r="BT45"/>
  <c r="BU45"/>
  <c r="BV45"/>
  <c r="BW45"/>
  <c r="BX45"/>
  <c r="BY45"/>
  <c r="BL46"/>
  <c r="BM46"/>
  <c r="BN46"/>
  <c r="BO46"/>
  <c r="BP46"/>
  <c r="BQ46"/>
  <c r="BR46"/>
  <c r="BS46"/>
  <c r="BT46"/>
  <c r="BU46"/>
  <c r="BV46"/>
  <c r="BW46"/>
  <c r="BX46"/>
  <c r="BY46"/>
  <c r="BL47"/>
  <c r="BM47"/>
  <c r="BN47"/>
  <c r="BO47"/>
  <c r="BP47"/>
  <c r="BQ47"/>
  <c r="BR47"/>
  <c r="BS47"/>
  <c r="BT47"/>
  <c r="BU47"/>
  <c r="BV47"/>
  <c r="BW47"/>
  <c r="BX47"/>
  <c r="BY47"/>
  <c r="BL48"/>
  <c r="BM48"/>
  <c r="BN48"/>
  <c r="BO48"/>
  <c r="BP48"/>
  <c r="BQ48"/>
  <c r="BR48"/>
  <c r="BS48"/>
  <c r="BT48"/>
  <c r="BU48"/>
  <c r="BV48"/>
  <c r="BW48"/>
  <c r="BX48"/>
  <c r="BY48"/>
  <c r="BL49"/>
  <c r="BM49"/>
  <c r="BN49"/>
  <c r="BO49"/>
  <c r="BP49"/>
  <c r="BQ49"/>
  <c r="BR49"/>
  <c r="BS49"/>
  <c r="BT49"/>
  <c r="BU49"/>
  <c r="BV49"/>
  <c r="BW49"/>
  <c r="BX49"/>
  <c r="BY49"/>
  <c r="BL50"/>
  <c r="BM50"/>
  <c r="BN50"/>
  <c r="BO50"/>
  <c r="BP50"/>
  <c r="BQ50"/>
  <c r="BR50"/>
  <c r="BS50"/>
  <c r="BT50"/>
  <c r="BU50"/>
  <c r="BV50"/>
  <c r="BW50"/>
  <c r="BX50"/>
  <c r="BY50"/>
  <c r="BL51"/>
  <c r="BM51"/>
  <c r="BN51"/>
  <c r="BO51"/>
  <c r="BP51"/>
  <c r="BQ51"/>
  <c r="BR51"/>
  <c r="BS51"/>
  <c r="BT51"/>
  <c r="BU51"/>
  <c r="BV51"/>
  <c r="BW51"/>
  <c r="BX51"/>
  <c r="BY51"/>
  <c r="BL52"/>
  <c r="BM52"/>
  <c r="BN52"/>
  <c r="BO52"/>
  <c r="BP52"/>
  <c r="BQ52"/>
  <c r="BR52"/>
  <c r="BS52"/>
  <c r="BT52"/>
  <c r="BU52"/>
  <c r="BV52"/>
  <c r="BW52"/>
  <c r="BX52"/>
  <c r="BY52"/>
  <c r="BL53"/>
  <c r="BM53"/>
  <c r="BN53"/>
  <c r="BO53"/>
  <c r="BP53"/>
  <c r="BQ53"/>
  <c r="BR53"/>
  <c r="BS53"/>
  <c r="BT53"/>
  <c r="BU53"/>
  <c r="BV53"/>
  <c r="BW53"/>
  <c r="BX53"/>
  <c r="BY53"/>
  <c r="BL54"/>
  <c r="BM54"/>
  <c r="BN54"/>
  <c r="BO54"/>
  <c r="BP54"/>
  <c r="BQ54"/>
  <c r="BR54"/>
  <c r="BS54"/>
  <c r="BT54"/>
  <c r="BU54"/>
  <c r="BV54"/>
  <c r="BW54"/>
  <c r="BX54"/>
  <c r="BY54"/>
  <c r="BL55"/>
  <c r="BM55"/>
  <c r="BN55"/>
  <c r="BO55"/>
  <c r="BP55"/>
  <c r="BQ55"/>
  <c r="BR55"/>
  <c r="BS55"/>
  <c r="BT55"/>
  <c r="BU55"/>
  <c r="BV55"/>
  <c r="BW55"/>
  <c r="BX55"/>
  <c r="BY55"/>
  <c r="BL56"/>
  <c r="BM56"/>
  <c r="BN56"/>
  <c r="BO56"/>
  <c r="BP56"/>
  <c r="BQ56"/>
  <c r="BR56"/>
  <c r="BS56"/>
  <c r="BT56"/>
  <c r="BU56"/>
  <c r="BV56"/>
  <c r="BW56"/>
  <c r="BX56"/>
  <c r="BY56"/>
  <c r="BL57"/>
  <c r="BM57"/>
  <c r="BN57"/>
  <c r="BO57"/>
  <c r="BP57"/>
  <c r="BQ57"/>
  <c r="BR57"/>
  <c r="BS57"/>
  <c r="BT57"/>
  <c r="BU57"/>
  <c r="BV57"/>
  <c r="BW57"/>
  <c r="BX57"/>
  <c r="BY57"/>
  <c r="BL58"/>
  <c r="BM58"/>
  <c r="BN58"/>
  <c r="BO58"/>
  <c r="BP58"/>
  <c r="BQ58"/>
  <c r="BR58"/>
  <c r="BS58"/>
  <c r="BT58"/>
  <c r="BU58"/>
  <c r="BV58"/>
  <c r="BW58"/>
  <c r="BX58"/>
  <c r="BY58"/>
  <c r="BL59"/>
  <c r="BM59"/>
  <c r="BN59"/>
  <c r="BO59"/>
  <c r="BP59"/>
  <c r="BQ59"/>
  <c r="BR59"/>
  <c r="BS59"/>
  <c r="BT59"/>
  <c r="BU59"/>
  <c r="BV59"/>
  <c r="BW59"/>
  <c r="BX59"/>
  <c r="BY59"/>
  <c r="BL60"/>
  <c r="BM60"/>
  <c r="BN60"/>
  <c r="BO60"/>
  <c r="BP60"/>
  <c r="BQ60"/>
  <c r="BR60"/>
  <c r="BS60"/>
  <c r="BT60"/>
  <c r="BU60"/>
  <c r="BV60"/>
  <c r="BW60"/>
  <c r="BX60"/>
  <c r="BY60"/>
  <c r="BL61"/>
  <c r="BM61"/>
  <c r="BN61"/>
  <c r="BO61"/>
  <c r="BP61"/>
  <c r="BQ61"/>
  <c r="BR61"/>
  <c r="BS61"/>
  <c r="BT61"/>
  <c r="BU61"/>
  <c r="BV61"/>
  <c r="BW61"/>
  <c r="BX61"/>
  <c r="BY61"/>
  <c r="BL62"/>
  <c r="BM62"/>
  <c r="BN62"/>
  <c r="BO62"/>
  <c r="BP62"/>
  <c r="BQ62"/>
  <c r="BR62"/>
  <c r="BS62"/>
  <c r="BT62"/>
  <c r="BU62"/>
  <c r="BV62"/>
  <c r="BW62"/>
  <c r="BX62"/>
  <c r="BY62"/>
  <c r="BL63"/>
  <c r="BM63"/>
  <c r="BN63"/>
  <c r="BO63"/>
  <c r="BP63"/>
  <c r="BQ63"/>
  <c r="BR63"/>
  <c r="BS63"/>
  <c r="BT63"/>
  <c r="BU63"/>
  <c r="BV63"/>
  <c r="BW63"/>
  <c r="BX63"/>
  <c r="BY63"/>
  <c r="BL64"/>
  <c r="BM64"/>
  <c r="BN64"/>
  <c r="BO64"/>
  <c r="BP64"/>
  <c r="BQ64"/>
  <c r="BR64"/>
  <c r="BS64"/>
  <c r="BT64"/>
  <c r="BU64"/>
  <c r="BV64"/>
  <c r="BW64"/>
  <c r="BX64"/>
  <c r="BY64"/>
  <c r="BL65"/>
  <c r="BM65"/>
  <c r="BN65"/>
  <c r="BO65"/>
  <c r="BP65"/>
  <c r="BQ65"/>
  <c r="BR65"/>
  <c r="BS65"/>
  <c r="BT65"/>
  <c r="BU65"/>
  <c r="BV65"/>
  <c r="BW65"/>
  <c r="BX65"/>
  <c r="BY65"/>
  <c r="BL66"/>
  <c r="BM66"/>
  <c r="BN66"/>
  <c r="BO66"/>
  <c r="BP66"/>
  <c r="BQ66"/>
  <c r="BR66"/>
  <c r="BS66"/>
  <c r="BT66"/>
  <c r="BU66"/>
  <c r="BV66"/>
  <c r="BW66"/>
  <c r="BX66"/>
  <c r="BY66"/>
  <c r="BL67"/>
  <c r="BM67"/>
  <c r="BN67"/>
  <c r="BO67"/>
  <c r="BP67"/>
  <c r="BQ67"/>
  <c r="BR67"/>
  <c r="BS67"/>
  <c r="BT67"/>
  <c r="BU67"/>
  <c r="BV67"/>
  <c r="BW67"/>
  <c r="BX67"/>
  <c r="BY67"/>
  <c r="BL68"/>
  <c r="BM68"/>
  <c r="BN68"/>
  <c r="BO68"/>
  <c r="BP68"/>
  <c r="BQ68"/>
  <c r="BR68"/>
  <c r="BS68"/>
  <c r="BT68"/>
  <c r="BU68"/>
  <c r="BV68"/>
  <c r="BW68"/>
  <c r="BX68"/>
  <c r="BY68"/>
  <c r="BL69"/>
  <c r="BM69"/>
  <c r="BN69"/>
  <c r="BO69"/>
  <c r="BP69"/>
  <c r="BQ69"/>
  <c r="BR69"/>
  <c r="BS69"/>
  <c r="BT69"/>
  <c r="BU69"/>
  <c r="BV69"/>
  <c r="BW69"/>
  <c r="BX69"/>
  <c r="BY69"/>
  <c r="BL70"/>
  <c r="BM70"/>
  <c r="BN70"/>
  <c r="BO70"/>
  <c r="BP70"/>
  <c r="BQ70"/>
  <c r="BR70"/>
  <c r="BS70"/>
  <c r="BT70"/>
  <c r="BU70"/>
  <c r="BV70"/>
  <c r="BW70"/>
  <c r="BX70"/>
  <c r="BY70"/>
  <c r="BL71"/>
  <c r="BM71"/>
  <c r="BN71"/>
  <c r="BO71"/>
  <c r="BP71"/>
  <c r="BQ71"/>
  <c r="BR71"/>
  <c r="BS71"/>
  <c r="BT71"/>
  <c r="BU71"/>
  <c r="BV71"/>
  <c r="BW71"/>
  <c r="BX71"/>
  <c r="BY71"/>
  <c r="BL72"/>
  <c r="BM72"/>
  <c r="BN72"/>
  <c r="BO72"/>
  <c r="BP72"/>
  <c r="BQ72"/>
  <c r="BR72"/>
  <c r="BS72"/>
  <c r="BT72"/>
  <c r="BU72"/>
  <c r="BV72"/>
  <c r="BW72"/>
  <c r="BX72"/>
  <c r="BY72"/>
  <c r="BL73"/>
  <c r="BM73"/>
  <c r="BN73"/>
  <c r="BO73"/>
  <c r="BP73"/>
  <c r="BQ73"/>
  <c r="BR73"/>
  <c r="BS73"/>
  <c r="BT73"/>
  <c r="BU73"/>
  <c r="BV73"/>
  <c r="BW73"/>
  <c r="BX73"/>
  <c r="BY73"/>
  <c r="BL74"/>
  <c r="BM74"/>
  <c r="BN74"/>
  <c r="BO74"/>
  <c r="BP74"/>
  <c r="BQ74"/>
  <c r="BR74"/>
  <c r="BS74"/>
  <c r="BT74"/>
  <c r="BU74"/>
  <c r="BV74"/>
  <c r="BW74"/>
  <c r="BX74"/>
  <c r="BY74"/>
  <c r="BL75"/>
  <c r="BM75"/>
  <c r="BN75"/>
  <c r="BO75"/>
  <c r="BP75"/>
  <c r="BQ75"/>
  <c r="BR75"/>
  <c r="BS75"/>
  <c r="BT75"/>
  <c r="BU75"/>
  <c r="BV75"/>
  <c r="BW75"/>
  <c r="BX75"/>
  <c r="BY75"/>
  <c r="BL76"/>
  <c r="BM76"/>
  <c r="BN76"/>
  <c r="BO76"/>
  <c r="BP76"/>
  <c r="BQ76"/>
  <c r="BR76"/>
  <c r="BS76"/>
  <c r="BT76"/>
  <c r="BU76"/>
  <c r="BV76"/>
  <c r="BW76"/>
  <c r="BX76"/>
  <c r="BY76"/>
  <c r="BL77"/>
  <c r="BM77"/>
  <c r="BN77"/>
  <c r="BO77"/>
  <c r="BP77"/>
  <c r="BQ77"/>
  <c r="BR77"/>
  <c r="BS77"/>
  <c r="BT77"/>
  <c r="BU77"/>
  <c r="BV77"/>
  <c r="BW77"/>
  <c r="BX77"/>
  <c r="BY77"/>
  <c r="BL78"/>
  <c r="BM78"/>
  <c r="BN78"/>
  <c r="BO78"/>
  <c r="BP78"/>
  <c r="BQ78"/>
  <c r="BR78"/>
  <c r="BS78"/>
  <c r="BT78"/>
  <c r="BU78"/>
  <c r="BV78"/>
  <c r="BW78"/>
  <c r="BX78"/>
  <c r="BY78"/>
  <c r="BL79"/>
  <c r="BM79"/>
  <c r="BN79"/>
  <c r="BO79"/>
  <c r="BP79"/>
  <c r="BQ79"/>
  <c r="BR79"/>
  <c r="BS79"/>
  <c r="BT79"/>
  <c r="BU79"/>
  <c r="BV79"/>
  <c r="BW79"/>
  <c r="BX79"/>
  <c r="BY79"/>
  <c r="BL80"/>
  <c r="BM80"/>
  <c r="BN80"/>
  <c r="BO80"/>
  <c r="BP80"/>
  <c r="BQ80"/>
  <c r="BR80"/>
  <c r="BS80"/>
  <c r="BT80"/>
  <c r="BU80"/>
  <c r="BV80"/>
  <c r="BW80"/>
  <c r="BX80"/>
  <c r="BY80"/>
  <c r="BL81"/>
  <c r="BM81"/>
  <c r="BN81"/>
  <c r="BO81"/>
  <c r="BP81"/>
  <c r="BQ81"/>
  <c r="BR81"/>
  <c r="BS81"/>
  <c r="BT81"/>
  <c r="BU81"/>
  <c r="BV81"/>
  <c r="BW81"/>
  <c r="BX81"/>
  <c r="BY81"/>
  <c r="BL82"/>
  <c r="BM82"/>
  <c r="BN82"/>
  <c r="BO82"/>
  <c r="BP82"/>
  <c r="BQ82"/>
  <c r="BR82"/>
  <c r="BS82"/>
  <c r="BT82"/>
  <c r="BU82"/>
  <c r="BV82"/>
  <c r="BW82"/>
  <c r="BX82"/>
  <c r="BY82"/>
  <c r="BL83"/>
  <c r="BM83"/>
  <c r="BN83"/>
  <c r="BO83"/>
  <c r="BP83"/>
  <c r="BQ83"/>
  <c r="BR83"/>
  <c r="BS83"/>
  <c r="BT83"/>
  <c r="BU83"/>
  <c r="BV83"/>
  <c r="BW83"/>
  <c r="BX83"/>
  <c r="BY83"/>
  <c r="BL84"/>
  <c r="BM84"/>
  <c r="BN84"/>
  <c r="BO84"/>
  <c r="BP84"/>
  <c r="BQ84"/>
  <c r="BR84"/>
  <c r="BS84"/>
  <c r="BT84"/>
  <c r="BU84"/>
  <c r="BV84"/>
  <c r="BW84"/>
  <c r="BX84"/>
  <c r="BY84"/>
  <c r="BL85"/>
  <c r="BM85"/>
  <c r="BN85"/>
  <c r="BO85"/>
  <c r="BP85"/>
  <c r="BQ85"/>
  <c r="BR85"/>
  <c r="BS85"/>
  <c r="BT85"/>
  <c r="BU85"/>
  <c r="BV85"/>
  <c r="BW85"/>
  <c r="BX85"/>
  <c r="BY85"/>
  <c r="BL86"/>
  <c r="BM86"/>
  <c r="BN86"/>
  <c r="BO86"/>
  <c r="BP86"/>
  <c r="BQ86"/>
  <c r="BR86"/>
  <c r="BS86"/>
  <c r="BT86"/>
  <c r="BU86"/>
  <c r="BV86"/>
  <c r="BW86"/>
  <c r="BX86"/>
  <c r="BY86"/>
  <c r="BL87"/>
  <c r="BM87"/>
  <c r="BN87"/>
  <c r="BO87"/>
  <c r="BP87"/>
  <c r="BQ87"/>
  <c r="BR87"/>
  <c r="BS87"/>
  <c r="BT87"/>
  <c r="BU87"/>
  <c r="BV87"/>
  <c r="BW87"/>
  <c r="BX87"/>
  <c r="BY87"/>
  <c r="BL88"/>
  <c r="BM88"/>
  <c r="BN88"/>
  <c r="BO88"/>
  <c r="BP88"/>
  <c r="BQ88"/>
  <c r="BR88"/>
  <c r="BS88"/>
  <c r="BT88"/>
  <c r="BU88"/>
  <c r="BV88"/>
  <c r="BW88"/>
  <c r="BX88"/>
  <c r="BY88"/>
  <c r="BL89"/>
  <c r="BM89"/>
  <c r="BN89"/>
  <c r="BO89"/>
  <c r="BP89"/>
  <c r="BQ89"/>
  <c r="BR89"/>
  <c r="BS89"/>
  <c r="BT89"/>
  <c r="BU89"/>
  <c r="BV89"/>
  <c r="BW89"/>
  <c r="BX89"/>
  <c r="BY89"/>
  <c r="BL90"/>
  <c r="BM90"/>
  <c r="BN90"/>
  <c r="BO90"/>
  <c r="BP90"/>
  <c r="BQ90"/>
  <c r="BR90"/>
  <c r="BS90"/>
  <c r="BT90"/>
  <c r="BU90"/>
  <c r="BV90"/>
  <c r="BW90"/>
  <c r="BX90"/>
  <c r="BY90"/>
  <c r="BL91"/>
  <c r="BM91"/>
  <c r="BN91"/>
  <c r="BO91"/>
  <c r="BP91"/>
  <c r="BQ91"/>
  <c r="BR91"/>
  <c r="BS91"/>
  <c r="BT91"/>
  <c r="BU91"/>
  <c r="BV91"/>
  <c r="BW91"/>
  <c r="BX91"/>
  <c r="BY91"/>
  <c r="BL92"/>
  <c r="BM92"/>
  <c r="BN92"/>
  <c r="BO92"/>
  <c r="BP92"/>
  <c r="BQ92"/>
  <c r="BR92"/>
  <c r="BS92"/>
  <c r="BT92"/>
  <c r="BU92"/>
  <c r="BV92"/>
  <c r="BW92"/>
  <c r="BX92"/>
  <c r="BY92"/>
  <c r="BL93"/>
  <c r="BM93"/>
  <c r="BN93"/>
  <c r="BO93"/>
  <c r="BP93"/>
  <c r="BQ93"/>
  <c r="BR93"/>
  <c r="BS93"/>
  <c r="BT93"/>
  <c r="BU93"/>
  <c r="BV93"/>
  <c r="BW93"/>
  <c r="BX93"/>
  <c r="BY93"/>
  <c r="BL94"/>
  <c r="BM94"/>
  <c r="BN94"/>
  <c r="BO94"/>
  <c r="BP94"/>
  <c r="BQ94"/>
  <c r="BR94"/>
  <c r="BS94"/>
  <c r="BT94"/>
  <c r="BU94"/>
  <c r="BV94"/>
  <c r="BW94"/>
  <c r="BX94"/>
  <c r="BY94"/>
  <c r="BL95"/>
  <c r="BM95"/>
  <c r="BN95"/>
  <c r="BO95"/>
  <c r="BP95"/>
  <c r="BQ95"/>
  <c r="BR95"/>
  <c r="BS95"/>
  <c r="BT95"/>
  <c r="BU95"/>
  <c r="BV95"/>
  <c r="BW95"/>
  <c r="BX95"/>
  <c r="BY95"/>
  <c r="BL96"/>
  <c r="BM96"/>
  <c r="BN96"/>
  <c r="BO96"/>
  <c r="BP96"/>
  <c r="BQ96"/>
  <c r="BR96"/>
  <c r="BS96"/>
  <c r="BT96"/>
  <c r="BU96"/>
  <c r="BV96"/>
  <c r="BW96"/>
  <c r="BX96"/>
  <c r="BY96"/>
  <c r="BL97"/>
  <c r="BM97"/>
  <c r="BN97"/>
  <c r="BO97"/>
  <c r="BP97"/>
  <c r="BQ97"/>
  <c r="BR97"/>
  <c r="BS97"/>
  <c r="BT97"/>
  <c r="BU97"/>
  <c r="BV97"/>
  <c r="BW97"/>
  <c r="BX97"/>
  <c r="BY97"/>
  <c r="BL98"/>
  <c r="BM98"/>
  <c r="BN98"/>
  <c r="BO98"/>
  <c r="BP98"/>
  <c r="BQ98"/>
  <c r="BR98"/>
  <c r="BS98"/>
  <c r="BT98"/>
  <c r="BU98"/>
  <c r="BV98"/>
  <c r="BW98"/>
  <c r="BX98"/>
  <c r="BY98"/>
  <c r="BL99"/>
  <c r="BM99"/>
  <c r="BN99"/>
  <c r="BO99"/>
  <c r="BP99"/>
  <c r="BQ99"/>
  <c r="BR99"/>
  <c r="BS99"/>
  <c r="BT99"/>
  <c r="BU99"/>
  <c r="BV99"/>
  <c r="BW99"/>
  <c r="BX99"/>
  <c r="BY99"/>
  <c r="BL100"/>
  <c r="BM100"/>
  <c r="BN100"/>
  <c r="BO100"/>
  <c r="BP100"/>
  <c r="BQ100"/>
  <c r="BR100"/>
  <c r="BS100"/>
  <c r="BT100"/>
  <c r="BU100"/>
  <c r="BV100"/>
  <c r="BW100"/>
  <c r="BX100"/>
  <c r="BY100"/>
  <c r="BL101"/>
  <c r="BM101"/>
  <c r="BN101"/>
  <c r="BO101"/>
  <c r="BP101"/>
  <c r="BQ101"/>
  <c r="BR101"/>
  <c r="BS101"/>
  <c r="BT101"/>
  <c r="BU101"/>
  <c r="BV101"/>
  <c r="BW101"/>
  <c r="BX101"/>
  <c r="BY101"/>
  <c r="BL102"/>
  <c r="BM102"/>
  <c r="BN102"/>
  <c r="BO102"/>
  <c r="BP102"/>
  <c r="BQ102"/>
  <c r="BR102"/>
  <c r="BS102"/>
  <c r="BT102"/>
  <c r="BU102"/>
  <c r="BV102"/>
  <c r="BW102"/>
  <c r="BX102"/>
  <c r="BY102"/>
  <c r="BL103"/>
  <c r="BM103"/>
  <c r="BN103"/>
  <c r="BO103"/>
  <c r="BP103"/>
  <c r="BQ103"/>
  <c r="BR103"/>
  <c r="BS103"/>
  <c r="BT103"/>
  <c r="BU103"/>
  <c r="BV103"/>
  <c r="BW103"/>
  <c r="BX103"/>
  <c r="BY103"/>
  <c r="BL104"/>
  <c r="BM104"/>
  <c r="BN104"/>
  <c r="BO104"/>
  <c r="BP104"/>
  <c r="BQ104"/>
  <c r="BR104"/>
  <c r="BS104"/>
  <c r="BT104"/>
  <c r="BU104"/>
  <c r="BV104"/>
  <c r="BW104"/>
  <c r="BX104"/>
  <c r="BY104"/>
  <c r="BL105"/>
  <c r="BM105"/>
  <c r="BN105"/>
  <c r="BO105"/>
  <c r="BP105"/>
  <c r="BQ105"/>
  <c r="BR105"/>
  <c r="BS105"/>
  <c r="BT105"/>
  <c r="BU105"/>
  <c r="BV105"/>
  <c r="BW105"/>
  <c r="BX105"/>
  <c r="BY105"/>
  <c r="BL106"/>
  <c r="BM106"/>
  <c r="BN106"/>
  <c r="BO106"/>
  <c r="BP106"/>
  <c r="BQ106"/>
  <c r="BR106"/>
  <c r="BS106"/>
  <c r="BT106"/>
  <c r="BU106"/>
  <c r="BV106"/>
  <c r="BW106"/>
  <c r="BX106"/>
  <c r="BY106"/>
  <c r="BL107"/>
  <c r="BM107"/>
  <c r="BN107"/>
  <c r="BO107"/>
  <c r="BP107"/>
  <c r="BQ107"/>
  <c r="BR107"/>
  <c r="BS107"/>
  <c r="BT107"/>
  <c r="BU107"/>
  <c r="BV107"/>
  <c r="BW107"/>
  <c r="BX107"/>
  <c r="BY107"/>
  <c r="BL108"/>
  <c r="BM108"/>
  <c r="BN108"/>
  <c r="BO108"/>
  <c r="BP108"/>
  <c r="BQ108"/>
  <c r="BR108"/>
  <c r="BS108"/>
  <c r="BT108"/>
  <c r="BU108"/>
  <c r="BV108"/>
  <c r="BW108"/>
  <c r="BX108"/>
  <c r="BY108"/>
  <c r="BL109"/>
  <c r="BM109"/>
  <c r="BN109"/>
  <c r="BO109"/>
  <c r="BP109"/>
  <c r="BQ109"/>
  <c r="BR109"/>
  <c r="BS109"/>
  <c r="BT109"/>
  <c r="BU109"/>
  <c r="BV109"/>
  <c r="BW109"/>
  <c r="BX109"/>
  <c r="BY109"/>
  <c r="BL110"/>
  <c r="BM110"/>
  <c r="BN110"/>
  <c r="BO110"/>
  <c r="BP110"/>
  <c r="BQ110"/>
  <c r="BR110"/>
  <c r="BS110"/>
  <c r="BT110"/>
  <c r="BU110"/>
  <c r="BV110"/>
  <c r="BW110"/>
  <c r="BX110"/>
  <c r="BY110"/>
  <c r="BL111"/>
  <c r="BM111"/>
  <c r="BN111"/>
  <c r="BO111"/>
  <c r="BP111"/>
  <c r="BQ111"/>
  <c r="BR111"/>
  <c r="BS111"/>
  <c r="BT111"/>
  <c r="BU111"/>
  <c r="BV111"/>
  <c r="BW111"/>
  <c r="BX111"/>
  <c r="BY111"/>
  <c r="BL112"/>
  <c r="BM112"/>
  <c r="BN112"/>
  <c r="BO112"/>
  <c r="BP112"/>
  <c r="BQ112"/>
  <c r="BR112"/>
  <c r="BS112"/>
  <c r="BT112"/>
  <c r="BU112"/>
  <c r="BV112"/>
  <c r="BW112"/>
  <c r="BX112"/>
  <c r="BY112"/>
  <c r="BL113"/>
  <c r="BM113"/>
  <c r="BN113"/>
  <c r="BO113"/>
  <c r="BP113"/>
  <c r="BQ113"/>
  <c r="BR113"/>
  <c r="BS113"/>
  <c r="BT113"/>
  <c r="BU113"/>
  <c r="BV113"/>
  <c r="BW113"/>
  <c r="BX113"/>
  <c r="BY113"/>
  <c r="BL114"/>
  <c r="BM114"/>
  <c r="BN114"/>
  <c r="BO114"/>
  <c r="BP114"/>
  <c r="BQ114"/>
  <c r="BR114"/>
  <c r="BS114"/>
  <c r="BT114"/>
  <c r="BU114"/>
  <c r="BV114"/>
  <c r="BW114"/>
  <c r="BX114"/>
  <c r="BY114"/>
  <c r="BL115"/>
  <c r="BM115"/>
  <c r="BN115"/>
  <c r="BO115"/>
  <c r="BP115"/>
  <c r="BQ115"/>
  <c r="BR115"/>
  <c r="BS115"/>
  <c r="BT115"/>
  <c r="BU115"/>
  <c r="BV115"/>
  <c r="BW115"/>
  <c r="BX115"/>
  <c r="BY115"/>
  <c r="BL116"/>
  <c r="BM116"/>
  <c r="BN116"/>
  <c r="BO116"/>
  <c r="BP116"/>
  <c r="BQ116"/>
  <c r="BR116"/>
  <c r="BS116"/>
  <c r="BT116"/>
  <c r="BU116"/>
  <c r="BV116"/>
  <c r="BW116"/>
  <c r="BX116"/>
  <c r="BY116"/>
  <c r="BL117"/>
  <c r="BM117"/>
  <c r="BN117"/>
  <c r="BO117"/>
  <c r="BP117"/>
  <c r="BQ117"/>
  <c r="BR117"/>
  <c r="BS117"/>
  <c r="BT117"/>
  <c r="BU117"/>
  <c r="BV117"/>
  <c r="BW117"/>
  <c r="BX117"/>
  <c r="BY117"/>
  <c r="BL118"/>
  <c r="BM118"/>
  <c r="BN118"/>
  <c r="BO118"/>
  <c r="BP118"/>
  <c r="BQ118"/>
  <c r="BR118"/>
  <c r="BS118"/>
  <c r="BT118"/>
  <c r="BU118"/>
  <c r="BV118"/>
  <c r="BW118"/>
  <c r="BX118"/>
  <c r="BY118"/>
  <c r="BL119"/>
  <c r="BM119"/>
  <c r="BN119"/>
  <c r="BO119"/>
  <c r="BP119"/>
  <c r="BQ119"/>
  <c r="BR119"/>
  <c r="BS119"/>
  <c r="BT119"/>
  <c r="BU119"/>
  <c r="BV119"/>
  <c r="BW119"/>
  <c r="BX119"/>
  <c r="BY119"/>
  <c r="BL120"/>
  <c r="BM120"/>
  <c r="BN120"/>
  <c r="BO120"/>
  <c r="BP120"/>
  <c r="BQ120"/>
  <c r="BR120"/>
  <c r="BS120"/>
  <c r="BT120"/>
  <c r="BU120"/>
  <c r="BV120"/>
  <c r="BW120"/>
  <c r="BX120"/>
  <c r="BY120"/>
  <c r="BL121"/>
  <c r="BM121"/>
  <c r="BN121"/>
  <c r="BO121"/>
  <c r="BP121"/>
  <c r="BQ121"/>
  <c r="BR121"/>
  <c r="BS121"/>
  <c r="BT121"/>
  <c r="BU121"/>
  <c r="BV121"/>
  <c r="BW121"/>
  <c r="BX121"/>
  <c r="BY121"/>
  <c r="BL122"/>
  <c r="BM122"/>
  <c r="BN122"/>
  <c r="BO122"/>
  <c r="BP122"/>
  <c r="BQ122"/>
  <c r="BR122"/>
  <c r="BS122"/>
  <c r="BT122"/>
  <c r="BU122"/>
  <c r="BV122"/>
  <c r="BW122"/>
  <c r="BX122"/>
  <c r="BY122"/>
  <c r="BL123"/>
  <c r="BM123"/>
  <c r="BN123"/>
  <c r="BO123"/>
  <c r="BP123"/>
  <c r="BQ123"/>
  <c r="BR123"/>
  <c r="BS123"/>
  <c r="BT123"/>
  <c r="BU123"/>
  <c r="BV123"/>
  <c r="BW123"/>
  <c r="BX123"/>
  <c r="BY123"/>
  <c r="BL124"/>
  <c r="BM124"/>
  <c r="BN124"/>
  <c r="BO124"/>
  <c r="BP124"/>
  <c r="BQ124"/>
  <c r="BR124"/>
  <c r="BS124"/>
  <c r="BT124"/>
  <c r="BU124"/>
  <c r="BV124"/>
  <c r="BW124"/>
  <c r="BX124"/>
  <c r="BY124"/>
  <c r="BL125"/>
  <c r="BM125"/>
  <c r="BN125"/>
  <c r="BO125"/>
  <c r="BP125"/>
  <c r="BQ125"/>
  <c r="BR125"/>
  <c r="BS125"/>
  <c r="BT125"/>
  <c r="BU125"/>
  <c r="BV125"/>
  <c r="BW125"/>
  <c r="BX125"/>
  <c r="BY125"/>
  <c r="BL126"/>
  <c r="BM126"/>
  <c r="BN126"/>
  <c r="BO126"/>
  <c r="BP126"/>
  <c r="BQ126"/>
  <c r="BR126"/>
  <c r="BS126"/>
  <c r="BT126"/>
  <c r="BU126"/>
  <c r="BV126"/>
  <c r="BW126"/>
  <c r="BX126"/>
  <c r="BY126"/>
  <c r="BL127"/>
  <c r="BM127"/>
  <c r="BN127"/>
  <c r="BO127"/>
  <c r="BP127"/>
  <c r="BQ127"/>
  <c r="BR127"/>
  <c r="BS127"/>
  <c r="BT127"/>
  <c r="BU127"/>
  <c r="BV127"/>
  <c r="BW127"/>
  <c r="BX127"/>
  <c r="BY127"/>
  <c r="BL128"/>
  <c r="BM128"/>
  <c r="BN128"/>
  <c r="BO128"/>
  <c r="BP128"/>
  <c r="BQ128"/>
  <c r="BR128"/>
  <c r="BS128"/>
  <c r="BT128"/>
  <c r="BU128"/>
  <c r="BV128"/>
  <c r="BW128"/>
  <c r="BX128"/>
  <c r="BY128"/>
  <c r="BL129"/>
  <c r="BM129"/>
  <c r="BN129"/>
  <c r="BO129"/>
  <c r="BP129"/>
  <c r="BQ129"/>
  <c r="BR129"/>
  <c r="BS129"/>
  <c r="BT129"/>
  <c r="BU129"/>
  <c r="BV129"/>
  <c r="BW129"/>
  <c r="BX129"/>
  <c r="BY129"/>
  <c r="BL130"/>
  <c r="BM130"/>
  <c r="BN130"/>
  <c r="BO130"/>
  <c r="BP130"/>
  <c r="BQ130"/>
  <c r="BR130"/>
  <c r="BS130"/>
  <c r="BT130"/>
  <c r="BU130"/>
  <c r="BV130"/>
  <c r="BW130"/>
  <c r="BX130"/>
  <c r="BY130"/>
  <c r="BL131"/>
  <c r="BM131"/>
  <c r="BN131"/>
  <c r="BO131"/>
  <c r="BP131"/>
  <c r="BQ131"/>
  <c r="BR131"/>
  <c r="BS131"/>
  <c r="BT131"/>
  <c r="BU131"/>
  <c r="BV131"/>
  <c r="BW131"/>
  <c r="BX131"/>
  <c r="BY131"/>
  <c r="BL132"/>
  <c r="BM132"/>
  <c r="BN132"/>
  <c r="BO132"/>
  <c r="BP132"/>
  <c r="BQ132"/>
  <c r="BR132"/>
  <c r="BS132"/>
  <c r="BT132"/>
  <c r="BU132"/>
  <c r="BV132"/>
  <c r="BW132"/>
  <c r="BX132"/>
  <c r="BY132"/>
  <c r="BL133"/>
  <c r="BM133"/>
  <c r="BN133"/>
  <c r="BO133"/>
  <c r="BP133"/>
  <c r="BQ133"/>
  <c r="BR133"/>
  <c r="BS133"/>
  <c r="BT133"/>
  <c r="BU133"/>
  <c r="BV133"/>
  <c r="BW133"/>
  <c r="BX133"/>
  <c r="BY133"/>
  <c r="BL134"/>
  <c r="BM134"/>
  <c r="BN134"/>
  <c r="BO134"/>
  <c r="BP134"/>
  <c r="BQ134"/>
  <c r="BR134"/>
  <c r="BS134"/>
  <c r="BT134"/>
  <c r="BU134"/>
  <c r="BV134"/>
  <c r="BW134"/>
  <c r="BX134"/>
  <c r="BY134"/>
  <c r="BL135"/>
  <c r="BM135"/>
  <c r="BN135"/>
  <c r="BO135"/>
  <c r="BP135"/>
  <c r="BQ135"/>
  <c r="BR135"/>
  <c r="BS135"/>
  <c r="BT135"/>
  <c r="BU135"/>
  <c r="BV135"/>
  <c r="BW135"/>
  <c r="BX135"/>
  <c r="BY135"/>
  <c r="BL136"/>
  <c r="BM136"/>
  <c r="BN136"/>
  <c r="BO136"/>
  <c r="BP136"/>
  <c r="BQ136"/>
  <c r="BR136"/>
  <c r="BS136"/>
  <c r="BT136"/>
  <c r="BU136"/>
  <c r="BV136"/>
  <c r="BW136"/>
  <c r="BX136"/>
  <c r="BY136"/>
  <c r="BL137"/>
  <c r="BM137"/>
  <c r="BN137"/>
  <c r="BO137"/>
  <c r="BP137"/>
  <c r="BQ137"/>
  <c r="BR137"/>
  <c r="BS137"/>
  <c r="BT137"/>
  <c r="BU137"/>
  <c r="BV137"/>
  <c r="BW137"/>
  <c r="BX137"/>
  <c r="BY137"/>
  <c r="BL138"/>
  <c r="BM138"/>
  <c r="BN138"/>
  <c r="BO138"/>
  <c r="BP138"/>
  <c r="BQ138"/>
  <c r="BR138"/>
  <c r="BS138"/>
  <c r="BT138"/>
  <c r="BU138"/>
  <c r="BV138"/>
  <c r="BW138"/>
  <c r="BX138"/>
  <c r="BY138"/>
  <c r="BL139"/>
  <c r="BM139"/>
  <c r="BN139"/>
  <c r="BO139"/>
  <c r="BP139"/>
  <c r="BQ139"/>
  <c r="BR139"/>
  <c r="BS139"/>
  <c r="BT139"/>
  <c r="BU139"/>
  <c r="BV139"/>
  <c r="BW139"/>
  <c r="BX139"/>
  <c r="BY139"/>
  <c r="BL140"/>
  <c r="BM140"/>
  <c r="BN140"/>
  <c r="BO140"/>
  <c r="BP140"/>
  <c r="BQ140"/>
  <c r="BR140"/>
  <c r="BS140"/>
  <c r="BT140"/>
  <c r="BU140"/>
  <c r="BV140"/>
  <c r="BW140"/>
  <c r="BX140"/>
  <c r="BY140"/>
  <c r="BL141"/>
  <c r="BM141"/>
  <c r="BN141"/>
  <c r="BO141"/>
  <c r="BP141"/>
  <c r="BQ141"/>
  <c r="BR141"/>
  <c r="BS141"/>
  <c r="BT141"/>
  <c r="BU141"/>
  <c r="BV141"/>
  <c r="BW141"/>
  <c r="BX141"/>
  <c r="BY141"/>
  <c r="BL142"/>
  <c r="BM142"/>
  <c r="BN142"/>
  <c r="BO142"/>
  <c r="BP142"/>
  <c r="BQ142"/>
  <c r="BR142"/>
  <c r="BS142"/>
  <c r="BT142"/>
  <c r="BU142"/>
  <c r="BV142"/>
  <c r="BW142"/>
  <c r="BX142"/>
  <c r="BY142"/>
  <c r="BL143"/>
  <c r="BM143"/>
  <c r="BN143"/>
  <c r="BO143"/>
  <c r="BP143"/>
  <c r="BQ143"/>
  <c r="BR143"/>
  <c r="BS143"/>
  <c r="BT143"/>
  <c r="BU143"/>
  <c r="BV143"/>
  <c r="BW143"/>
  <c r="BX143"/>
  <c r="BY143"/>
  <c r="BL144"/>
  <c r="BM144"/>
  <c r="BN144"/>
  <c r="BO144"/>
  <c r="BP144"/>
  <c r="BQ144"/>
  <c r="BR144"/>
  <c r="BS144"/>
  <c r="BT144"/>
  <c r="BU144"/>
  <c r="BV144"/>
  <c r="BW144"/>
  <c r="BX144"/>
  <c r="BY144"/>
  <c r="BL145"/>
  <c r="BM145"/>
  <c r="BN145"/>
  <c r="BO145"/>
  <c r="BP145"/>
  <c r="BQ145"/>
  <c r="BR145"/>
  <c r="BS145"/>
  <c r="BT145"/>
  <c r="BU145"/>
  <c r="BV145"/>
  <c r="BW145"/>
  <c r="BX145"/>
  <c r="BY145"/>
  <c r="BL146"/>
  <c r="BM146"/>
  <c r="BN146"/>
  <c r="BO146"/>
  <c r="BP146"/>
  <c r="BQ146"/>
  <c r="BR146"/>
  <c r="BS146"/>
  <c r="BT146"/>
  <c r="BU146"/>
  <c r="BV146"/>
  <c r="BW146"/>
  <c r="BX146"/>
  <c r="BY146"/>
  <c r="BL147"/>
  <c r="BM147"/>
  <c r="BN147"/>
  <c r="BO147"/>
  <c r="BP147"/>
  <c r="BQ147"/>
  <c r="BR147"/>
  <c r="BS147"/>
  <c r="BT147"/>
  <c r="BU147"/>
  <c r="BV147"/>
  <c r="BW147"/>
  <c r="BX147"/>
  <c r="BY147"/>
  <c r="BL148"/>
  <c r="BM148"/>
  <c r="BN148"/>
  <c r="BO148"/>
  <c r="BP148"/>
  <c r="BQ148"/>
  <c r="BR148"/>
  <c r="BS148"/>
  <c r="BT148"/>
  <c r="BU148"/>
  <c r="BV148"/>
  <c r="BW148"/>
  <c r="BX148"/>
  <c r="BY148"/>
  <c r="BL149"/>
  <c r="BM149"/>
  <c r="BN149"/>
  <c r="BO149"/>
  <c r="BP149"/>
  <c r="BQ149"/>
  <c r="BR149"/>
  <c r="BS149"/>
  <c r="BT149"/>
  <c r="BU149"/>
  <c r="BV149"/>
  <c r="BW149"/>
  <c r="BX149"/>
  <c r="BY149"/>
  <c r="BL150"/>
  <c r="BM150"/>
  <c r="BN150"/>
  <c r="BO150"/>
  <c r="BP150"/>
  <c r="BQ150"/>
  <c r="BR150"/>
  <c r="BS150"/>
  <c r="BT150"/>
  <c r="BU150"/>
  <c r="BV150"/>
  <c r="BW150"/>
  <c r="BX150"/>
  <c r="BY150"/>
  <c r="BL151"/>
  <c r="BM151"/>
  <c r="BN151"/>
  <c r="BO151"/>
  <c r="BP151"/>
  <c r="BQ151"/>
  <c r="BR151"/>
  <c r="BS151"/>
  <c r="BT151"/>
  <c r="BU151"/>
  <c r="BV151"/>
  <c r="BW151"/>
  <c r="BX151"/>
  <c r="BY151"/>
  <c r="BL152"/>
  <c r="BM152"/>
  <c r="BN152"/>
  <c r="BO152"/>
  <c r="BP152"/>
  <c r="BQ152"/>
  <c r="BR152"/>
  <c r="BS152"/>
  <c r="BT152"/>
  <c r="BU152"/>
  <c r="BV152"/>
  <c r="BW152"/>
  <c r="BX152"/>
  <c r="BY152"/>
  <c r="BL153"/>
  <c r="BM153"/>
  <c r="BN153"/>
  <c r="BO153"/>
  <c r="BP153"/>
  <c r="BQ153"/>
  <c r="BR153"/>
  <c r="BS153"/>
  <c r="BT153"/>
  <c r="BU153"/>
  <c r="BV153"/>
  <c r="BW153"/>
  <c r="BX153"/>
  <c r="BY153"/>
  <c r="BL154"/>
  <c r="BM154"/>
  <c r="BN154"/>
  <c r="BO154"/>
  <c r="BP154"/>
  <c r="BQ154"/>
  <c r="BR154"/>
  <c r="BS154"/>
  <c r="BT154"/>
  <c r="BU154"/>
  <c r="BV154"/>
  <c r="BW154"/>
  <c r="BX154"/>
  <c r="BY154"/>
  <c r="BL155"/>
  <c r="BM155"/>
  <c r="BN155"/>
  <c r="BO155"/>
  <c r="BP155"/>
  <c r="BQ155"/>
  <c r="BR155"/>
  <c r="BS155"/>
  <c r="BT155"/>
  <c r="BU155"/>
  <c r="BV155"/>
  <c r="BW155"/>
  <c r="BX155"/>
  <c r="BY155"/>
  <c r="BL156"/>
  <c r="BM156"/>
  <c r="BN156"/>
  <c r="BO156"/>
  <c r="BP156"/>
  <c r="BQ156"/>
  <c r="BR156"/>
  <c r="BS156"/>
  <c r="BT156"/>
  <c r="BU156"/>
  <c r="BV156"/>
  <c r="BW156"/>
  <c r="BX156"/>
  <c r="BY156"/>
  <c r="BL157"/>
  <c r="BM157"/>
  <c r="BN157"/>
  <c r="BO157"/>
  <c r="BP157"/>
  <c r="BQ157"/>
  <c r="BR157"/>
  <c r="BS157"/>
  <c r="BT157"/>
  <c r="BU157"/>
  <c r="BV157"/>
  <c r="BW157"/>
  <c r="BX157"/>
  <c r="BY157"/>
  <c r="BL158"/>
  <c r="BM158"/>
  <c r="BN158"/>
  <c r="BO158"/>
  <c r="BP158"/>
  <c r="BQ158"/>
  <c r="BR158"/>
  <c r="BS158"/>
  <c r="BT158"/>
  <c r="BU158"/>
  <c r="BV158"/>
  <c r="BW158"/>
  <c r="BX158"/>
  <c r="BY158"/>
  <c r="BL159"/>
  <c r="BM159"/>
  <c r="BN159"/>
  <c r="BO159"/>
  <c r="BP159"/>
  <c r="BQ159"/>
  <c r="BR159"/>
  <c r="BS159"/>
  <c r="BT159"/>
  <c r="BU159"/>
  <c r="BV159"/>
  <c r="BW159"/>
  <c r="BX159"/>
  <c r="BY159"/>
  <c r="BL160"/>
  <c r="BM160"/>
  <c r="BN160"/>
  <c r="BO160"/>
  <c r="BP160"/>
  <c r="BQ160"/>
  <c r="BR160"/>
  <c r="BS160"/>
  <c r="BT160"/>
  <c r="BU160"/>
  <c r="BV160"/>
  <c r="BW160"/>
  <c r="BX160"/>
  <c r="BY160"/>
  <c r="BL161"/>
  <c r="BM161"/>
  <c r="BN161"/>
  <c r="BO161"/>
  <c r="BP161"/>
  <c r="BQ161"/>
  <c r="BR161"/>
  <c r="BS161"/>
  <c r="BT161"/>
  <c r="BU161"/>
  <c r="BV161"/>
  <c r="BW161"/>
  <c r="BX161"/>
  <c r="BY161"/>
  <c r="BL162"/>
  <c r="BM162"/>
  <c r="BN162"/>
  <c r="BO162"/>
  <c r="BP162"/>
  <c r="BQ162"/>
  <c r="BR162"/>
  <c r="BS162"/>
  <c r="BT162"/>
  <c r="BU162"/>
  <c r="BV162"/>
  <c r="BW162"/>
  <c r="BX162"/>
  <c r="BY162"/>
  <c r="BL163"/>
  <c r="BM163"/>
  <c r="BN163"/>
  <c r="BO163"/>
  <c r="BP163"/>
  <c r="BQ163"/>
  <c r="BR163"/>
  <c r="BS163"/>
  <c r="BT163"/>
  <c r="BU163"/>
  <c r="BV163"/>
  <c r="BW163"/>
  <c r="BX163"/>
  <c r="BY163"/>
  <c r="BL164"/>
  <c r="BM164"/>
  <c r="BN164"/>
  <c r="BO164"/>
  <c r="BP164"/>
  <c r="BQ164"/>
  <c r="BR164"/>
  <c r="BS164"/>
  <c r="BT164"/>
  <c r="BU164"/>
  <c r="BV164"/>
  <c r="BW164"/>
  <c r="BX164"/>
  <c r="BY164"/>
  <c r="BL165"/>
  <c r="BM165"/>
  <c r="BN165"/>
  <c r="BO165"/>
  <c r="BP165"/>
  <c r="BQ165"/>
  <c r="BR165"/>
  <c r="BS165"/>
  <c r="BT165"/>
  <c r="BU165"/>
  <c r="BV165"/>
  <c r="BW165"/>
  <c r="BX165"/>
  <c r="BY165"/>
  <c r="BL166"/>
  <c r="BM166"/>
  <c r="BN166"/>
  <c r="BO166"/>
  <c r="BP166"/>
  <c r="BQ166"/>
  <c r="BR166"/>
  <c r="BS166"/>
  <c r="BT166"/>
  <c r="BU166"/>
  <c r="BV166"/>
  <c r="BW166"/>
  <c r="BX166"/>
  <c r="BY166"/>
  <c r="BL167"/>
  <c r="BM167"/>
  <c r="BN167"/>
  <c r="BO167"/>
  <c r="BP167"/>
  <c r="BQ167"/>
  <c r="BR167"/>
  <c r="BS167"/>
  <c r="BT167"/>
  <c r="BU167"/>
  <c r="BV167"/>
  <c r="BW167"/>
  <c r="BX167"/>
  <c r="BY167"/>
  <c r="BL168"/>
  <c r="BM168"/>
  <c r="BN168"/>
  <c r="BO168"/>
  <c r="BP168"/>
  <c r="BQ168"/>
  <c r="BR168"/>
  <c r="BS168"/>
  <c r="BT168"/>
  <c r="BU168"/>
  <c r="BV168"/>
  <c r="BW168"/>
  <c r="BX168"/>
  <c r="BY168"/>
  <c r="BL169"/>
  <c r="BM169"/>
  <c r="BN169"/>
  <c r="BO169"/>
  <c r="BP169"/>
  <c r="BQ169"/>
  <c r="BR169"/>
  <c r="BS169"/>
  <c r="BT169"/>
  <c r="BU169"/>
  <c r="BV169"/>
  <c r="BW169"/>
  <c r="BX169"/>
  <c r="BY169"/>
  <c r="BL170"/>
  <c r="BM170"/>
  <c r="BN170"/>
  <c r="BO170"/>
  <c r="BP170"/>
  <c r="BQ170"/>
  <c r="BR170"/>
  <c r="BS170"/>
  <c r="BT170"/>
  <c r="BU170"/>
  <c r="BV170"/>
  <c r="BW170"/>
  <c r="BX170"/>
  <c r="BY170"/>
  <c r="BL171"/>
  <c r="BM171"/>
  <c r="BN171"/>
  <c r="BO171"/>
  <c r="BP171"/>
  <c r="BQ171"/>
  <c r="BR171"/>
  <c r="BS171"/>
  <c r="BT171"/>
  <c r="BU171"/>
  <c r="BV171"/>
  <c r="BW171"/>
  <c r="BX171"/>
  <c r="BY171"/>
  <c r="BL172"/>
  <c r="BM172"/>
  <c r="BN172"/>
  <c r="BO172"/>
  <c r="BP172"/>
  <c r="BQ172"/>
  <c r="BR172"/>
  <c r="BS172"/>
  <c r="BT172"/>
  <c r="BU172"/>
  <c r="BV172"/>
  <c r="BW172"/>
  <c r="BX172"/>
  <c r="BY172"/>
  <c r="BL173"/>
  <c r="BM173"/>
  <c r="BN173"/>
  <c r="BO173"/>
  <c r="BP173"/>
  <c r="BQ173"/>
  <c r="BR173"/>
  <c r="BS173"/>
  <c r="BT173"/>
  <c r="BU173"/>
  <c r="BV173"/>
  <c r="BW173"/>
  <c r="BX173"/>
  <c r="BY173"/>
  <c r="BL174"/>
  <c r="BM174"/>
  <c r="BN174"/>
  <c r="BO174"/>
  <c r="BP174"/>
  <c r="BQ174"/>
  <c r="BR174"/>
  <c r="BS174"/>
  <c r="BT174"/>
  <c r="BU174"/>
  <c r="BV174"/>
  <c r="BW174"/>
  <c r="BX174"/>
  <c r="BY174"/>
  <c r="BL175"/>
  <c r="BM175"/>
  <c r="BN175"/>
  <c r="BO175"/>
  <c r="BP175"/>
  <c r="BQ175"/>
  <c r="BR175"/>
  <c r="BS175"/>
  <c r="BT175"/>
  <c r="BU175"/>
  <c r="BV175"/>
  <c r="BW175"/>
  <c r="BX175"/>
  <c r="BY175"/>
  <c r="BL176"/>
  <c r="BM176"/>
  <c r="BN176"/>
  <c r="BO176"/>
  <c r="BP176"/>
  <c r="BQ176"/>
  <c r="BR176"/>
  <c r="BS176"/>
  <c r="BT176"/>
  <c r="BU176"/>
  <c r="BV176"/>
  <c r="BW176"/>
  <c r="BX176"/>
  <c r="BY176"/>
  <c r="BL177"/>
  <c r="BM177"/>
  <c r="BN177"/>
  <c r="BO177"/>
  <c r="BP177"/>
  <c r="BQ177"/>
  <c r="BR177"/>
  <c r="BS177"/>
  <c r="BT177"/>
  <c r="BU177"/>
  <c r="BV177"/>
  <c r="BW177"/>
  <c r="BX177"/>
  <c r="BY177"/>
  <c r="BL178"/>
  <c r="BM178"/>
  <c r="BN178"/>
  <c r="BO178"/>
  <c r="BP178"/>
  <c r="BQ178"/>
  <c r="BR178"/>
  <c r="BS178"/>
  <c r="BT178"/>
  <c r="BU178"/>
  <c r="BV178"/>
  <c r="BW178"/>
  <c r="BX178"/>
  <c r="BY178"/>
  <c r="BL179"/>
  <c r="BM179"/>
  <c r="BN179"/>
  <c r="BO179"/>
  <c r="BP179"/>
  <c r="BQ179"/>
  <c r="BR179"/>
  <c r="BS179"/>
  <c r="BT179"/>
  <c r="BU179"/>
  <c r="BV179"/>
  <c r="BW179"/>
  <c r="BX179"/>
  <c r="BY179"/>
  <c r="BL180"/>
  <c r="BM180"/>
  <c r="BN180"/>
  <c r="BO180"/>
  <c r="BP180"/>
  <c r="BQ180"/>
  <c r="BR180"/>
  <c r="BS180"/>
  <c r="BT180"/>
  <c r="BU180"/>
  <c r="BV180"/>
  <c r="BW180"/>
  <c r="BX180"/>
  <c r="BY180"/>
  <c r="BL181"/>
  <c r="BM181"/>
  <c r="BN181"/>
  <c r="BO181"/>
  <c r="BP181"/>
  <c r="BQ181"/>
  <c r="BR181"/>
  <c r="BS181"/>
  <c r="BT181"/>
  <c r="BU181"/>
  <c r="BV181"/>
  <c r="BW181"/>
  <c r="BX181"/>
  <c r="BY181"/>
  <c r="BL182"/>
  <c r="BM182"/>
  <c r="BN182"/>
  <c r="BO182"/>
  <c r="BP182"/>
  <c r="BQ182"/>
  <c r="BR182"/>
  <c r="BS182"/>
  <c r="BT182"/>
  <c r="BU182"/>
  <c r="BV182"/>
  <c r="BW182"/>
  <c r="BX182"/>
  <c r="BY182"/>
  <c r="BL183"/>
  <c r="BM183"/>
  <c r="BN183"/>
  <c r="BO183"/>
  <c r="BP183"/>
  <c r="BQ183"/>
  <c r="BR183"/>
  <c r="BS183"/>
  <c r="BT183"/>
  <c r="BU183"/>
  <c r="BV183"/>
  <c r="BW183"/>
  <c r="BX183"/>
  <c r="BY183"/>
  <c r="BL184"/>
  <c r="BM184"/>
  <c r="BN184"/>
  <c r="BO184"/>
  <c r="BP184"/>
  <c r="BQ184"/>
  <c r="BR184"/>
  <c r="BS184"/>
  <c r="BT184"/>
  <c r="BU184"/>
  <c r="BV184"/>
  <c r="BW184"/>
  <c r="BX184"/>
  <c r="BY184"/>
  <c r="BL185"/>
  <c r="BM185"/>
  <c r="BN185"/>
  <c r="BO185"/>
  <c r="BP185"/>
  <c r="BQ185"/>
  <c r="BR185"/>
  <c r="BS185"/>
  <c r="BT185"/>
  <c r="BU185"/>
  <c r="BV185"/>
  <c r="BW185"/>
  <c r="BX185"/>
  <c r="BY185"/>
  <c r="BL186"/>
  <c r="BM186"/>
  <c r="BN186"/>
  <c r="BO186"/>
  <c r="BP186"/>
  <c r="BQ186"/>
  <c r="BR186"/>
  <c r="BS186"/>
  <c r="BT186"/>
  <c r="BU186"/>
  <c r="BV186"/>
  <c r="BW186"/>
  <c r="BX186"/>
  <c r="BY186"/>
  <c r="BL187"/>
  <c r="BM187"/>
  <c r="BN187"/>
  <c r="BO187"/>
  <c r="BP187"/>
  <c r="BQ187"/>
  <c r="BR187"/>
  <c r="BS187"/>
  <c r="BT187"/>
  <c r="BU187"/>
  <c r="BV187"/>
  <c r="BW187"/>
  <c r="BX187"/>
  <c r="BY187"/>
  <c r="BL188"/>
  <c r="BM188"/>
  <c r="BN188"/>
  <c r="BO188"/>
  <c r="BP188"/>
  <c r="BQ188"/>
  <c r="BR188"/>
  <c r="BS188"/>
  <c r="BT188"/>
  <c r="BU188"/>
  <c r="BV188"/>
  <c r="BW188"/>
  <c r="BX188"/>
  <c r="BY188"/>
  <c r="BL189"/>
  <c r="BM189"/>
  <c r="BN189"/>
  <c r="BO189"/>
  <c r="BP189"/>
  <c r="BQ189"/>
  <c r="BR189"/>
  <c r="BS189"/>
  <c r="BT189"/>
  <c r="BU189"/>
  <c r="BV189"/>
  <c r="BW189"/>
  <c r="BX189"/>
  <c r="BY189"/>
  <c r="BL190"/>
  <c r="BM190"/>
  <c r="BN190"/>
  <c r="BO190"/>
  <c r="BP190"/>
  <c r="BQ190"/>
  <c r="BR190"/>
  <c r="BS190"/>
  <c r="BT190"/>
  <c r="BU190"/>
  <c r="BV190"/>
  <c r="BW190"/>
  <c r="BX190"/>
  <c r="BY190"/>
  <c r="BL191"/>
  <c r="BM191"/>
  <c r="BN191"/>
  <c r="BO191"/>
  <c r="BP191"/>
  <c r="BQ191"/>
  <c r="BR191"/>
  <c r="BS191"/>
  <c r="BT191"/>
  <c r="BU191"/>
  <c r="BV191"/>
  <c r="BW191"/>
  <c r="BX191"/>
  <c r="BY191"/>
  <c r="BL192"/>
  <c r="BM192"/>
  <c r="BN192"/>
  <c r="BO192"/>
  <c r="BP192"/>
  <c r="BQ192"/>
  <c r="BR192"/>
  <c r="BS192"/>
  <c r="BT192"/>
  <c r="BU192"/>
  <c r="BV192"/>
  <c r="BW192"/>
  <c r="BX192"/>
  <c r="BY192"/>
  <c r="BL193"/>
  <c r="BM193"/>
  <c r="BN193"/>
  <c r="BO193"/>
  <c r="BP193"/>
  <c r="BQ193"/>
  <c r="BR193"/>
  <c r="BS193"/>
  <c r="BT193"/>
  <c r="BU193"/>
  <c r="BV193"/>
  <c r="BW193"/>
  <c r="BX193"/>
  <c r="BY193"/>
  <c r="BL194"/>
  <c r="BM194"/>
  <c r="BN194"/>
  <c r="BO194"/>
  <c r="BP194"/>
  <c r="BQ194"/>
  <c r="BR194"/>
  <c r="BS194"/>
  <c r="BT194"/>
  <c r="BU194"/>
  <c r="BV194"/>
  <c r="BW194"/>
  <c r="BX194"/>
  <c r="BY194"/>
  <c r="BL195"/>
  <c r="BM195"/>
  <c r="BN195"/>
  <c r="BO195"/>
  <c r="BP195"/>
  <c r="BQ195"/>
  <c r="BR195"/>
  <c r="BS195"/>
  <c r="BT195"/>
  <c r="BU195"/>
  <c r="BV195"/>
  <c r="BW195"/>
  <c r="BX195"/>
  <c r="BY195"/>
  <c r="BL196"/>
  <c r="BM196"/>
  <c r="BN196"/>
  <c r="BO196"/>
  <c r="BP196"/>
  <c r="BQ196"/>
  <c r="BR196"/>
  <c r="BS196"/>
  <c r="BT196"/>
  <c r="BU196"/>
  <c r="BV196"/>
  <c r="BW196"/>
  <c r="BX196"/>
  <c r="BY196"/>
  <c r="BL197"/>
  <c r="BM197"/>
  <c r="BN197"/>
  <c r="BO197"/>
  <c r="BP197"/>
  <c r="BQ197"/>
  <c r="BR197"/>
  <c r="BS197"/>
  <c r="BT197"/>
  <c r="BU197"/>
  <c r="BV197"/>
  <c r="BW197"/>
  <c r="BX197"/>
  <c r="BY197"/>
  <c r="BL198"/>
  <c r="BM198"/>
  <c r="BN198"/>
  <c r="BO198"/>
  <c r="BP198"/>
  <c r="BQ198"/>
  <c r="BR198"/>
  <c r="BS198"/>
  <c r="BT198"/>
  <c r="BU198"/>
  <c r="BV198"/>
  <c r="BW198"/>
  <c r="BX198"/>
  <c r="BY198"/>
  <c r="BL199"/>
  <c r="BM199"/>
  <c r="BN199"/>
  <c r="BO199"/>
  <c r="BP199"/>
  <c r="BQ199"/>
  <c r="BR199"/>
  <c r="BS199"/>
  <c r="BT199"/>
  <c r="BU199"/>
  <c r="BV199"/>
  <c r="BW199"/>
  <c r="BX199"/>
  <c r="BY199"/>
  <c r="BL200"/>
  <c r="BM200"/>
  <c r="BN200"/>
  <c r="BO200"/>
  <c r="BP200"/>
  <c r="BQ200"/>
  <c r="BR200"/>
  <c r="BS200"/>
  <c r="BT200"/>
  <c r="BU200"/>
  <c r="BV200"/>
  <c r="BW200"/>
  <c r="BX200"/>
  <c r="BY200"/>
  <c r="BL201"/>
  <c r="BM201"/>
  <c r="BN201"/>
  <c r="BO201"/>
  <c r="BP201"/>
  <c r="BQ201"/>
  <c r="BR201"/>
  <c r="BS201"/>
  <c r="BT201"/>
  <c r="BU201"/>
  <c r="BV201"/>
  <c r="BW201"/>
  <c r="BX201"/>
  <c r="BY201"/>
  <c r="BL202"/>
  <c r="BM202"/>
  <c r="BN202"/>
  <c r="BO202"/>
  <c r="BP202"/>
  <c r="BQ202"/>
  <c r="BR202"/>
  <c r="BS202"/>
  <c r="BT202"/>
  <c r="BU202"/>
  <c r="BV202"/>
  <c r="BW202"/>
  <c r="BX202"/>
  <c r="BY202"/>
  <c r="BL203"/>
  <c r="BM203"/>
  <c r="BN203"/>
  <c r="BO203"/>
  <c r="BP203"/>
  <c r="BQ203"/>
  <c r="BR203"/>
  <c r="BS203"/>
  <c r="BT203"/>
  <c r="BU203"/>
  <c r="BV203"/>
  <c r="BW203"/>
  <c r="BX203"/>
  <c r="BY203"/>
  <c r="BL204"/>
  <c r="BM204"/>
  <c r="BN204"/>
  <c r="BO204"/>
  <c r="BP204"/>
  <c r="BQ204"/>
  <c r="BR204"/>
  <c r="BS204"/>
  <c r="BT204"/>
  <c r="BU204"/>
  <c r="BV204"/>
  <c r="BW204"/>
  <c r="BX204"/>
  <c r="BY204"/>
  <c r="BL205"/>
  <c r="BM205"/>
  <c r="BN205"/>
  <c r="BO205"/>
  <c r="BP205"/>
  <c r="BQ205"/>
  <c r="BR205"/>
  <c r="BS205"/>
  <c r="BT205"/>
  <c r="BU205"/>
  <c r="BV205"/>
  <c r="BW205"/>
  <c r="BX205"/>
  <c r="BY205"/>
  <c r="BL206"/>
  <c r="BM206"/>
  <c r="BN206"/>
  <c r="BO206"/>
  <c r="BP206"/>
  <c r="BQ206"/>
  <c r="BR206"/>
  <c r="BS206"/>
  <c r="BT206"/>
  <c r="BU206"/>
  <c r="BV206"/>
  <c r="BW206"/>
  <c r="BX206"/>
  <c r="BY206"/>
  <c r="BL207"/>
  <c r="BM207"/>
  <c r="BN207"/>
  <c r="BO207"/>
  <c r="BP207"/>
  <c r="BQ207"/>
  <c r="BR207"/>
  <c r="BS207"/>
  <c r="BT207"/>
  <c r="BU207"/>
  <c r="BV207"/>
  <c r="BW207"/>
  <c r="BX207"/>
  <c r="BY207"/>
  <c r="BL208"/>
  <c r="BM208"/>
  <c r="BN208"/>
  <c r="BO208"/>
  <c r="BP208"/>
  <c r="BQ208"/>
  <c r="BR208"/>
  <c r="BS208"/>
  <c r="BT208"/>
  <c r="BU208"/>
  <c r="BV208"/>
  <c r="BW208"/>
  <c r="BX208"/>
  <c r="BY208"/>
  <c r="BL209"/>
  <c r="BM209"/>
  <c r="BN209"/>
  <c r="BO209"/>
  <c r="BP209"/>
  <c r="BQ209"/>
  <c r="BR209"/>
  <c r="BS209"/>
  <c r="BT209"/>
  <c r="BU209"/>
  <c r="BV209"/>
  <c r="BW209"/>
  <c r="BX209"/>
  <c r="BY209"/>
  <c r="BL210"/>
  <c r="BM210"/>
  <c r="BN210"/>
  <c r="BO210"/>
  <c r="BP210"/>
  <c r="BQ210"/>
  <c r="BR210"/>
  <c r="BS210"/>
  <c r="BT210"/>
  <c r="BU210"/>
  <c r="BV210"/>
  <c r="BW210"/>
  <c r="BX210"/>
  <c r="BY210"/>
  <c r="BL211"/>
  <c r="BM211"/>
  <c r="BN211"/>
  <c r="BO211"/>
  <c r="BP211"/>
  <c r="BQ211"/>
  <c r="BR211"/>
  <c r="BS211"/>
  <c r="BT211"/>
  <c r="BU211"/>
  <c r="BV211"/>
  <c r="BW211"/>
  <c r="BX211"/>
  <c r="BY211"/>
  <c r="BL212"/>
  <c r="BM212"/>
  <c r="BN212"/>
  <c r="BO212"/>
  <c r="BP212"/>
  <c r="BQ212"/>
  <c r="BR212"/>
  <c r="BS212"/>
  <c r="BT212"/>
  <c r="BU212"/>
  <c r="BV212"/>
  <c r="BW212"/>
  <c r="BX212"/>
  <c r="BY212"/>
  <c r="BL213"/>
  <c r="BM213"/>
  <c r="BN213"/>
  <c r="BO213"/>
  <c r="BP213"/>
  <c r="BQ213"/>
  <c r="BR213"/>
  <c r="BS213"/>
  <c r="BT213"/>
  <c r="BU213"/>
  <c r="BV213"/>
  <c r="BW213"/>
  <c r="BX213"/>
  <c r="BY213"/>
  <c r="BL214"/>
  <c r="BM214"/>
  <c r="BN214"/>
  <c r="BO214"/>
  <c r="BP214"/>
  <c r="BQ214"/>
  <c r="BR214"/>
  <c r="BS214"/>
  <c r="BT214"/>
  <c r="BU214"/>
  <c r="BV214"/>
  <c r="BW214"/>
  <c r="BX214"/>
  <c r="BY214"/>
  <c r="BL215"/>
  <c r="BM215"/>
  <c r="BN215"/>
  <c r="BO215"/>
  <c r="BP215"/>
  <c r="BQ215"/>
  <c r="BR215"/>
  <c r="BS215"/>
  <c r="BT215"/>
  <c r="BU215"/>
  <c r="BV215"/>
  <c r="BW215"/>
  <c r="BX215"/>
  <c r="BY215"/>
  <c r="BL216"/>
  <c r="BM216"/>
  <c r="BN216"/>
  <c r="BO216"/>
  <c r="BP216"/>
  <c r="BQ216"/>
  <c r="BR216"/>
  <c r="BS216"/>
  <c r="BT216"/>
  <c r="BU216"/>
  <c r="BV216"/>
  <c r="BW216"/>
  <c r="BX216"/>
  <c r="BY216"/>
  <c r="BL217"/>
  <c r="BM217"/>
  <c r="BN217"/>
  <c r="BO217"/>
  <c r="BP217"/>
  <c r="BQ217"/>
  <c r="BR217"/>
  <c r="BS217"/>
  <c r="BT217"/>
  <c r="BU217"/>
  <c r="BV217"/>
  <c r="BW217"/>
  <c r="BX217"/>
  <c r="BY217"/>
  <c r="BL218"/>
  <c r="BM218"/>
  <c r="BN218"/>
  <c r="BO218"/>
  <c r="BP218"/>
  <c r="BQ218"/>
  <c r="BR218"/>
  <c r="BS218"/>
  <c r="BT218"/>
  <c r="BU218"/>
  <c r="BV218"/>
  <c r="BW218"/>
  <c r="BX218"/>
  <c r="BY218"/>
  <c r="BL219"/>
  <c r="BM219"/>
  <c r="BN219"/>
  <c r="BO219"/>
  <c r="BP219"/>
  <c r="BQ219"/>
  <c r="BR219"/>
  <c r="BS219"/>
  <c r="BT219"/>
  <c r="BU219"/>
  <c r="BV219"/>
  <c r="BW219"/>
  <c r="BX219"/>
  <c r="BY219"/>
  <c r="BL220"/>
  <c r="BM220"/>
  <c r="BN220"/>
  <c r="BO220"/>
  <c r="BP220"/>
  <c r="BQ220"/>
  <c r="BR220"/>
  <c r="BS220"/>
  <c r="BT220"/>
  <c r="BU220"/>
  <c r="BV220"/>
  <c r="BW220"/>
  <c r="BX220"/>
  <c r="BY220"/>
  <c r="BL221"/>
  <c r="BM221"/>
  <c r="BN221"/>
  <c r="BO221"/>
  <c r="BP221"/>
  <c r="BQ221"/>
  <c r="BR221"/>
  <c r="BS221"/>
  <c r="BT221"/>
  <c r="BU221"/>
  <c r="BV221"/>
  <c r="BW221"/>
  <c r="BX221"/>
  <c r="BY221"/>
  <c r="BL222"/>
  <c r="BM222"/>
  <c r="BN222"/>
  <c r="BO222"/>
  <c r="BP222"/>
  <c r="BQ222"/>
  <c r="BR222"/>
  <c r="BS222"/>
  <c r="BT222"/>
  <c r="BU222"/>
  <c r="BV222"/>
  <c r="BW222"/>
  <c r="BX222"/>
  <c r="BY222"/>
  <c r="BL223"/>
  <c r="BM223"/>
  <c r="BN223"/>
  <c r="BO223"/>
  <c r="BP223"/>
  <c r="BQ223"/>
  <c r="BR223"/>
  <c r="BS223"/>
  <c r="BT223"/>
  <c r="BU223"/>
  <c r="BV223"/>
  <c r="BW223"/>
  <c r="BX223"/>
  <c r="BY223"/>
  <c r="BL224"/>
  <c r="BM224"/>
  <c r="BN224"/>
  <c r="BO224"/>
  <c r="BP224"/>
  <c r="BQ224"/>
  <c r="BR224"/>
  <c r="BS224"/>
  <c r="BT224"/>
  <c r="BU224"/>
  <c r="BV224"/>
  <c r="BW224"/>
  <c r="BX224"/>
  <c r="BY224"/>
  <c r="BL225"/>
  <c r="BM225"/>
  <c r="BN225"/>
  <c r="BO225"/>
  <c r="BP225"/>
  <c r="BQ225"/>
  <c r="BR225"/>
  <c r="BS225"/>
  <c r="BT225"/>
  <c r="BU225"/>
  <c r="BV225"/>
  <c r="BW225"/>
  <c r="BX225"/>
  <c r="BY225"/>
  <c r="BL226"/>
  <c r="BM226"/>
  <c r="BN226"/>
  <c r="BO226"/>
  <c r="BP226"/>
  <c r="BQ226"/>
  <c r="BR226"/>
  <c r="BS226"/>
  <c r="BT226"/>
  <c r="BU226"/>
  <c r="BV226"/>
  <c r="BW226"/>
  <c r="BX226"/>
  <c r="BY226"/>
  <c r="BL227"/>
  <c r="BM227"/>
  <c r="BN227"/>
  <c r="BO227"/>
  <c r="BP227"/>
  <c r="BQ227"/>
  <c r="BR227"/>
  <c r="BS227"/>
  <c r="BT227"/>
  <c r="BU227"/>
  <c r="BV227"/>
  <c r="BW227"/>
  <c r="BX227"/>
  <c r="BY227"/>
  <c r="BL228"/>
  <c r="BM228"/>
  <c r="BN228"/>
  <c r="BO228"/>
  <c r="BP228"/>
  <c r="BQ228"/>
  <c r="BR228"/>
  <c r="BS228"/>
  <c r="BT228"/>
  <c r="BU228"/>
  <c r="BV228"/>
  <c r="BW228"/>
  <c r="BX228"/>
  <c r="BY228"/>
  <c r="BL229"/>
  <c r="BM229"/>
  <c r="BN229"/>
  <c r="BO229"/>
  <c r="BP229"/>
  <c r="BQ229"/>
  <c r="BR229"/>
  <c r="BS229"/>
  <c r="BT229"/>
  <c r="BU229"/>
  <c r="BV229"/>
  <c r="BW229"/>
  <c r="BX229"/>
  <c r="BY229"/>
  <c r="BL230"/>
  <c r="BM230"/>
  <c r="BN230"/>
  <c r="BO230"/>
  <c r="BP230"/>
  <c r="BQ230"/>
  <c r="BR230"/>
  <c r="BS230"/>
  <c r="BT230"/>
  <c r="BU230"/>
  <c r="BV230"/>
  <c r="BW230"/>
  <c r="BX230"/>
  <c r="BY230"/>
  <c r="BL231"/>
  <c r="BM231"/>
  <c r="BN231"/>
  <c r="BO231"/>
  <c r="BP231"/>
  <c r="BQ231"/>
  <c r="BR231"/>
  <c r="BS231"/>
  <c r="BT231"/>
  <c r="BU231"/>
  <c r="BV231"/>
  <c r="BW231"/>
  <c r="BX231"/>
  <c r="BY231"/>
  <c r="BL232"/>
  <c r="BM232"/>
  <c r="BN232"/>
  <c r="BO232"/>
  <c r="BP232"/>
  <c r="BQ232"/>
  <c r="BR232"/>
  <c r="BS232"/>
  <c r="BT232"/>
  <c r="BU232"/>
  <c r="BV232"/>
  <c r="BW232"/>
  <c r="BX232"/>
  <c r="BY232"/>
  <c r="BL233"/>
  <c r="BM233"/>
  <c r="BN233"/>
  <c r="BO233"/>
  <c r="BP233"/>
  <c r="BQ233"/>
  <c r="BR233"/>
  <c r="BS233"/>
  <c r="BT233"/>
  <c r="BU233"/>
  <c r="BV233"/>
  <c r="BW233"/>
  <c r="BX233"/>
  <c r="BY233"/>
  <c r="BL234"/>
  <c r="BM234"/>
  <c r="BN234"/>
  <c r="BO234"/>
  <c r="BP234"/>
  <c r="BQ234"/>
  <c r="BR234"/>
  <c r="BS234"/>
  <c r="BT234"/>
  <c r="BU234"/>
  <c r="BV234"/>
  <c r="BW234"/>
  <c r="BX234"/>
  <c r="BY234"/>
  <c r="BL235"/>
  <c r="BM235"/>
  <c r="BN235"/>
  <c r="BO235"/>
  <c r="BP235"/>
  <c r="BQ235"/>
  <c r="BR235"/>
  <c r="BS235"/>
  <c r="BT235"/>
  <c r="BU235"/>
  <c r="BV235"/>
  <c r="BW235"/>
  <c r="BX235"/>
  <c r="BY235"/>
  <c r="BL236"/>
  <c r="BM236"/>
  <c r="BN236"/>
  <c r="BO236"/>
  <c r="BP236"/>
  <c r="BQ236"/>
  <c r="BR236"/>
  <c r="BS236"/>
  <c r="BT236"/>
  <c r="BU236"/>
  <c r="BV236"/>
  <c r="BW236"/>
  <c r="BX236"/>
  <c r="BY236"/>
  <c r="BL237"/>
  <c r="BM237"/>
  <c r="BN237"/>
  <c r="BO237"/>
  <c r="BP237"/>
  <c r="BQ237"/>
  <c r="BR237"/>
  <c r="BS237"/>
  <c r="BT237"/>
  <c r="BU237"/>
  <c r="BV237"/>
  <c r="BW237"/>
  <c r="BX237"/>
  <c r="BY237"/>
  <c r="BL238"/>
  <c r="BM238"/>
  <c r="BN238"/>
  <c r="BO238"/>
  <c r="BP238"/>
  <c r="BQ238"/>
  <c r="BR238"/>
  <c r="BS238"/>
  <c r="BT238"/>
  <c r="BU238"/>
  <c r="BV238"/>
  <c r="BW238"/>
  <c r="BX238"/>
  <c r="BY238"/>
  <c r="BL239"/>
  <c r="BM239"/>
  <c r="BN239"/>
  <c r="BO239"/>
  <c r="BP239"/>
  <c r="BQ239"/>
  <c r="BR239"/>
  <c r="BS239"/>
  <c r="BT239"/>
  <c r="BU239"/>
  <c r="BV239"/>
  <c r="BW239"/>
  <c r="BX239"/>
  <c r="BY239"/>
  <c r="BL240"/>
  <c r="BM240"/>
  <c r="BN240"/>
  <c r="BO240"/>
  <c r="BP240"/>
  <c r="BQ240"/>
  <c r="BR240"/>
  <c r="BS240"/>
  <c r="BT240"/>
  <c r="BU240"/>
  <c r="BV240"/>
  <c r="BW240"/>
  <c r="BX240"/>
  <c r="BY240"/>
  <c r="BL241"/>
  <c r="BM241"/>
  <c r="BN241"/>
  <c r="BO241"/>
  <c r="BP241"/>
  <c r="BQ241"/>
  <c r="BR241"/>
  <c r="BS241"/>
  <c r="BT241"/>
  <c r="BU241"/>
  <c r="BV241"/>
  <c r="BW241"/>
  <c r="BX241"/>
  <c r="BY241"/>
  <c r="BL242"/>
  <c r="BM242"/>
  <c r="BN242"/>
  <c r="BO242"/>
  <c r="BP242"/>
  <c r="BQ242"/>
  <c r="BR242"/>
  <c r="BS242"/>
  <c r="BT242"/>
  <c r="BU242"/>
  <c r="BV242"/>
  <c r="BW242"/>
  <c r="BX242"/>
  <c r="BY242"/>
  <c r="BL243"/>
  <c r="BM243"/>
  <c r="BN243"/>
  <c r="BO243"/>
  <c r="BP243"/>
  <c r="BQ243"/>
  <c r="BR243"/>
  <c r="BS243"/>
  <c r="BT243"/>
  <c r="BU243"/>
  <c r="BV243"/>
  <c r="BW243"/>
  <c r="BX243"/>
  <c r="BY243"/>
  <c r="BL244"/>
  <c r="BM244"/>
  <c r="BN244"/>
  <c r="BO244"/>
  <c r="BP244"/>
  <c r="BQ244"/>
  <c r="BR244"/>
  <c r="BS244"/>
  <c r="BT244"/>
  <c r="BU244"/>
  <c r="BV244"/>
  <c r="BW244"/>
  <c r="BX244"/>
  <c r="BY244"/>
  <c r="BL245"/>
  <c r="BM245"/>
  <c r="BN245"/>
  <c r="BO245"/>
  <c r="BP245"/>
  <c r="BQ245"/>
  <c r="BR245"/>
  <c r="BS245"/>
  <c r="BT245"/>
  <c r="BU245"/>
  <c r="BV245"/>
  <c r="BW245"/>
  <c r="BX245"/>
  <c r="BY245"/>
  <c r="BL246"/>
  <c r="BM246"/>
  <c r="BN246"/>
  <c r="BO246"/>
  <c r="BP246"/>
  <c r="BQ246"/>
  <c r="BR246"/>
  <c r="BS246"/>
  <c r="BT246"/>
  <c r="BU246"/>
  <c r="BV246"/>
  <c r="BW246"/>
  <c r="BX246"/>
  <c r="BY246"/>
  <c r="BL247"/>
  <c r="BM247"/>
  <c r="BN247"/>
  <c r="BO247"/>
  <c r="BP247"/>
  <c r="BQ247"/>
  <c r="BR247"/>
  <c r="BS247"/>
  <c r="BT247"/>
  <c r="BU247"/>
  <c r="BV247"/>
  <c r="BW247"/>
  <c r="BX247"/>
  <c r="BY247"/>
  <c r="BL248"/>
  <c r="BM248"/>
  <c r="BN248"/>
  <c r="BO248"/>
  <c r="BP248"/>
  <c r="BQ248"/>
  <c r="BR248"/>
  <c r="BS248"/>
  <c r="BT248"/>
  <c r="BU248"/>
  <c r="BV248"/>
  <c r="BW248"/>
  <c r="BX248"/>
  <c r="BY248"/>
  <c r="BL249"/>
  <c r="BM249"/>
  <c r="BN249"/>
  <c r="BO249"/>
  <c r="BP249"/>
  <c r="BQ249"/>
  <c r="BR249"/>
  <c r="BS249"/>
  <c r="BT249"/>
  <c r="BU249"/>
  <c r="BV249"/>
  <c r="BW249"/>
  <c r="BX249"/>
  <c r="BY249"/>
  <c r="BL250"/>
  <c r="BM250"/>
  <c r="BN250"/>
  <c r="BO250"/>
  <c r="BP250"/>
  <c r="BQ250"/>
  <c r="BR250"/>
  <c r="BS250"/>
  <c r="BT250"/>
  <c r="BU250"/>
  <c r="BV250"/>
  <c r="BW250"/>
  <c r="BX250"/>
  <c r="BY250"/>
  <c r="BL251"/>
  <c r="BM251"/>
  <c r="BN251"/>
  <c r="BO251"/>
  <c r="BP251"/>
  <c r="BQ251"/>
  <c r="BR251"/>
  <c r="BS251"/>
  <c r="BT251"/>
  <c r="BU251"/>
  <c r="BV251"/>
  <c r="BW251"/>
  <c r="BX251"/>
  <c r="BY251"/>
  <c r="BL252"/>
  <c r="BM252"/>
  <c r="BN252"/>
  <c r="BO252"/>
  <c r="BP252"/>
  <c r="BQ252"/>
  <c r="BR252"/>
  <c r="BS252"/>
  <c r="BT252"/>
  <c r="BU252"/>
  <c r="BV252"/>
  <c r="BW252"/>
  <c r="BX252"/>
  <c r="BY252"/>
  <c r="BL253"/>
  <c r="BM253"/>
  <c r="BN253"/>
  <c r="BO253"/>
  <c r="BP253"/>
  <c r="BQ253"/>
  <c r="BR253"/>
  <c r="BS253"/>
  <c r="BT253"/>
  <c r="BU253"/>
  <c r="BV253"/>
  <c r="BW253"/>
  <c r="BX253"/>
  <c r="BY253"/>
  <c r="BL254"/>
  <c r="BM254"/>
  <c r="BN254"/>
  <c r="BO254"/>
  <c r="BP254"/>
  <c r="BQ254"/>
  <c r="BR254"/>
  <c r="BS254"/>
  <c r="BT254"/>
  <c r="BU254"/>
  <c r="BV254"/>
  <c r="BW254"/>
  <c r="BX254"/>
  <c r="BY254"/>
  <c r="BL255"/>
  <c r="BM255"/>
  <c r="BN255"/>
  <c r="BO255"/>
  <c r="BP255"/>
  <c r="BQ255"/>
  <c r="BR255"/>
  <c r="BS255"/>
  <c r="BT255"/>
  <c r="BU255"/>
  <c r="BV255"/>
  <c r="BW255"/>
  <c r="BX255"/>
  <c r="BY255"/>
  <c r="BL256"/>
  <c r="BM256"/>
  <c r="BN256"/>
  <c r="BO256"/>
  <c r="BP256"/>
  <c r="BQ256"/>
  <c r="BR256"/>
  <c r="BS256"/>
  <c r="BT256"/>
  <c r="BU256"/>
  <c r="BV256"/>
  <c r="BW256"/>
  <c r="BX256"/>
  <c r="BY256"/>
  <c r="BL257"/>
  <c r="BM257"/>
  <c r="BN257"/>
  <c r="BO257"/>
  <c r="BP257"/>
  <c r="BQ257"/>
  <c r="BR257"/>
  <c r="BS257"/>
  <c r="BT257"/>
  <c r="BU257"/>
  <c r="BV257"/>
  <c r="BW257"/>
  <c r="BX257"/>
  <c r="BY257"/>
  <c r="BL258"/>
  <c r="BM258"/>
  <c r="BN258"/>
  <c r="BO258"/>
  <c r="BP258"/>
  <c r="BQ258"/>
  <c r="BR258"/>
  <c r="BS258"/>
  <c r="BT258"/>
  <c r="BU258"/>
  <c r="BV258"/>
  <c r="BW258"/>
  <c r="BX258"/>
  <c r="BY258"/>
  <c r="BL259"/>
  <c r="BM259"/>
  <c r="BN259"/>
  <c r="BO259"/>
  <c r="BP259"/>
  <c r="BQ259"/>
  <c r="BR259"/>
  <c r="BS259"/>
  <c r="BT259"/>
  <c r="BU259"/>
  <c r="BV259"/>
  <c r="BW259"/>
  <c r="BX259"/>
  <c r="BY259"/>
  <c r="BL260"/>
  <c r="BM260"/>
  <c r="BN260"/>
  <c r="BO260"/>
  <c r="BP260"/>
  <c r="BQ260"/>
  <c r="BR260"/>
  <c r="BS260"/>
  <c r="BT260"/>
  <c r="BU260"/>
  <c r="BV260"/>
  <c r="BW260"/>
  <c r="BX260"/>
  <c r="BY260"/>
  <c r="BL261"/>
  <c r="BM261"/>
  <c r="BN261"/>
  <c r="BO261"/>
  <c r="BP261"/>
  <c r="BQ261"/>
  <c r="BR261"/>
  <c r="BS261"/>
  <c r="BT261"/>
  <c r="BU261"/>
  <c r="BV261"/>
  <c r="BW261"/>
  <c r="BX261"/>
  <c r="BY261"/>
  <c r="BL262"/>
  <c r="BM262"/>
  <c r="BN262"/>
  <c r="BO262"/>
  <c r="BP262"/>
  <c r="BQ262"/>
  <c r="BR262"/>
  <c r="BS262"/>
  <c r="BT262"/>
  <c r="BU262"/>
  <c r="BV262"/>
  <c r="BW262"/>
  <c r="BX262"/>
  <c r="BY262"/>
  <c r="BL263"/>
  <c r="BM263"/>
  <c r="BN263"/>
  <c r="BO263"/>
  <c r="BP263"/>
  <c r="BQ263"/>
  <c r="BR263"/>
  <c r="BS263"/>
  <c r="BT263"/>
  <c r="BU263"/>
  <c r="BV263"/>
  <c r="BW263"/>
  <c r="BX263"/>
  <c r="BY263"/>
  <c r="BL264"/>
  <c r="BM264"/>
  <c r="BN264"/>
  <c r="BO264"/>
  <c r="BP264"/>
  <c r="BQ264"/>
  <c r="BR264"/>
  <c r="BS264"/>
  <c r="BT264"/>
  <c r="BU264"/>
  <c r="BV264"/>
  <c r="BW264"/>
  <c r="BX264"/>
  <c r="BY264"/>
  <c r="BL265"/>
  <c r="BM265"/>
  <c r="BN265"/>
  <c r="BO265"/>
  <c r="BP265"/>
  <c r="BQ265"/>
  <c r="BR265"/>
  <c r="BS265"/>
  <c r="BT265"/>
  <c r="BU265"/>
  <c r="BV265"/>
  <c r="BW265"/>
  <c r="BX265"/>
  <c r="BY265"/>
  <c r="BL266"/>
  <c r="BM266"/>
  <c r="BN266"/>
  <c r="BO266"/>
  <c r="BP266"/>
  <c r="BQ266"/>
  <c r="BR266"/>
  <c r="BS266"/>
  <c r="BT266"/>
  <c r="BU266"/>
  <c r="BV266"/>
  <c r="BW266"/>
  <c r="BX266"/>
  <c r="BY266"/>
  <c r="BL267"/>
  <c r="BM267"/>
  <c r="BN267"/>
  <c r="BO267"/>
  <c r="BP267"/>
  <c r="BQ267"/>
  <c r="BR267"/>
  <c r="BS267"/>
  <c r="BT267"/>
  <c r="BU267"/>
  <c r="BV267"/>
  <c r="BW267"/>
  <c r="BX267"/>
  <c r="BY267"/>
  <c r="BL268"/>
  <c r="BM268"/>
  <c r="BN268"/>
  <c r="BO268"/>
  <c r="BP268"/>
  <c r="BQ268"/>
  <c r="BR268"/>
  <c r="BS268"/>
  <c r="BT268"/>
  <c r="BU268"/>
  <c r="BV268"/>
  <c r="BW268"/>
  <c r="BX268"/>
  <c r="BY268"/>
  <c r="BL269"/>
  <c r="BM269"/>
  <c r="BN269"/>
  <c r="BO269"/>
  <c r="BP269"/>
  <c r="BQ269"/>
  <c r="BR269"/>
  <c r="BS269"/>
  <c r="BT269"/>
  <c r="BU269"/>
  <c r="BV269"/>
  <c r="BW269"/>
  <c r="BX269"/>
  <c r="BY269"/>
  <c r="BL270"/>
  <c r="BM270"/>
  <c r="BN270"/>
  <c r="BO270"/>
  <c r="BP270"/>
  <c r="BQ270"/>
  <c r="BR270"/>
  <c r="BS270"/>
  <c r="BT270"/>
  <c r="BU270"/>
  <c r="BV270"/>
  <c r="BW270"/>
  <c r="BX270"/>
  <c r="BY270"/>
  <c r="BL271"/>
  <c r="BM271"/>
  <c r="BN271"/>
  <c r="BO271"/>
  <c r="BP271"/>
  <c r="BQ271"/>
  <c r="BR271"/>
  <c r="BS271"/>
  <c r="BT271"/>
  <c r="BU271"/>
  <c r="BV271"/>
  <c r="BW271"/>
  <c r="BX271"/>
  <c r="BY271"/>
  <c r="BL272"/>
  <c r="BM272"/>
  <c r="BN272"/>
  <c r="BO272"/>
  <c r="BP272"/>
  <c r="BQ272"/>
  <c r="BR272"/>
  <c r="BS272"/>
  <c r="BT272"/>
  <c r="BU272"/>
  <c r="BV272"/>
  <c r="BW272"/>
  <c r="BX272"/>
  <c r="BY272"/>
  <c r="BL273"/>
  <c r="BM273"/>
  <c r="BN273"/>
  <c r="BO273"/>
  <c r="BP273"/>
  <c r="BQ273"/>
  <c r="BR273"/>
  <c r="BS273"/>
  <c r="BT273"/>
  <c r="BU273"/>
  <c r="BV273"/>
  <c r="BW273"/>
  <c r="BX273"/>
  <c r="BY273"/>
  <c r="BL274"/>
  <c r="BM274"/>
  <c r="BN274"/>
  <c r="BO274"/>
  <c r="BP274"/>
  <c r="BQ274"/>
  <c r="BR274"/>
  <c r="BS274"/>
  <c r="BT274"/>
  <c r="BU274"/>
  <c r="BV274"/>
  <c r="BW274"/>
  <c r="BX274"/>
  <c r="BY274"/>
  <c r="BL275"/>
  <c r="BM275"/>
  <c r="BN275"/>
  <c r="BO275"/>
  <c r="BP275"/>
  <c r="BQ275"/>
  <c r="BR275"/>
  <c r="BS275"/>
  <c r="BT275"/>
  <c r="BU275"/>
  <c r="BV275"/>
  <c r="BW275"/>
  <c r="BX275"/>
  <c r="BY275"/>
  <c r="BL276"/>
  <c r="BM276"/>
  <c r="BN276"/>
  <c r="BO276"/>
  <c r="BP276"/>
  <c r="BQ276"/>
  <c r="BR276"/>
  <c r="BS276"/>
  <c r="BT276"/>
  <c r="BU276"/>
  <c r="BV276"/>
  <c r="BW276"/>
  <c r="BX276"/>
  <c r="BY276"/>
  <c r="BL277"/>
  <c r="BM277"/>
  <c r="BN277"/>
  <c r="BO277"/>
  <c r="BP277"/>
  <c r="BQ277"/>
  <c r="BR277"/>
  <c r="BS277"/>
  <c r="BT277"/>
  <c r="BU277"/>
  <c r="BV277"/>
  <c r="BW277"/>
  <c r="BX277"/>
  <c r="BY277"/>
  <c r="BL278"/>
  <c r="BM278"/>
  <c r="BN278"/>
  <c r="BO278"/>
  <c r="BP278"/>
  <c r="BQ278"/>
  <c r="BR278"/>
  <c r="BS278"/>
  <c r="BT278"/>
  <c r="BU278"/>
  <c r="BV278"/>
  <c r="BW278"/>
  <c r="BX278"/>
  <c r="BY278"/>
  <c r="BL279"/>
  <c r="BM279"/>
  <c r="BN279"/>
  <c r="BO279"/>
  <c r="BP279"/>
  <c r="BQ279"/>
  <c r="BR279"/>
  <c r="BS279"/>
  <c r="BT279"/>
  <c r="BU279"/>
  <c r="BV279"/>
  <c r="BW279"/>
  <c r="BX279"/>
  <c r="BY279"/>
  <c r="BL280"/>
  <c r="BM280"/>
  <c r="BN280"/>
  <c r="BO280"/>
  <c r="BP280"/>
  <c r="BQ280"/>
  <c r="BR280"/>
  <c r="BS280"/>
  <c r="BT280"/>
  <c r="BU280"/>
  <c r="BV280"/>
  <c r="BW280"/>
  <c r="BX280"/>
  <c r="BY280"/>
  <c r="BL281"/>
  <c r="BM281"/>
  <c r="BN281"/>
  <c r="BO281"/>
  <c r="BP281"/>
  <c r="BQ281"/>
  <c r="BR281"/>
  <c r="BS281"/>
  <c r="BT281"/>
  <c r="BU281"/>
  <c r="BV281"/>
  <c r="BW281"/>
  <c r="BX281"/>
  <c r="BY281"/>
  <c r="BL282"/>
  <c r="BM282"/>
  <c r="BN282"/>
  <c r="BO282"/>
  <c r="BP282"/>
  <c r="BQ282"/>
  <c r="BR282"/>
  <c r="BS282"/>
  <c r="BT282"/>
  <c r="BU282"/>
  <c r="BV282"/>
  <c r="BW282"/>
  <c r="BX282"/>
  <c r="BY282"/>
  <c r="BL283"/>
  <c r="BM283"/>
  <c r="BN283"/>
  <c r="BO283"/>
  <c r="BP283"/>
  <c r="BQ283"/>
  <c r="BR283"/>
  <c r="BS283"/>
  <c r="BT283"/>
  <c r="BU283"/>
  <c r="BV283"/>
  <c r="BW283"/>
  <c r="BX283"/>
  <c r="BY283"/>
  <c r="BL284"/>
  <c r="BM284"/>
  <c r="BN284"/>
  <c r="BO284"/>
  <c r="BP284"/>
  <c r="BQ284"/>
  <c r="BR284"/>
  <c r="BS284"/>
  <c r="BT284"/>
  <c r="BU284"/>
  <c r="BV284"/>
  <c r="BW284"/>
  <c r="BX284"/>
  <c r="BY284"/>
  <c r="BL285"/>
  <c r="BM285"/>
  <c r="BN285"/>
  <c r="BO285"/>
  <c r="BP285"/>
  <c r="BQ285"/>
  <c r="BR285"/>
  <c r="BS285"/>
  <c r="BT285"/>
  <c r="BU285"/>
  <c r="BV285"/>
  <c r="BW285"/>
  <c r="BX285"/>
  <c r="BY285"/>
  <c r="BL286"/>
  <c r="BM286"/>
  <c r="BN286"/>
  <c r="BO286"/>
  <c r="BP286"/>
  <c r="BQ286"/>
  <c r="BR286"/>
  <c r="BS286"/>
  <c r="BT286"/>
  <c r="BU286"/>
  <c r="BV286"/>
  <c r="BW286"/>
  <c r="BX286"/>
  <c r="BY286"/>
  <c r="BL287"/>
  <c r="BM287"/>
  <c r="BN287"/>
  <c r="BO287"/>
  <c r="BP287"/>
  <c r="BQ287"/>
  <c r="BR287"/>
  <c r="BS287"/>
  <c r="BT287"/>
  <c r="BU287"/>
  <c r="BV287"/>
  <c r="BW287"/>
  <c r="BX287"/>
  <c r="BY287"/>
  <c r="BL288"/>
  <c r="BM288"/>
  <c r="BN288"/>
  <c r="BO288"/>
  <c r="BP288"/>
  <c r="BQ288"/>
  <c r="BR288"/>
  <c r="BS288"/>
  <c r="BT288"/>
  <c r="BU288"/>
  <c r="BV288"/>
  <c r="BW288"/>
  <c r="BX288"/>
  <c r="BY288"/>
  <c r="BL289"/>
  <c r="BM289"/>
  <c r="BN289"/>
  <c r="BO289"/>
  <c r="BP289"/>
  <c r="BQ289"/>
  <c r="BR289"/>
  <c r="BS289"/>
  <c r="BT289"/>
  <c r="BU289"/>
  <c r="BV289"/>
  <c r="BW289"/>
  <c r="BX289"/>
  <c r="BY289"/>
  <c r="BL290"/>
  <c r="BM290"/>
  <c r="BN290"/>
  <c r="BO290"/>
  <c r="BP290"/>
  <c r="BQ290"/>
  <c r="BR290"/>
  <c r="BS290"/>
  <c r="BT290"/>
  <c r="BU290"/>
  <c r="BV290"/>
  <c r="BW290"/>
  <c r="BX290"/>
  <c r="BY290"/>
  <c r="BL291"/>
  <c r="BM291"/>
  <c r="BN291"/>
  <c r="BO291"/>
  <c r="BP291"/>
  <c r="BQ291"/>
  <c r="BR291"/>
  <c r="BS291"/>
  <c r="BT291"/>
  <c r="BU291"/>
  <c r="BV291"/>
  <c r="BW291"/>
  <c r="BX291"/>
  <c r="BY291"/>
  <c r="BL292"/>
  <c r="BM292"/>
  <c r="BN292"/>
  <c r="BO292"/>
  <c r="BP292"/>
  <c r="BQ292"/>
  <c r="BR292"/>
  <c r="BS292"/>
  <c r="BT292"/>
  <c r="BU292"/>
  <c r="BV292"/>
  <c r="BW292"/>
  <c r="BX292"/>
  <c r="BY292"/>
  <c r="BL293"/>
  <c r="BM293"/>
  <c r="BN293"/>
  <c r="BO293"/>
  <c r="BP293"/>
  <c r="BQ293"/>
  <c r="BR293"/>
  <c r="BS293"/>
  <c r="BT293"/>
  <c r="BU293"/>
  <c r="BV293"/>
  <c r="BW293"/>
  <c r="BX293"/>
  <c r="BY293"/>
  <c r="BL294"/>
  <c r="BM294"/>
  <c r="BN294"/>
  <c r="BO294"/>
  <c r="BP294"/>
  <c r="BQ294"/>
  <c r="BR294"/>
  <c r="BS294"/>
  <c r="BT294"/>
  <c r="BU294"/>
  <c r="BV294"/>
  <c r="BW294"/>
  <c r="BX294"/>
  <c r="BY294"/>
  <c r="BL295"/>
  <c r="BM295"/>
  <c r="BN295"/>
  <c r="BO295"/>
  <c r="BP295"/>
  <c r="BQ295"/>
  <c r="BR295"/>
  <c r="BS295"/>
  <c r="BT295"/>
  <c r="BU295"/>
  <c r="BV295"/>
  <c r="BW295"/>
  <c r="BX295"/>
  <c r="BY295"/>
  <c r="BL296"/>
  <c r="BM296"/>
  <c r="BN296"/>
  <c r="BO296"/>
  <c r="BP296"/>
  <c r="BQ296"/>
  <c r="BR296"/>
  <c r="BS296"/>
  <c r="BT296"/>
  <c r="BU296"/>
  <c r="BV296"/>
  <c r="BW296"/>
  <c r="BX296"/>
  <c r="BY296"/>
  <c r="BL297"/>
  <c r="BM297"/>
  <c r="BN297"/>
  <c r="BO297"/>
  <c r="BP297"/>
  <c r="BQ297"/>
  <c r="BR297"/>
  <c r="BS297"/>
  <c r="BT297"/>
  <c r="BU297"/>
  <c r="BV297"/>
  <c r="BW297"/>
  <c r="BX297"/>
  <c r="BY297"/>
  <c r="BL298"/>
  <c r="BM298"/>
  <c r="BN298"/>
  <c r="BO298"/>
  <c r="BP298"/>
  <c r="BQ298"/>
  <c r="BR298"/>
  <c r="BS298"/>
  <c r="BT298"/>
  <c r="BU298"/>
  <c r="BV298"/>
  <c r="BW298"/>
  <c r="BX298"/>
  <c r="BY298"/>
  <c r="BL299"/>
  <c r="BM299"/>
  <c r="BN299"/>
  <c r="BO299"/>
  <c r="BP299"/>
  <c r="BQ299"/>
  <c r="BR299"/>
  <c r="BS299"/>
  <c r="BT299"/>
  <c r="BU299"/>
  <c r="BV299"/>
  <c r="BW299"/>
  <c r="BX299"/>
  <c r="BY299"/>
  <c r="BL300"/>
  <c r="BM300"/>
  <c r="BN300"/>
  <c r="BO300"/>
  <c r="BP300"/>
  <c r="BQ300"/>
  <c r="BR300"/>
  <c r="BS300"/>
  <c r="BT300"/>
  <c r="BU300"/>
  <c r="BV300"/>
  <c r="BW300"/>
  <c r="BX300"/>
  <c r="BY300"/>
  <c r="BL301"/>
  <c r="BM301"/>
  <c r="BN301"/>
  <c r="BO301"/>
  <c r="BP301"/>
  <c r="BQ301"/>
  <c r="BR301"/>
  <c r="BS301"/>
  <c r="BT301"/>
  <c r="BU301"/>
  <c r="BV301"/>
  <c r="BW301"/>
  <c r="BX301"/>
  <c r="BY301"/>
  <c r="BL302"/>
  <c r="BM302"/>
  <c r="BN302"/>
  <c r="BO302"/>
  <c r="BP302"/>
  <c r="BQ302"/>
  <c r="BR302"/>
  <c r="BS302"/>
  <c r="BT302"/>
  <c r="BU302"/>
  <c r="BV302"/>
  <c r="BW302"/>
  <c r="BX302"/>
  <c r="BY302"/>
  <c r="BL303"/>
  <c r="BM303"/>
  <c r="BN303"/>
  <c r="BO303"/>
  <c r="BP303"/>
  <c r="BQ303"/>
  <c r="BR303"/>
  <c r="BS303"/>
  <c r="BT303"/>
  <c r="BU303"/>
  <c r="BV303"/>
  <c r="BW303"/>
  <c r="BX303"/>
  <c r="BY303"/>
  <c r="BL304"/>
  <c r="BM304"/>
  <c r="BN304"/>
  <c r="BO304"/>
  <c r="BP304"/>
  <c r="BQ304"/>
  <c r="BR304"/>
  <c r="BS304"/>
  <c r="BT304"/>
  <c r="BU304"/>
  <c r="BV304"/>
  <c r="BW304"/>
  <c r="BX304"/>
  <c r="BY304"/>
  <c r="BL305"/>
  <c r="BM305"/>
  <c r="BN305"/>
  <c r="BO305"/>
  <c r="BP305"/>
  <c r="BQ305"/>
  <c r="BR305"/>
  <c r="BS305"/>
  <c r="BT305"/>
  <c r="BU305"/>
  <c r="BV305"/>
  <c r="BW305"/>
  <c r="BX305"/>
  <c r="BY305"/>
  <c r="BL306"/>
  <c r="BM306"/>
  <c r="BN306"/>
  <c r="BO306"/>
  <c r="BP306"/>
  <c r="BQ306"/>
  <c r="BR306"/>
  <c r="BS306"/>
  <c r="BT306"/>
  <c r="BU306"/>
  <c r="BV306"/>
  <c r="BW306"/>
  <c r="BX306"/>
  <c r="BY306"/>
  <c r="BL307"/>
  <c r="BM307"/>
  <c r="BN307"/>
  <c r="BO307"/>
  <c r="BP307"/>
  <c r="BQ307"/>
  <c r="BR307"/>
  <c r="BS307"/>
  <c r="BT307"/>
  <c r="BU307"/>
  <c r="BV307"/>
  <c r="BW307"/>
  <c r="BX307"/>
  <c r="BY307"/>
  <c r="BL308"/>
  <c r="BM308"/>
  <c r="BN308"/>
  <c r="BO308"/>
  <c r="BP308"/>
  <c r="BQ308"/>
  <c r="BR308"/>
  <c r="BS308"/>
  <c r="BT308"/>
  <c r="BU308"/>
  <c r="BV308"/>
  <c r="BW308"/>
  <c r="BX308"/>
  <c r="BY308"/>
  <c r="BL309"/>
  <c r="BM309"/>
  <c r="BN309"/>
  <c r="BO309"/>
  <c r="BP309"/>
  <c r="BQ309"/>
  <c r="BR309"/>
  <c r="BS309"/>
  <c r="BT309"/>
  <c r="BU309"/>
  <c r="BV309"/>
  <c r="BW309"/>
  <c r="BX309"/>
  <c r="BY309"/>
  <c r="BL310"/>
  <c r="BM310"/>
  <c r="BN310"/>
  <c r="BO310"/>
  <c r="BP310"/>
  <c r="BQ310"/>
  <c r="BR310"/>
  <c r="BS310"/>
  <c r="BT310"/>
  <c r="BU310"/>
  <c r="BV310"/>
  <c r="BW310"/>
  <c r="BX310"/>
  <c r="BY310"/>
  <c r="BL311"/>
  <c r="BM311"/>
  <c r="BN311"/>
  <c r="BO311"/>
  <c r="BP311"/>
  <c r="BQ311"/>
  <c r="BR311"/>
  <c r="BS311"/>
  <c r="BT311"/>
  <c r="BU311"/>
  <c r="BV311"/>
  <c r="BW311"/>
  <c r="BX311"/>
  <c r="BY311"/>
  <c r="BL312"/>
  <c r="BM312"/>
  <c r="BN312"/>
  <c r="BO312"/>
  <c r="BP312"/>
  <c r="BQ312"/>
  <c r="BR312"/>
  <c r="BS312"/>
  <c r="BT312"/>
  <c r="BU312"/>
  <c r="BV312"/>
  <c r="BW312"/>
  <c r="BX312"/>
  <c r="BY312"/>
  <c r="BL313"/>
  <c r="BM313"/>
  <c r="BN313"/>
  <c r="BO313"/>
  <c r="BP313"/>
  <c r="BQ313"/>
  <c r="BR313"/>
  <c r="BS313"/>
  <c r="BT313"/>
  <c r="BU313"/>
  <c r="BV313"/>
  <c r="BW313"/>
  <c r="BX313"/>
  <c r="BY313"/>
  <c r="BL314"/>
  <c r="BM314"/>
  <c r="BN314"/>
  <c r="BO314"/>
  <c r="BP314"/>
  <c r="BQ314"/>
  <c r="BR314"/>
  <c r="BS314"/>
  <c r="BT314"/>
  <c r="BU314"/>
  <c r="BV314"/>
  <c r="BW314"/>
  <c r="BX314"/>
  <c r="BY314"/>
  <c r="BL315"/>
  <c r="BM315"/>
  <c r="BN315"/>
  <c r="BO315"/>
  <c r="BP315"/>
  <c r="BQ315"/>
  <c r="BR315"/>
  <c r="BS315"/>
  <c r="BT315"/>
  <c r="BU315"/>
  <c r="BV315"/>
  <c r="BW315"/>
  <c r="BX315"/>
  <c r="BY315"/>
  <c r="BL316"/>
  <c r="BM316"/>
  <c r="BN316"/>
  <c r="BO316"/>
  <c r="BP316"/>
  <c r="BQ316"/>
  <c r="BR316"/>
  <c r="BS316"/>
  <c r="BT316"/>
  <c r="BU316"/>
  <c r="BV316"/>
  <c r="BW316"/>
  <c r="BX316"/>
  <c r="BY316"/>
  <c r="BL317"/>
  <c r="BM317"/>
  <c r="BN317"/>
  <c r="BO317"/>
  <c r="BP317"/>
  <c r="BQ317"/>
  <c r="BR317"/>
  <c r="BS317"/>
  <c r="BT317"/>
  <c r="BU317"/>
  <c r="BV317"/>
  <c r="BW317"/>
  <c r="BX317"/>
  <c r="BY317"/>
  <c r="BL318"/>
  <c r="BM318"/>
  <c r="BN318"/>
  <c r="BO318"/>
  <c r="BP318"/>
  <c r="BQ318"/>
  <c r="BR318"/>
  <c r="BS318"/>
  <c r="BT318"/>
  <c r="BU318"/>
  <c r="BV318"/>
  <c r="BW318"/>
  <c r="BX318"/>
  <c r="BY318"/>
  <c r="BL319"/>
  <c r="BM319"/>
  <c r="BN319"/>
  <c r="BO319"/>
  <c r="BP319"/>
  <c r="BQ319"/>
  <c r="BR319"/>
  <c r="BS319"/>
  <c r="BT319"/>
  <c r="BU319"/>
  <c r="BV319"/>
  <c r="BW319"/>
  <c r="BX319"/>
  <c r="BY319"/>
  <c r="BL320"/>
  <c r="BM320"/>
  <c r="BN320"/>
  <c r="BO320"/>
  <c r="BP320"/>
  <c r="BQ320"/>
  <c r="BR320"/>
  <c r="BS320"/>
  <c r="BT320"/>
  <c r="BU320"/>
  <c r="BV320"/>
  <c r="BW320"/>
  <c r="BX320"/>
  <c r="BY320"/>
  <c r="BL321"/>
  <c r="BM321"/>
  <c r="BN321"/>
  <c r="BO321"/>
  <c r="BP321"/>
  <c r="BQ321"/>
  <c r="BR321"/>
  <c r="BS321"/>
  <c r="BT321"/>
  <c r="BU321"/>
  <c r="BV321"/>
  <c r="BW321"/>
  <c r="BX321"/>
  <c r="BY321"/>
  <c r="BL322"/>
  <c r="BM322"/>
  <c r="BN322"/>
  <c r="BO322"/>
  <c r="BP322"/>
  <c r="BQ322"/>
  <c r="BR322"/>
  <c r="BS322"/>
  <c r="BT322"/>
  <c r="BU322"/>
  <c r="BV322"/>
  <c r="BW322"/>
  <c r="BX322"/>
  <c r="BY322"/>
  <c r="BL323"/>
  <c r="BM323"/>
  <c r="BN323"/>
  <c r="BO323"/>
  <c r="BP323"/>
  <c r="BQ323"/>
  <c r="BR323"/>
  <c r="BS323"/>
  <c r="BT323"/>
  <c r="BU323"/>
  <c r="BV323"/>
  <c r="BW323"/>
  <c r="BX323"/>
  <c r="BY323"/>
  <c r="BL324"/>
  <c r="BM324"/>
  <c r="BN324"/>
  <c r="BO324"/>
  <c r="BP324"/>
  <c r="BQ324"/>
  <c r="BR324"/>
  <c r="BS324"/>
  <c r="BT324"/>
  <c r="BU324"/>
  <c r="BV324"/>
  <c r="BW324"/>
  <c r="BX324"/>
  <c r="BY324"/>
  <c r="BL325"/>
  <c r="BM325"/>
  <c r="BN325"/>
  <c r="BO325"/>
  <c r="BP325"/>
  <c r="BQ325"/>
  <c r="BR325"/>
  <c r="BS325"/>
  <c r="BT325"/>
  <c r="BU325"/>
  <c r="BV325"/>
  <c r="BW325"/>
  <c r="BX325"/>
  <c r="BY325"/>
  <c r="BL326"/>
  <c r="BM326"/>
  <c r="BN326"/>
  <c r="BO326"/>
  <c r="BP326"/>
  <c r="BQ326"/>
  <c r="BR326"/>
  <c r="BS326"/>
  <c r="BT326"/>
  <c r="BU326"/>
  <c r="BV326"/>
  <c r="BW326"/>
  <c r="BX326"/>
  <c r="BY326"/>
  <c r="BL327"/>
  <c r="BM327"/>
  <c r="BN327"/>
  <c r="BO327"/>
  <c r="BP327"/>
  <c r="BQ327"/>
  <c r="BR327"/>
  <c r="BS327"/>
  <c r="BT327"/>
  <c r="BU327"/>
  <c r="BV327"/>
  <c r="BW327"/>
  <c r="BX327"/>
  <c r="BY327"/>
  <c r="BL328"/>
  <c r="BM328"/>
  <c r="BN328"/>
  <c r="BO328"/>
  <c r="BP328"/>
  <c r="BQ328"/>
  <c r="BR328"/>
  <c r="BS328"/>
  <c r="BT328"/>
  <c r="BU328"/>
  <c r="BV328"/>
  <c r="BW328"/>
  <c r="BX328"/>
  <c r="BY328"/>
  <c r="BL329"/>
  <c r="BM329"/>
  <c r="BN329"/>
  <c r="BO329"/>
  <c r="BP329"/>
  <c r="BQ329"/>
  <c r="BR329"/>
  <c r="BS329"/>
  <c r="BT329"/>
  <c r="BU329"/>
  <c r="BV329"/>
  <c r="BW329"/>
  <c r="BX329"/>
  <c r="BY329"/>
  <c r="BL330"/>
  <c r="BM330"/>
  <c r="BN330"/>
  <c r="BO330"/>
  <c r="BP330"/>
  <c r="BQ330"/>
  <c r="BR330"/>
  <c r="BS330"/>
  <c r="BT330"/>
  <c r="BU330"/>
  <c r="BV330"/>
  <c r="BW330"/>
  <c r="BX330"/>
  <c r="BY330"/>
  <c r="BL331"/>
  <c r="BM331"/>
  <c r="BN331"/>
  <c r="BO331"/>
  <c r="BP331"/>
  <c r="BQ331"/>
  <c r="BR331"/>
  <c r="BS331"/>
  <c r="BT331"/>
  <c r="BU331"/>
  <c r="BV331"/>
  <c r="BW331"/>
  <c r="BX331"/>
  <c r="BY331"/>
  <c r="BL332"/>
  <c r="BM332"/>
  <c r="BN332"/>
  <c r="BO332"/>
  <c r="BP332"/>
  <c r="BQ332"/>
  <c r="BR332"/>
  <c r="BS332"/>
  <c r="BT332"/>
  <c r="BU332"/>
  <c r="BV332"/>
  <c r="BW332"/>
  <c r="BX332"/>
  <c r="BY332"/>
  <c r="BL333"/>
  <c r="BM333"/>
  <c r="BN333"/>
  <c r="BO333"/>
  <c r="BP333"/>
  <c r="BQ333"/>
  <c r="BR333"/>
  <c r="BS333"/>
  <c r="BT333"/>
  <c r="BU333"/>
  <c r="BV333"/>
  <c r="BW333"/>
  <c r="BX333"/>
  <c r="BY333"/>
  <c r="BL334"/>
  <c r="BM334"/>
  <c r="BN334"/>
  <c r="BO334"/>
  <c r="BP334"/>
  <c r="BQ334"/>
  <c r="BR334"/>
  <c r="BS334"/>
  <c r="BT334"/>
  <c r="BU334"/>
  <c r="BV334"/>
  <c r="BW334"/>
  <c r="BX334"/>
  <c r="BY334"/>
  <c r="BL335"/>
  <c r="BM335"/>
  <c r="BN335"/>
  <c r="BO335"/>
  <c r="BP335"/>
  <c r="BQ335"/>
  <c r="BR335"/>
  <c r="BS335"/>
  <c r="BT335"/>
  <c r="BU335"/>
  <c r="BV335"/>
  <c r="BW335"/>
  <c r="BX335"/>
  <c r="BY335"/>
  <c r="BL336"/>
  <c r="BM336"/>
  <c r="BN336"/>
  <c r="BO336"/>
  <c r="BP336"/>
  <c r="BQ336"/>
  <c r="BR336"/>
  <c r="BS336"/>
  <c r="BT336"/>
  <c r="BU336"/>
  <c r="BV336"/>
  <c r="BW336"/>
  <c r="BX336"/>
  <c r="BY336"/>
  <c r="BL337"/>
  <c r="BM337"/>
  <c r="BN337"/>
  <c r="BO337"/>
  <c r="BP337"/>
  <c r="BQ337"/>
  <c r="BR337"/>
  <c r="BS337"/>
  <c r="BT337"/>
  <c r="BU337"/>
  <c r="BV337"/>
  <c r="BW337"/>
  <c r="BX337"/>
  <c r="BY337"/>
  <c r="BL338"/>
  <c r="BM338"/>
  <c r="BN338"/>
  <c r="BO338"/>
  <c r="BP338"/>
  <c r="BQ338"/>
  <c r="BR338"/>
  <c r="BS338"/>
  <c r="BT338"/>
  <c r="BU338"/>
  <c r="BV338"/>
  <c r="BW338"/>
  <c r="BX338"/>
  <c r="BY338"/>
  <c r="BL339"/>
  <c r="BM339"/>
  <c r="BN339"/>
  <c r="BO339"/>
  <c r="BP339"/>
  <c r="BQ339"/>
  <c r="BR339"/>
  <c r="BS339"/>
  <c r="BT339"/>
  <c r="BU339"/>
  <c r="BV339"/>
  <c r="BW339"/>
  <c r="BX339"/>
  <c r="BY339"/>
  <c r="BL340"/>
  <c r="BM340"/>
  <c r="BN340"/>
  <c r="BO340"/>
  <c r="BP340"/>
  <c r="BQ340"/>
  <c r="BR340"/>
  <c r="BS340"/>
  <c r="BT340"/>
  <c r="BU340"/>
  <c r="BV340"/>
  <c r="BW340"/>
  <c r="BX340"/>
  <c r="BY340"/>
  <c r="BL341"/>
  <c r="BM341"/>
  <c r="BN341"/>
  <c r="BO341"/>
  <c r="BP341"/>
  <c r="BQ341"/>
  <c r="BR341"/>
  <c r="BS341"/>
  <c r="BT341"/>
  <c r="BU341"/>
  <c r="BV341"/>
  <c r="BW341"/>
  <c r="BX341"/>
  <c r="BY341"/>
  <c r="BL342"/>
  <c r="BM342"/>
  <c r="BN342"/>
  <c r="BO342"/>
  <c r="BP342"/>
  <c r="BQ342"/>
  <c r="BR342"/>
  <c r="BS342"/>
  <c r="BT342"/>
  <c r="BU342"/>
  <c r="BV342"/>
  <c r="BW342"/>
  <c r="BX342"/>
  <c r="BY342"/>
  <c r="BL343"/>
  <c r="BM343"/>
  <c r="BN343"/>
  <c r="BO343"/>
  <c r="BP343"/>
  <c r="BQ343"/>
  <c r="BR343"/>
  <c r="BS343"/>
  <c r="BT343"/>
  <c r="BU343"/>
  <c r="BV343"/>
  <c r="BW343"/>
  <c r="BX343"/>
  <c r="BY343"/>
  <c r="BL344"/>
  <c r="BM344"/>
  <c r="BN344"/>
  <c r="BO344"/>
  <c r="BP344"/>
  <c r="BQ344"/>
  <c r="BR344"/>
  <c r="BS344"/>
  <c r="BT344"/>
  <c r="BU344"/>
  <c r="BV344"/>
  <c r="BW344"/>
  <c r="BX344"/>
  <c r="BY344"/>
  <c r="BL345"/>
  <c r="BM345"/>
  <c r="BN345"/>
  <c r="BO345"/>
  <c r="BP345"/>
  <c r="BQ345"/>
  <c r="BR345"/>
  <c r="BS345"/>
  <c r="BT345"/>
  <c r="BU345"/>
  <c r="BV345"/>
  <c r="BW345"/>
  <c r="BX345"/>
  <c r="BY345"/>
  <c r="BL346"/>
  <c r="BM346"/>
  <c r="BN346"/>
  <c r="BO346"/>
  <c r="BP346"/>
  <c r="BQ346"/>
  <c r="BR346"/>
  <c r="BS346"/>
  <c r="BT346"/>
  <c r="BU346"/>
  <c r="BV346"/>
  <c r="BW346"/>
  <c r="BX346"/>
  <c r="BY346"/>
  <c r="BL347"/>
  <c r="BM347"/>
  <c r="BN347"/>
  <c r="BO347"/>
  <c r="BP347"/>
  <c r="BQ347"/>
  <c r="BR347"/>
  <c r="BS347"/>
  <c r="BT347"/>
  <c r="BU347"/>
  <c r="BV347"/>
  <c r="BW347"/>
  <c r="BX347"/>
  <c r="BY347"/>
  <c r="BL348"/>
  <c r="BM348"/>
  <c r="BN348"/>
  <c r="BO348"/>
  <c r="BP348"/>
  <c r="BQ348"/>
  <c r="BR348"/>
  <c r="BS348"/>
  <c r="BT348"/>
  <c r="BU348"/>
  <c r="BV348"/>
  <c r="BW348"/>
  <c r="BX348"/>
  <c r="BY348"/>
  <c r="BL349"/>
  <c r="BM349"/>
  <c r="BN349"/>
  <c r="BO349"/>
  <c r="BP349"/>
  <c r="BQ349"/>
  <c r="BR349"/>
  <c r="BS349"/>
  <c r="BT349"/>
  <c r="BU349"/>
  <c r="BV349"/>
  <c r="BW349"/>
  <c r="BX349"/>
  <c r="BY349"/>
  <c r="BL350"/>
  <c r="BM350"/>
  <c r="BN350"/>
  <c r="BO350"/>
  <c r="BP350"/>
  <c r="BQ350"/>
  <c r="BR350"/>
  <c r="BS350"/>
  <c r="BT350"/>
  <c r="BU350"/>
  <c r="BV350"/>
  <c r="BW350"/>
  <c r="BX350"/>
  <c r="BY350"/>
  <c r="BL351"/>
  <c r="BM351"/>
  <c r="BN351"/>
  <c r="BO351"/>
  <c r="BP351"/>
  <c r="BQ351"/>
  <c r="BR351"/>
  <c r="BS351"/>
  <c r="BT351"/>
  <c r="BU351"/>
  <c r="BV351"/>
  <c r="BW351"/>
  <c r="BX351"/>
  <c r="BY351"/>
  <c r="BL352"/>
  <c r="BM352"/>
  <c r="BN352"/>
  <c r="BO352"/>
  <c r="BP352"/>
  <c r="BQ352"/>
  <c r="BR352"/>
  <c r="BS352"/>
  <c r="BT352"/>
  <c r="BU352"/>
  <c r="BV352"/>
  <c r="BW352"/>
  <c r="BX352"/>
  <c r="BY352"/>
  <c r="BL353"/>
  <c r="BM353"/>
  <c r="BN353"/>
  <c r="BO353"/>
  <c r="BP353"/>
  <c r="BQ353"/>
  <c r="BR353"/>
  <c r="BS353"/>
  <c r="BT353"/>
  <c r="BU353"/>
  <c r="BV353"/>
  <c r="BW353"/>
  <c r="BX353"/>
  <c r="BY353"/>
  <c r="BL354"/>
  <c r="BM354"/>
  <c r="BN354"/>
  <c r="BO354"/>
  <c r="BP354"/>
  <c r="BQ354"/>
  <c r="BR354"/>
  <c r="BS354"/>
  <c r="BT354"/>
  <c r="BU354"/>
  <c r="BV354"/>
  <c r="BW354"/>
  <c r="BX354"/>
  <c r="BY354"/>
  <c r="BL355"/>
  <c r="BM355"/>
  <c r="BN355"/>
  <c r="BO355"/>
  <c r="BP355"/>
  <c r="BQ355"/>
  <c r="BR355"/>
  <c r="BS355"/>
  <c r="BT355"/>
  <c r="BU355"/>
  <c r="BV355"/>
  <c r="BW355"/>
  <c r="BX355"/>
  <c r="BY355"/>
  <c r="BL356"/>
  <c r="BM356"/>
  <c r="BN356"/>
  <c r="BO356"/>
  <c r="BP356"/>
  <c r="BQ356"/>
  <c r="BR356"/>
  <c r="BS356"/>
  <c r="BT356"/>
  <c r="BU356"/>
  <c r="BV356"/>
  <c r="BW356"/>
  <c r="BX356"/>
  <c r="BY356"/>
  <c r="BL357"/>
  <c r="BM357"/>
  <c r="BN357"/>
  <c r="BO357"/>
  <c r="BP357"/>
  <c r="BQ357"/>
  <c r="BR357"/>
  <c r="BS357"/>
  <c r="BT357"/>
  <c r="BU357"/>
  <c r="BV357"/>
  <c r="BW357"/>
  <c r="BX357"/>
  <c r="BY357"/>
  <c r="BL358"/>
  <c r="BM358"/>
  <c r="BN358"/>
  <c r="BO358"/>
  <c r="BP358"/>
  <c r="BQ358"/>
  <c r="BR358"/>
  <c r="BS358"/>
  <c r="BT358"/>
  <c r="BU358"/>
  <c r="BV358"/>
  <c r="BW358"/>
  <c r="BX358"/>
  <c r="BY358"/>
  <c r="BL359"/>
  <c r="BM359"/>
  <c r="BN359"/>
  <c r="BO359"/>
  <c r="BP359"/>
  <c r="BQ359"/>
  <c r="BR359"/>
  <c r="BS359"/>
  <c r="BT359"/>
  <c r="BU359"/>
  <c r="BV359"/>
  <c r="BW359"/>
  <c r="BX359"/>
  <c r="BY359"/>
  <c r="BL360"/>
  <c r="BM360"/>
  <c r="BN360"/>
  <c r="BO360"/>
  <c r="BP360"/>
  <c r="BQ360"/>
  <c r="BR360"/>
  <c r="BS360"/>
  <c r="BT360"/>
  <c r="BU360"/>
  <c r="BV360"/>
  <c r="BW360"/>
  <c r="BX360"/>
  <c r="BY360"/>
  <c r="BL361"/>
  <c r="BM361"/>
  <c r="BN361"/>
  <c r="BO361"/>
  <c r="BP361"/>
  <c r="BQ361"/>
  <c r="BR361"/>
  <c r="BS361"/>
  <c r="BT361"/>
  <c r="BU361"/>
  <c r="BV361"/>
  <c r="BW361"/>
  <c r="BX361"/>
  <c r="BY361"/>
  <c r="BL362"/>
  <c r="BM362"/>
  <c r="BN362"/>
  <c r="BO362"/>
  <c r="BP362"/>
  <c r="BQ362"/>
  <c r="BR362"/>
  <c r="BS362"/>
  <c r="BT362"/>
  <c r="BU362"/>
  <c r="BV362"/>
  <c r="BW362"/>
  <c r="BX362"/>
  <c r="BY362"/>
  <c r="BL363"/>
  <c r="BM363"/>
  <c r="BN363"/>
  <c r="BO363"/>
  <c r="BP363"/>
  <c r="BQ363"/>
  <c r="BR363"/>
  <c r="BS363"/>
  <c r="BT363"/>
  <c r="BU363"/>
  <c r="BV363"/>
  <c r="BW363"/>
  <c r="BX363"/>
  <c r="BY363"/>
  <c r="BL364"/>
  <c r="BM364"/>
  <c r="BN364"/>
  <c r="BO364"/>
  <c r="BP364"/>
  <c r="BQ364"/>
  <c r="BR364"/>
  <c r="BS364"/>
  <c r="BT364"/>
  <c r="BU364"/>
  <c r="BV364"/>
  <c r="BW364"/>
  <c r="BX364"/>
  <c r="BY364"/>
  <c r="BL365"/>
  <c r="BM365"/>
  <c r="BN365"/>
  <c r="BO365"/>
  <c r="BP365"/>
  <c r="BQ365"/>
  <c r="BR365"/>
  <c r="BS365"/>
  <c r="BT365"/>
  <c r="BU365"/>
  <c r="BV365"/>
  <c r="BW365"/>
  <c r="BX365"/>
  <c r="BY365"/>
  <c r="BL366"/>
  <c r="BM366"/>
  <c r="BN366"/>
  <c r="BO366"/>
  <c r="BP366"/>
  <c r="BQ366"/>
  <c r="BR366"/>
  <c r="BS366"/>
  <c r="BT366"/>
  <c r="BU366"/>
  <c r="BV366"/>
  <c r="BW366"/>
  <c r="BX366"/>
  <c r="BY366"/>
  <c r="BL367"/>
  <c r="BM367"/>
  <c r="BN367"/>
  <c r="BO367"/>
  <c r="BP367"/>
  <c r="BQ367"/>
  <c r="BR367"/>
  <c r="BS367"/>
  <c r="BT367"/>
  <c r="BU367"/>
  <c r="BV367"/>
  <c r="BW367"/>
  <c r="BX367"/>
  <c r="BY367"/>
  <c r="BL368"/>
  <c r="BM368"/>
  <c r="BN368"/>
  <c r="BO368"/>
  <c r="BP368"/>
  <c r="BQ368"/>
  <c r="BR368"/>
  <c r="BS368"/>
  <c r="BT368"/>
  <c r="BU368"/>
  <c r="BV368"/>
  <c r="BW368"/>
  <c r="BX368"/>
  <c r="BY368"/>
  <c r="BL369"/>
  <c r="BM369"/>
  <c r="BN369"/>
  <c r="BO369"/>
  <c r="BP369"/>
  <c r="BQ369"/>
  <c r="BR369"/>
  <c r="BS369"/>
  <c r="BT369"/>
  <c r="BU369"/>
  <c r="BV369"/>
  <c r="BW369"/>
  <c r="BX369"/>
  <c r="BY369"/>
  <c r="BL370"/>
  <c r="BM370"/>
  <c r="BN370"/>
  <c r="BO370"/>
  <c r="BP370"/>
  <c r="BQ370"/>
  <c r="BR370"/>
  <c r="BS370"/>
  <c r="BT370"/>
  <c r="BU370"/>
  <c r="BV370"/>
  <c r="BW370"/>
  <c r="BX370"/>
  <c r="BY370"/>
  <c r="BL371"/>
  <c r="BM371"/>
  <c r="BN371"/>
  <c r="BO371"/>
  <c r="BP371"/>
  <c r="BQ371"/>
  <c r="BR371"/>
  <c r="BS371"/>
  <c r="BT371"/>
  <c r="BU371"/>
  <c r="BV371"/>
  <c r="BW371"/>
  <c r="BX371"/>
  <c r="BY371"/>
  <c r="BL372"/>
  <c r="BM372"/>
  <c r="BN372"/>
  <c r="BO372"/>
  <c r="BP372"/>
  <c r="BQ372"/>
  <c r="BR372"/>
  <c r="BS372"/>
  <c r="BT372"/>
  <c r="BU372"/>
  <c r="BV372"/>
  <c r="BW372"/>
  <c r="BX372"/>
  <c r="BY372"/>
  <c r="BL373"/>
  <c r="BM373"/>
  <c r="BN373"/>
  <c r="BO373"/>
  <c r="BP373"/>
  <c r="BQ373"/>
  <c r="BR373"/>
  <c r="BS373"/>
  <c r="BT373"/>
  <c r="BU373"/>
  <c r="BV373"/>
  <c r="BW373"/>
  <c r="BX373"/>
  <c r="BY373"/>
  <c r="BL374"/>
  <c r="BM374"/>
  <c r="BN374"/>
  <c r="BO374"/>
  <c r="BP374"/>
  <c r="BQ374"/>
  <c r="BR374"/>
  <c r="BS374"/>
  <c r="BT374"/>
  <c r="BU374"/>
  <c r="BV374"/>
  <c r="BW374"/>
  <c r="BX374"/>
  <c r="BY374"/>
  <c r="BL375"/>
  <c r="BM375"/>
  <c r="BN375"/>
  <c r="BO375"/>
  <c r="BP375"/>
  <c r="BQ375"/>
  <c r="BR375"/>
  <c r="BS375"/>
  <c r="BT375"/>
  <c r="BU375"/>
  <c r="BV375"/>
  <c r="BW375"/>
  <c r="BX375"/>
  <c r="BY375"/>
  <c r="BL376"/>
  <c r="BM376"/>
  <c r="BN376"/>
  <c r="BO376"/>
  <c r="BP376"/>
  <c r="BQ376"/>
  <c r="BR376"/>
  <c r="BS376"/>
  <c r="BT376"/>
  <c r="BU376"/>
  <c r="BV376"/>
  <c r="BW376"/>
  <c r="BX376"/>
  <c r="BY376"/>
  <c r="BL377"/>
  <c r="BM377"/>
  <c r="BN377"/>
  <c r="BO377"/>
  <c r="BP377"/>
  <c r="BQ377"/>
  <c r="BR377"/>
  <c r="BS377"/>
  <c r="BT377"/>
  <c r="BU377"/>
  <c r="BV377"/>
  <c r="BW377"/>
  <c r="BX377"/>
  <c r="BY377"/>
  <c r="BL378"/>
  <c r="BM378"/>
  <c r="BN378"/>
  <c r="BO378"/>
  <c r="BP378"/>
  <c r="BQ378"/>
  <c r="BR378"/>
  <c r="BS378"/>
  <c r="BT378"/>
  <c r="BU378"/>
  <c r="BV378"/>
  <c r="BW378"/>
  <c r="BX378"/>
  <c r="BY378"/>
  <c r="BL379"/>
  <c r="BM379"/>
  <c r="BN379"/>
  <c r="BO379"/>
  <c r="BP379"/>
  <c r="BQ379"/>
  <c r="BR379"/>
  <c r="BS379"/>
  <c r="BT379"/>
  <c r="BU379"/>
  <c r="BV379"/>
  <c r="BW379"/>
  <c r="BX379"/>
  <c r="BY379"/>
  <c r="BL380"/>
  <c r="BM380"/>
  <c r="BN380"/>
  <c r="BO380"/>
  <c r="BP380"/>
  <c r="BQ380"/>
  <c r="BR380"/>
  <c r="BS380"/>
  <c r="BT380"/>
  <c r="BU380"/>
  <c r="BV380"/>
  <c r="BW380"/>
  <c r="BX380"/>
  <c r="BY380"/>
  <c r="BL381"/>
  <c r="BM381"/>
  <c r="BN381"/>
  <c r="BO381"/>
  <c r="BP381"/>
  <c r="BQ381"/>
  <c r="BR381"/>
  <c r="BS381"/>
  <c r="BT381"/>
  <c r="BU381"/>
  <c r="BV381"/>
  <c r="BW381"/>
  <c r="BX381"/>
  <c r="BY381"/>
  <c r="BL382"/>
  <c r="BM382"/>
  <c r="BN382"/>
  <c r="BO382"/>
  <c r="BP382"/>
  <c r="BQ382"/>
  <c r="BR382"/>
  <c r="BS382"/>
  <c r="BT382"/>
  <c r="BU382"/>
  <c r="BV382"/>
  <c r="BW382"/>
  <c r="BX382"/>
  <c r="BY382"/>
  <c r="BL383"/>
  <c r="BM383"/>
  <c r="BN383"/>
  <c r="BO383"/>
  <c r="BP383"/>
  <c r="BQ383"/>
  <c r="BR383"/>
  <c r="BS383"/>
  <c r="BT383"/>
  <c r="BU383"/>
  <c r="BV383"/>
  <c r="BW383"/>
  <c r="BX383"/>
  <c r="BY383"/>
  <c r="BL384"/>
  <c r="BM384"/>
  <c r="BN384"/>
  <c r="BO384"/>
  <c r="BP384"/>
  <c r="BQ384"/>
  <c r="BR384"/>
  <c r="BS384"/>
  <c r="BT384"/>
  <c r="BU384"/>
  <c r="BV384"/>
  <c r="BW384"/>
  <c r="BX384"/>
  <c r="BY384"/>
  <c r="BL385"/>
  <c r="BM385"/>
  <c r="BN385"/>
  <c r="BO385"/>
  <c r="BP385"/>
  <c r="BQ385"/>
  <c r="BR385"/>
  <c r="BS385"/>
  <c r="BT385"/>
  <c r="BU385"/>
  <c r="BV385"/>
  <c r="BW385"/>
  <c r="BX385"/>
  <c r="BY385"/>
  <c r="BL386"/>
  <c r="BM386"/>
  <c r="BN386"/>
  <c r="BO386"/>
  <c r="BP386"/>
  <c r="BQ386"/>
  <c r="BR386"/>
  <c r="BS386"/>
  <c r="BT386"/>
  <c r="BU386"/>
  <c r="BV386"/>
  <c r="BW386"/>
  <c r="BX386"/>
  <c r="BY386"/>
  <c r="BL387"/>
  <c r="BM387"/>
  <c r="BN387"/>
  <c r="BO387"/>
  <c r="BP387"/>
  <c r="BQ387"/>
  <c r="BR387"/>
  <c r="BS387"/>
  <c r="BT387"/>
  <c r="BU387"/>
  <c r="BV387"/>
  <c r="BW387"/>
  <c r="BX387"/>
  <c r="BY387"/>
  <c r="BL388"/>
  <c r="BM388"/>
  <c r="BN388"/>
  <c r="BO388"/>
  <c r="BP388"/>
  <c r="BQ388"/>
  <c r="BR388"/>
  <c r="BS388"/>
  <c r="BT388"/>
  <c r="BU388"/>
  <c r="BV388"/>
  <c r="BW388"/>
  <c r="BX388"/>
  <c r="BY388"/>
  <c r="BL389"/>
  <c r="BM389"/>
  <c r="BN389"/>
  <c r="BO389"/>
  <c r="BP389"/>
  <c r="BQ389"/>
  <c r="BR389"/>
  <c r="BS389"/>
  <c r="BT389"/>
  <c r="BU389"/>
  <c r="BV389"/>
  <c r="BW389"/>
  <c r="BX389"/>
  <c r="BY389"/>
  <c r="BL390"/>
  <c r="BM390"/>
  <c r="BN390"/>
  <c r="BO390"/>
  <c r="BP390"/>
  <c r="BQ390"/>
  <c r="BR390"/>
  <c r="BS390"/>
  <c r="BT390"/>
  <c r="BU390"/>
  <c r="BV390"/>
  <c r="BW390"/>
  <c r="BX390"/>
  <c r="BY390"/>
  <c r="BL391"/>
  <c r="BM391"/>
  <c r="BN391"/>
  <c r="BO391"/>
  <c r="BP391"/>
  <c r="BQ391"/>
  <c r="BR391"/>
  <c r="BS391"/>
  <c r="BT391"/>
  <c r="BU391"/>
  <c r="BV391"/>
  <c r="BW391"/>
  <c r="BX391"/>
  <c r="BY391"/>
  <c r="BL392"/>
  <c r="BM392"/>
  <c r="BN392"/>
  <c r="BO392"/>
  <c r="BP392"/>
  <c r="BQ392"/>
  <c r="BR392"/>
  <c r="BS392"/>
  <c r="BT392"/>
  <c r="BU392"/>
  <c r="BV392"/>
  <c r="BW392"/>
  <c r="BX392"/>
  <c r="BY392"/>
  <c r="BL393"/>
  <c r="BM393"/>
  <c r="BN393"/>
  <c r="BO393"/>
  <c r="BP393"/>
  <c r="BQ393"/>
  <c r="BR393"/>
  <c r="BS393"/>
  <c r="BT393"/>
  <c r="BU393"/>
  <c r="BV393"/>
  <c r="BW393"/>
  <c r="BX393"/>
  <c r="BY393"/>
  <c r="BL394"/>
  <c r="BM394"/>
  <c r="BN394"/>
  <c r="BO394"/>
  <c r="BP394"/>
  <c r="BQ394"/>
  <c r="BR394"/>
  <c r="BS394"/>
  <c r="BT394"/>
  <c r="BU394"/>
  <c r="BV394"/>
  <c r="BW394"/>
  <c r="BX394"/>
  <c r="BY394"/>
  <c r="BL395"/>
  <c r="BM395"/>
  <c r="BN395"/>
  <c r="BO395"/>
  <c r="BP395"/>
  <c r="BQ395"/>
  <c r="BR395"/>
  <c r="BS395"/>
  <c r="BT395"/>
  <c r="BU395"/>
  <c r="BV395"/>
  <c r="BW395"/>
  <c r="BX395"/>
  <c r="BY395"/>
  <c r="BL396"/>
  <c r="BM396"/>
  <c r="BN396"/>
  <c r="BO396"/>
  <c r="BP396"/>
  <c r="BQ396"/>
  <c r="BR396"/>
  <c r="BS396"/>
  <c r="BT396"/>
  <c r="BU396"/>
  <c r="BV396"/>
  <c r="BW396"/>
  <c r="BX396"/>
  <c r="BY396"/>
  <c r="BL397"/>
  <c r="BM397"/>
  <c r="BN397"/>
  <c r="BO397"/>
  <c r="BP397"/>
  <c r="BQ397"/>
  <c r="BR397"/>
  <c r="BS397"/>
  <c r="BT397"/>
  <c r="BU397"/>
  <c r="BV397"/>
  <c r="BW397"/>
  <c r="BX397"/>
  <c r="BY397"/>
  <c r="BL398"/>
  <c r="BM398"/>
  <c r="BN398"/>
  <c r="BO398"/>
  <c r="BP398"/>
  <c r="BQ398"/>
  <c r="BR398"/>
  <c r="BS398"/>
  <c r="BT398"/>
  <c r="BU398"/>
  <c r="BV398"/>
  <c r="BW398"/>
  <c r="BX398"/>
  <c r="BY398"/>
  <c r="BL399"/>
  <c r="BM399"/>
  <c r="BN399"/>
  <c r="BO399"/>
  <c r="BP399"/>
  <c r="BQ399"/>
  <c r="BR399"/>
  <c r="BS399"/>
  <c r="BT399"/>
  <c r="BU399"/>
  <c r="BV399"/>
  <c r="BW399"/>
  <c r="BX399"/>
  <c r="BY399"/>
  <c r="BL400"/>
  <c r="BM400"/>
  <c r="BN400"/>
  <c r="BO400"/>
  <c r="BP400"/>
  <c r="BQ400"/>
  <c r="BR400"/>
  <c r="BS400"/>
  <c r="BT400"/>
  <c r="BU400"/>
  <c r="BV400"/>
  <c r="BW400"/>
  <c r="BX400"/>
  <c r="BY400"/>
  <c r="BL401"/>
  <c r="BM401"/>
  <c r="BN401"/>
  <c r="BO401"/>
  <c r="BP401"/>
  <c r="BQ401"/>
  <c r="BR401"/>
  <c r="BS401"/>
  <c r="BT401"/>
  <c r="BU401"/>
  <c r="BV401"/>
  <c r="BW401"/>
  <c r="BX401"/>
  <c r="BY401"/>
  <c r="BL402"/>
  <c r="BM402"/>
  <c r="BN402"/>
  <c r="BO402"/>
  <c r="BP402"/>
  <c r="BQ402"/>
  <c r="BR402"/>
  <c r="BS402"/>
  <c r="BT402"/>
  <c r="BU402"/>
  <c r="BV402"/>
  <c r="BW402"/>
  <c r="BX402"/>
  <c r="BY402"/>
  <c r="BL403"/>
  <c r="BM403"/>
  <c r="BN403"/>
  <c r="BO403"/>
  <c r="BP403"/>
  <c r="BQ403"/>
  <c r="BR403"/>
  <c r="BS403"/>
  <c r="BT403"/>
  <c r="BU403"/>
  <c r="BV403"/>
  <c r="BW403"/>
  <c r="BX403"/>
  <c r="BY403"/>
  <c r="BL404"/>
  <c r="BM404"/>
  <c r="BN404"/>
  <c r="BO404"/>
  <c r="BP404"/>
  <c r="BQ404"/>
  <c r="BR404"/>
  <c r="BS404"/>
  <c r="BT404"/>
  <c r="BU404"/>
  <c r="BV404"/>
  <c r="BW404"/>
  <c r="BX404"/>
  <c r="BY404"/>
  <c r="BL405"/>
  <c r="BM405"/>
  <c r="BN405"/>
  <c r="BO405"/>
  <c r="BP405"/>
  <c r="BQ405"/>
  <c r="BR405"/>
  <c r="BS405"/>
  <c r="BT405"/>
  <c r="BU405"/>
  <c r="BV405"/>
  <c r="BW405"/>
  <c r="BX405"/>
  <c r="BY405"/>
  <c r="BL406"/>
  <c r="BM406"/>
  <c r="BN406"/>
  <c r="BO406"/>
  <c r="BP406"/>
  <c r="BQ406"/>
  <c r="BR406"/>
  <c r="BS406"/>
  <c r="BT406"/>
  <c r="BU406"/>
  <c r="BV406"/>
  <c r="BW406"/>
  <c r="BX406"/>
  <c r="BY406"/>
  <c r="BL407"/>
  <c r="BM407"/>
  <c r="BN407"/>
  <c r="BO407"/>
  <c r="BP407"/>
  <c r="BQ407"/>
  <c r="BR407"/>
  <c r="BS407"/>
  <c r="BT407"/>
  <c r="BU407"/>
  <c r="BV407"/>
  <c r="BW407"/>
  <c r="BX407"/>
  <c r="BY407"/>
  <c r="BL408"/>
  <c r="BM408"/>
  <c r="BN408"/>
  <c r="BO408"/>
  <c r="BP408"/>
  <c r="BQ408"/>
  <c r="BR408"/>
  <c r="BS408"/>
  <c r="BT408"/>
  <c r="BU408"/>
  <c r="BV408"/>
  <c r="BW408"/>
  <c r="BX408"/>
  <c r="BY408"/>
  <c r="BL409"/>
  <c r="BM409"/>
  <c r="BN409"/>
  <c r="BO409"/>
  <c r="BP409"/>
  <c r="BQ409"/>
  <c r="BR409"/>
  <c r="BS409"/>
  <c r="BT409"/>
  <c r="BU409"/>
  <c r="BV409"/>
  <c r="BW409"/>
  <c r="BX409"/>
  <c r="BY409"/>
  <c r="BL410"/>
  <c r="BM410"/>
  <c r="BN410"/>
  <c r="BO410"/>
  <c r="BP410"/>
  <c r="BQ410"/>
  <c r="BR410"/>
  <c r="BS410"/>
  <c r="BT410"/>
  <c r="BU410"/>
  <c r="BV410"/>
  <c r="BW410"/>
  <c r="BX410"/>
  <c r="BY410"/>
  <c r="BL411"/>
  <c r="BM411"/>
  <c r="BN411"/>
  <c r="BO411"/>
  <c r="BP411"/>
  <c r="BQ411"/>
  <c r="BR411"/>
  <c r="BS411"/>
  <c r="BT411"/>
  <c r="BU411"/>
  <c r="BV411"/>
  <c r="BW411"/>
  <c r="BX411"/>
  <c r="BY411"/>
  <c r="BL412"/>
  <c r="BM412"/>
  <c r="BN412"/>
  <c r="BO412"/>
  <c r="BP412"/>
  <c r="BQ412"/>
  <c r="BR412"/>
  <c r="BS412"/>
  <c r="BT412"/>
  <c r="BU412"/>
  <c r="BV412"/>
  <c r="BW412"/>
  <c r="BX412"/>
  <c r="BY412"/>
  <c r="BL413"/>
  <c r="BM413"/>
  <c r="BN413"/>
  <c r="BO413"/>
  <c r="BP413"/>
  <c r="BQ413"/>
  <c r="BR413"/>
  <c r="BS413"/>
  <c r="BT413"/>
  <c r="BU413"/>
  <c r="BV413"/>
  <c r="BW413"/>
  <c r="BX413"/>
  <c r="BY413"/>
  <c r="BL414"/>
  <c r="BM414"/>
  <c r="BN414"/>
  <c r="BO414"/>
  <c r="BP414"/>
  <c r="BQ414"/>
  <c r="BR414"/>
  <c r="BS414"/>
  <c r="BT414"/>
  <c r="BU414"/>
  <c r="BV414"/>
  <c r="BW414"/>
  <c r="BX414"/>
  <c r="BY414"/>
  <c r="BL415"/>
  <c r="BM415"/>
  <c r="BN415"/>
  <c r="BO415"/>
  <c r="BP415"/>
  <c r="BQ415"/>
  <c r="BR415"/>
  <c r="BS415"/>
  <c r="BT415"/>
  <c r="BU415"/>
  <c r="BV415"/>
  <c r="BW415"/>
  <c r="BX415"/>
  <c r="BY415"/>
  <c r="BL416"/>
  <c r="BM416"/>
  <c r="BN416"/>
  <c r="BO416"/>
  <c r="BP416"/>
  <c r="BQ416"/>
  <c r="BR416"/>
  <c r="BS416"/>
  <c r="BT416"/>
  <c r="BU416"/>
  <c r="BV416"/>
  <c r="BW416"/>
  <c r="BX416"/>
  <c r="BY416"/>
  <c r="BL417"/>
  <c r="BM417"/>
  <c r="BN417"/>
  <c r="BO417"/>
  <c r="BP417"/>
  <c r="BQ417"/>
  <c r="BR417"/>
  <c r="BS417"/>
  <c r="BT417"/>
  <c r="BU417"/>
  <c r="BV417"/>
  <c r="BW417"/>
  <c r="BX417"/>
  <c r="BY417"/>
  <c r="BL418"/>
  <c r="BM418"/>
  <c r="BN418"/>
  <c r="BO418"/>
  <c r="BP418"/>
  <c r="BQ418"/>
  <c r="BR418"/>
  <c r="BS418"/>
  <c r="BT418"/>
  <c r="BU418"/>
  <c r="BV418"/>
  <c r="BW418"/>
  <c r="BX418"/>
  <c r="BY418"/>
  <c r="BL419"/>
  <c r="BM419"/>
  <c r="BN419"/>
  <c r="BO419"/>
  <c r="BP419"/>
  <c r="BQ419"/>
  <c r="BR419"/>
  <c r="BS419"/>
  <c r="BT419"/>
  <c r="BU419"/>
  <c r="BV419"/>
  <c r="BW419"/>
  <c r="BX419"/>
  <c r="BY419"/>
  <c r="BL420"/>
  <c r="BM420"/>
  <c r="BN420"/>
  <c r="BO420"/>
  <c r="BP420"/>
  <c r="BQ420"/>
  <c r="BR420"/>
  <c r="BS420"/>
  <c r="BT420"/>
  <c r="BU420"/>
  <c r="BV420"/>
  <c r="BW420"/>
  <c r="BX420"/>
  <c r="BY420"/>
  <c r="BL421"/>
  <c r="BM421"/>
  <c r="BN421"/>
  <c r="BO421"/>
  <c r="BP421"/>
  <c r="BQ421"/>
  <c r="BR421"/>
  <c r="BS421"/>
  <c r="BT421"/>
  <c r="BU421"/>
  <c r="BV421"/>
  <c r="BW421"/>
  <c r="BX421"/>
  <c r="BY421"/>
  <c r="BL422"/>
  <c r="BM422"/>
  <c r="BN422"/>
  <c r="BO422"/>
  <c r="BP422"/>
  <c r="BQ422"/>
  <c r="BR422"/>
  <c r="BS422"/>
  <c r="BT422"/>
  <c r="BU422"/>
  <c r="BV422"/>
  <c r="BW422"/>
  <c r="BX422"/>
  <c r="BY422"/>
  <c r="BL423"/>
  <c r="BM423"/>
  <c r="BN423"/>
  <c r="BO423"/>
  <c r="BP423"/>
  <c r="BQ423"/>
  <c r="BR423"/>
  <c r="BS423"/>
  <c r="BT423"/>
  <c r="BU423"/>
  <c r="BV423"/>
  <c r="BW423"/>
  <c r="BX423"/>
  <c r="BY423"/>
  <c r="BL424"/>
  <c r="BM424"/>
  <c r="BN424"/>
  <c r="BO424"/>
  <c r="BP424"/>
  <c r="BQ424"/>
  <c r="BR424"/>
  <c r="BS424"/>
  <c r="BT424"/>
  <c r="BU424"/>
  <c r="BV424"/>
  <c r="BW424"/>
  <c r="BX424"/>
  <c r="BY424"/>
  <c r="BL425"/>
  <c r="BM425"/>
  <c r="BN425"/>
  <c r="BO425"/>
  <c r="BP425"/>
  <c r="BQ425"/>
  <c r="BR425"/>
  <c r="BS425"/>
  <c r="BT425"/>
  <c r="BU425"/>
  <c r="BV425"/>
  <c r="BW425"/>
  <c r="BX425"/>
  <c r="BY425"/>
  <c r="BL426"/>
  <c r="BM426"/>
  <c r="BN426"/>
  <c r="BO426"/>
  <c r="BP426"/>
  <c r="BQ426"/>
  <c r="BR426"/>
  <c r="BS426"/>
  <c r="BT426"/>
  <c r="BU426"/>
  <c r="BV426"/>
  <c r="BW426"/>
  <c r="BX426"/>
  <c r="BY426"/>
  <c r="BL427"/>
  <c r="BM427"/>
  <c r="BN427"/>
  <c r="BO427"/>
  <c r="BP427"/>
  <c r="BQ427"/>
  <c r="BR427"/>
  <c r="BS427"/>
  <c r="BT427"/>
  <c r="BU427"/>
  <c r="BV427"/>
  <c r="BW427"/>
  <c r="BX427"/>
  <c r="BY427"/>
  <c r="BL428"/>
  <c r="BM428"/>
  <c r="BN428"/>
  <c r="BO428"/>
  <c r="BP428"/>
  <c r="BQ428"/>
  <c r="BR428"/>
  <c r="BS428"/>
  <c r="BT428"/>
  <c r="BU428"/>
  <c r="BV428"/>
  <c r="BW428"/>
  <c r="BX428"/>
  <c r="BY428"/>
  <c r="BL429"/>
  <c r="BM429"/>
  <c r="BN429"/>
  <c r="BO429"/>
  <c r="BP429"/>
  <c r="BQ429"/>
  <c r="BR429"/>
  <c r="BS429"/>
  <c r="BT429"/>
  <c r="BU429"/>
  <c r="BV429"/>
  <c r="BW429"/>
  <c r="BX429"/>
  <c r="BY429"/>
  <c r="BL430"/>
  <c r="BM430"/>
  <c r="BN430"/>
  <c r="BO430"/>
  <c r="BP430"/>
  <c r="BQ430"/>
  <c r="BR430"/>
  <c r="BS430"/>
  <c r="BT430"/>
  <c r="BU430"/>
  <c r="BV430"/>
  <c r="BW430"/>
  <c r="BX430"/>
  <c r="BY430"/>
  <c r="BL431"/>
  <c r="BM431"/>
  <c r="BN431"/>
  <c r="BO431"/>
  <c r="BP431"/>
  <c r="BQ431"/>
  <c r="BR431"/>
  <c r="BS431"/>
  <c r="BT431"/>
  <c r="BU431"/>
  <c r="BV431"/>
  <c r="BW431"/>
  <c r="BX431"/>
  <c r="BY431"/>
  <c r="BL432"/>
  <c r="BM432"/>
  <c r="BN432"/>
  <c r="BO432"/>
  <c r="BP432"/>
  <c r="BQ432"/>
  <c r="BR432"/>
  <c r="BS432"/>
  <c r="BT432"/>
  <c r="BU432"/>
  <c r="BV432"/>
  <c r="BW432"/>
  <c r="BX432"/>
  <c r="BY432"/>
  <c r="BL433"/>
  <c r="BM433"/>
  <c r="BN433"/>
  <c r="BO433"/>
  <c r="BP433"/>
  <c r="BQ433"/>
  <c r="BR433"/>
  <c r="BS433"/>
  <c r="BT433"/>
  <c r="BU433"/>
  <c r="BV433"/>
  <c r="BW433"/>
  <c r="BX433"/>
  <c r="BY433"/>
  <c r="BL434"/>
  <c r="BM434"/>
  <c r="BN434"/>
  <c r="BO434"/>
  <c r="BP434"/>
  <c r="BQ434"/>
  <c r="BR434"/>
  <c r="BS434"/>
  <c r="BT434"/>
  <c r="BU434"/>
  <c r="BV434"/>
  <c r="BW434"/>
  <c r="BX434"/>
  <c r="BY434"/>
  <c r="BL435"/>
  <c r="BM435"/>
  <c r="BN435"/>
  <c r="BO435"/>
  <c r="BP435"/>
  <c r="BQ435"/>
  <c r="BR435"/>
  <c r="BS435"/>
  <c r="BT435"/>
  <c r="BU435"/>
  <c r="BV435"/>
  <c r="BW435"/>
  <c r="BX435"/>
  <c r="BY435"/>
  <c r="BL436"/>
  <c r="BM436"/>
  <c r="BN436"/>
  <c r="BO436"/>
  <c r="BP436"/>
  <c r="BQ436"/>
  <c r="BR436"/>
  <c r="BS436"/>
  <c r="BT436"/>
  <c r="BU436"/>
  <c r="BV436"/>
  <c r="BW436"/>
  <c r="BX436"/>
  <c r="BY436"/>
  <c r="BL437"/>
  <c r="BM437"/>
  <c r="BN437"/>
  <c r="BO437"/>
  <c r="BP437"/>
  <c r="BQ437"/>
  <c r="BR437"/>
  <c r="BS437"/>
  <c r="BT437"/>
  <c r="BU437"/>
  <c r="BV437"/>
  <c r="BW437"/>
  <c r="BX437"/>
  <c r="BY437"/>
  <c r="BL438"/>
  <c r="BM438"/>
  <c r="BN438"/>
  <c r="BO438"/>
  <c r="BP438"/>
  <c r="BQ438"/>
  <c r="BR438"/>
  <c r="BS438"/>
  <c r="BT438"/>
  <c r="BU438"/>
  <c r="BV438"/>
  <c r="BW438"/>
  <c r="BX438"/>
  <c r="BY438"/>
  <c r="BL439"/>
  <c r="BM439"/>
  <c r="BN439"/>
  <c r="BO439"/>
  <c r="BP439"/>
  <c r="BQ439"/>
  <c r="BR439"/>
  <c r="BS439"/>
  <c r="BT439"/>
  <c r="BU439"/>
  <c r="BV439"/>
  <c r="BW439"/>
  <c r="BX439"/>
  <c r="BY439"/>
  <c r="BL440"/>
  <c r="BM440"/>
  <c r="BN440"/>
  <c r="BO440"/>
  <c r="BP440"/>
  <c r="BQ440"/>
  <c r="BR440"/>
  <c r="BS440"/>
  <c r="BT440"/>
  <c r="BU440"/>
  <c r="BV440"/>
  <c r="BW440"/>
  <c r="BX440"/>
  <c r="BY440"/>
  <c r="BL441"/>
  <c r="BM441"/>
  <c r="BN441"/>
  <c r="BO441"/>
  <c r="BP441"/>
  <c r="BQ441"/>
  <c r="BR441"/>
  <c r="BS441"/>
  <c r="BT441"/>
  <c r="BU441"/>
  <c r="BV441"/>
  <c r="BW441"/>
  <c r="BX441"/>
  <c r="BY441"/>
  <c r="BL442"/>
  <c r="BM442"/>
  <c r="BN442"/>
  <c r="BO442"/>
  <c r="BP442"/>
  <c r="BQ442"/>
  <c r="BR442"/>
  <c r="BS442"/>
  <c r="BT442"/>
  <c r="BU442"/>
  <c r="BV442"/>
  <c r="BW442"/>
  <c r="BX442"/>
  <c r="BY442"/>
  <c r="BL443"/>
  <c r="BM443"/>
  <c r="BN443"/>
  <c r="BO443"/>
  <c r="BP443"/>
  <c r="BQ443"/>
  <c r="BR443"/>
  <c r="BS443"/>
  <c r="BT443"/>
  <c r="BU443"/>
  <c r="BV443"/>
  <c r="BW443"/>
  <c r="BX443"/>
  <c r="BY443"/>
  <c r="BL444"/>
  <c r="BM444"/>
  <c r="BN444"/>
  <c r="BO444"/>
  <c r="BP444"/>
  <c r="BQ444"/>
  <c r="BR444"/>
  <c r="BS444"/>
  <c r="BT444"/>
  <c r="BU444"/>
  <c r="BV444"/>
  <c r="BW444"/>
  <c r="BX444"/>
  <c r="BY444"/>
  <c r="BL445"/>
  <c r="BM445"/>
  <c r="BN445"/>
  <c r="BO445"/>
  <c r="BP445"/>
  <c r="BQ445"/>
  <c r="BR445"/>
  <c r="BS445"/>
  <c r="BT445"/>
  <c r="BU445"/>
  <c r="BV445"/>
  <c r="BW445"/>
  <c r="BX445"/>
  <c r="BY445"/>
  <c r="BL446"/>
  <c r="BM446"/>
  <c r="BN446"/>
  <c r="BO446"/>
  <c r="BP446"/>
  <c r="BQ446"/>
  <c r="BR446"/>
  <c r="BS446"/>
  <c r="BT446"/>
  <c r="BU446"/>
  <c r="BV446"/>
  <c r="BW446"/>
  <c r="BX446"/>
  <c r="BY446"/>
  <c r="BL447"/>
  <c r="BM447"/>
  <c r="BN447"/>
  <c r="BO447"/>
  <c r="BP447"/>
  <c r="BQ447"/>
  <c r="BR447"/>
  <c r="BS447"/>
  <c r="BT447"/>
  <c r="BU447"/>
  <c r="BV447"/>
  <c r="BW447"/>
  <c r="BX447"/>
  <c r="BY447"/>
  <c r="BL448"/>
  <c r="BM448"/>
  <c r="BN448"/>
  <c r="BO448"/>
  <c r="BP448"/>
  <c r="BQ448"/>
  <c r="BR448"/>
  <c r="BS448"/>
  <c r="BT448"/>
  <c r="BU448"/>
  <c r="BV448"/>
  <c r="BW448"/>
  <c r="BX448"/>
  <c r="BY448"/>
  <c r="BL449"/>
  <c r="BM449"/>
  <c r="BN449"/>
  <c r="BO449"/>
  <c r="BP449"/>
  <c r="BQ449"/>
  <c r="BR449"/>
  <c r="BS449"/>
  <c r="BT449"/>
  <c r="BU449"/>
  <c r="BV449"/>
  <c r="BW449"/>
  <c r="BX449"/>
  <c r="BY449"/>
  <c r="BL450"/>
  <c r="BM450"/>
  <c r="BN450"/>
  <c r="BO450"/>
  <c r="BP450"/>
  <c r="BQ450"/>
  <c r="BR450"/>
  <c r="BS450"/>
  <c r="BT450"/>
  <c r="BU450"/>
  <c r="BV450"/>
  <c r="BW450"/>
  <c r="BX450"/>
  <c r="BY450"/>
  <c r="BL451"/>
  <c r="BM451"/>
  <c r="BN451"/>
  <c r="BO451"/>
  <c r="BP451"/>
  <c r="BQ451"/>
  <c r="BR451"/>
  <c r="BS451"/>
  <c r="BT451"/>
  <c r="BU451"/>
  <c r="BV451"/>
  <c r="BW451"/>
  <c r="BX451"/>
  <c r="BY451"/>
  <c r="BL452"/>
  <c r="BM452"/>
  <c r="BN452"/>
  <c r="BO452"/>
  <c r="BP452"/>
  <c r="BQ452"/>
  <c r="BR452"/>
  <c r="BS452"/>
  <c r="BT452"/>
  <c r="BU452"/>
  <c r="BV452"/>
  <c r="BW452"/>
  <c r="BX452"/>
  <c r="BY452"/>
  <c r="BL453"/>
  <c r="BM453"/>
  <c r="BN453"/>
  <c r="BO453"/>
  <c r="BP453"/>
  <c r="BQ453"/>
  <c r="BR453"/>
  <c r="BS453"/>
  <c r="BT453"/>
  <c r="BU453"/>
  <c r="BV453"/>
  <c r="BW453"/>
  <c r="BX453"/>
  <c r="BY453"/>
  <c r="BL454"/>
  <c r="BM454"/>
  <c r="BN454"/>
  <c r="BO454"/>
  <c r="BP454"/>
  <c r="BQ454"/>
  <c r="BR454"/>
  <c r="BS454"/>
  <c r="BT454"/>
  <c r="BU454"/>
  <c r="BV454"/>
  <c r="BW454"/>
  <c r="BX454"/>
  <c r="BY454"/>
  <c r="BL455"/>
  <c r="BM455"/>
  <c r="BN455"/>
  <c r="BO455"/>
  <c r="BP455"/>
  <c r="BQ455"/>
  <c r="BR455"/>
  <c r="BS455"/>
  <c r="BT455"/>
  <c r="BU455"/>
  <c r="BV455"/>
  <c r="BW455"/>
  <c r="BX455"/>
  <c r="BY455"/>
  <c r="BL456"/>
  <c r="BM456"/>
  <c r="BN456"/>
  <c r="BO456"/>
  <c r="BP456"/>
  <c r="BQ456"/>
  <c r="BR456"/>
  <c r="BS456"/>
  <c r="BT456"/>
  <c r="BU456"/>
  <c r="BV456"/>
  <c r="BW456"/>
  <c r="BX456"/>
  <c r="BY456"/>
  <c r="BL457"/>
  <c r="BM457"/>
  <c r="BN457"/>
  <c r="BO457"/>
  <c r="BP457"/>
  <c r="BQ457"/>
  <c r="BR457"/>
  <c r="BS457"/>
  <c r="BT457"/>
  <c r="BU457"/>
  <c r="BV457"/>
  <c r="BW457"/>
  <c r="BX457"/>
  <c r="BY457"/>
  <c r="BL458"/>
  <c r="BM458"/>
  <c r="BN458"/>
  <c r="BO458"/>
  <c r="BP458"/>
  <c r="BQ458"/>
  <c r="BR458"/>
  <c r="BS458"/>
  <c r="BT458"/>
  <c r="BU458"/>
  <c r="BV458"/>
  <c r="BW458"/>
  <c r="BX458"/>
  <c r="BY458"/>
  <c r="BL459"/>
  <c r="BM459"/>
  <c r="BN459"/>
  <c r="BO459"/>
  <c r="BP459"/>
  <c r="BQ459"/>
  <c r="BR459"/>
  <c r="BS459"/>
  <c r="BT459"/>
  <c r="BU459"/>
  <c r="BV459"/>
  <c r="BW459"/>
  <c r="BX459"/>
  <c r="BY459"/>
  <c r="BL460"/>
  <c r="BM460"/>
  <c r="BN460"/>
  <c r="BO460"/>
  <c r="BP460"/>
  <c r="BQ460"/>
  <c r="BR460"/>
  <c r="BS460"/>
  <c r="BT460"/>
  <c r="BU460"/>
  <c r="BV460"/>
  <c r="BW460"/>
  <c r="BX460"/>
  <c r="BY460"/>
  <c r="BL461"/>
  <c r="BM461"/>
  <c r="BN461"/>
  <c r="BO461"/>
  <c r="BP461"/>
  <c r="BQ461"/>
  <c r="BR461"/>
  <c r="BS461"/>
  <c r="BT461"/>
  <c r="BU461"/>
  <c r="BV461"/>
  <c r="BW461"/>
  <c r="BX461"/>
  <c r="BY461"/>
  <c r="BL462"/>
  <c r="BM462"/>
  <c r="BN462"/>
  <c r="BO462"/>
  <c r="BP462"/>
  <c r="BQ462"/>
  <c r="BR462"/>
  <c r="BS462"/>
  <c r="BT462"/>
  <c r="BU462"/>
  <c r="BV462"/>
  <c r="BW462"/>
  <c r="BX462"/>
  <c r="BY462"/>
  <c r="BL463"/>
  <c r="BM463"/>
  <c r="BN463"/>
  <c r="BO463"/>
  <c r="BP463"/>
  <c r="BQ463"/>
  <c r="BR463"/>
  <c r="BS463"/>
  <c r="BT463"/>
  <c r="BU463"/>
  <c r="BV463"/>
  <c r="BW463"/>
  <c r="BX463"/>
  <c r="BY463"/>
  <c r="BL464"/>
  <c r="BM464"/>
  <c r="BN464"/>
  <c r="BO464"/>
  <c r="BP464"/>
  <c r="BQ464"/>
  <c r="BR464"/>
  <c r="BS464"/>
  <c r="BT464"/>
  <c r="BU464"/>
  <c r="BV464"/>
  <c r="BW464"/>
  <c r="BX464"/>
  <c r="BY464"/>
  <c r="BL465"/>
  <c r="BM465"/>
  <c r="BN465"/>
  <c r="BO465"/>
  <c r="BP465"/>
  <c r="BQ465"/>
  <c r="BR465"/>
  <c r="BS465"/>
  <c r="BT465"/>
  <c r="BU465"/>
  <c r="BV465"/>
  <c r="BW465"/>
  <c r="BX465"/>
  <c r="BY465"/>
  <c r="BL466"/>
  <c r="BM466"/>
  <c r="BN466"/>
  <c r="BO466"/>
  <c r="BP466"/>
  <c r="BQ466"/>
  <c r="BR466"/>
  <c r="BS466"/>
  <c r="BT466"/>
  <c r="BU466"/>
  <c r="BV466"/>
  <c r="BW466"/>
  <c r="BX466"/>
  <c r="BY466"/>
  <c r="BL467"/>
  <c r="BM467"/>
  <c r="BN467"/>
  <c r="BO467"/>
  <c r="BP467"/>
  <c r="BQ467"/>
  <c r="BR467"/>
  <c r="BS467"/>
  <c r="BT467"/>
  <c r="BU467"/>
  <c r="BV467"/>
  <c r="BW467"/>
  <c r="BX467"/>
  <c r="BY467"/>
  <c r="BL468"/>
  <c r="BM468"/>
  <c r="BN468"/>
  <c r="BO468"/>
  <c r="BP468"/>
  <c r="BQ468"/>
  <c r="BR468"/>
  <c r="BS468"/>
  <c r="BT468"/>
  <c r="BU468"/>
  <c r="BV468"/>
  <c r="BW468"/>
  <c r="BX468"/>
  <c r="BY468"/>
  <c r="BL469"/>
  <c r="BM469"/>
  <c r="BN469"/>
  <c r="BO469"/>
  <c r="BP469"/>
  <c r="BQ469"/>
  <c r="BR469"/>
  <c r="BS469"/>
  <c r="BT469"/>
  <c r="BU469"/>
  <c r="BV469"/>
  <c r="BW469"/>
  <c r="BX469"/>
  <c r="BY469"/>
  <c r="BL470"/>
  <c r="BM470"/>
  <c r="BN470"/>
  <c r="BO470"/>
  <c r="BP470"/>
  <c r="BQ470"/>
  <c r="BR470"/>
  <c r="BS470"/>
  <c r="BT470"/>
  <c r="BU470"/>
  <c r="BV470"/>
  <c r="BW470"/>
  <c r="BX470"/>
  <c r="BY470"/>
  <c r="BL471"/>
  <c r="BM471"/>
  <c r="BN471"/>
  <c r="BO471"/>
  <c r="BP471"/>
  <c r="BQ471"/>
  <c r="BR471"/>
  <c r="BS471"/>
  <c r="BT471"/>
  <c r="BU471"/>
  <c r="BV471"/>
  <c r="BW471"/>
  <c r="BX471"/>
  <c r="BY471"/>
  <c r="BL472"/>
  <c r="BM472"/>
  <c r="BN472"/>
  <c r="BO472"/>
  <c r="BP472"/>
  <c r="BQ472"/>
  <c r="BR472"/>
  <c r="BS472"/>
  <c r="BT472"/>
  <c r="BU472"/>
  <c r="BV472"/>
  <c r="BW472"/>
  <c r="BX472"/>
  <c r="BY472"/>
  <c r="BL473"/>
  <c r="BM473"/>
  <c r="BN473"/>
  <c r="BO473"/>
  <c r="BP473"/>
  <c r="BQ473"/>
  <c r="BR473"/>
  <c r="BS473"/>
  <c r="BT473"/>
  <c r="BU473"/>
  <c r="BV473"/>
  <c r="BW473"/>
  <c r="BX473"/>
  <c r="BY473"/>
  <c r="BL474"/>
  <c r="BM474"/>
  <c r="BN474"/>
  <c r="BO474"/>
  <c r="BP474"/>
  <c r="BQ474"/>
  <c r="BR474"/>
  <c r="BS474"/>
  <c r="BT474"/>
  <c r="BU474"/>
  <c r="BV474"/>
  <c r="BW474"/>
  <c r="BX474"/>
  <c r="BY474"/>
  <c r="BL475"/>
  <c r="BM475"/>
  <c r="BN475"/>
  <c r="BO475"/>
  <c r="BP475"/>
  <c r="BQ475"/>
  <c r="BR475"/>
  <c r="BS475"/>
  <c r="BT475"/>
  <c r="BU475"/>
  <c r="BV475"/>
  <c r="BW475"/>
  <c r="BX475"/>
  <c r="BY475"/>
  <c r="BL476"/>
  <c r="BM476"/>
  <c r="BN476"/>
  <c r="BO476"/>
  <c r="BP476"/>
  <c r="BQ476"/>
  <c r="BR476"/>
  <c r="BS476"/>
  <c r="BT476"/>
  <c r="BU476"/>
  <c r="BV476"/>
  <c r="BW476"/>
  <c r="BX476"/>
  <c r="BY476"/>
  <c r="BL477"/>
  <c r="BM477"/>
  <c r="BN477"/>
  <c r="BO477"/>
  <c r="BP477"/>
  <c r="BQ477"/>
  <c r="BR477"/>
  <c r="BS477"/>
  <c r="BT477"/>
  <c r="BU477"/>
  <c r="BV477"/>
  <c r="BW477"/>
  <c r="BX477"/>
  <c r="BY477"/>
  <c r="BL478"/>
  <c r="BM478"/>
  <c r="BN478"/>
  <c r="BO478"/>
  <c r="BP478"/>
  <c r="BQ478"/>
  <c r="BR478"/>
  <c r="BS478"/>
  <c r="BT478"/>
  <c r="BU478"/>
  <c r="BV478"/>
  <c r="BW478"/>
  <c r="BX478"/>
  <c r="BY478"/>
  <c r="BL479"/>
  <c r="BM479"/>
  <c r="BN479"/>
  <c r="BO479"/>
  <c r="BP479"/>
  <c r="BQ479"/>
  <c r="BR479"/>
  <c r="BS479"/>
  <c r="BT479"/>
  <c r="BU479"/>
  <c r="BV479"/>
  <c r="BW479"/>
  <c r="BX479"/>
  <c r="BY479"/>
  <c r="BL480"/>
  <c r="BM480"/>
  <c r="BN480"/>
  <c r="BO480"/>
  <c r="BP480"/>
  <c r="BQ480"/>
  <c r="BR480"/>
  <c r="BS480"/>
  <c r="BT480"/>
  <c r="BU480"/>
  <c r="BV480"/>
  <c r="BW480"/>
  <c r="BX480"/>
  <c r="BY480"/>
  <c r="BL481"/>
  <c r="BM481"/>
  <c r="BN481"/>
  <c r="BO481"/>
  <c r="BP481"/>
  <c r="BQ481"/>
  <c r="BR481"/>
  <c r="BS481"/>
  <c r="BT481"/>
  <c r="BU481"/>
  <c r="BV481"/>
  <c r="BW481"/>
  <c r="BX481"/>
  <c r="BY481"/>
  <c r="BL482"/>
  <c r="BM482"/>
  <c r="BN482"/>
  <c r="BO482"/>
  <c r="BP482"/>
  <c r="BQ482"/>
  <c r="BR482"/>
  <c r="BS482"/>
  <c r="BT482"/>
  <c r="BU482"/>
  <c r="BV482"/>
  <c r="BW482"/>
  <c r="BX482"/>
  <c r="BY482"/>
  <c r="BL483"/>
  <c r="BM483"/>
  <c r="BN483"/>
  <c r="BO483"/>
  <c r="BP483"/>
  <c r="BQ483"/>
  <c r="BR483"/>
  <c r="BS483"/>
  <c r="BT483"/>
  <c r="BU483"/>
  <c r="BV483"/>
  <c r="BW483"/>
  <c r="BX483"/>
  <c r="BY483"/>
  <c r="BL484"/>
  <c r="BM484"/>
  <c r="BN484"/>
  <c r="BO484"/>
  <c r="BP484"/>
  <c r="BQ484"/>
  <c r="BR484"/>
  <c r="BS484"/>
  <c r="BT484"/>
  <c r="BU484"/>
  <c r="BV484"/>
  <c r="BW484"/>
  <c r="BX484"/>
  <c r="BY484"/>
  <c r="BL485"/>
  <c r="BM485"/>
  <c r="BN485"/>
  <c r="BO485"/>
  <c r="BP485"/>
  <c r="BQ485"/>
  <c r="BR485"/>
  <c r="BS485"/>
  <c r="BT485"/>
  <c r="BU485"/>
  <c r="BV485"/>
  <c r="BW485"/>
  <c r="BX485"/>
  <c r="BY485"/>
  <c r="BL486"/>
  <c r="BM486"/>
  <c r="BN486"/>
  <c r="BO486"/>
  <c r="BP486"/>
  <c r="BQ486"/>
  <c r="BR486"/>
  <c r="BS486"/>
  <c r="BT486"/>
  <c r="BU486"/>
  <c r="BV486"/>
  <c r="BW486"/>
  <c r="BX486"/>
  <c r="BY486"/>
  <c r="BL487"/>
  <c r="BM487"/>
  <c r="BN487"/>
  <c r="BO487"/>
  <c r="BP487"/>
  <c r="BQ487"/>
  <c r="BR487"/>
  <c r="BS487"/>
  <c r="BT487"/>
  <c r="BU487"/>
  <c r="BV487"/>
  <c r="BW487"/>
  <c r="BX487"/>
  <c r="BY487"/>
  <c r="BL488"/>
  <c r="BM488"/>
  <c r="BN488"/>
  <c r="BO488"/>
  <c r="BP488"/>
  <c r="BQ488"/>
  <c r="BR488"/>
  <c r="BS488"/>
  <c r="BT488"/>
  <c r="BU488"/>
  <c r="BV488"/>
  <c r="BW488"/>
  <c r="BX488"/>
  <c r="BY488"/>
  <c r="BL489"/>
  <c r="BM489"/>
  <c r="BN489"/>
  <c r="BO489"/>
  <c r="BP489"/>
  <c r="BQ489"/>
  <c r="BR489"/>
  <c r="BS489"/>
  <c r="BT489"/>
  <c r="BU489"/>
  <c r="BV489"/>
  <c r="BW489"/>
  <c r="BX489"/>
  <c r="BY489"/>
  <c r="BL490"/>
  <c r="BM490"/>
  <c r="BN490"/>
  <c r="BO490"/>
  <c r="BP490"/>
  <c r="BQ490"/>
  <c r="BR490"/>
  <c r="BS490"/>
  <c r="BT490"/>
  <c r="BU490"/>
  <c r="BV490"/>
  <c r="BW490"/>
  <c r="BX490"/>
  <c r="BY490"/>
  <c r="BL491"/>
  <c r="BM491"/>
  <c r="BN491"/>
  <c r="BO491"/>
  <c r="BP491"/>
  <c r="BQ491"/>
  <c r="BR491"/>
  <c r="BS491"/>
  <c r="BT491"/>
  <c r="BU491"/>
  <c r="BV491"/>
  <c r="BW491"/>
  <c r="BX491"/>
  <c r="BY491"/>
  <c r="BL492"/>
  <c r="BM492"/>
  <c r="BN492"/>
  <c r="BO492"/>
  <c r="BP492"/>
  <c r="BQ492"/>
  <c r="BR492"/>
  <c r="BS492"/>
  <c r="BT492"/>
  <c r="BU492"/>
  <c r="BV492"/>
  <c r="BW492"/>
  <c r="BX492"/>
  <c r="BY492"/>
  <c r="BL493"/>
  <c r="BM493"/>
  <c r="BN493"/>
  <c r="BO493"/>
  <c r="BP493"/>
  <c r="BQ493"/>
  <c r="BR493"/>
  <c r="BS493"/>
  <c r="BT493"/>
  <c r="BU493"/>
  <c r="BV493"/>
  <c r="BW493"/>
  <c r="BX493"/>
  <c r="BY493"/>
  <c r="BL494"/>
  <c r="BM494"/>
  <c r="BN494"/>
  <c r="BO494"/>
  <c r="BP494"/>
  <c r="BQ494"/>
  <c r="BR494"/>
  <c r="BS494"/>
  <c r="BT494"/>
  <c r="BU494"/>
  <c r="BV494"/>
  <c r="BW494"/>
  <c r="BX494"/>
  <c r="BY494"/>
  <c r="BL495"/>
  <c r="BM495"/>
  <c r="BN495"/>
  <c r="BO495"/>
  <c r="BP495"/>
  <c r="BQ495"/>
  <c r="BR495"/>
  <c r="BS495"/>
  <c r="BT495"/>
  <c r="BU495"/>
  <c r="BV495"/>
  <c r="BW495"/>
  <c r="BX495"/>
  <c r="BY495"/>
  <c r="BL496"/>
  <c r="BM496"/>
  <c r="BN496"/>
  <c r="BO496"/>
  <c r="BP496"/>
  <c r="BQ496"/>
  <c r="BR496"/>
  <c r="BS496"/>
  <c r="BT496"/>
  <c r="BU496"/>
  <c r="BV496"/>
  <c r="BW496"/>
  <c r="BX496"/>
  <c r="BY496"/>
  <c r="BL497"/>
  <c r="BM497"/>
  <c r="BN497"/>
  <c r="BO497"/>
  <c r="BP497"/>
  <c r="BQ497"/>
  <c r="BR497"/>
  <c r="BS497"/>
  <c r="BT497"/>
  <c r="BU497"/>
  <c r="BV497"/>
  <c r="BW497"/>
  <c r="BX497"/>
  <c r="BY497"/>
  <c r="BL498"/>
  <c r="BM498"/>
  <c r="BN498"/>
  <c r="BO498"/>
  <c r="BP498"/>
  <c r="BQ498"/>
  <c r="BR498"/>
  <c r="BS498"/>
  <c r="BT498"/>
  <c r="BU498"/>
  <c r="BV498"/>
  <c r="BW498"/>
  <c r="BX498"/>
  <c r="BY498"/>
  <c r="BL499"/>
  <c r="BM499"/>
  <c r="BN499"/>
  <c r="BO499"/>
  <c r="BP499"/>
  <c r="BQ499"/>
  <c r="BR499"/>
  <c r="BS499"/>
  <c r="BT499"/>
  <c r="BU499"/>
  <c r="BV499"/>
  <c r="BW499"/>
  <c r="BX499"/>
  <c r="BY499"/>
  <c r="BL500"/>
  <c r="BM500"/>
  <c r="BN500"/>
  <c r="BO500"/>
  <c r="BP500"/>
  <c r="BQ500"/>
  <c r="BR500"/>
  <c r="BS500"/>
  <c r="BT500"/>
  <c r="BU500"/>
  <c r="BV500"/>
  <c r="BW500"/>
  <c r="BX500"/>
  <c r="BY500"/>
  <c r="BL501"/>
  <c r="BM501"/>
  <c r="BN501"/>
  <c r="BO501"/>
  <c r="BP501"/>
  <c r="BQ501"/>
  <c r="BR501"/>
  <c r="BS501"/>
  <c r="BT501"/>
  <c r="BU501"/>
  <c r="BV501"/>
  <c r="BW501"/>
  <c r="BX501"/>
  <c r="BY501"/>
  <c r="BL502"/>
  <c r="BM502"/>
  <c r="BN502"/>
  <c r="BO502"/>
  <c r="BP502"/>
  <c r="BQ502"/>
  <c r="BR502"/>
  <c r="BS502"/>
  <c r="BT502"/>
  <c r="BU502"/>
  <c r="BV502"/>
  <c r="BW502"/>
  <c r="BX502"/>
  <c r="BY502"/>
  <c r="BL503"/>
  <c r="BM503"/>
  <c r="BN503"/>
  <c r="BO503"/>
  <c r="BP503"/>
  <c r="BQ503"/>
  <c r="BR503"/>
  <c r="BS503"/>
  <c r="BT503"/>
  <c r="BU503"/>
  <c r="BV503"/>
  <c r="BW503"/>
  <c r="BX503"/>
  <c r="BY503"/>
  <c r="BL504"/>
  <c r="BM504"/>
  <c r="BN504"/>
  <c r="BO504"/>
  <c r="BP504"/>
  <c r="BQ504"/>
  <c r="BR504"/>
  <c r="BS504"/>
  <c r="BT504"/>
  <c r="BU504"/>
  <c r="BV504"/>
  <c r="BW504"/>
  <c r="BX504"/>
  <c r="BY504"/>
  <c r="BL505"/>
  <c r="BM505"/>
  <c r="BN505"/>
  <c r="BO505"/>
  <c r="BP505"/>
  <c r="BQ505"/>
  <c r="BR505"/>
  <c r="BS505"/>
  <c r="BT505"/>
  <c r="BU505"/>
  <c r="BV505"/>
  <c r="BW505"/>
  <c r="BX505"/>
  <c r="BY505"/>
  <c r="BL506"/>
  <c r="BM506"/>
  <c r="BN506"/>
  <c r="BO506"/>
  <c r="BP506"/>
  <c r="BQ506"/>
  <c r="BR506"/>
  <c r="BS506"/>
  <c r="BT506"/>
  <c r="BU506"/>
  <c r="BV506"/>
  <c r="BW506"/>
  <c r="BX506"/>
  <c r="BY506"/>
  <c r="BL507"/>
  <c r="BM507"/>
  <c r="BN507"/>
  <c r="BO507"/>
  <c r="BP507"/>
  <c r="BQ507"/>
  <c r="BR507"/>
  <c r="BS507"/>
  <c r="BT507"/>
  <c r="BU507"/>
  <c r="BV507"/>
  <c r="BW507"/>
  <c r="BX507"/>
  <c r="BY507"/>
  <c r="BL508"/>
  <c r="BM508"/>
  <c r="BN508"/>
  <c r="BO508"/>
  <c r="BP508"/>
  <c r="BQ508"/>
  <c r="BR508"/>
  <c r="BS508"/>
  <c r="BT508"/>
  <c r="BU508"/>
  <c r="BV508"/>
  <c r="BW508"/>
  <c r="BX508"/>
  <c r="BY508"/>
  <c r="BL509"/>
  <c r="BM509"/>
  <c r="BN509"/>
  <c r="BO509"/>
  <c r="BP509"/>
  <c r="BQ509"/>
  <c r="BR509"/>
  <c r="BS509"/>
  <c r="BT509"/>
  <c r="BU509"/>
  <c r="BV509"/>
  <c r="BW509"/>
  <c r="BX509"/>
  <c r="BY509"/>
  <c r="BL510"/>
  <c r="BM510"/>
  <c r="BN510"/>
  <c r="BO510"/>
  <c r="BP510"/>
  <c r="BQ510"/>
  <c r="BR510"/>
  <c r="BS510"/>
  <c r="BT510"/>
  <c r="BU510"/>
  <c r="BV510"/>
  <c r="BW510"/>
  <c r="BX510"/>
  <c r="BY510"/>
  <c r="BL511"/>
  <c r="BM511"/>
  <c r="BN511"/>
  <c r="BO511"/>
  <c r="BP511"/>
  <c r="BQ511"/>
  <c r="BR511"/>
  <c r="BS511"/>
  <c r="BT511"/>
  <c r="BU511"/>
  <c r="BV511"/>
  <c r="BW511"/>
  <c r="BX511"/>
  <c r="BY511"/>
  <c r="BL512"/>
  <c r="BM512"/>
  <c r="BN512"/>
  <c r="BO512"/>
  <c r="BP512"/>
  <c r="BQ512"/>
  <c r="BR512"/>
  <c r="BS512"/>
  <c r="BT512"/>
  <c r="BU512"/>
  <c r="BV512"/>
  <c r="BW512"/>
  <c r="BX512"/>
  <c r="BY512"/>
  <c r="BL513"/>
  <c r="BM513"/>
  <c r="BN513"/>
  <c r="BO513"/>
  <c r="BP513"/>
  <c r="BQ513"/>
  <c r="BR513"/>
  <c r="BS513"/>
  <c r="BT513"/>
  <c r="BU513"/>
  <c r="BV513"/>
  <c r="BW513"/>
  <c r="BX513"/>
  <c r="BY513"/>
  <c r="BL514"/>
  <c r="BM514"/>
  <c r="BN514"/>
  <c r="BO514"/>
  <c r="BP514"/>
  <c r="BQ514"/>
  <c r="BR514"/>
  <c r="BS514"/>
  <c r="BT514"/>
  <c r="BU514"/>
  <c r="BV514"/>
  <c r="BW514"/>
  <c r="BX514"/>
  <c r="BY514"/>
  <c r="BL515"/>
  <c r="BM515"/>
  <c r="BN515"/>
  <c r="BO515"/>
  <c r="BP515"/>
  <c r="BQ515"/>
  <c r="BR515"/>
  <c r="BS515"/>
  <c r="BT515"/>
  <c r="BU515"/>
  <c r="BV515"/>
  <c r="BW515"/>
  <c r="BX515"/>
  <c r="BY515"/>
  <c r="BL516"/>
  <c r="BM516"/>
  <c r="BN516"/>
  <c r="BO516"/>
  <c r="BP516"/>
  <c r="BQ516"/>
  <c r="BR516"/>
  <c r="BS516"/>
  <c r="BT516"/>
  <c r="BU516"/>
  <c r="BV516"/>
  <c r="BW516"/>
  <c r="BX516"/>
  <c r="BY516"/>
  <c r="BL517"/>
  <c r="BM517"/>
  <c r="BN517"/>
  <c r="BO517"/>
  <c r="BP517"/>
  <c r="BQ517"/>
  <c r="BR517"/>
  <c r="BS517"/>
  <c r="BT517"/>
  <c r="BU517"/>
  <c r="BV517"/>
  <c r="BW517"/>
  <c r="BX517"/>
  <c r="BY517"/>
  <c r="BL518"/>
  <c r="BM518"/>
  <c r="BN518"/>
  <c r="BO518"/>
  <c r="BP518"/>
  <c r="BQ518"/>
  <c r="BR518"/>
  <c r="BS518"/>
  <c r="BT518"/>
  <c r="BU518"/>
  <c r="BV518"/>
  <c r="BW518"/>
  <c r="BX518"/>
  <c r="BY518"/>
  <c r="BL519"/>
  <c r="BM519"/>
  <c r="BN519"/>
  <c r="BO519"/>
  <c r="BP519"/>
  <c r="BQ519"/>
  <c r="BR519"/>
  <c r="BS519"/>
  <c r="BT519"/>
  <c r="BU519"/>
  <c r="BV519"/>
  <c r="BW519"/>
  <c r="BX519"/>
  <c r="BY519"/>
  <c r="BL520"/>
  <c r="BM520"/>
  <c r="BN520"/>
  <c r="BO520"/>
  <c r="BP520"/>
  <c r="BQ520"/>
  <c r="BR520"/>
  <c r="BS520"/>
  <c r="BT520"/>
  <c r="BU520"/>
  <c r="BV520"/>
  <c r="BW520"/>
  <c r="BX520"/>
  <c r="BY520"/>
  <c r="BL521"/>
  <c r="BM521"/>
  <c r="BN521"/>
  <c r="BO521"/>
  <c r="BP521"/>
  <c r="BQ521"/>
  <c r="BR521"/>
  <c r="BS521"/>
  <c r="BT521"/>
  <c r="BU521"/>
  <c r="BV521"/>
  <c r="BW521"/>
  <c r="BX521"/>
  <c r="BY521"/>
  <c r="BL522"/>
  <c r="BM522"/>
  <c r="BN522"/>
  <c r="BO522"/>
  <c r="BP522"/>
  <c r="BQ522"/>
  <c r="BR522"/>
  <c r="BS522"/>
  <c r="BT522"/>
  <c r="BU522"/>
  <c r="BV522"/>
  <c r="BW522"/>
  <c r="BX522"/>
  <c r="BY522"/>
  <c r="BL523"/>
  <c r="BM523"/>
  <c r="BN523"/>
  <c r="BO523"/>
  <c r="BP523"/>
  <c r="BQ523"/>
  <c r="BR523"/>
  <c r="BS523"/>
  <c r="BT523"/>
  <c r="BU523"/>
  <c r="BV523"/>
  <c r="BW523"/>
  <c r="BX523"/>
  <c r="BY523"/>
  <c r="BL524"/>
  <c r="BM524"/>
  <c r="BN524"/>
  <c r="BO524"/>
  <c r="BP524"/>
  <c r="BQ524"/>
  <c r="BR524"/>
  <c r="BS524"/>
  <c r="BT524"/>
  <c r="BU524"/>
  <c r="BV524"/>
  <c r="BW524"/>
  <c r="BX524"/>
  <c r="BY524"/>
  <c r="BL525"/>
  <c r="BM525"/>
  <c r="BN525"/>
  <c r="BO525"/>
  <c r="BP525"/>
  <c r="BQ525"/>
  <c r="BR525"/>
  <c r="BS525"/>
  <c r="BT525"/>
  <c r="BU525"/>
  <c r="BV525"/>
  <c r="BW525"/>
  <c r="BX525"/>
  <c r="BY525"/>
  <c r="BL526"/>
  <c r="BM526"/>
  <c r="BN526"/>
  <c r="BO526"/>
  <c r="BP526"/>
  <c r="BQ526"/>
  <c r="BR526"/>
  <c r="BS526"/>
  <c r="BT526"/>
  <c r="BU526"/>
  <c r="BV526"/>
  <c r="BW526"/>
  <c r="BX526"/>
  <c r="BY526"/>
  <c r="BL527"/>
  <c r="BM527"/>
  <c r="BN527"/>
  <c r="BO527"/>
  <c r="BP527"/>
  <c r="BQ527"/>
  <c r="BR527"/>
  <c r="BS527"/>
  <c r="BT527"/>
  <c r="BU527"/>
  <c r="BV527"/>
  <c r="BW527"/>
  <c r="BX527"/>
  <c r="BY527"/>
  <c r="BL528"/>
  <c r="BM528"/>
  <c r="BN528"/>
  <c r="BO528"/>
  <c r="BP528"/>
  <c r="BQ528"/>
  <c r="BR528"/>
  <c r="BS528"/>
  <c r="BT528"/>
  <c r="BU528"/>
  <c r="BV528"/>
  <c r="BW528"/>
  <c r="BX528"/>
  <c r="BY528"/>
  <c r="BL529"/>
  <c r="BM529"/>
  <c r="BN529"/>
  <c r="BO529"/>
  <c r="BP529"/>
  <c r="BQ529"/>
  <c r="BR529"/>
  <c r="BS529"/>
  <c r="BT529"/>
  <c r="BU529"/>
  <c r="BV529"/>
  <c r="BW529"/>
  <c r="BX529"/>
  <c r="BY529"/>
  <c r="BL530"/>
  <c r="BM530"/>
  <c r="BN530"/>
  <c r="BO530"/>
  <c r="BP530"/>
  <c r="BQ530"/>
  <c r="BR530"/>
  <c r="BS530"/>
  <c r="BT530"/>
  <c r="BU530"/>
  <c r="BV530"/>
  <c r="BW530"/>
  <c r="BX530"/>
  <c r="BY530"/>
  <c r="BL531"/>
  <c r="BM531"/>
  <c r="BN531"/>
  <c r="BO531"/>
  <c r="BP531"/>
  <c r="BQ531"/>
  <c r="BR531"/>
  <c r="BS531"/>
  <c r="BT531"/>
  <c r="BU531"/>
  <c r="BV531"/>
  <c r="BW531"/>
  <c r="BX531"/>
  <c r="BY531"/>
  <c r="BL532"/>
  <c r="BM532"/>
  <c r="BN532"/>
  <c r="BO532"/>
  <c r="BP532"/>
  <c r="BQ532"/>
  <c r="BR532"/>
  <c r="BS532"/>
  <c r="BT532"/>
  <c r="BU532"/>
  <c r="BV532"/>
  <c r="BW532"/>
  <c r="BX532"/>
  <c r="BY532"/>
  <c r="BL533"/>
  <c r="BM533"/>
  <c r="BN533"/>
  <c r="BO533"/>
  <c r="BP533"/>
  <c r="BQ533"/>
  <c r="BR533"/>
  <c r="BS533"/>
  <c r="BT533"/>
  <c r="BU533"/>
  <c r="BV533"/>
  <c r="BW533"/>
  <c r="BX533"/>
  <c r="BY533"/>
  <c r="BL534"/>
  <c r="BM534"/>
  <c r="BN534"/>
  <c r="BO534"/>
  <c r="BP534"/>
  <c r="BQ534"/>
  <c r="BR534"/>
  <c r="BS534"/>
  <c r="BT534"/>
  <c r="BU534"/>
  <c r="BV534"/>
  <c r="BW534"/>
  <c r="BX534"/>
  <c r="BY534"/>
  <c r="BL535"/>
  <c r="BM535"/>
  <c r="BN535"/>
  <c r="BO535"/>
  <c r="BP535"/>
  <c r="BQ535"/>
  <c r="BR535"/>
  <c r="BS535"/>
  <c r="BT535"/>
  <c r="BU535"/>
  <c r="BV535"/>
  <c r="BW535"/>
  <c r="BX535"/>
  <c r="BY535"/>
  <c r="BL536"/>
  <c r="BM536"/>
  <c r="BN536"/>
  <c r="BO536"/>
  <c r="BP536"/>
  <c r="BQ536"/>
  <c r="BR536"/>
  <c r="BS536"/>
  <c r="BT536"/>
  <c r="BU536"/>
  <c r="BV536"/>
  <c r="BW536"/>
  <c r="BX536"/>
  <c r="BY536"/>
  <c r="BL537"/>
  <c r="BM537"/>
  <c r="BN537"/>
  <c r="BO537"/>
  <c r="BP537"/>
  <c r="BQ537"/>
  <c r="BR537"/>
  <c r="BS537"/>
  <c r="BT537"/>
  <c r="BU537"/>
  <c r="BV537"/>
  <c r="BW537"/>
  <c r="BX537"/>
  <c r="BY537"/>
  <c r="BL538"/>
  <c r="BM538"/>
  <c r="BN538"/>
  <c r="BO538"/>
  <c r="BP538"/>
  <c r="BQ538"/>
  <c r="BR538"/>
  <c r="BS538"/>
  <c r="BT538"/>
  <c r="BU538"/>
  <c r="BV538"/>
  <c r="BW538"/>
  <c r="BX538"/>
  <c r="BY538"/>
  <c r="BL539"/>
  <c r="BM539"/>
  <c r="BN539"/>
  <c r="BO539"/>
  <c r="BP539"/>
  <c r="BQ539"/>
  <c r="BR539"/>
  <c r="BS539"/>
  <c r="BT539"/>
  <c r="BU539"/>
  <c r="BV539"/>
  <c r="BW539"/>
  <c r="BX539"/>
  <c r="BY539"/>
  <c r="BL540"/>
  <c r="BM540"/>
  <c r="BN540"/>
  <c r="BO540"/>
  <c r="BP540"/>
  <c r="BQ540"/>
  <c r="BR540"/>
  <c r="BS540"/>
  <c r="BT540"/>
  <c r="BU540"/>
  <c r="BV540"/>
  <c r="BW540"/>
  <c r="BX540"/>
  <c r="BY540"/>
  <c r="BL541"/>
  <c r="BM541"/>
  <c r="BN541"/>
  <c r="BO541"/>
  <c r="BP541"/>
  <c r="BQ541"/>
  <c r="BR541"/>
  <c r="BS541"/>
  <c r="BT541"/>
  <c r="BU541"/>
  <c r="BV541"/>
  <c r="BW541"/>
  <c r="BX541"/>
  <c r="BY541"/>
  <c r="BL542"/>
  <c r="BM542"/>
  <c r="BN542"/>
  <c r="BO542"/>
  <c r="BP542"/>
  <c r="BQ542"/>
  <c r="BR542"/>
  <c r="BS542"/>
  <c r="BT542"/>
  <c r="BU542"/>
  <c r="BV542"/>
  <c r="BW542"/>
  <c r="BX542"/>
  <c r="BY542"/>
  <c r="BL543"/>
  <c r="BM543"/>
  <c r="BN543"/>
  <c r="BO543"/>
  <c r="BP543"/>
  <c r="BQ543"/>
  <c r="BR543"/>
  <c r="BS543"/>
  <c r="BT543"/>
  <c r="BU543"/>
  <c r="BV543"/>
  <c r="BW543"/>
  <c r="BX543"/>
  <c r="BY543"/>
  <c r="BL544"/>
  <c r="BM544"/>
  <c r="BN544"/>
  <c r="BO544"/>
  <c r="BP544"/>
  <c r="BQ544"/>
  <c r="BR544"/>
  <c r="BS544"/>
  <c r="BT544"/>
  <c r="BU544"/>
  <c r="BV544"/>
  <c r="BW544"/>
  <c r="BX544"/>
  <c r="BY544"/>
  <c r="BL545"/>
  <c r="BM545"/>
  <c r="BN545"/>
  <c r="BO545"/>
  <c r="BP545"/>
  <c r="BQ545"/>
  <c r="BR545"/>
  <c r="BS545"/>
  <c r="BT545"/>
  <c r="BU545"/>
  <c r="BV545"/>
  <c r="BW545"/>
  <c r="BX545"/>
  <c r="BY545"/>
  <c r="BL546"/>
  <c r="BM546"/>
  <c r="BN546"/>
  <c r="BO546"/>
  <c r="BP546"/>
  <c r="BQ546"/>
  <c r="BR546"/>
  <c r="BS546"/>
  <c r="BT546"/>
  <c r="BU546"/>
  <c r="BV546"/>
  <c r="BW546"/>
  <c r="BX546"/>
  <c r="BY546"/>
  <c r="BL547"/>
  <c r="BM547"/>
  <c r="BN547"/>
  <c r="BO547"/>
  <c r="BP547"/>
  <c r="BQ547"/>
  <c r="BR547"/>
  <c r="BS547"/>
  <c r="BT547"/>
  <c r="BU547"/>
  <c r="BV547"/>
  <c r="BW547"/>
  <c r="BX547"/>
  <c r="BY547"/>
  <c r="BL548"/>
  <c r="BM548"/>
  <c r="BN548"/>
  <c r="BO548"/>
  <c r="BP548"/>
  <c r="BQ548"/>
  <c r="BR548"/>
  <c r="BS548"/>
  <c r="BT548"/>
  <c r="BU548"/>
  <c r="BV548"/>
  <c r="BW548"/>
  <c r="BX548"/>
  <c r="BY548"/>
  <c r="BL549"/>
  <c r="BM549"/>
  <c r="BN549"/>
  <c r="BO549"/>
  <c r="BP549"/>
  <c r="BQ549"/>
  <c r="BR549"/>
  <c r="BS549"/>
  <c r="BT549"/>
  <c r="BU549"/>
  <c r="BV549"/>
  <c r="BW549"/>
  <c r="BX549"/>
  <c r="BY549"/>
  <c r="BL550"/>
  <c r="BM550"/>
  <c r="BN550"/>
  <c r="BO550"/>
  <c r="BP550"/>
  <c r="BQ550"/>
  <c r="BR550"/>
  <c r="BS550"/>
  <c r="BT550"/>
  <c r="BU550"/>
  <c r="BV550"/>
  <c r="BW550"/>
  <c r="BX550"/>
  <c r="BY550"/>
  <c r="BL551"/>
  <c r="BM551"/>
  <c r="BN551"/>
  <c r="BO551"/>
  <c r="BP551"/>
  <c r="BQ551"/>
  <c r="BR551"/>
  <c r="BS551"/>
  <c r="BT551"/>
  <c r="BU551"/>
  <c r="BV551"/>
  <c r="BW551"/>
  <c r="BX551"/>
  <c r="BY551"/>
  <c r="BL552"/>
  <c r="BM552"/>
  <c r="BN552"/>
  <c r="BO552"/>
  <c r="BP552"/>
  <c r="BQ552"/>
  <c r="BR552"/>
  <c r="BS552"/>
  <c r="BT552"/>
  <c r="BU552"/>
  <c r="BV552"/>
  <c r="BW552"/>
  <c r="BX552"/>
  <c r="BY552"/>
  <c r="BL553"/>
  <c r="BM553"/>
  <c r="BN553"/>
  <c r="BO553"/>
  <c r="BP553"/>
  <c r="BQ553"/>
  <c r="BR553"/>
  <c r="BS553"/>
  <c r="BT553"/>
  <c r="BU553"/>
  <c r="BV553"/>
  <c r="BW553"/>
  <c r="BX553"/>
  <c r="BY553"/>
  <c r="BL554"/>
  <c r="BM554"/>
  <c r="BN554"/>
  <c r="BO554"/>
  <c r="BP554"/>
  <c r="BQ554"/>
  <c r="BR554"/>
  <c r="BS554"/>
  <c r="BT554"/>
  <c r="BU554"/>
  <c r="BV554"/>
  <c r="BW554"/>
  <c r="BX554"/>
  <c r="BY554"/>
  <c r="BL555"/>
  <c r="BM555"/>
  <c r="BN555"/>
  <c r="BO555"/>
  <c r="BP555"/>
  <c r="BQ555"/>
  <c r="BR555"/>
  <c r="BS555"/>
  <c r="BT555"/>
  <c r="BU555"/>
  <c r="BV555"/>
  <c r="BW555"/>
  <c r="BX555"/>
  <c r="BY555"/>
  <c r="BL556"/>
  <c r="BM556"/>
  <c r="BN556"/>
  <c r="BO556"/>
  <c r="BP556"/>
  <c r="BQ556"/>
  <c r="BR556"/>
  <c r="BS556"/>
  <c r="BT556"/>
  <c r="BU556"/>
  <c r="BV556"/>
  <c r="BW556"/>
  <c r="BX556"/>
  <c r="BY556"/>
  <c r="BL557"/>
  <c r="BM557"/>
  <c r="BN557"/>
  <c r="BO557"/>
  <c r="BP557"/>
  <c r="BQ557"/>
  <c r="BR557"/>
  <c r="BS557"/>
  <c r="BT557"/>
  <c r="BU557"/>
  <c r="BV557"/>
  <c r="BW557"/>
  <c r="BX557"/>
  <c r="BY557"/>
  <c r="BL558"/>
  <c r="BM558"/>
  <c r="BN558"/>
  <c r="BO558"/>
  <c r="BP558"/>
  <c r="BQ558"/>
  <c r="BR558"/>
  <c r="BS558"/>
  <c r="BT558"/>
  <c r="BU558"/>
  <c r="BV558"/>
  <c r="BW558"/>
  <c r="BX558"/>
  <c r="BY558"/>
  <c r="BL559"/>
  <c r="BM559"/>
  <c r="BN559"/>
  <c r="BO559"/>
  <c r="BP559"/>
  <c r="BQ559"/>
  <c r="BR559"/>
  <c r="BS559"/>
  <c r="BT559"/>
  <c r="BU559"/>
  <c r="BV559"/>
  <c r="BW559"/>
  <c r="BX559"/>
  <c r="BY559"/>
  <c r="BL560"/>
  <c r="BM560"/>
  <c r="BN560"/>
  <c r="BO560"/>
  <c r="BP560"/>
  <c r="BQ560"/>
  <c r="BR560"/>
  <c r="BS560"/>
  <c r="BT560"/>
  <c r="BU560"/>
  <c r="BV560"/>
  <c r="BW560"/>
  <c r="BX560"/>
  <c r="BY560"/>
  <c r="BL561"/>
  <c r="BM561"/>
  <c r="BN561"/>
  <c r="BO561"/>
  <c r="BP561"/>
  <c r="BQ561"/>
  <c r="BR561"/>
  <c r="BS561"/>
  <c r="BT561"/>
  <c r="BU561"/>
  <c r="BV561"/>
  <c r="BW561"/>
  <c r="BX561"/>
  <c r="BY561"/>
  <c r="BL562"/>
  <c r="BM562"/>
  <c r="BN562"/>
  <c r="BO562"/>
  <c r="BP562"/>
  <c r="BQ562"/>
  <c r="BR562"/>
  <c r="BS562"/>
  <c r="BT562"/>
  <c r="BU562"/>
  <c r="BV562"/>
  <c r="BW562"/>
  <c r="BX562"/>
  <c r="BY562"/>
  <c r="BL563"/>
  <c r="BM563"/>
  <c r="BN563"/>
  <c r="BO563"/>
  <c r="BP563"/>
  <c r="BQ563"/>
  <c r="BR563"/>
  <c r="BS563"/>
  <c r="BT563"/>
  <c r="BU563"/>
  <c r="BV563"/>
  <c r="BW563"/>
  <c r="BX563"/>
  <c r="BY563"/>
  <c r="BL564"/>
  <c r="BM564"/>
  <c r="BN564"/>
  <c r="BO564"/>
  <c r="BP564"/>
  <c r="BQ564"/>
  <c r="BR564"/>
  <c r="BS564"/>
  <c r="BT564"/>
  <c r="BU564"/>
  <c r="BV564"/>
  <c r="BW564"/>
  <c r="BX564"/>
  <c r="BY564"/>
  <c r="BL565"/>
  <c r="BM565"/>
  <c r="BN565"/>
  <c r="BO565"/>
  <c r="BP565"/>
  <c r="BQ565"/>
  <c r="BR565"/>
  <c r="BS565"/>
  <c r="BT565"/>
  <c r="BU565"/>
  <c r="BV565"/>
  <c r="BW565"/>
  <c r="BX565"/>
  <c r="BY565"/>
  <c r="BL566"/>
  <c r="BM566"/>
  <c r="BN566"/>
  <c r="BO566"/>
  <c r="BP566"/>
  <c r="BQ566"/>
  <c r="BR566"/>
  <c r="BS566"/>
  <c r="BT566"/>
  <c r="BU566"/>
  <c r="BV566"/>
  <c r="BW566"/>
  <c r="BX566"/>
  <c r="BY566"/>
  <c r="BL567"/>
  <c r="BM567"/>
  <c r="BN567"/>
  <c r="BO567"/>
  <c r="BP567"/>
  <c r="BQ567"/>
  <c r="BR567"/>
  <c r="BS567"/>
  <c r="BT567"/>
  <c r="BU567"/>
  <c r="BV567"/>
  <c r="BW567"/>
  <c r="BX567"/>
  <c r="BY567"/>
  <c r="BL568"/>
  <c r="BM568"/>
  <c r="BN568"/>
  <c r="BO568"/>
  <c r="BP568"/>
  <c r="BQ568"/>
  <c r="BR568"/>
  <c r="BS568"/>
  <c r="BT568"/>
  <c r="BU568"/>
  <c r="BV568"/>
  <c r="BW568"/>
  <c r="BX568"/>
  <c r="BY568"/>
  <c r="BM2"/>
  <c r="BN2"/>
  <c r="BO2"/>
  <c r="BP2"/>
  <c r="BQ2"/>
  <c r="BR2"/>
  <c r="BS2"/>
  <c r="BT2"/>
  <c r="BU2"/>
  <c r="BV2"/>
  <c r="BW2"/>
  <c r="BX2"/>
  <c r="BY2"/>
  <c r="BL2"/>
  <c r="AW571"/>
  <c r="AX571"/>
  <c r="AY571"/>
  <c r="AZ571"/>
  <c r="BA571"/>
  <c r="BB571"/>
  <c r="BC571"/>
  <c r="BD571"/>
  <c r="BE571"/>
  <c r="BF571"/>
  <c r="BG571"/>
  <c r="BH571"/>
  <c r="BI571"/>
  <c r="AV571"/>
  <c r="AV3"/>
  <c r="AW3"/>
  <c r="AX3"/>
  <c r="AY3"/>
  <c r="AZ3"/>
  <c r="BA3"/>
  <c r="BB3"/>
  <c r="BC3"/>
  <c r="BD3"/>
  <c r="BE3"/>
  <c r="BF3"/>
  <c r="BG3"/>
  <c r="BH3"/>
  <c r="BI3"/>
  <c r="AV4"/>
  <c r="AW4"/>
  <c r="AX4"/>
  <c r="AY4"/>
  <c r="AZ4"/>
  <c r="BA4"/>
  <c r="BB4"/>
  <c r="BC4"/>
  <c r="BD4"/>
  <c r="BE4"/>
  <c r="BF4"/>
  <c r="BG4"/>
  <c r="BH4"/>
  <c r="BI4"/>
  <c r="AV5"/>
  <c r="AW5"/>
  <c r="AX5"/>
  <c r="AY5"/>
  <c r="AZ5"/>
  <c r="BA5"/>
  <c r="BB5"/>
  <c r="BC5"/>
  <c r="BD5"/>
  <c r="BE5"/>
  <c r="BF5"/>
  <c r="BG5"/>
  <c r="BH5"/>
  <c r="BI5"/>
  <c r="AV6"/>
  <c r="AW6"/>
  <c r="AX6"/>
  <c r="AY6"/>
  <c r="AZ6"/>
  <c r="BA6"/>
  <c r="BB6"/>
  <c r="BC6"/>
  <c r="BD6"/>
  <c r="BE6"/>
  <c r="BF6"/>
  <c r="BG6"/>
  <c r="BH6"/>
  <c r="BI6"/>
  <c r="AV7"/>
  <c r="AW7"/>
  <c r="AX7"/>
  <c r="AY7"/>
  <c r="AZ7"/>
  <c r="BA7"/>
  <c r="BB7"/>
  <c r="BC7"/>
  <c r="BD7"/>
  <c r="BE7"/>
  <c r="BF7"/>
  <c r="BG7"/>
  <c r="BH7"/>
  <c r="BI7"/>
  <c r="AV8"/>
  <c r="AW8"/>
  <c r="AX8"/>
  <c r="AY8"/>
  <c r="AZ8"/>
  <c r="BA8"/>
  <c r="BB8"/>
  <c r="BC8"/>
  <c r="BD8"/>
  <c r="BE8"/>
  <c r="BF8"/>
  <c r="BG8"/>
  <c r="BH8"/>
  <c r="BI8"/>
  <c r="AV9"/>
  <c r="AW9"/>
  <c r="AX9"/>
  <c r="AY9"/>
  <c r="AZ9"/>
  <c r="BA9"/>
  <c r="BB9"/>
  <c r="BC9"/>
  <c r="BD9"/>
  <c r="BE9"/>
  <c r="BF9"/>
  <c r="BG9"/>
  <c r="BH9"/>
  <c r="BI9"/>
  <c r="AV10"/>
  <c r="AW10"/>
  <c r="AX10"/>
  <c r="AY10"/>
  <c r="AZ10"/>
  <c r="BA10"/>
  <c r="BB10"/>
  <c r="BC10"/>
  <c r="BD10"/>
  <c r="BE10"/>
  <c r="BF10"/>
  <c r="BG10"/>
  <c r="BH10"/>
  <c r="BI10"/>
  <c r="AV11"/>
  <c r="AW11"/>
  <c r="AX11"/>
  <c r="AY11"/>
  <c r="AZ11"/>
  <c r="BA11"/>
  <c r="BB11"/>
  <c r="BC11"/>
  <c r="BD11"/>
  <c r="BE11"/>
  <c r="BF11"/>
  <c r="BG11"/>
  <c r="BH11"/>
  <c r="BI11"/>
  <c r="AV12"/>
  <c r="AW12"/>
  <c r="AX12"/>
  <c r="AY12"/>
  <c r="AZ12"/>
  <c r="BA12"/>
  <c r="BB12"/>
  <c r="BC12"/>
  <c r="BD12"/>
  <c r="BE12"/>
  <c r="BF12"/>
  <c r="BG12"/>
  <c r="BH12"/>
  <c r="BI12"/>
  <c r="AV13"/>
  <c r="AW13"/>
  <c r="AX13"/>
  <c r="AY13"/>
  <c r="AZ13"/>
  <c r="BA13"/>
  <c r="BB13"/>
  <c r="BC13"/>
  <c r="BD13"/>
  <c r="BE13"/>
  <c r="BF13"/>
  <c r="BG13"/>
  <c r="BH13"/>
  <c r="BI13"/>
  <c r="AV14"/>
  <c r="AW14"/>
  <c r="AX14"/>
  <c r="AY14"/>
  <c r="AZ14"/>
  <c r="BA14"/>
  <c r="BB14"/>
  <c r="BC14"/>
  <c r="BD14"/>
  <c r="BE14"/>
  <c r="BF14"/>
  <c r="BG14"/>
  <c r="BH14"/>
  <c r="BI14"/>
  <c r="AV15"/>
  <c r="AW15"/>
  <c r="AX15"/>
  <c r="AY15"/>
  <c r="AZ15"/>
  <c r="BA15"/>
  <c r="BB15"/>
  <c r="BC15"/>
  <c r="BD15"/>
  <c r="BE15"/>
  <c r="BF15"/>
  <c r="BG15"/>
  <c r="BH15"/>
  <c r="BI15"/>
  <c r="AV16"/>
  <c r="AW16"/>
  <c r="AX16"/>
  <c r="AY16"/>
  <c r="AZ16"/>
  <c r="BA16"/>
  <c r="BB16"/>
  <c r="BC16"/>
  <c r="BD16"/>
  <c r="BE16"/>
  <c r="BF16"/>
  <c r="BG16"/>
  <c r="BH16"/>
  <c r="BI16"/>
  <c r="AV17"/>
  <c r="AW17"/>
  <c r="AX17"/>
  <c r="AY17"/>
  <c r="AZ17"/>
  <c r="BA17"/>
  <c r="BB17"/>
  <c r="BC17"/>
  <c r="BD17"/>
  <c r="BE17"/>
  <c r="BF17"/>
  <c r="BG17"/>
  <c r="BH17"/>
  <c r="BI17"/>
  <c r="AV18"/>
  <c r="AW18"/>
  <c r="AX18"/>
  <c r="AY18"/>
  <c r="AZ18"/>
  <c r="BA18"/>
  <c r="BB18"/>
  <c r="BC18"/>
  <c r="BD18"/>
  <c r="BE18"/>
  <c r="BF18"/>
  <c r="BG18"/>
  <c r="BH18"/>
  <c r="BI18"/>
  <c r="AV19"/>
  <c r="AW19"/>
  <c r="AX19"/>
  <c r="AY19"/>
  <c r="AZ19"/>
  <c r="BA19"/>
  <c r="BB19"/>
  <c r="BC19"/>
  <c r="BD19"/>
  <c r="BE19"/>
  <c r="BF19"/>
  <c r="BG19"/>
  <c r="BH19"/>
  <c r="BI19"/>
  <c r="AV20"/>
  <c r="AW20"/>
  <c r="AX20"/>
  <c r="AY20"/>
  <c r="AZ20"/>
  <c r="BA20"/>
  <c r="BB20"/>
  <c r="BC20"/>
  <c r="BD20"/>
  <c r="BE20"/>
  <c r="BF20"/>
  <c r="BG20"/>
  <c r="BH20"/>
  <c r="BI20"/>
  <c r="AV21"/>
  <c r="AW21"/>
  <c r="AX21"/>
  <c r="AY21"/>
  <c r="AZ21"/>
  <c r="BA21"/>
  <c r="BB21"/>
  <c r="BC21"/>
  <c r="BD21"/>
  <c r="BE21"/>
  <c r="BF21"/>
  <c r="BG21"/>
  <c r="BH21"/>
  <c r="BI21"/>
  <c r="AV22"/>
  <c r="AW22"/>
  <c r="AX22"/>
  <c r="AY22"/>
  <c r="AZ22"/>
  <c r="BA22"/>
  <c r="BB22"/>
  <c r="BC22"/>
  <c r="BD22"/>
  <c r="BE22"/>
  <c r="BF22"/>
  <c r="BG22"/>
  <c r="BH22"/>
  <c r="BI22"/>
  <c r="AV23"/>
  <c r="AW23"/>
  <c r="AX23"/>
  <c r="AY23"/>
  <c r="AZ23"/>
  <c r="BA23"/>
  <c r="BB23"/>
  <c r="BC23"/>
  <c r="BD23"/>
  <c r="BE23"/>
  <c r="BF23"/>
  <c r="BG23"/>
  <c r="BH23"/>
  <c r="BI23"/>
  <c r="AV24"/>
  <c r="AW24"/>
  <c r="AX24"/>
  <c r="AY24"/>
  <c r="AZ24"/>
  <c r="BA24"/>
  <c r="BB24"/>
  <c r="BC24"/>
  <c r="BD24"/>
  <c r="BE24"/>
  <c r="BF24"/>
  <c r="BG24"/>
  <c r="BH24"/>
  <c r="BI24"/>
  <c r="AV25"/>
  <c r="AW25"/>
  <c r="AX25"/>
  <c r="AY25"/>
  <c r="AZ25"/>
  <c r="BA25"/>
  <c r="BB25"/>
  <c r="BC25"/>
  <c r="BD25"/>
  <c r="BE25"/>
  <c r="BF25"/>
  <c r="BG25"/>
  <c r="BH25"/>
  <c r="BI25"/>
  <c r="AV26"/>
  <c r="AW26"/>
  <c r="AX26"/>
  <c r="AY26"/>
  <c r="AZ26"/>
  <c r="BA26"/>
  <c r="BB26"/>
  <c r="BC26"/>
  <c r="BD26"/>
  <c r="BE26"/>
  <c r="BF26"/>
  <c r="BG26"/>
  <c r="BH26"/>
  <c r="BI26"/>
  <c r="AV27"/>
  <c r="AW27"/>
  <c r="AX27"/>
  <c r="AY27"/>
  <c r="AZ27"/>
  <c r="BA27"/>
  <c r="BB27"/>
  <c r="BC27"/>
  <c r="BD27"/>
  <c r="BE27"/>
  <c r="BF27"/>
  <c r="BG27"/>
  <c r="BH27"/>
  <c r="BI27"/>
  <c r="AV28"/>
  <c r="AW28"/>
  <c r="AX28"/>
  <c r="AY28"/>
  <c r="AZ28"/>
  <c r="BA28"/>
  <c r="BB28"/>
  <c r="BC28"/>
  <c r="BD28"/>
  <c r="BE28"/>
  <c r="BF28"/>
  <c r="BG28"/>
  <c r="BH28"/>
  <c r="BI28"/>
  <c r="AV29"/>
  <c r="AW29"/>
  <c r="AX29"/>
  <c r="AY29"/>
  <c r="AZ29"/>
  <c r="BA29"/>
  <c r="BB29"/>
  <c r="BC29"/>
  <c r="BD29"/>
  <c r="BE29"/>
  <c r="BF29"/>
  <c r="BG29"/>
  <c r="BH29"/>
  <c r="BI29"/>
  <c r="AV30"/>
  <c r="AW30"/>
  <c r="AX30"/>
  <c r="AY30"/>
  <c r="AZ30"/>
  <c r="BA30"/>
  <c r="BB30"/>
  <c r="BC30"/>
  <c r="BD30"/>
  <c r="BE30"/>
  <c r="BF30"/>
  <c r="BG30"/>
  <c r="BH30"/>
  <c r="BI30"/>
  <c r="AV31"/>
  <c r="AW31"/>
  <c r="AX31"/>
  <c r="AY31"/>
  <c r="AZ31"/>
  <c r="BA31"/>
  <c r="BB31"/>
  <c r="BC31"/>
  <c r="BD31"/>
  <c r="BE31"/>
  <c r="BF31"/>
  <c r="BG31"/>
  <c r="BH31"/>
  <c r="BI31"/>
  <c r="AV32"/>
  <c r="AW32"/>
  <c r="AX32"/>
  <c r="AY32"/>
  <c r="AZ32"/>
  <c r="BA32"/>
  <c r="BB32"/>
  <c r="BC32"/>
  <c r="BD32"/>
  <c r="BE32"/>
  <c r="BF32"/>
  <c r="BG32"/>
  <c r="BH32"/>
  <c r="BI32"/>
  <c r="AV33"/>
  <c r="AW33"/>
  <c r="AX33"/>
  <c r="AY33"/>
  <c r="AZ33"/>
  <c r="BA33"/>
  <c r="BB33"/>
  <c r="BC33"/>
  <c r="BD33"/>
  <c r="BE33"/>
  <c r="BF33"/>
  <c r="BG33"/>
  <c r="BH33"/>
  <c r="BI33"/>
  <c r="AV34"/>
  <c r="AW34"/>
  <c r="AX34"/>
  <c r="AY34"/>
  <c r="AZ34"/>
  <c r="BA34"/>
  <c r="BB34"/>
  <c r="BC34"/>
  <c r="BD34"/>
  <c r="BE34"/>
  <c r="BF34"/>
  <c r="BG34"/>
  <c r="BH34"/>
  <c r="BI34"/>
  <c r="AV35"/>
  <c r="AW35"/>
  <c r="AX35"/>
  <c r="AY35"/>
  <c r="AZ35"/>
  <c r="BA35"/>
  <c r="BB35"/>
  <c r="BC35"/>
  <c r="BD35"/>
  <c r="BE35"/>
  <c r="BF35"/>
  <c r="BG35"/>
  <c r="BH35"/>
  <c r="BI35"/>
  <c r="AV36"/>
  <c r="AW36"/>
  <c r="AX36"/>
  <c r="AY36"/>
  <c r="AZ36"/>
  <c r="BA36"/>
  <c r="BB36"/>
  <c r="BC36"/>
  <c r="BD36"/>
  <c r="BE36"/>
  <c r="BF36"/>
  <c r="BG36"/>
  <c r="BH36"/>
  <c r="BI36"/>
  <c r="AV37"/>
  <c r="AW37"/>
  <c r="AX37"/>
  <c r="AY37"/>
  <c r="AZ37"/>
  <c r="BA37"/>
  <c r="BB37"/>
  <c r="BC37"/>
  <c r="BD37"/>
  <c r="BE37"/>
  <c r="BF37"/>
  <c r="BG37"/>
  <c r="BH37"/>
  <c r="BI37"/>
  <c r="AV38"/>
  <c r="AW38"/>
  <c r="AX38"/>
  <c r="AY38"/>
  <c r="AZ38"/>
  <c r="BA38"/>
  <c r="BB38"/>
  <c r="BC38"/>
  <c r="BD38"/>
  <c r="BE38"/>
  <c r="BF38"/>
  <c r="BG38"/>
  <c r="BH38"/>
  <c r="BI38"/>
  <c r="AV39"/>
  <c r="AW39"/>
  <c r="AX39"/>
  <c r="AY39"/>
  <c r="AZ39"/>
  <c r="BA39"/>
  <c r="BB39"/>
  <c r="BC39"/>
  <c r="BD39"/>
  <c r="BE39"/>
  <c r="BF39"/>
  <c r="BG39"/>
  <c r="BH39"/>
  <c r="BI39"/>
  <c r="AV40"/>
  <c r="AW40"/>
  <c r="AX40"/>
  <c r="AY40"/>
  <c r="AZ40"/>
  <c r="BA40"/>
  <c r="BB40"/>
  <c r="BC40"/>
  <c r="BD40"/>
  <c r="BE40"/>
  <c r="BF40"/>
  <c r="BG40"/>
  <c r="BH40"/>
  <c r="BI40"/>
  <c r="AV41"/>
  <c r="AW41"/>
  <c r="AX41"/>
  <c r="AY41"/>
  <c r="AZ41"/>
  <c r="BA41"/>
  <c r="BB41"/>
  <c r="BC41"/>
  <c r="BD41"/>
  <c r="BE41"/>
  <c r="BF41"/>
  <c r="BG41"/>
  <c r="BH41"/>
  <c r="BI41"/>
  <c r="AV42"/>
  <c r="AW42"/>
  <c r="AX42"/>
  <c r="AY42"/>
  <c r="AZ42"/>
  <c r="BA42"/>
  <c r="BB42"/>
  <c r="BC42"/>
  <c r="BD42"/>
  <c r="BE42"/>
  <c r="BF42"/>
  <c r="BG42"/>
  <c r="BH42"/>
  <c r="BI42"/>
  <c r="AV43"/>
  <c r="AW43"/>
  <c r="AX43"/>
  <c r="AY43"/>
  <c r="AZ43"/>
  <c r="BA43"/>
  <c r="BB43"/>
  <c r="BC43"/>
  <c r="BD43"/>
  <c r="BE43"/>
  <c r="BF43"/>
  <c r="BG43"/>
  <c r="BH43"/>
  <c r="BI43"/>
  <c r="AV44"/>
  <c r="AW44"/>
  <c r="AX44"/>
  <c r="AY44"/>
  <c r="AZ44"/>
  <c r="BA44"/>
  <c r="BB44"/>
  <c r="BC44"/>
  <c r="BD44"/>
  <c r="BE44"/>
  <c r="BF44"/>
  <c r="BG44"/>
  <c r="BH44"/>
  <c r="BI44"/>
  <c r="AV45"/>
  <c r="AW45"/>
  <c r="AX45"/>
  <c r="AY45"/>
  <c r="AZ45"/>
  <c r="BA45"/>
  <c r="BB45"/>
  <c r="BC45"/>
  <c r="BD45"/>
  <c r="BE45"/>
  <c r="BF45"/>
  <c r="BG45"/>
  <c r="BH45"/>
  <c r="BI45"/>
  <c r="AV46"/>
  <c r="AW46"/>
  <c r="AX46"/>
  <c r="AY46"/>
  <c r="AZ46"/>
  <c r="BA46"/>
  <c r="BB46"/>
  <c r="BC46"/>
  <c r="BD46"/>
  <c r="BE46"/>
  <c r="BF46"/>
  <c r="BG46"/>
  <c r="BH46"/>
  <c r="BI46"/>
  <c r="AV47"/>
  <c r="AW47"/>
  <c r="AX47"/>
  <c r="AY47"/>
  <c r="AZ47"/>
  <c r="BA47"/>
  <c r="BB47"/>
  <c r="BC47"/>
  <c r="BD47"/>
  <c r="BE47"/>
  <c r="BF47"/>
  <c r="BG47"/>
  <c r="BH47"/>
  <c r="BI47"/>
  <c r="AV48"/>
  <c r="AW48"/>
  <c r="AX48"/>
  <c r="AY48"/>
  <c r="AZ48"/>
  <c r="BA48"/>
  <c r="BB48"/>
  <c r="BC48"/>
  <c r="BD48"/>
  <c r="BE48"/>
  <c r="BF48"/>
  <c r="BG48"/>
  <c r="BH48"/>
  <c r="BI48"/>
  <c r="AV49"/>
  <c r="AW49"/>
  <c r="AX49"/>
  <c r="AY49"/>
  <c r="AZ49"/>
  <c r="BA49"/>
  <c r="BB49"/>
  <c r="BC49"/>
  <c r="BD49"/>
  <c r="BE49"/>
  <c r="BF49"/>
  <c r="BG49"/>
  <c r="BH49"/>
  <c r="BI49"/>
  <c r="AV50"/>
  <c r="AW50"/>
  <c r="AX50"/>
  <c r="AY50"/>
  <c r="AZ50"/>
  <c r="BA50"/>
  <c r="BB50"/>
  <c r="BC50"/>
  <c r="BD50"/>
  <c r="BE50"/>
  <c r="BF50"/>
  <c r="BG50"/>
  <c r="BH50"/>
  <c r="BI50"/>
  <c r="AV51"/>
  <c r="AW51"/>
  <c r="AX51"/>
  <c r="AY51"/>
  <c r="AZ51"/>
  <c r="BA51"/>
  <c r="BB51"/>
  <c r="BC51"/>
  <c r="BD51"/>
  <c r="BE51"/>
  <c r="BF51"/>
  <c r="BG51"/>
  <c r="BH51"/>
  <c r="BI51"/>
  <c r="AV52"/>
  <c r="AW52"/>
  <c r="AX52"/>
  <c r="AY52"/>
  <c r="AZ52"/>
  <c r="BA52"/>
  <c r="BB52"/>
  <c r="BC52"/>
  <c r="BD52"/>
  <c r="BE52"/>
  <c r="BF52"/>
  <c r="BG52"/>
  <c r="BH52"/>
  <c r="BI52"/>
  <c r="AV53"/>
  <c r="AW53"/>
  <c r="AX53"/>
  <c r="AY53"/>
  <c r="AZ53"/>
  <c r="BA53"/>
  <c r="BB53"/>
  <c r="BC53"/>
  <c r="BD53"/>
  <c r="BE53"/>
  <c r="BF53"/>
  <c r="BG53"/>
  <c r="BH53"/>
  <c r="BI53"/>
  <c r="AV54"/>
  <c r="AW54"/>
  <c r="AX54"/>
  <c r="AY54"/>
  <c r="AZ54"/>
  <c r="BA54"/>
  <c r="BB54"/>
  <c r="BC54"/>
  <c r="BD54"/>
  <c r="BE54"/>
  <c r="BF54"/>
  <c r="BG54"/>
  <c r="BH54"/>
  <c r="BI54"/>
  <c r="AV55"/>
  <c r="AW55"/>
  <c r="AX55"/>
  <c r="AY55"/>
  <c r="AZ55"/>
  <c r="BA55"/>
  <c r="BB55"/>
  <c r="BC55"/>
  <c r="BD55"/>
  <c r="BE55"/>
  <c r="BF55"/>
  <c r="BG55"/>
  <c r="BH55"/>
  <c r="BI55"/>
  <c r="AV56"/>
  <c r="AW56"/>
  <c r="AX56"/>
  <c r="AY56"/>
  <c r="AZ56"/>
  <c r="BA56"/>
  <c r="BB56"/>
  <c r="BC56"/>
  <c r="BD56"/>
  <c r="BE56"/>
  <c r="BF56"/>
  <c r="BG56"/>
  <c r="BH56"/>
  <c r="BI56"/>
  <c r="AV57"/>
  <c r="AW57"/>
  <c r="AX57"/>
  <c r="AY57"/>
  <c r="AZ57"/>
  <c r="BA57"/>
  <c r="BB57"/>
  <c r="BC57"/>
  <c r="BD57"/>
  <c r="BE57"/>
  <c r="BF57"/>
  <c r="BG57"/>
  <c r="BH57"/>
  <c r="BI57"/>
  <c r="AV58"/>
  <c r="AW58"/>
  <c r="AX58"/>
  <c r="AY58"/>
  <c r="AZ58"/>
  <c r="BA58"/>
  <c r="BB58"/>
  <c r="BC58"/>
  <c r="BD58"/>
  <c r="BE58"/>
  <c r="BF58"/>
  <c r="BG58"/>
  <c r="BH58"/>
  <c r="BI58"/>
  <c r="AV59"/>
  <c r="AW59"/>
  <c r="AX59"/>
  <c r="AY59"/>
  <c r="AZ59"/>
  <c r="BA59"/>
  <c r="BB59"/>
  <c r="BC59"/>
  <c r="BD59"/>
  <c r="BE59"/>
  <c r="BF59"/>
  <c r="BG59"/>
  <c r="BH59"/>
  <c r="BI59"/>
  <c r="AV60"/>
  <c r="AW60"/>
  <c r="AX60"/>
  <c r="AY60"/>
  <c r="AZ60"/>
  <c r="BA60"/>
  <c r="BB60"/>
  <c r="BC60"/>
  <c r="BD60"/>
  <c r="BE60"/>
  <c r="BF60"/>
  <c r="BG60"/>
  <c r="BH60"/>
  <c r="BI60"/>
  <c r="AV61"/>
  <c r="AW61"/>
  <c r="AX61"/>
  <c r="AY61"/>
  <c r="AZ61"/>
  <c r="BA61"/>
  <c r="BB61"/>
  <c r="BC61"/>
  <c r="BD61"/>
  <c r="BE61"/>
  <c r="BF61"/>
  <c r="BG61"/>
  <c r="BH61"/>
  <c r="BI61"/>
  <c r="AV62"/>
  <c r="AW62"/>
  <c r="AX62"/>
  <c r="AY62"/>
  <c r="AZ62"/>
  <c r="BA62"/>
  <c r="BB62"/>
  <c r="BC62"/>
  <c r="BD62"/>
  <c r="BE62"/>
  <c r="BF62"/>
  <c r="BG62"/>
  <c r="BH62"/>
  <c r="BI62"/>
  <c r="AV63"/>
  <c r="AW63"/>
  <c r="AX63"/>
  <c r="AY63"/>
  <c r="AZ63"/>
  <c r="BA63"/>
  <c r="BB63"/>
  <c r="BC63"/>
  <c r="BD63"/>
  <c r="BE63"/>
  <c r="BF63"/>
  <c r="BG63"/>
  <c r="BH63"/>
  <c r="BI63"/>
  <c r="AV64"/>
  <c r="AW64"/>
  <c r="AX64"/>
  <c r="AY64"/>
  <c r="AZ64"/>
  <c r="BA64"/>
  <c r="BB64"/>
  <c r="BC64"/>
  <c r="BD64"/>
  <c r="BE64"/>
  <c r="BF64"/>
  <c r="BG64"/>
  <c r="BH64"/>
  <c r="BI64"/>
  <c r="AV65"/>
  <c r="AW65"/>
  <c r="AX65"/>
  <c r="AY65"/>
  <c r="AZ65"/>
  <c r="BA65"/>
  <c r="BB65"/>
  <c r="BC65"/>
  <c r="BD65"/>
  <c r="BE65"/>
  <c r="BF65"/>
  <c r="BG65"/>
  <c r="BH65"/>
  <c r="BI65"/>
  <c r="AV66"/>
  <c r="AW66"/>
  <c r="AX66"/>
  <c r="AY66"/>
  <c r="AZ66"/>
  <c r="BA66"/>
  <c r="BB66"/>
  <c r="BC66"/>
  <c r="BD66"/>
  <c r="BE66"/>
  <c r="BF66"/>
  <c r="BG66"/>
  <c r="BH66"/>
  <c r="BI66"/>
  <c r="AV67"/>
  <c r="AW67"/>
  <c r="AX67"/>
  <c r="AY67"/>
  <c r="AZ67"/>
  <c r="BA67"/>
  <c r="BB67"/>
  <c r="BC67"/>
  <c r="BD67"/>
  <c r="BE67"/>
  <c r="BF67"/>
  <c r="BG67"/>
  <c r="BH67"/>
  <c r="BI67"/>
  <c r="AV68"/>
  <c r="AW68"/>
  <c r="AX68"/>
  <c r="AY68"/>
  <c r="AZ68"/>
  <c r="BA68"/>
  <c r="BB68"/>
  <c r="BC68"/>
  <c r="BD68"/>
  <c r="BE68"/>
  <c r="BF68"/>
  <c r="BG68"/>
  <c r="BH68"/>
  <c r="BI68"/>
  <c r="AV69"/>
  <c r="AW69"/>
  <c r="AX69"/>
  <c r="AY69"/>
  <c r="AZ69"/>
  <c r="BA69"/>
  <c r="BB69"/>
  <c r="BC69"/>
  <c r="BD69"/>
  <c r="BE69"/>
  <c r="BF69"/>
  <c r="BG69"/>
  <c r="BH69"/>
  <c r="BI69"/>
  <c r="AV70"/>
  <c r="AW70"/>
  <c r="AX70"/>
  <c r="AY70"/>
  <c r="AZ70"/>
  <c r="BA70"/>
  <c r="BB70"/>
  <c r="BC70"/>
  <c r="BD70"/>
  <c r="BE70"/>
  <c r="BF70"/>
  <c r="BG70"/>
  <c r="BH70"/>
  <c r="BI70"/>
  <c r="AV71"/>
  <c r="AW71"/>
  <c r="AX71"/>
  <c r="AY71"/>
  <c r="AZ71"/>
  <c r="BA71"/>
  <c r="BB71"/>
  <c r="BC71"/>
  <c r="BD71"/>
  <c r="BE71"/>
  <c r="BF71"/>
  <c r="BG71"/>
  <c r="BH71"/>
  <c r="BI71"/>
  <c r="AV72"/>
  <c r="AW72"/>
  <c r="AX72"/>
  <c r="AY72"/>
  <c r="AZ72"/>
  <c r="BA72"/>
  <c r="BB72"/>
  <c r="BC72"/>
  <c r="BD72"/>
  <c r="BE72"/>
  <c r="BF72"/>
  <c r="BG72"/>
  <c r="BH72"/>
  <c r="BI72"/>
  <c r="AV73"/>
  <c r="AW73"/>
  <c r="AX73"/>
  <c r="AY73"/>
  <c r="AZ73"/>
  <c r="BA73"/>
  <c r="BB73"/>
  <c r="BC73"/>
  <c r="BD73"/>
  <c r="BE73"/>
  <c r="BF73"/>
  <c r="BG73"/>
  <c r="BH73"/>
  <c r="BI73"/>
  <c r="AV74"/>
  <c r="AW74"/>
  <c r="AX74"/>
  <c r="AY74"/>
  <c r="AZ74"/>
  <c r="BA74"/>
  <c r="BB74"/>
  <c r="BC74"/>
  <c r="BD74"/>
  <c r="BE74"/>
  <c r="BF74"/>
  <c r="BG74"/>
  <c r="BH74"/>
  <c r="BI74"/>
  <c r="AV75"/>
  <c r="AW75"/>
  <c r="AX75"/>
  <c r="AY75"/>
  <c r="AZ75"/>
  <c r="BA75"/>
  <c r="BB75"/>
  <c r="BC75"/>
  <c r="BD75"/>
  <c r="BE75"/>
  <c r="BF75"/>
  <c r="BG75"/>
  <c r="BH75"/>
  <c r="BI75"/>
  <c r="AV76"/>
  <c r="AW76"/>
  <c r="AX76"/>
  <c r="AY76"/>
  <c r="AZ76"/>
  <c r="BA76"/>
  <c r="BB76"/>
  <c r="BC76"/>
  <c r="BD76"/>
  <c r="BE76"/>
  <c r="BF76"/>
  <c r="BG76"/>
  <c r="BH76"/>
  <c r="BI76"/>
  <c r="AV77"/>
  <c r="AW77"/>
  <c r="AX77"/>
  <c r="AY77"/>
  <c r="AZ77"/>
  <c r="BA77"/>
  <c r="BB77"/>
  <c r="BC77"/>
  <c r="BD77"/>
  <c r="BE77"/>
  <c r="BF77"/>
  <c r="BG77"/>
  <c r="BH77"/>
  <c r="BI77"/>
  <c r="AV78"/>
  <c r="AW78"/>
  <c r="AX78"/>
  <c r="AY78"/>
  <c r="AZ78"/>
  <c r="BA78"/>
  <c r="BB78"/>
  <c r="BC78"/>
  <c r="BD78"/>
  <c r="BE78"/>
  <c r="BF78"/>
  <c r="BG78"/>
  <c r="BH78"/>
  <c r="BI78"/>
  <c r="AV79"/>
  <c r="AW79"/>
  <c r="AX79"/>
  <c r="AY79"/>
  <c r="AZ79"/>
  <c r="BA79"/>
  <c r="BB79"/>
  <c r="BC79"/>
  <c r="BD79"/>
  <c r="BE79"/>
  <c r="BF79"/>
  <c r="BG79"/>
  <c r="BH79"/>
  <c r="BI79"/>
  <c r="AV80"/>
  <c r="AW80"/>
  <c r="AX80"/>
  <c r="AY80"/>
  <c r="AZ80"/>
  <c r="BA80"/>
  <c r="BB80"/>
  <c r="BC80"/>
  <c r="BD80"/>
  <c r="BE80"/>
  <c r="BF80"/>
  <c r="BG80"/>
  <c r="BH80"/>
  <c r="BI80"/>
  <c r="AV81"/>
  <c r="AW81"/>
  <c r="AX81"/>
  <c r="AY81"/>
  <c r="AZ81"/>
  <c r="BA81"/>
  <c r="BB81"/>
  <c r="BC81"/>
  <c r="BD81"/>
  <c r="BE81"/>
  <c r="BF81"/>
  <c r="BG81"/>
  <c r="BH81"/>
  <c r="BI81"/>
  <c r="AV82"/>
  <c r="AW82"/>
  <c r="AX82"/>
  <c r="AY82"/>
  <c r="AZ82"/>
  <c r="BA82"/>
  <c r="BB82"/>
  <c r="BC82"/>
  <c r="BD82"/>
  <c r="BE82"/>
  <c r="BF82"/>
  <c r="BG82"/>
  <c r="BH82"/>
  <c r="BI82"/>
  <c r="AV83"/>
  <c r="AW83"/>
  <c r="AX83"/>
  <c r="AY83"/>
  <c r="AZ83"/>
  <c r="BA83"/>
  <c r="BB83"/>
  <c r="BC83"/>
  <c r="BD83"/>
  <c r="BE83"/>
  <c r="BF83"/>
  <c r="BG83"/>
  <c r="BH83"/>
  <c r="BI83"/>
  <c r="AV84"/>
  <c r="AW84"/>
  <c r="AX84"/>
  <c r="AY84"/>
  <c r="AZ84"/>
  <c r="BA84"/>
  <c r="BB84"/>
  <c r="BC84"/>
  <c r="BD84"/>
  <c r="BE84"/>
  <c r="BF84"/>
  <c r="BG84"/>
  <c r="BH84"/>
  <c r="BI84"/>
  <c r="AV85"/>
  <c r="AW85"/>
  <c r="AX85"/>
  <c r="AY85"/>
  <c r="AZ85"/>
  <c r="BA85"/>
  <c r="BB85"/>
  <c r="BC85"/>
  <c r="BD85"/>
  <c r="BE85"/>
  <c r="BF85"/>
  <c r="BG85"/>
  <c r="BH85"/>
  <c r="BI85"/>
  <c r="AV86"/>
  <c r="AW86"/>
  <c r="AX86"/>
  <c r="AY86"/>
  <c r="AZ86"/>
  <c r="BA86"/>
  <c r="BB86"/>
  <c r="BC86"/>
  <c r="BD86"/>
  <c r="BE86"/>
  <c r="BF86"/>
  <c r="BG86"/>
  <c r="BH86"/>
  <c r="BI86"/>
  <c r="AV87"/>
  <c r="AW87"/>
  <c r="AX87"/>
  <c r="AY87"/>
  <c r="AZ87"/>
  <c r="BA87"/>
  <c r="BB87"/>
  <c r="BC87"/>
  <c r="BD87"/>
  <c r="BE87"/>
  <c r="BF87"/>
  <c r="BG87"/>
  <c r="BH87"/>
  <c r="BI87"/>
  <c r="AV88"/>
  <c r="AW88"/>
  <c r="AX88"/>
  <c r="AY88"/>
  <c r="AZ88"/>
  <c r="BA88"/>
  <c r="BB88"/>
  <c r="BC88"/>
  <c r="BD88"/>
  <c r="BE88"/>
  <c r="BF88"/>
  <c r="BG88"/>
  <c r="BH88"/>
  <c r="BI88"/>
  <c r="AV89"/>
  <c r="AW89"/>
  <c r="AX89"/>
  <c r="AY89"/>
  <c r="AZ89"/>
  <c r="BA89"/>
  <c r="BB89"/>
  <c r="BC89"/>
  <c r="BD89"/>
  <c r="BE89"/>
  <c r="BF89"/>
  <c r="BG89"/>
  <c r="BH89"/>
  <c r="BI89"/>
  <c r="AV90"/>
  <c r="AW90"/>
  <c r="AX90"/>
  <c r="AY90"/>
  <c r="AZ90"/>
  <c r="BA90"/>
  <c r="BB90"/>
  <c r="BC90"/>
  <c r="BD90"/>
  <c r="BE90"/>
  <c r="BF90"/>
  <c r="BG90"/>
  <c r="BH90"/>
  <c r="BI90"/>
  <c r="AV91"/>
  <c r="AW91"/>
  <c r="AX91"/>
  <c r="AY91"/>
  <c r="AZ91"/>
  <c r="BA91"/>
  <c r="BB91"/>
  <c r="BC91"/>
  <c r="BD91"/>
  <c r="BE91"/>
  <c r="BF91"/>
  <c r="BG91"/>
  <c r="BH91"/>
  <c r="BI91"/>
  <c r="AV92"/>
  <c r="AW92"/>
  <c r="AX92"/>
  <c r="AY92"/>
  <c r="AZ92"/>
  <c r="BA92"/>
  <c r="BB92"/>
  <c r="BC92"/>
  <c r="BD92"/>
  <c r="BE92"/>
  <c r="BF92"/>
  <c r="BG92"/>
  <c r="BH92"/>
  <c r="BI92"/>
  <c r="AV93"/>
  <c r="AW93"/>
  <c r="AX93"/>
  <c r="AY93"/>
  <c r="AZ93"/>
  <c r="BA93"/>
  <c r="BB93"/>
  <c r="BC93"/>
  <c r="BD93"/>
  <c r="BE93"/>
  <c r="BF93"/>
  <c r="BG93"/>
  <c r="BH93"/>
  <c r="BI93"/>
  <c r="AV94"/>
  <c r="AW94"/>
  <c r="AX94"/>
  <c r="AY94"/>
  <c r="AZ94"/>
  <c r="BA94"/>
  <c r="BB94"/>
  <c r="BC94"/>
  <c r="BD94"/>
  <c r="BE94"/>
  <c r="BF94"/>
  <c r="BG94"/>
  <c r="BH94"/>
  <c r="BI94"/>
  <c r="AV95"/>
  <c r="AW95"/>
  <c r="AX95"/>
  <c r="AY95"/>
  <c r="AZ95"/>
  <c r="BA95"/>
  <c r="BB95"/>
  <c r="BC95"/>
  <c r="BD95"/>
  <c r="BE95"/>
  <c r="BF95"/>
  <c r="BG95"/>
  <c r="BH95"/>
  <c r="BI95"/>
  <c r="AV96"/>
  <c r="AW96"/>
  <c r="AX96"/>
  <c r="AY96"/>
  <c r="AZ96"/>
  <c r="BA96"/>
  <c r="BB96"/>
  <c r="BC96"/>
  <c r="BD96"/>
  <c r="BE96"/>
  <c r="BF96"/>
  <c r="BG96"/>
  <c r="BH96"/>
  <c r="BI96"/>
  <c r="AV97"/>
  <c r="AW97"/>
  <c r="AX97"/>
  <c r="AY97"/>
  <c r="AZ97"/>
  <c r="BA97"/>
  <c r="BB97"/>
  <c r="BC97"/>
  <c r="BD97"/>
  <c r="BE97"/>
  <c r="BF97"/>
  <c r="BG97"/>
  <c r="BH97"/>
  <c r="BI97"/>
  <c r="AV98"/>
  <c r="AW98"/>
  <c r="AX98"/>
  <c r="AY98"/>
  <c r="AZ98"/>
  <c r="BA98"/>
  <c r="BB98"/>
  <c r="BC98"/>
  <c r="BD98"/>
  <c r="BE98"/>
  <c r="BF98"/>
  <c r="BG98"/>
  <c r="BH98"/>
  <c r="BI98"/>
  <c r="AV99"/>
  <c r="AW99"/>
  <c r="AX99"/>
  <c r="AY99"/>
  <c r="AZ99"/>
  <c r="BA99"/>
  <c r="BB99"/>
  <c r="BC99"/>
  <c r="BD99"/>
  <c r="BE99"/>
  <c r="BF99"/>
  <c r="BG99"/>
  <c r="BH99"/>
  <c r="BI99"/>
  <c r="AV100"/>
  <c r="AW100"/>
  <c r="AX100"/>
  <c r="AY100"/>
  <c r="AZ100"/>
  <c r="BA100"/>
  <c r="BB100"/>
  <c r="BC100"/>
  <c r="BD100"/>
  <c r="BE100"/>
  <c r="BF100"/>
  <c r="BG100"/>
  <c r="BH100"/>
  <c r="BI100"/>
  <c r="AV101"/>
  <c r="AW101"/>
  <c r="AX101"/>
  <c r="AY101"/>
  <c r="AZ101"/>
  <c r="BA101"/>
  <c r="BB101"/>
  <c r="BC101"/>
  <c r="BD101"/>
  <c r="BE101"/>
  <c r="BF101"/>
  <c r="BG101"/>
  <c r="BH101"/>
  <c r="BI101"/>
  <c r="AV102"/>
  <c r="AW102"/>
  <c r="AX102"/>
  <c r="AY102"/>
  <c r="AZ102"/>
  <c r="BA102"/>
  <c r="BB102"/>
  <c r="BC102"/>
  <c r="BD102"/>
  <c r="BE102"/>
  <c r="BF102"/>
  <c r="BG102"/>
  <c r="BH102"/>
  <c r="BI102"/>
  <c r="AV103"/>
  <c r="AW103"/>
  <c r="AX103"/>
  <c r="AY103"/>
  <c r="AZ103"/>
  <c r="BA103"/>
  <c r="BB103"/>
  <c r="BC103"/>
  <c r="BD103"/>
  <c r="BE103"/>
  <c r="BF103"/>
  <c r="BG103"/>
  <c r="BH103"/>
  <c r="BI103"/>
  <c r="AV104"/>
  <c r="AW104"/>
  <c r="AX104"/>
  <c r="AY104"/>
  <c r="AZ104"/>
  <c r="BA104"/>
  <c r="BB104"/>
  <c r="BC104"/>
  <c r="BD104"/>
  <c r="BE104"/>
  <c r="BF104"/>
  <c r="BG104"/>
  <c r="BH104"/>
  <c r="BI104"/>
  <c r="AV105"/>
  <c r="AW105"/>
  <c r="AX105"/>
  <c r="AY105"/>
  <c r="AZ105"/>
  <c r="BA105"/>
  <c r="BB105"/>
  <c r="BC105"/>
  <c r="BD105"/>
  <c r="BE105"/>
  <c r="BF105"/>
  <c r="BG105"/>
  <c r="BH105"/>
  <c r="BI105"/>
  <c r="AV106"/>
  <c r="AW106"/>
  <c r="AX106"/>
  <c r="AY106"/>
  <c r="AZ106"/>
  <c r="BA106"/>
  <c r="BB106"/>
  <c r="BC106"/>
  <c r="BD106"/>
  <c r="BE106"/>
  <c r="BF106"/>
  <c r="BG106"/>
  <c r="BH106"/>
  <c r="BI106"/>
  <c r="AV107"/>
  <c r="AW107"/>
  <c r="AX107"/>
  <c r="AY107"/>
  <c r="AZ107"/>
  <c r="BA107"/>
  <c r="BB107"/>
  <c r="BC107"/>
  <c r="BD107"/>
  <c r="BE107"/>
  <c r="BF107"/>
  <c r="BG107"/>
  <c r="BH107"/>
  <c r="BI107"/>
  <c r="AV108"/>
  <c r="AW108"/>
  <c r="AX108"/>
  <c r="AY108"/>
  <c r="AZ108"/>
  <c r="BA108"/>
  <c r="BB108"/>
  <c r="BC108"/>
  <c r="BD108"/>
  <c r="BE108"/>
  <c r="BF108"/>
  <c r="BG108"/>
  <c r="BH108"/>
  <c r="BI108"/>
  <c r="AV109"/>
  <c r="AW109"/>
  <c r="AX109"/>
  <c r="AY109"/>
  <c r="AZ109"/>
  <c r="BA109"/>
  <c r="BB109"/>
  <c r="BC109"/>
  <c r="BD109"/>
  <c r="BE109"/>
  <c r="BF109"/>
  <c r="BG109"/>
  <c r="BH109"/>
  <c r="BI109"/>
  <c r="AV110"/>
  <c r="AW110"/>
  <c r="AX110"/>
  <c r="AY110"/>
  <c r="AZ110"/>
  <c r="BA110"/>
  <c r="BB110"/>
  <c r="BC110"/>
  <c r="BD110"/>
  <c r="BE110"/>
  <c r="BF110"/>
  <c r="BG110"/>
  <c r="BH110"/>
  <c r="BI110"/>
  <c r="AV111"/>
  <c r="AW111"/>
  <c r="AX111"/>
  <c r="AY111"/>
  <c r="AZ111"/>
  <c r="BA111"/>
  <c r="BB111"/>
  <c r="BC111"/>
  <c r="BD111"/>
  <c r="BE111"/>
  <c r="BF111"/>
  <c r="BG111"/>
  <c r="BH111"/>
  <c r="BI111"/>
  <c r="AV112"/>
  <c r="AW112"/>
  <c r="AX112"/>
  <c r="AY112"/>
  <c r="AZ112"/>
  <c r="BA112"/>
  <c r="BB112"/>
  <c r="BC112"/>
  <c r="BD112"/>
  <c r="BE112"/>
  <c r="BF112"/>
  <c r="BG112"/>
  <c r="BH112"/>
  <c r="BI112"/>
  <c r="AV113"/>
  <c r="AW113"/>
  <c r="AX113"/>
  <c r="AY113"/>
  <c r="AZ113"/>
  <c r="BA113"/>
  <c r="BB113"/>
  <c r="BC113"/>
  <c r="BD113"/>
  <c r="BE113"/>
  <c r="BF113"/>
  <c r="BG113"/>
  <c r="BH113"/>
  <c r="BI113"/>
  <c r="AV114"/>
  <c r="AW114"/>
  <c r="AX114"/>
  <c r="AY114"/>
  <c r="AZ114"/>
  <c r="BA114"/>
  <c r="BB114"/>
  <c r="BC114"/>
  <c r="BD114"/>
  <c r="BE114"/>
  <c r="BF114"/>
  <c r="BG114"/>
  <c r="BH114"/>
  <c r="BI114"/>
  <c r="AV115"/>
  <c r="AW115"/>
  <c r="AX115"/>
  <c r="AY115"/>
  <c r="AZ115"/>
  <c r="BA115"/>
  <c r="BB115"/>
  <c r="BC115"/>
  <c r="BD115"/>
  <c r="BE115"/>
  <c r="BF115"/>
  <c r="BG115"/>
  <c r="BH115"/>
  <c r="BI115"/>
  <c r="AV116"/>
  <c r="AW116"/>
  <c r="AX116"/>
  <c r="AY116"/>
  <c r="AZ116"/>
  <c r="BA116"/>
  <c r="BB116"/>
  <c r="BC116"/>
  <c r="BD116"/>
  <c r="BE116"/>
  <c r="BF116"/>
  <c r="BG116"/>
  <c r="BH116"/>
  <c r="BI116"/>
  <c r="AV117"/>
  <c r="AW117"/>
  <c r="AX117"/>
  <c r="AY117"/>
  <c r="AZ117"/>
  <c r="BA117"/>
  <c r="BB117"/>
  <c r="BC117"/>
  <c r="BD117"/>
  <c r="BE117"/>
  <c r="BF117"/>
  <c r="BG117"/>
  <c r="BH117"/>
  <c r="BI117"/>
  <c r="AV118"/>
  <c r="AW118"/>
  <c r="AX118"/>
  <c r="AY118"/>
  <c r="AZ118"/>
  <c r="BA118"/>
  <c r="BB118"/>
  <c r="BC118"/>
  <c r="BD118"/>
  <c r="BE118"/>
  <c r="BF118"/>
  <c r="BG118"/>
  <c r="BH118"/>
  <c r="BI118"/>
  <c r="AV119"/>
  <c r="AW119"/>
  <c r="AX119"/>
  <c r="AY119"/>
  <c r="AZ119"/>
  <c r="BA119"/>
  <c r="BB119"/>
  <c r="BC119"/>
  <c r="BD119"/>
  <c r="BE119"/>
  <c r="BF119"/>
  <c r="BG119"/>
  <c r="BH119"/>
  <c r="BI119"/>
  <c r="AV120"/>
  <c r="AW120"/>
  <c r="AX120"/>
  <c r="AY120"/>
  <c r="AZ120"/>
  <c r="BA120"/>
  <c r="BB120"/>
  <c r="BC120"/>
  <c r="BD120"/>
  <c r="BE120"/>
  <c r="BF120"/>
  <c r="BG120"/>
  <c r="BH120"/>
  <c r="BI120"/>
  <c r="AV121"/>
  <c r="AW121"/>
  <c r="AX121"/>
  <c r="AY121"/>
  <c r="AZ121"/>
  <c r="BA121"/>
  <c r="BB121"/>
  <c r="BC121"/>
  <c r="BD121"/>
  <c r="BE121"/>
  <c r="BF121"/>
  <c r="BG121"/>
  <c r="BH121"/>
  <c r="BI121"/>
  <c r="AV122"/>
  <c r="AW122"/>
  <c r="AX122"/>
  <c r="AY122"/>
  <c r="AZ122"/>
  <c r="BA122"/>
  <c r="BB122"/>
  <c r="BC122"/>
  <c r="BD122"/>
  <c r="BE122"/>
  <c r="BF122"/>
  <c r="BG122"/>
  <c r="BH122"/>
  <c r="BI122"/>
  <c r="AV123"/>
  <c r="AW123"/>
  <c r="AX123"/>
  <c r="AY123"/>
  <c r="AZ123"/>
  <c r="BA123"/>
  <c r="BB123"/>
  <c r="BC123"/>
  <c r="BD123"/>
  <c r="BE123"/>
  <c r="BF123"/>
  <c r="BG123"/>
  <c r="BH123"/>
  <c r="BI123"/>
  <c r="AV124"/>
  <c r="AW124"/>
  <c r="AX124"/>
  <c r="AY124"/>
  <c r="AZ124"/>
  <c r="BA124"/>
  <c r="BB124"/>
  <c r="BC124"/>
  <c r="BD124"/>
  <c r="BE124"/>
  <c r="BF124"/>
  <c r="BG124"/>
  <c r="BH124"/>
  <c r="BI124"/>
  <c r="AV125"/>
  <c r="AW125"/>
  <c r="AX125"/>
  <c r="AY125"/>
  <c r="AZ125"/>
  <c r="BA125"/>
  <c r="BB125"/>
  <c r="BC125"/>
  <c r="BD125"/>
  <c r="BE125"/>
  <c r="BF125"/>
  <c r="BG125"/>
  <c r="BH125"/>
  <c r="BI125"/>
  <c r="AV126"/>
  <c r="AW126"/>
  <c r="AX126"/>
  <c r="AY126"/>
  <c r="AZ126"/>
  <c r="BA126"/>
  <c r="BB126"/>
  <c r="BC126"/>
  <c r="BD126"/>
  <c r="BE126"/>
  <c r="BF126"/>
  <c r="BG126"/>
  <c r="BH126"/>
  <c r="BI126"/>
  <c r="AV127"/>
  <c r="AW127"/>
  <c r="AX127"/>
  <c r="AY127"/>
  <c r="AZ127"/>
  <c r="BA127"/>
  <c r="BB127"/>
  <c r="BC127"/>
  <c r="BD127"/>
  <c r="BE127"/>
  <c r="BF127"/>
  <c r="BG127"/>
  <c r="BH127"/>
  <c r="BI127"/>
  <c r="AV128"/>
  <c r="AW128"/>
  <c r="AX128"/>
  <c r="AY128"/>
  <c r="AZ128"/>
  <c r="BA128"/>
  <c r="BB128"/>
  <c r="BC128"/>
  <c r="BD128"/>
  <c r="BE128"/>
  <c r="BF128"/>
  <c r="BG128"/>
  <c r="BH128"/>
  <c r="BI128"/>
  <c r="AV129"/>
  <c r="AW129"/>
  <c r="AX129"/>
  <c r="AY129"/>
  <c r="AZ129"/>
  <c r="BA129"/>
  <c r="BB129"/>
  <c r="BC129"/>
  <c r="BD129"/>
  <c r="BE129"/>
  <c r="BF129"/>
  <c r="BG129"/>
  <c r="BH129"/>
  <c r="BI129"/>
  <c r="AV130"/>
  <c r="AW130"/>
  <c r="AX130"/>
  <c r="AY130"/>
  <c r="AZ130"/>
  <c r="BA130"/>
  <c r="BB130"/>
  <c r="BC130"/>
  <c r="BD130"/>
  <c r="BE130"/>
  <c r="BF130"/>
  <c r="BG130"/>
  <c r="BH130"/>
  <c r="BI130"/>
  <c r="AV131"/>
  <c r="AW131"/>
  <c r="AX131"/>
  <c r="AY131"/>
  <c r="AZ131"/>
  <c r="BA131"/>
  <c r="BB131"/>
  <c r="BC131"/>
  <c r="BD131"/>
  <c r="BE131"/>
  <c r="BF131"/>
  <c r="BG131"/>
  <c r="BH131"/>
  <c r="BI131"/>
  <c r="AV132"/>
  <c r="AW132"/>
  <c r="AX132"/>
  <c r="AY132"/>
  <c r="AZ132"/>
  <c r="BA132"/>
  <c r="BB132"/>
  <c r="BC132"/>
  <c r="BD132"/>
  <c r="BE132"/>
  <c r="BF132"/>
  <c r="BG132"/>
  <c r="BH132"/>
  <c r="BI132"/>
  <c r="AV133"/>
  <c r="AW133"/>
  <c r="AX133"/>
  <c r="AY133"/>
  <c r="AZ133"/>
  <c r="BA133"/>
  <c r="BB133"/>
  <c r="BC133"/>
  <c r="BD133"/>
  <c r="BE133"/>
  <c r="BF133"/>
  <c r="BG133"/>
  <c r="BH133"/>
  <c r="BI133"/>
  <c r="AV134"/>
  <c r="AW134"/>
  <c r="AX134"/>
  <c r="AY134"/>
  <c r="AZ134"/>
  <c r="BA134"/>
  <c r="BB134"/>
  <c r="BC134"/>
  <c r="BD134"/>
  <c r="BE134"/>
  <c r="BF134"/>
  <c r="BG134"/>
  <c r="BH134"/>
  <c r="BI134"/>
  <c r="AV135"/>
  <c r="AW135"/>
  <c r="AX135"/>
  <c r="AY135"/>
  <c r="AZ135"/>
  <c r="BA135"/>
  <c r="BB135"/>
  <c r="BC135"/>
  <c r="BD135"/>
  <c r="BE135"/>
  <c r="BF135"/>
  <c r="BG135"/>
  <c r="BH135"/>
  <c r="BI135"/>
  <c r="AV136"/>
  <c r="AW136"/>
  <c r="AX136"/>
  <c r="AY136"/>
  <c r="AZ136"/>
  <c r="BA136"/>
  <c r="BB136"/>
  <c r="BC136"/>
  <c r="BD136"/>
  <c r="BE136"/>
  <c r="BF136"/>
  <c r="BG136"/>
  <c r="BH136"/>
  <c r="BI136"/>
  <c r="AV137"/>
  <c r="AW137"/>
  <c r="AX137"/>
  <c r="AY137"/>
  <c r="AZ137"/>
  <c r="BA137"/>
  <c r="BB137"/>
  <c r="BC137"/>
  <c r="BD137"/>
  <c r="BE137"/>
  <c r="BF137"/>
  <c r="BG137"/>
  <c r="BH137"/>
  <c r="BI137"/>
  <c r="AV138"/>
  <c r="AW138"/>
  <c r="AX138"/>
  <c r="AY138"/>
  <c r="AZ138"/>
  <c r="BA138"/>
  <c r="BB138"/>
  <c r="BC138"/>
  <c r="BD138"/>
  <c r="BE138"/>
  <c r="BF138"/>
  <c r="BG138"/>
  <c r="BH138"/>
  <c r="BI138"/>
  <c r="AV139"/>
  <c r="AW139"/>
  <c r="AX139"/>
  <c r="AY139"/>
  <c r="AZ139"/>
  <c r="BA139"/>
  <c r="BB139"/>
  <c r="BC139"/>
  <c r="BD139"/>
  <c r="BE139"/>
  <c r="BF139"/>
  <c r="BG139"/>
  <c r="BH139"/>
  <c r="BI139"/>
  <c r="AV140"/>
  <c r="AW140"/>
  <c r="AX140"/>
  <c r="AY140"/>
  <c r="AZ140"/>
  <c r="BA140"/>
  <c r="BB140"/>
  <c r="BC140"/>
  <c r="BD140"/>
  <c r="BE140"/>
  <c r="BF140"/>
  <c r="BG140"/>
  <c r="BH140"/>
  <c r="BI140"/>
  <c r="AV141"/>
  <c r="AW141"/>
  <c r="AX141"/>
  <c r="AY141"/>
  <c r="AZ141"/>
  <c r="BA141"/>
  <c r="BB141"/>
  <c r="BC141"/>
  <c r="BD141"/>
  <c r="BE141"/>
  <c r="BF141"/>
  <c r="BG141"/>
  <c r="BH141"/>
  <c r="BI141"/>
  <c r="AV142"/>
  <c r="AW142"/>
  <c r="AX142"/>
  <c r="AY142"/>
  <c r="AZ142"/>
  <c r="BA142"/>
  <c r="BB142"/>
  <c r="BC142"/>
  <c r="BD142"/>
  <c r="BE142"/>
  <c r="BF142"/>
  <c r="BG142"/>
  <c r="BH142"/>
  <c r="BI142"/>
  <c r="AV143"/>
  <c r="AW143"/>
  <c r="AX143"/>
  <c r="AY143"/>
  <c r="AZ143"/>
  <c r="BA143"/>
  <c r="BB143"/>
  <c r="BC143"/>
  <c r="BD143"/>
  <c r="BE143"/>
  <c r="BF143"/>
  <c r="BG143"/>
  <c r="BH143"/>
  <c r="BI143"/>
  <c r="AV144"/>
  <c r="AW144"/>
  <c r="AX144"/>
  <c r="AY144"/>
  <c r="AZ144"/>
  <c r="BA144"/>
  <c r="BB144"/>
  <c r="BC144"/>
  <c r="BD144"/>
  <c r="BE144"/>
  <c r="BF144"/>
  <c r="BG144"/>
  <c r="BH144"/>
  <c r="BI144"/>
  <c r="AV145"/>
  <c r="AW145"/>
  <c r="AX145"/>
  <c r="AY145"/>
  <c r="AZ145"/>
  <c r="BA145"/>
  <c r="BB145"/>
  <c r="BC145"/>
  <c r="BD145"/>
  <c r="BE145"/>
  <c r="BF145"/>
  <c r="BG145"/>
  <c r="BH145"/>
  <c r="BI145"/>
  <c r="AV146"/>
  <c r="AW146"/>
  <c r="AX146"/>
  <c r="AY146"/>
  <c r="AZ146"/>
  <c r="BA146"/>
  <c r="BB146"/>
  <c r="BC146"/>
  <c r="BD146"/>
  <c r="BE146"/>
  <c r="BF146"/>
  <c r="BG146"/>
  <c r="BH146"/>
  <c r="BI146"/>
  <c r="AV147"/>
  <c r="AW147"/>
  <c r="AX147"/>
  <c r="AY147"/>
  <c r="AZ147"/>
  <c r="BA147"/>
  <c r="BB147"/>
  <c r="BC147"/>
  <c r="BD147"/>
  <c r="BE147"/>
  <c r="BF147"/>
  <c r="BG147"/>
  <c r="BH147"/>
  <c r="BI147"/>
  <c r="AV148"/>
  <c r="AW148"/>
  <c r="AX148"/>
  <c r="AY148"/>
  <c r="AZ148"/>
  <c r="BA148"/>
  <c r="BB148"/>
  <c r="BC148"/>
  <c r="BD148"/>
  <c r="BE148"/>
  <c r="BF148"/>
  <c r="BG148"/>
  <c r="BH148"/>
  <c r="BI148"/>
  <c r="AV149"/>
  <c r="AW149"/>
  <c r="AX149"/>
  <c r="AY149"/>
  <c r="AZ149"/>
  <c r="BA149"/>
  <c r="BB149"/>
  <c r="BC149"/>
  <c r="BD149"/>
  <c r="BE149"/>
  <c r="BF149"/>
  <c r="BG149"/>
  <c r="BH149"/>
  <c r="BI149"/>
  <c r="AV150"/>
  <c r="AW150"/>
  <c r="AX150"/>
  <c r="AY150"/>
  <c r="AZ150"/>
  <c r="BA150"/>
  <c r="BB150"/>
  <c r="BC150"/>
  <c r="BD150"/>
  <c r="BE150"/>
  <c r="BF150"/>
  <c r="BG150"/>
  <c r="BH150"/>
  <c r="BI150"/>
  <c r="AV151"/>
  <c r="AW151"/>
  <c r="AX151"/>
  <c r="AY151"/>
  <c r="AZ151"/>
  <c r="BA151"/>
  <c r="BB151"/>
  <c r="BC151"/>
  <c r="BD151"/>
  <c r="BE151"/>
  <c r="BF151"/>
  <c r="BG151"/>
  <c r="BH151"/>
  <c r="BI151"/>
  <c r="AV152"/>
  <c r="AW152"/>
  <c r="AX152"/>
  <c r="AY152"/>
  <c r="AZ152"/>
  <c r="BA152"/>
  <c r="BB152"/>
  <c r="BC152"/>
  <c r="BD152"/>
  <c r="BE152"/>
  <c r="BF152"/>
  <c r="BG152"/>
  <c r="BH152"/>
  <c r="BI152"/>
  <c r="AV153"/>
  <c r="AW153"/>
  <c r="AX153"/>
  <c r="AY153"/>
  <c r="AZ153"/>
  <c r="BA153"/>
  <c r="BB153"/>
  <c r="BC153"/>
  <c r="BD153"/>
  <c r="BE153"/>
  <c r="BF153"/>
  <c r="BG153"/>
  <c r="BH153"/>
  <c r="BI153"/>
  <c r="AV154"/>
  <c r="AW154"/>
  <c r="AX154"/>
  <c r="AY154"/>
  <c r="AZ154"/>
  <c r="BA154"/>
  <c r="BB154"/>
  <c r="BC154"/>
  <c r="BD154"/>
  <c r="BE154"/>
  <c r="BF154"/>
  <c r="BG154"/>
  <c r="BH154"/>
  <c r="BI154"/>
  <c r="AV155"/>
  <c r="AW155"/>
  <c r="AX155"/>
  <c r="AY155"/>
  <c r="AZ155"/>
  <c r="BA155"/>
  <c r="BB155"/>
  <c r="BC155"/>
  <c r="BD155"/>
  <c r="BE155"/>
  <c r="BF155"/>
  <c r="BG155"/>
  <c r="BH155"/>
  <c r="BI155"/>
  <c r="AV156"/>
  <c r="AW156"/>
  <c r="AX156"/>
  <c r="AY156"/>
  <c r="AZ156"/>
  <c r="BA156"/>
  <c r="BB156"/>
  <c r="BC156"/>
  <c r="BD156"/>
  <c r="BE156"/>
  <c r="BF156"/>
  <c r="BG156"/>
  <c r="BH156"/>
  <c r="BI156"/>
  <c r="AV157"/>
  <c r="AW157"/>
  <c r="AX157"/>
  <c r="AY157"/>
  <c r="AZ157"/>
  <c r="BA157"/>
  <c r="BB157"/>
  <c r="BC157"/>
  <c r="BD157"/>
  <c r="BE157"/>
  <c r="BF157"/>
  <c r="BG157"/>
  <c r="BH157"/>
  <c r="BI157"/>
  <c r="AV158"/>
  <c r="AW158"/>
  <c r="AX158"/>
  <c r="AY158"/>
  <c r="AZ158"/>
  <c r="BA158"/>
  <c r="BB158"/>
  <c r="BC158"/>
  <c r="BD158"/>
  <c r="BE158"/>
  <c r="BF158"/>
  <c r="BG158"/>
  <c r="BH158"/>
  <c r="BI158"/>
  <c r="AV159"/>
  <c r="AW159"/>
  <c r="AX159"/>
  <c r="AY159"/>
  <c r="AZ159"/>
  <c r="BA159"/>
  <c r="BB159"/>
  <c r="BC159"/>
  <c r="BD159"/>
  <c r="BE159"/>
  <c r="BF159"/>
  <c r="BG159"/>
  <c r="BH159"/>
  <c r="BI159"/>
  <c r="AV160"/>
  <c r="AW160"/>
  <c r="AX160"/>
  <c r="AY160"/>
  <c r="AZ160"/>
  <c r="BA160"/>
  <c r="BB160"/>
  <c r="BC160"/>
  <c r="BD160"/>
  <c r="BE160"/>
  <c r="BF160"/>
  <c r="BG160"/>
  <c r="BH160"/>
  <c r="BI160"/>
  <c r="AV161"/>
  <c r="AW161"/>
  <c r="AX161"/>
  <c r="AY161"/>
  <c r="AZ161"/>
  <c r="BA161"/>
  <c r="BB161"/>
  <c r="BC161"/>
  <c r="BD161"/>
  <c r="BE161"/>
  <c r="BF161"/>
  <c r="BG161"/>
  <c r="BH161"/>
  <c r="BI161"/>
  <c r="AV162"/>
  <c r="AW162"/>
  <c r="AX162"/>
  <c r="AY162"/>
  <c r="AZ162"/>
  <c r="BA162"/>
  <c r="BB162"/>
  <c r="BC162"/>
  <c r="BD162"/>
  <c r="BE162"/>
  <c r="BF162"/>
  <c r="BG162"/>
  <c r="BH162"/>
  <c r="BI162"/>
  <c r="AV163"/>
  <c r="AW163"/>
  <c r="AX163"/>
  <c r="AY163"/>
  <c r="AZ163"/>
  <c r="BA163"/>
  <c r="BB163"/>
  <c r="BC163"/>
  <c r="BD163"/>
  <c r="BE163"/>
  <c r="BF163"/>
  <c r="BG163"/>
  <c r="BH163"/>
  <c r="BI163"/>
  <c r="AV164"/>
  <c r="AW164"/>
  <c r="AX164"/>
  <c r="AY164"/>
  <c r="AZ164"/>
  <c r="BA164"/>
  <c r="BB164"/>
  <c r="BC164"/>
  <c r="BD164"/>
  <c r="BE164"/>
  <c r="BF164"/>
  <c r="BG164"/>
  <c r="BH164"/>
  <c r="BI164"/>
  <c r="AV165"/>
  <c r="AW165"/>
  <c r="AX165"/>
  <c r="AY165"/>
  <c r="AZ165"/>
  <c r="BA165"/>
  <c r="BB165"/>
  <c r="BC165"/>
  <c r="BD165"/>
  <c r="BE165"/>
  <c r="BF165"/>
  <c r="BG165"/>
  <c r="BH165"/>
  <c r="BI165"/>
  <c r="AV166"/>
  <c r="AW166"/>
  <c r="AX166"/>
  <c r="AY166"/>
  <c r="AZ166"/>
  <c r="BA166"/>
  <c r="BB166"/>
  <c r="BC166"/>
  <c r="BD166"/>
  <c r="BE166"/>
  <c r="BF166"/>
  <c r="BG166"/>
  <c r="BH166"/>
  <c r="BI166"/>
  <c r="AV167"/>
  <c r="AW167"/>
  <c r="AX167"/>
  <c r="AY167"/>
  <c r="AZ167"/>
  <c r="BA167"/>
  <c r="BB167"/>
  <c r="BC167"/>
  <c r="BD167"/>
  <c r="BE167"/>
  <c r="BF167"/>
  <c r="BG167"/>
  <c r="BH167"/>
  <c r="BI167"/>
  <c r="AV168"/>
  <c r="AW168"/>
  <c r="AX168"/>
  <c r="AY168"/>
  <c r="AZ168"/>
  <c r="BA168"/>
  <c r="BB168"/>
  <c r="BC168"/>
  <c r="BD168"/>
  <c r="BE168"/>
  <c r="BF168"/>
  <c r="BG168"/>
  <c r="BH168"/>
  <c r="BI168"/>
  <c r="AV169"/>
  <c r="AW169"/>
  <c r="AX169"/>
  <c r="AY169"/>
  <c r="AZ169"/>
  <c r="BA169"/>
  <c r="BB169"/>
  <c r="BC169"/>
  <c r="BD169"/>
  <c r="BE169"/>
  <c r="BF169"/>
  <c r="BG169"/>
  <c r="BH169"/>
  <c r="BI169"/>
  <c r="AV170"/>
  <c r="AW170"/>
  <c r="AX170"/>
  <c r="AY170"/>
  <c r="AZ170"/>
  <c r="BA170"/>
  <c r="BB170"/>
  <c r="BC170"/>
  <c r="BD170"/>
  <c r="BE170"/>
  <c r="BF170"/>
  <c r="BG170"/>
  <c r="BH170"/>
  <c r="BI170"/>
  <c r="AV171"/>
  <c r="AW171"/>
  <c r="AX171"/>
  <c r="AY171"/>
  <c r="AZ171"/>
  <c r="BA171"/>
  <c r="BB171"/>
  <c r="BC171"/>
  <c r="BD171"/>
  <c r="BE171"/>
  <c r="BF171"/>
  <c r="BG171"/>
  <c r="BH171"/>
  <c r="BI171"/>
  <c r="AV172"/>
  <c r="AW172"/>
  <c r="AX172"/>
  <c r="AY172"/>
  <c r="AZ172"/>
  <c r="BA172"/>
  <c r="BB172"/>
  <c r="BC172"/>
  <c r="BD172"/>
  <c r="BE172"/>
  <c r="BF172"/>
  <c r="BG172"/>
  <c r="BH172"/>
  <c r="BI172"/>
  <c r="AV173"/>
  <c r="AW173"/>
  <c r="AX173"/>
  <c r="AY173"/>
  <c r="AZ173"/>
  <c r="BA173"/>
  <c r="BB173"/>
  <c r="BC173"/>
  <c r="BD173"/>
  <c r="BE173"/>
  <c r="BF173"/>
  <c r="BG173"/>
  <c r="BH173"/>
  <c r="BI173"/>
  <c r="AV174"/>
  <c r="AW174"/>
  <c r="AX174"/>
  <c r="AY174"/>
  <c r="AZ174"/>
  <c r="BA174"/>
  <c r="BB174"/>
  <c r="BC174"/>
  <c r="BD174"/>
  <c r="BE174"/>
  <c r="BF174"/>
  <c r="BG174"/>
  <c r="BH174"/>
  <c r="BI174"/>
  <c r="AV175"/>
  <c r="AW175"/>
  <c r="AX175"/>
  <c r="AY175"/>
  <c r="AZ175"/>
  <c r="BA175"/>
  <c r="BB175"/>
  <c r="BC175"/>
  <c r="BD175"/>
  <c r="BE175"/>
  <c r="BF175"/>
  <c r="BG175"/>
  <c r="BH175"/>
  <c r="BI175"/>
  <c r="AV176"/>
  <c r="AW176"/>
  <c r="AX176"/>
  <c r="AY176"/>
  <c r="AZ176"/>
  <c r="BA176"/>
  <c r="BB176"/>
  <c r="BC176"/>
  <c r="BD176"/>
  <c r="BE176"/>
  <c r="BF176"/>
  <c r="BG176"/>
  <c r="BH176"/>
  <c r="BI176"/>
  <c r="AV177"/>
  <c r="AW177"/>
  <c r="AX177"/>
  <c r="AY177"/>
  <c r="AZ177"/>
  <c r="BA177"/>
  <c r="BB177"/>
  <c r="BC177"/>
  <c r="BD177"/>
  <c r="BE177"/>
  <c r="BF177"/>
  <c r="BG177"/>
  <c r="BH177"/>
  <c r="BI177"/>
  <c r="AV178"/>
  <c r="AW178"/>
  <c r="AX178"/>
  <c r="AY178"/>
  <c r="AZ178"/>
  <c r="BA178"/>
  <c r="BB178"/>
  <c r="BC178"/>
  <c r="BD178"/>
  <c r="BE178"/>
  <c r="BF178"/>
  <c r="BG178"/>
  <c r="BH178"/>
  <c r="BI178"/>
  <c r="AV179"/>
  <c r="AW179"/>
  <c r="AX179"/>
  <c r="AY179"/>
  <c r="AZ179"/>
  <c r="BA179"/>
  <c r="BB179"/>
  <c r="BC179"/>
  <c r="BD179"/>
  <c r="BE179"/>
  <c r="BF179"/>
  <c r="BG179"/>
  <c r="BH179"/>
  <c r="BI179"/>
  <c r="AV180"/>
  <c r="AW180"/>
  <c r="AX180"/>
  <c r="AY180"/>
  <c r="AZ180"/>
  <c r="BA180"/>
  <c r="BB180"/>
  <c r="BC180"/>
  <c r="BD180"/>
  <c r="BE180"/>
  <c r="BF180"/>
  <c r="BG180"/>
  <c r="BH180"/>
  <c r="BI180"/>
  <c r="AV181"/>
  <c r="AW181"/>
  <c r="AX181"/>
  <c r="AY181"/>
  <c r="AZ181"/>
  <c r="BA181"/>
  <c r="BB181"/>
  <c r="BC181"/>
  <c r="BD181"/>
  <c r="BE181"/>
  <c r="BF181"/>
  <c r="BG181"/>
  <c r="BH181"/>
  <c r="BI181"/>
  <c r="AV182"/>
  <c r="AW182"/>
  <c r="AX182"/>
  <c r="AY182"/>
  <c r="AZ182"/>
  <c r="BA182"/>
  <c r="BB182"/>
  <c r="BC182"/>
  <c r="BD182"/>
  <c r="BE182"/>
  <c r="BF182"/>
  <c r="BG182"/>
  <c r="BH182"/>
  <c r="BI182"/>
  <c r="AV183"/>
  <c r="AW183"/>
  <c r="AX183"/>
  <c r="AY183"/>
  <c r="AZ183"/>
  <c r="BA183"/>
  <c r="BB183"/>
  <c r="BC183"/>
  <c r="BD183"/>
  <c r="BE183"/>
  <c r="BF183"/>
  <c r="BG183"/>
  <c r="BH183"/>
  <c r="BI183"/>
  <c r="AV184"/>
  <c r="AW184"/>
  <c r="AX184"/>
  <c r="AY184"/>
  <c r="AZ184"/>
  <c r="BA184"/>
  <c r="BB184"/>
  <c r="BC184"/>
  <c r="BD184"/>
  <c r="BE184"/>
  <c r="BF184"/>
  <c r="BG184"/>
  <c r="BH184"/>
  <c r="BI184"/>
  <c r="AV185"/>
  <c r="AW185"/>
  <c r="AX185"/>
  <c r="AY185"/>
  <c r="AZ185"/>
  <c r="BA185"/>
  <c r="BB185"/>
  <c r="BC185"/>
  <c r="BD185"/>
  <c r="BE185"/>
  <c r="BF185"/>
  <c r="BG185"/>
  <c r="BH185"/>
  <c r="BI185"/>
  <c r="AV186"/>
  <c r="AW186"/>
  <c r="AX186"/>
  <c r="AY186"/>
  <c r="AZ186"/>
  <c r="BA186"/>
  <c r="BB186"/>
  <c r="BC186"/>
  <c r="BD186"/>
  <c r="BE186"/>
  <c r="BF186"/>
  <c r="BG186"/>
  <c r="BH186"/>
  <c r="BI186"/>
  <c r="AV187"/>
  <c r="AW187"/>
  <c r="AX187"/>
  <c r="AY187"/>
  <c r="AZ187"/>
  <c r="BA187"/>
  <c r="BB187"/>
  <c r="BC187"/>
  <c r="BD187"/>
  <c r="BE187"/>
  <c r="BF187"/>
  <c r="BG187"/>
  <c r="BH187"/>
  <c r="BI187"/>
  <c r="AV188"/>
  <c r="AW188"/>
  <c r="AX188"/>
  <c r="AY188"/>
  <c r="AZ188"/>
  <c r="BA188"/>
  <c r="BB188"/>
  <c r="BC188"/>
  <c r="BD188"/>
  <c r="BE188"/>
  <c r="BF188"/>
  <c r="BG188"/>
  <c r="BH188"/>
  <c r="BI188"/>
  <c r="AV189"/>
  <c r="AW189"/>
  <c r="AX189"/>
  <c r="AY189"/>
  <c r="AZ189"/>
  <c r="BA189"/>
  <c r="BB189"/>
  <c r="BC189"/>
  <c r="BD189"/>
  <c r="BE189"/>
  <c r="BF189"/>
  <c r="BG189"/>
  <c r="BH189"/>
  <c r="BI189"/>
  <c r="AV190"/>
  <c r="AW190"/>
  <c r="AX190"/>
  <c r="AY190"/>
  <c r="AZ190"/>
  <c r="BA190"/>
  <c r="BB190"/>
  <c r="BC190"/>
  <c r="BD190"/>
  <c r="BE190"/>
  <c r="BF190"/>
  <c r="BG190"/>
  <c r="BH190"/>
  <c r="BI190"/>
  <c r="AV191"/>
  <c r="AW191"/>
  <c r="AX191"/>
  <c r="AY191"/>
  <c r="AZ191"/>
  <c r="BA191"/>
  <c r="BB191"/>
  <c r="BC191"/>
  <c r="BD191"/>
  <c r="BE191"/>
  <c r="BF191"/>
  <c r="BG191"/>
  <c r="BH191"/>
  <c r="BI191"/>
  <c r="AV192"/>
  <c r="AW192"/>
  <c r="AX192"/>
  <c r="AY192"/>
  <c r="AZ192"/>
  <c r="BA192"/>
  <c r="BB192"/>
  <c r="BC192"/>
  <c r="BD192"/>
  <c r="BE192"/>
  <c r="BF192"/>
  <c r="BG192"/>
  <c r="BH192"/>
  <c r="BI192"/>
  <c r="AV193"/>
  <c r="AW193"/>
  <c r="AX193"/>
  <c r="AY193"/>
  <c r="AZ193"/>
  <c r="BA193"/>
  <c r="BB193"/>
  <c r="BC193"/>
  <c r="BD193"/>
  <c r="BE193"/>
  <c r="BF193"/>
  <c r="BG193"/>
  <c r="BH193"/>
  <c r="BI193"/>
  <c r="AV194"/>
  <c r="AW194"/>
  <c r="AX194"/>
  <c r="AY194"/>
  <c r="AZ194"/>
  <c r="BA194"/>
  <c r="BB194"/>
  <c r="BC194"/>
  <c r="BD194"/>
  <c r="BE194"/>
  <c r="BF194"/>
  <c r="BG194"/>
  <c r="BH194"/>
  <c r="BI194"/>
  <c r="AV195"/>
  <c r="AW195"/>
  <c r="AX195"/>
  <c r="AY195"/>
  <c r="AZ195"/>
  <c r="BA195"/>
  <c r="BB195"/>
  <c r="BC195"/>
  <c r="BD195"/>
  <c r="BE195"/>
  <c r="BF195"/>
  <c r="BG195"/>
  <c r="BH195"/>
  <c r="BI195"/>
  <c r="AV196"/>
  <c r="AW196"/>
  <c r="AX196"/>
  <c r="AY196"/>
  <c r="AZ196"/>
  <c r="BA196"/>
  <c r="BB196"/>
  <c r="BC196"/>
  <c r="BD196"/>
  <c r="BE196"/>
  <c r="BF196"/>
  <c r="BG196"/>
  <c r="BH196"/>
  <c r="BI196"/>
  <c r="AV197"/>
  <c r="AW197"/>
  <c r="AX197"/>
  <c r="AY197"/>
  <c r="AZ197"/>
  <c r="BA197"/>
  <c r="BB197"/>
  <c r="BC197"/>
  <c r="BD197"/>
  <c r="BE197"/>
  <c r="BF197"/>
  <c r="BG197"/>
  <c r="BH197"/>
  <c r="BI197"/>
  <c r="AV198"/>
  <c r="AW198"/>
  <c r="AX198"/>
  <c r="AY198"/>
  <c r="AZ198"/>
  <c r="BA198"/>
  <c r="BB198"/>
  <c r="BC198"/>
  <c r="BD198"/>
  <c r="BE198"/>
  <c r="BF198"/>
  <c r="BG198"/>
  <c r="BH198"/>
  <c r="BI198"/>
  <c r="AV199"/>
  <c r="AW199"/>
  <c r="AX199"/>
  <c r="AY199"/>
  <c r="AZ199"/>
  <c r="BA199"/>
  <c r="BB199"/>
  <c r="BC199"/>
  <c r="BD199"/>
  <c r="BE199"/>
  <c r="BF199"/>
  <c r="BG199"/>
  <c r="BH199"/>
  <c r="BI199"/>
  <c r="AV200"/>
  <c r="AW200"/>
  <c r="AX200"/>
  <c r="AY200"/>
  <c r="AZ200"/>
  <c r="BA200"/>
  <c r="BB200"/>
  <c r="BC200"/>
  <c r="BD200"/>
  <c r="BE200"/>
  <c r="BF200"/>
  <c r="BG200"/>
  <c r="BH200"/>
  <c r="BI200"/>
  <c r="AV201"/>
  <c r="AW201"/>
  <c r="AX201"/>
  <c r="AY201"/>
  <c r="AZ201"/>
  <c r="BA201"/>
  <c r="BB201"/>
  <c r="BC201"/>
  <c r="BD201"/>
  <c r="BE201"/>
  <c r="BF201"/>
  <c r="BG201"/>
  <c r="BH201"/>
  <c r="BI201"/>
  <c r="AV202"/>
  <c r="AW202"/>
  <c r="AX202"/>
  <c r="AY202"/>
  <c r="AZ202"/>
  <c r="BA202"/>
  <c r="BB202"/>
  <c r="BC202"/>
  <c r="BD202"/>
  <c r="BE202"/>
  <c r="BF202"/>
  <c r="BG202"/>
  <c r="BH202"/>
  <c r="BI202"/>
  <c r="AV203"/>
  <c r="AW203"/>
  <c r="AX203"/>
  <c r="AY203"/>
  <c r="AZ203"/>
  <c r="BA203"/>
  <c r="BB203"/>
  <c r="BC203"/>
  <c r="BD203"/>
  <c r="BE203"/>
  <c r="BF203"/>
  <c r="BG203"/>
  <c r="BH203"/>
  <c r="BI203"/>
  <c r="AV204"/>
  <c r="AW204"/>
  <c r="AX204"/>
  <c r="AY204"/>
  <c r="AZ204"/>
  <c r="BA204"/>
  <c r="BB204"/>
  <c r="BC204"/>
  <c r="BD204"/>
  <c r="BE204"/>
  <c r="BF204"/>
  <c r="BG204"/>
  <c r="BH204"/>
  <c r="BI204"/>
  <c r="AV205"/>
  <c r="AW205"/>
  <c r="AX205"/>
  <c r="AY205"/>
  <c r="AZ205"/>
  <c r="BA205"/>
  <c r="BB205"/>
  <c r="BC205"/>
  <c r="BD205"/>
  <c r="BE205"/>
  <c r="BF205"/>
  <c r="BG205"/>
  <c r="BH205"/>
  <c r="BI205"/>
  <c r="AV206"/>
  <c r="AW206"/>
  <c r="AX206"/>
  <c r="AY206"/>
  <c r="AZ206"/>
  <c r="BA206"/>
  <c r="BB206"/>
  <c r="BC206"/>
  <c r="BD206"/>
  <c r="BE206"/>
  <c r="BF206"/>
  <c r="BG206"/>
  <c r="BH206"/>
  <c r="BI206"/>
  <c r="AV207"/>
  <c r="AW207"/>
  <c r="AX207"/>
  <c r="AY207"/>
  <c r="AZ207"/>
  <c r="BA207"/>
  <c r="BB207"/>
  <c r="BC207"/>
  <c r="BD207"/>
  <c r="BE207"/>
  <c r="BF207"/>
  <c r="BG207"/>
  <c r="BH207"/>
  <c r="BI207"/>
  <c r="AV208"/>
  <c r="AW208"/>
  <c r="AX208"/>
  <c r="AY208"/>
  <c r="AZ208"/>
  <c r="BA208"/>
  <c r="BB208"/>
  <c r="BC208"/>
  <c r="BD208"/>
  <c r="BE208"/>
  <c r="BF208"/>
  <c r="BG208"/>
  <c r="BH208"/>
  <c r="BI208"/>
  <c r="AV209"/>
  <c r="AW209"/>
  <c r="AX209"/>
  <c r="AY209"/>
  <c r="AZ209"/>
  <c r="BA209"/>
  <c r="BB209"/>
  <c r="BC209"/>
  <c r="BD209"/>
  <c r="BE209"/>
  <c r="BF209"/>
  <c r="BG209"/>
  <c r="BH209"/>
  <c r="BI209"/>
  <c r="AV210"/>
  <c r="AW210"/>
  <c r="AX210"/>
  <c r="AY210"/>
  <c r="AZ210"/>
  <c r="BA210"/>
  <c r="BB210"/>
  <c r="BC210"/>
  <c r="BD210"/>
  <c r="BE210"/>
  <c r="BF210"/>
  <c r="BG210"/>
  <c r="BH210"/>
  <c r="BI210"/>
  <c r="AV211"/>
  <c r="AW211"/>
  <c r="AX211"/>
  <c r="AY211"/>
  <c r="AZ211"/>
  <c r="BA211"/>
  <c r="BB211"/>
  <c r="BC211"/>
  <c r="BD211"/>
  <c r="BE211"/>
  <c r="BF211"/>
  <c r="BG211"/>
  <c r="BH211"/>
  <c r="BI211"/>
  <c r="AV212"/>
  <c r="AW212"/>
  <c r="AX212"/>
  <c r="AY212"/>
  <c r="AZ212"/>
  <c r="BA212"/>
  <c r="BB212"/>
  <c r="BC212"/>
  <c r="BD212"/>
  <c r="BE212"/>
  <c r="BF212"/>
  <c r="BG212"/>
  <c r="BH212"/>
  <c r="BI212"/>
  <c r="AV213"/>
  <c r="AW213"/>
  <c r="AX213"/>
  <c r="AY213"/>
  <c r="AZ213"/>
  <c r="BA213"/>
  <c r="BB213"/>
  <c r="BC213"/>
  <c r="BD213"/>
  <c r="BE213"/>
  <c r="BF213"/>
  <c r="BG213"/>
  <c r="BH213"/>
  <c r="BI213"/>
  <c r="AV214"/>
  <c r="AW214"/>
  <c r="AX214"/>
  <c r="AY214"/>
  <c r="AZ214"/>
  <c r="BA214"/>
  <c r="BB214"/>
  <c r="BC214"/>
  <c r="BD214"/>
  <c r="BE214"/>
  <c r="BF214"/>
  <c r="BG214"/>
  <c r="BH214"/>
  <c r="BI214"/>
  <c r="AV215"/>
  <c r="AW215"/>
  <c r="AX215"/>
  <c r="AY215"/>
  <c r="AZ215"/>
  <c r="BA215"/>
  <c r="BB215"/>
  <c r="BC215"/>
  <c r="BD215"/>
  <c r="BE215"/>
  <c r="BF215"/>
  <c r="BG215"/>
  <c r="BH215"/>
  <c r="BI215"/>
  <c r="AV216"/>
  <c r="AW216"/>
  <c r="AX216"/>
  <c r="AY216"/>
  <c r="AZ216"/>
  <c r="BA216"/>
  <c r="BB216"/>
  <c r="BC216"/>
  <c r="BD216"/>
  <c r="BE216"/>
  <c r="BF216"/>
  <c r="BG216"/>
  <c r="BH216"/>
  <c r="BI216"/>
  <c r="AV217"/>
  <c r="AW217"/>
  <c r="AX217"/>
  <c r="AY217"/>
  <c r="AZ217"/>
  <c r="BA217"/>
  <c r="BB217"/>
  <c r="BC217"/>
  <c r="BD217"/>
  <c r="BE217"/>
  <c r="BF217"/>
  <c r="BG217"/>
  <c r="BH217"/>
  <c r="BI217"/>
  <c r="AV218"/>
  <c r="AW218"/>
  <c r="AX218"/>
  <c r="AY218"/>
  <c r="AZ218"/>
  <c r="BA218"/>
  <c r="BB218"/>
  <c r="BC218"/>
  <c r="BD218"/>
  <c r="BE218"/>
  <c r="BF218"/>
  <c r="BG218"/>
  <c r="BH218"/>
  <c r="BI218"/>
  <c r="AV219"/>
  <c r="AW219"/>
  <c r="AX219"/>
  <c r="AY219"/>
  <c r="AZ219"/>
  <c r="BA219"/>
  <c r="BB219"/>
  <c r="BC219"/>
  <c r="BD219"/>
  <c r="BE219"/>
  <c r="BF219"/>
  <c r="BG219"/>
  <c r="BH219"/>
  <c r="BI219"/>
  <c r="AV220"/>
  <c r="AW220"/>
  <c r="AX220"/>
  <c r="AY220"/>
  <c r="AZ220"/>
  <c r="BA220"/>
  <c r="BB220"/>
  <c r="BC220"/>
  <c r="BD220"/>
  <c r="BE220"/>
  <c r="BF220"/>
  <c r="BG220"/>
  <c r="BH220"/>
  <c r="BI220"/>
  <c r="AV221"/>
  <c r="AW221"/>
  <c r="AX221"/>
  <c r="AY221"/>
  <c r="AZ221"/>
  <c r="BA221"/>
  <c r="BB221"/>
  <c r="BC221"/>
  <c r="BD221"/>
  <c r="BE221"/>
  <c r="BF221"/>
  <c r="BG221"/>
  <c r="BH221"/>
  <c r="BI221"/>
  <c r="AV222"/>
  <c r="AW222"/>
  <c r="AX222"/>
  <c r="AY222"/>
  <c r="AZ222"/>
  <c r="BA222"/>
  <c r="BB222"/>
  <c r="BC222"/>
  <c r="BD222"/>
  <c r="BE222"/>
  <c r="BF222"/>
  <c r="BG222"/>
  <c r="BH222"/>
  <c r="BI222"/>
  <c r="AV223"/>
  <c r="AW223"/>
  <c r="AX223"/>
  <c r="AY223"/>
  <c r="AZ223"/>
  <c r="BA223"/>
  <c r="BB223"/>
  <c r="BC223"/>
  <c r="BD223"/>
  <c r="BE223"/>
  <c r="BF223"/>
  <c r="BG223"/>
  <c r="BH223"/>
  <c r="BI223"/>
  <c r="AV224"/>
  <c r="AW224"/>
  <c r="AX224"/>
  <c r="AY224"/>
  <c r="AZ224"/>
  <c r="BA224"/>
  <c r="BB224"/>
  <c r="BC224"/>
  <c r="BD224"/>
  <c r="BE224"/>
  <c r="BF224"/>
  <c r="BG224"/>
  <c r="BH224"/>
  <c r="BI224"/>
  <c r="AV225"/>
  <c r="AW225"/>
  <c r="AX225"/>
  <c r="AY225"/>
  <c r="AZ225"/>
  <c r="BA225"/>
  <c r="BB225"/>
  <c r="BC225"/>
  <c r="BD225"/>
  <c r="BE225"/>
  <c r="BF225"/>
  <c r="BG225"/>
  <c r="BH225"/>
  <c r="BI225"/>
  <c r="AV226"/>
  <c r="AW226"/>
  <c r="AX226"/>
  <c r="AY226"/>
  <c r="AZ226"/>
  <c r="BA226"/>
  <c r="BB226"/>
  <c r="BC226"/>
  <c r="BD226"/>
  <c r="BE226"/>
  <c r="BF226"/>
  <c r="BG226"/>
  <c r="BH226"/>
  <c r="BI226"/>
  <c r="AV227"/>
  <c r="AW227"/>
  <c r="AX227"/>
  <c r="AY227"/>
  <c r="AZ227"/>
  <c r="BA227"/>
  <c r="BB227"/>
  <c r="BC227"/>
  <c r="BD227"/>
  <c r="BE227"/>
  <c r="BF227"/>
  <c r="BG227"/>
  <c r="BH227"/>
  <c r="BI227"/>
  <c r="AV228"/>
  <c r="AW228"/>
  <c r="AX228"/>
  <c r="AY228"/>
  <c r="AZ228"/>
  <c r="BA228"/>
  <c r="BB228"/>
  <c r="BC228"/>
  <c r="BD228"/>
  <c r="BE228"/>
  <c r="BF228"/>
  <c r="BG228"/>
  <c r="BH228"/>
  <c r="BI228"/>
  <c r="AV229"/>
  <c r="AW229"/>
  <c r="AX229"/>
  <c r="AY229"/>
  <c r="AZ229"/>
  <c r="BA229"/>
  <c r="BB229"/>
  <c r="BC229"/>
  <c r="BD229"/>
  <c r="BE229"/>
  <c r="BF229"/>
  <c r="BG229"/>
  <c r="BH229"/>
  <c r="BI229"/>
  <c r="AV230"/>
  <c r="AW230"/>
  <c r="AX230"/>
  <c r="AY230"/>
  <c r="AZ230"/>
  <c r="BA230"/>
  <c r="BB230"/>
  <c r="BC230"/>
  <c r="BD230"/>
  <c r="BE230"/>
  <c r="BF230"/>
  <c r="BG230"/>
  <c r="BH230"/>
  <c r="BI230"/>
  <c r="AV231"/>
  <c r="AW231"/>
  <c r="AX231"/>
  <c r="AY231"/>
  <c r="AZ231"/>
  <c r="BA231"/>
  <c r="BB231"/>
  <c r="BC231"/>
  <c r="BD231"/>
  <c r="BE231"/>
  <c r="BF231"/>
  <c r="BG231"/>
  <c r="BH231"/>
  <c r="BI231"/>
  <c r="AV232"/>
  <c r="AW232"/>
  <c r="AX232"/>
  <c r="AY232"/>
  <c r="AZ232"/>
  <c r="BA232"/>
  <c r="BB232"/>
  <c r="BC232"/>
  <c r="BD232"/>
  <c r="BE232"/>
  <c r="BF232"/>
  <c r="BG232"/>
  <c r="BH232"/>
  <c r="BI232"/>
  <c r="AV233"/>
  <c r="AW233"/>
  <c r="AX233"/>
  <c r="AY233"/>
  <c r="AZ233"/>
  <c r="BA233"/>
  <c r="BB233"/>
  <c r="BC233"/>
  <c r="BD233"/>
  <c r="BE233"/>
  <c r="BF233"/>
  <c r="BG233"/>
  <c r="BH233"/>
  <c r="BI233"/>
  <c r="AV234"/>
  <c r="AW234"/>
  <c r="AX234"/>
  <c r="AY234"/>
  <c r="AZ234"/>
  <c r="BA234"/>
  <c r="BB234"/>
  <c r="BC234"/>
  <c r="BD234"/>
  <c r="BE234"/>
  <c r="BF234"/>
  <c r="BG234"/>
  <c r="BH234"/>
  <c r="BI234"/>
  <c r="AV235"/>
  <c r="AW235"/>
  <c r="AX235"/>
  <c r="AY235"/>
  <c r="AZ235"/>
  <c r="BA235"/>
  <c r="BB235"/>
  <c r="BC235"/>
  <c r="BD235"/>
  <c r="BE235"/>
  <c r="BF235"/>
  <c r="BG235"/>
  <c r="BH235"/>
  <c r="BI235"/>
  <c r="AV236"/>
  <c r="AW236"/>
  <c r="AX236"/>
  <c r="AY236"/>
  <c r="AZ236"/>
  <c r="BA236"/>
  <c r="BB236"/>
  <c r="BC236"/>
  <c r="BD236"/>
  <c r="BE236"/>
  <c r="BF236"/>
  <c r="BG236"/>
  <c r="BH236"/>
  <c r="BI236"/>
  <c r="AV237"/>
  <c r="AW237"/>
  <c r="AX237"/>
  <c r="AY237"/>
  <c r="AZ237"/>
  <c r="BA237"/>
  <c r="BB237"/>
  <c r="BC237"/>
  <c r="BD237"/>
  <c r="BE237"/>
  <c r="BF237"/>
  <c r="BG237"/>
  <c r="BH237"/>
  <c r="BI237"/>
  <c r="AV238"/>
  <c r="AW238"/>
  <c r="AX238"/>
  <c r="AY238"/>
  <c r="AZ238"/>
  <c r="BA238"/>
  <c r="BB238"/>
  <c r="BC238"/>
  <c r="BD238"/>
  <c r="BE238"/>
  <c r="BF238"/>
  <c r="BG238"/>
  <c r="BH238"/>
  <c r="BI238"/>
  <c r="AV239"/>
  <c r="AW239"/>
  <c r="AX239"/>
  <c r="AY239"/>
  <c r="AZ239"/>
  <c r="BA239"/>
  <c r="BB239"/>
  <c r="BC239"/>
  <c r="BD239"/>
  <c r="BE239"/>
  <c r="BF239"/>
  <c r="BG239"/>
  <c r="BH239"/>
  <c r="BI239"/>
  <c r="AV240"/>
  <c r="AW240"/>
  <c r="AX240"/>
  <c r="AY240"/>
  <c r="AZ240"/>
  <c r="BA240"/>
  <c r="BB240"/>
  <c r="BC240"/>
  <c r="BD240"/>
  <c r="BE240"/>
  <c r="BF240"/>
  <c r="BG240"/>
  <c r="BH240"/>
  <c r="BI240"/>
  <c r="AV241"/>
  <c r="AW241"/>
  <c r="AX241"/>
  <c r="AY241"/>
  <c r="AZ241"/>
  <c r="BA241"/>
  <c r="BB241"/>
  <c r="BC241"/>
  <c r="BD241"/>
  <c r="BE241"/>
  <c r="BF241"/>
  <c r="BG241"/>
  <c r="BH241"/>
  <c r="BI241"/>
  <c r="AV242"/>
  <c r="AW242"/>
  <c r="AX242"/>
  <c r="AY242"/>
  <c r="AZ242"/>
  <c r="BA242"/>
  <c r="BB242"/>
  <c r="BC242"/>
  <c r="BD242"/>
  <c r="BE242"/>
  <c r="BF242"/>
  <c r="BG242"/>
  <c r="BH242"/>
  <c r="BI242"/>
  <c r="AV243"/>
  <c r="AW243"/>
  <c r="AX243"/>
  <c r="AY243"/>
  <c r="AZ243"/>
  <c r="BA243"/>
  <c r="BB243"/>
  <c r="BC243"/>
  <c r="BD243"/>
  <c r="BE243"/>
  <c r="BF243"/>
  <c r="BG243"/>
  <c r="BH243"/>
  <c r="BI243"/>
  <c r="AV244"/>
  <c r="AW244"/>
  <c r="AX244"/>
  <c r="AY244"/>
  <c r="AZ244"/>
  <c r="BA244"/>
  <c r="BB244"/>
  <c r="BC244"/>
  <c r="BD244"/>
  <c r="BE244"/>
  <c r="BF244"/>
  <c r="BG244"/>
  <c r="BH244"/>
  <c r="BI244"/>
  <c r="AV245"/>
  <c r="AW245"/>
  <c r="AX245"/>
  <c r="AY245"/>
  <c r="AZ245"/>
  <c r="BA245"/>
  <c r="BB245"/>
  <c r="BC245"/>
  <c r="BD245"/>
  <c r="BE245"/>
  <c r="BF245"/>
  <c r="BG245"/>
  <c r="BH245"/>
  <c r="BI245"/>
  <c r="AV246"/>
  <c r="AW246"/>
  <c r="AX246"/>
  <c r="AY246"/>
  <c r="AZ246"/>
  <c r="BA246"/>
  <c r="BB246"/>
  <c r="BC246"/>
  <c r="BD246"/>
  <c r="BE246"/>
  <c r="BF246"/>
  <c r="BG246"/>
  <c r="BH246"/>
  <c r="BI246"/>
  <c r="AV247"/>
  <c r="AW247"/>
  <c r="AX247"/>
  <c r="AY247"/>
  <c r="AZ247"/>
  <c r="BA247"/>
  <c r="BB247"/>
  <c r="BC247"/>
  <c r="BD247"/>
  <c r="BE247"/>
  <c r="BF247"/>
  <c r="BG247"/>
  <c r="BH247"/>
  <c r="BI247"/>
  <c r="AV248"/>
  <c r="AW248"/>
  <c r="AX248"/>
  <c r="AY248"/>
  <c r="AZ248"/>
  <c r="BA248"/>
  <c r="BB248"/>
  <c r="BC248"/>
  <c r="BD248"/>
  <c r="BE248"/>
  <c r="BF248"/>
  <c r="BG248"/>
  <c r="BH248"/>
  <c r="BI248"/>
  <c r="AV249"/>
  <c r="AW249"/>
  <c r="AX249"/>
  <c r="AY249"/>
  <c r="AZ249"/>
  <c r="BA249"/>
  <c r="BB249"/>
  <c r="BC249"/>
  <c r="BD249"/>
  <c r="BE249"/>
  <c r="BF249"/>
  <c r="BG249"/>
  <c r="BH249"/>
  <c r="BI249"/>
  <c r="AV250"/>
  <c r="AW250"/>
  <c r="AX250"/>
  <c r="AY250"/>
  <c r="AZ250"/>
  <c r="BA250"/>
  <c r="BB250"/>
  <c r="BC250"/>
  <c r="BD250"/>
  <c r="BE250"/>
  <c r="BF250"/>
  <c r="BG250"/>
  <c r="BH250"/>
  <c r="BI250"/>
  <c r="AV251"/>
  <c r="AW251"/>
  <c r="AX251"/>
  <c r="AY251"/>
  <c r="AZ251"/>
  <c r="BA251"/>
  <c r="BB251"/>
  <c r="BC251"/>
  <c r="BD251"/>
  <c r="BE251"/>
  <c r="BF251"/>
  <c r="BG251"/>
  <c r="BH251"/>
  <c r="BI251"/>
  <c r="AV252"/>
  <c r="AW252"/>
  <c r="AX252"/>
  <c r="AY252"/>
  <c r="AZ252"/>
  <c r="BA252"/>
  <c r="BB252"/>
  <c r="BC252"/>
  <c r="BD252"/>
  <c r="BE252"/>
  <c r="BF252"/>
  <c r="BG252"/>
  <c r="BH252"/>
  <c r="BI252"/>
  <c r="AV253"/>
  <c r="AW253"/>
  <c r="AX253"/>
  <c r="AY253"/>
  <c r="AZ253"/>
  <c r="BA253"/>
  <c r="BB253"/>
  <c r="BC253"/>
  <c r="BD253"/>
  <c r="BE253"/>
  <c r="BF253"/>
  <c r="BG253"/>
  <c r="BH253"/>
  <c r="BI253"/>
  <c r="AV254"/>
  <c r="AW254"/>
  <c r="AX254"/>
  <c r="AY254"/>
  <c r="AZ254"/>
  <c r="BA254"/>
  <c r="BB254"/>
  <c r="BC254"/>
  <c r="BD254"/>
  <c r="BE254"/>
  <c r="BF254"/>
  <c r="BG254"/>
  <c r="BH254"/>
  <c r="BI254"/>
  <c r="AV255"/>
  <c r="AW255"/>
  <c r="AX255"/>
  <c r="AY255"/>
  <c r="AZ255"/>
  <c r="BA255"/>
  <c r="BB255"/>
  <c r="BC255"/>
  <c r="BD255"/>
  <c r="BE255"/>
  <c r="BF255"/>
  <c r="BG255"/>
  <c r="BH255"/>
  <c r="BI255"/>
  <c r="AV256"/>
  <c r="AW256"/>
  <c r="AX256"/>
  <c r="AY256"/>
  <c r="AZ256"/>
  <c r="BA256"/>
  <c r="BB256"/>
  <c r="BC256"/>
  <c r="BD256"/>
  <c r="BE256"/>
  <c r="BF256"/>
  <c r="BG256"/>
  <c r="BH256"/>
  <c r="BI256"/>
  <c r="AV257"/>
  <c r="AW257"/>
  <c r="AX257"/>
  <c r="AY257"/>
  <c r="AZ257"/>
  <c r="BA257"/>
  <c r="BB257"/>
  <c r="BC257"/>
  <c r="BD257"/>
  <c r="BE257"/>
  <c r="BF257"/>
  <c r="BG257"/>
  <c r="BH257"/>
  <c r="BI257"/>
  <c r="AV258"/>
  <c r="AW258"/>
  <c r="AX258"/>
  <c r="AY258"/>
  <c r="AZ258"/>
  <c r="BA258"/>
  <c r="BB258"/>
  <c r="BC258"/>
  <c r="BD258"/>
  <c r="BE258"/>
  <c r="BF258"/>
  <c r="BG258"/>
  <c r="BH258"/>
  <c r="BI258"/>
  <c r="AV259"/>
  <c r="AW259"/>
  <c r="AX259"/>
  <c r="AY259"/>
  <c r="AZ259"/>
  <c r="BA259"/>
  <c r="BB259"/>
  <c r="BC259"/>
  <c r="BD259"/>
  <c r="BE259"/>
  <c r="BF259"/>
  <c r="BG259"/>
  <c r="BH259"/>
  <c r="BI259"/>
  <c r="AV260"/>
  <c r="AW260"/>
  <c r="AX260"/>
  <c r="AY260"/>
  <c r="AZ260"/>
  <c r="BA260"/>
  <c r="BB260"/>
  <c r="BC260"/>
  <c r="BD260"/>
  <c r="BE260"/>
  <c r="BF260"/>
  <c r="BG260"/>
  <c r="BH260"/>
  <c r="BI260"/>
  <c r="AV261"/>
  <c r="AW261"/>
  <c r="AX261"/>
  <c r="AY261"/>
  <c r="AZ261"/>
  <c r="BA261"/>
  <c r="BB261"/>
  <c r="BC261"/>
  <c r="BD261"/>
  <c r="BE261"/>
  <c r="BF261"/>
  <c r="BG261"/>
  <c r="BH261"/>
  <c r="BI261"/>
  <c r="AV262"/>
  <c r="AW262"/>
  <c r="AX262"/>
  <c r="AY262"/>
  <c r="AZ262"/>
  <c r="BA262"/>
  <c r="BB262"/>
  <c r="BC262"/>
  <c r="BD262"/>
  <c r="BE262"/>
  <c r="BF262"/>
  <c r="BG262"/>
  <c r="BH262"/>
  <c r="BI262"/>
  <c r="AV263"/>
  <c r="AW263"/>
  <c r="AX263"/>
  <c r="AY263"/>
  <c r="AZ263"/>
  <c r="BA263"/>
  <c r="BB263"/>
  <c r="BC263"/>
  <c r="BD263"/>
  <c r="BE263"/>
  <c r="BF263"/>
  <c r="BG263"/>
  <c r="BH263"/>
  <c r="BI263"/>
  <c r="AV264"/>
  <c r="AW264"/>
  <c r="AX264"/>
  <c r="AY264"/>
  <c r="AZ264"/>
  <c r="BA264"/>
  <c r="BB264"/>
  <c r="BC264"/>
  <c r="BD264"/>
  <c r="BE264"/>
  <c r="BF264"/>
  <c r="BG264"/>
  <c r="BH264"/>
  <c r="BI264"/>
  <c r="AV265"/>
  <c r="AW265"/>
  <c r="AX265"/>
  <c r="AY265"/>
  <c r="AZ265"/>
  <c r="BA265"/>
  <c r="BB265"/>
  <c r="BC265"/>
  <c r="BD265"/>
  <c r="BE265"/>
  <c r="BF265"/>
  <c r="BG265"/>
  <c r="BH265"/>
  <c r="BI265"/>
  <c r="AV266"/>
  <c r="AW266"/>
  <c r="AX266"/>
  <c r="AY266"/>
  <c r="AZ266"/>
  <c r="BA266"/>
  <c r="BB266"/>
  <c r="BC266"/>
  <c r="BD266"/>
  <c r="BE266"/>
  <c r="BF266"/>
  <c r="BG266"/>
  <c r="BH266"/>
  <c r="BI266"/>
  <c r="AV267"/>
  <c r="AW267"/>
  <c r="AX267"/>
  <c r="AY267"/>
  <c r="AZ267"/>
  <c r="BA267"/>
  <c r="BB267"/>
  <c r="BC267"/>
  <c r="BD267"/>
  <c r="BE267"/>
  <c r="BF267"/>
  <c r="BG267"/>
  <c r="BH267"/>
  <c r="BI267"/>
  <c r="AV268"/>
  <c r="AW268"/>
  <c r="AX268"/>
  <c r="AY268"/>
  <c r="AZ268"/>
  <c r="BA268"/>
  <c r="BB268"/>
  <c r="BC268"/>
  <c r="BD268"/>
  <c r="BE268"/>
  <c r="BF268"/>
  <c r="BG268"/>
  <c r="BH268"/>
  <c r="BI268"/>
  <c r="AV269"/>
  <c r="AW269"/>
  <c r="AX269"/>
  <c r="AY269"/>
  <c r="AZ269"/>
  <c r="BA269"/>
  <c r="BB269"/>
  <c r="BC269"/>
  <c r="BD269"/>
  <c r="BE269"/>
  <c r="BF269"/>
  <c r="BG269"/>
  <c r="BH269"/>
  <c r="BI269"/>
  <c r="AV270"/>
  <c r="AW270"/>
  <c r="AX270"/>
  <c r="AY270"/>
  <c r="AZ270"/>
  <c r="BA270"/>
  <c r="BB270"/>
  <c r="BC270"/>
  <c r="BD270"/>
  <c r="BE270"/>
  <c r="BF270"/>
  <c r="BG270"/>
  <c r="BH270"/>
  <c r="BI270"/>
  <c r="AV271"/>
  <c r="AW271"/>
  <c r="AX271"/>
  <c r="AY271"/>
  <c r="AZ271"/>
  <c r="BA271"/>
  <c r="BB271"/>
  <c r="BC271"/>
  <c r="BD271"/>
  <c r="BE271"/>
  <c r="BF271"/>
  <c r="BG271"/>
  <c r="BH271"/>
  <c r="BI271"/>
  <c r="AV272"/>
  <c r="AW272"/>
  <c r="AX272"/>
  <c r="AY272"/>
  <c r="AZ272"/>
  <c r="BA272"/>
  <c r="BB272"/>
  <c r="BC272"/>
  <c r="BD272"/>
  <c r="BE272"/>
  <c r="BF272"/>
  <c r="BG272"/>
  <c r="BH272"/>
  <c r="BI272"/>
  <c r="AV273"/>
  <c r="AW273"/>
  <c r="AX273"/>
  <c r="AY273"/>
  <c r="AZ273"/>
  <c r="BA273"/>
  <c r="BB273"/>
  <c r="BC273"/>
  <c r="BD273"/>
  <c r="BE273"/>
  <c r="BF273"/>
  <c r="BG273"/>
  <c r="BH273"/>
  <c r="BI273"/>
  <c r="AV274"/>
  <c r="AW274"/>
  <c r="AX274"/>
  <c r="AY274"/>
  <c r="AZ274"/>
  <c r="BA274"/>
  <c r="BB274"/>
  <c r="BC274"/>
  <c r="BD274"/>
  <c r="BE274"/>
  <c r="BF274"/>
  <c r="BG274"/>
  <c r="BH274"/>
  <c r="BI274"/>
  <c r="AV275"/>
  <c r="AW275"/>
  <c r="AX275"/>
  <c r="AY275"/>
  <c r="AZ275"/>
  <c r="BA275"/>
  <c r="BB275"/>
  <c r="BC275"/>
  <c r="BD275"/>
  <c r="BE275"/>
  <c r="BF275"/>
  <c r="BG275"/>
  <c r="BH275"/>
  <c r="BI275"/>
  <c r="AV276"/>
  <c r="AW276"/>
  <c r="AX276"/>
  <c r="AY276"/>
  <c r="AZ276"/>
  <c r="BA276"/>
  <c r="BB276"/>
  <c r="BC276"/>
  <c r="BD276"/>
  <c r="BE276"/>
  <c r="BF276"/>
  <c r="BG276"/>
  <c r="BH276"/>
  <c r="BI276"/>
  <c r="AV277"/>
  <c r="AW277"/>
  <c r="AX277"/>
  <c r="AY277"/>
  <c r="AZ277"/>
  <c r="BA277"/>
  <c r="BB277"/>
  <c r="BC277"/>
  <c r="BD277"/>
  <c r="BE277"/>
  <c r="BF277"/>
  <c r="BG277"/>
  <c r="BH277"/>
  <c r="BI277"/>
  <c r="AV278"/>
  <c r="AW278"/>
  <c r="AX278"/>
  <c r="AY278"/>
  <c r="AZ278"/>
  <c r="BA278"/>
  <c r="BB278"/>
  <c r="BC278"/>
  <c r="BD278"/>
  <c r="BE278"/>
  <c r="BF278"/>
  <c r="BG278"/>
  <c r="BH278"/>
  <c r="BI278"/>
  <c r="AV279"/>
  <c r="AW279"/>
  <c r="AX279"/>
  <c r="AY279"/>
  <c r="AZ279"/>
  <c r="BA279"/>
  <c r="BB279"/>
  <c r="BC279"/>
  <c r="BD279"/>
  <c r="BE279"/>
  <c r="BF279"/>
  <c r="BG279"/>
  <c r="BH279"/>
  <c r="BI279"/>
  <c r="AV280"/>
  <c r="AW280"/>
  <c r="AX280"/>
  <c r="AY280"/>
  <c r="AZ280"/>
  <c r="BA280"/>
  <c r="BB280"/>
  <c r="BC280"/>
  <c r="BD280"/>
  <c r="BE280"/>
  <c r="BF280"/>
  <c r="BG280"/>
  <c r="BH280"/>
  <c r="BI280"/>
  <c r="AV281"/>
  <c r="AW281"/>
  <c r="AX281"/>
  <c r="AY281"/>
  <c r="AZ281"/>
  <c r="BA281"/>
  <c r="BB281"/>
  <c r="BC281"/>
  <c r="BD281"/>
  <c r="BE281"/>
  <c r="BF281"/>
  <c r="BG281"/>
  <c r="BH281"/>
  <c r="BI281"/>
  <c r="AV282"/>
  <c r="AW282"/>
  <c r="AX282"/>
  <c r="AY282"/>
  <c r="AZ282"/>
  <c r="BA282"/>
  <c r="BB282"/>
  <c r="BC282"/>
  <c r="BD282"/>
  <c r="BE282"/>
  <c r="BF282"/>
  <c r="BG282"/>
  <c r="BH282"/>
  <c r="BI282"/>
  <c r="AV283"/>
  <c r="AW283"/>
  <c r="AX283"/>
  <c r="AY283"/>
  <c r="AZ283"/>
  <c r="BA283"/>
  <c r="BB283"/>
  <c r="BC283"/>
  <c r="BD283"/>
  <c r="BE283"/>
  <c r="BF283"/>
  <c r="BG283"/>
  <c r="BH283"/>
  <c r="BI283"/>
  <c r="AV284"/>
  <c r="AW284"/>
  <c r="AX284"/>
  <c r="AY284"/>
  <c r="AZ284"/>
  <c r="BA284"/>
  <c r="BB284"/>
  <c r="BC284"/>
  <c r="BD284"/>
  <c r="BE284"/>
  <c r="BF284"/>
  <c r="BG284"/>
  <c r="BH284"/>
  <c r="BI284"/>
  <c r="AV285"/>
  <c r="AW285"/>
  <c r="AX285"/>
  <c r="AY285"/>
  <c r="AZ285"/>
  <c r="BA285"/>
  <c r="BB285"/>
  <c r="BC285"/>
  <c r="BD285"/>
  <c r="BE285"/>
  <c r="BF285"/>
  <c r="BG285"/>
  <c r="BH285"/>
  <c r="BI285"/>
  <c r="AV286"/>
  <c r="AW286"/>
  <c r="AX286"/>
  <c r="AY286"/>
  <c r="AZ286"/>
  <c r="BA286"/>
  <c r="BB286"/>
  <c r="BC286"/>
  <c r="BD286"/>
  <c r="BE286"/>
  <c r="BF286"/>
  <c r="BG286"/>
  <c r="BH286"/>
  <c r="BI286"/>
  <c r="AV287"/>
  <c r="AW287"/>
  <c r="AX287"/>
  <c r="AY287"/>
  <c r="AZ287"/>
  <c r="BA287"/>
  <c r="BB287"/>
  <c r="BC287"/>
  <c r="BD287"/>
  <c r="BE287"/>
  <c r="BF287"/>
  <c r="BG287"/>
  <c r="BH287"/>
  <c r="BI287"/>
  <c r="AV288"/>
  <c r="AW288"/>
  <c r="AX288"/>
  <c r="AY288"/>
  <c r="AZ288"/>
  <c r="BA288"/>
  <c r="BB288"/>
  <c r="BC288"/>
  <c r="BD288"/>
  <c r="BE288"/>
  <c r="BF288"/>
  <c r="BG288"/>
  <c r="BH288"/>
  <c r="BI288"/>
  <c r="AV289"/>
  <c r="AW289"/>
  <c r="AX289"/>
  <c r="AY289"/>
  <c r="AZ289"/>
  <c r="BA289"/>
  <c r="BB289"/>
  <c r="BC289"/>
  <c r="BD289"/>
  <c r="BE289"/>
  <c r="BF289"/>
  <c r="BG289"/>
  <c r="BH289"/>
  <c r="BI289"/>
  <c r="AV290"/>
  <c r="AW290"/>
  <c r="AX290"/>
  <c r="AY290"/>
  <c r="AZ290"/>
  <c r="BA290"/>
  <c r="BB290"/>
  <c r="BC290"/>
  <c r="BD290"/>
  <c r="BE290"/>
  <c r="BF290"/>
  <c r="BG290"/>
  <c r="BH290"/>
  <c r="BI290"/>
  <c r="AV291"/>
  <c r="AW291"/>
  <c r="AX291"/>
  <c r="AY291"/>
  <c r="AZ291"/>
  <c r="BA291"/>
  <c r="BB291"/>
  <c r="BC291"/>
  <c r="BD291"/>
  <c r="BE291"/>
  <c r="BF291"/>
  <c r="BG291"/>
  <c r="BH291"/>
  <c r="BI291"/>
  <c r="AV292"/>
  <c r="AW292"/>
  <c r="AX292"/>
  <c r="AY292"/>
  <c r="AZ292"/>
  <c r="BA292"/>
  <c r="BB292"/>
  <c r="BC292"/>
  <c r="BD292"/>
  <c r="BE292"/>
  <c r="BF292"/>
  <c r="BG292"/>
  <c r="BH292"/>
  <c r="BI292"/>
  <c r="AV293"/>
  <c r="AW293"/>
  <c r="AX293"/>
  <c r="AY293"/>
  <c r="AZ293"/>
  <c r="BA293"/>
  <c r="BB293"/>
  <c r="BC293"/>
  <c r="BD293"/>
  <c r="BE293"/>
  <c r="BF293"/>
  <c r="BG293"/>
  <c r="BH293"/>
  <c r="BI293"/>
  <c r="AV294"/>
  <c r="AW294"/>
  <c r="AX294"/>
  <c r="AY294"/>
  <c r="AZ294"/>
  <c r="BA294"/>
  <c r="BB294"/>
  <c r="BC294"/>
  <c r="BD294"/>
  <c r="BE294"/>
  <c r="BF294"/>
  <c r="BG294"/>
  <c r="BH294"/>
  <c r="BI294"/>
  <c r="AV295"/>
  <c r="AW295"/>
  <c r="AX295"/>
  <c r="AY295"/>
  <c r="AZ295"/>
  <c r="BA295"/>
  <c r="BB295"/>
  <c r="BC295"/>
  <c r="BD295"/>
  <c r="BE295"/>
  <c r="BF295"/>
  <c r="BG295"/>
  <c r="BH295"/>
  <c r="BI295"/>
  <c r="AV296"/>
  <c r="AW296"/>
  <c r="AX296"/>
  <c r="AY296"/>
  <c r="AZ296"/>
  <c r="BA296"/>
  <c r="BB296"/>
  <c r="BC296"/>
  <c r="BD296"/>
  <c r="BE296"/>
  <c r="BF296"/>
  <c r="BG296"/>
  <c r="BH296"/>
  <c r="BI296"/>
  <c r="AV297"/>
  <c r="AW297"/>
  <c r="AX297"/>
  <c r="AY297"/>
  <c r="AZ297"/>
  <c r="BA297"/>
  <c r="BB297"/>
  <c r="BC297"/>
  <c r="BD297"/>
  <c r="BE297"/>
  <c r="BF297"/>
  <c r="BG297"/>
  <c r="BH297"/>
  <c r="BI297"/>
  <c r="AV298"/>
  <c r="AW298"/>
  <c r="AX298"/>
  <c r="AY298"/>
  <c r="AZ298"/>
  <c r="BA298"/>
  <c r="BB298"/>
  <c r="BC298"/>
  <c r="BD298"/>
  <c r="BE298"/>
  <c r="BF298"/>
  <c r="BG298"/>
  <c r="BH298"/>
  <c r="BI298"/>
  <c r="AV299"/>
  <c r="AW299"/>
  <c r="AX299"/>
  <c r="AY299"/>
  <c r="AZ299"/>
  <c r="BA299"/>
  <c r="BB299"/>
  <c r="BC299"/>
  <c r="BD299"/>
  <c r="BE299"/>
  <c r="BF299"/>
  <c r="BG299"/>
  <c r="BH299"/>
  <c r="BI299"/>
  <c r="AV300"/>
  <c r="AW300"/>
  <c r="AX300"/>
  <c r="AY300"/>
  <c r="AZ300"/>
  <c r="BA300"/>
  <c r="BB300"/>
  <c r="BC300"/>
  <c r="BD300"/>
  <c r="BE300"/>
  <c r="BF300"/>
  <c r="BG300"/>
  <c r="BH300"/>
  <c r="BI300"/>
  <c r="AV301"/>
  <c r="AW301"/>
  <c r="AX301"/>
  <c r="AY301"/>
  <c r="AZ301"/>
  <c r="BA301"/>
  <c r="BB301"/>
  <c r="BC301"/>
  <c r="BD301"/>
  <c r="BE301"/>
  <c r="BF301"/>
  <c r="BG301"/>
  <c r="BH301"/>
  <c r="BI301"/>
  <c r="AV302"/>
  <c r="AW302"/>
  <c r="AX302"/>
  <c r="AY302"/>
  <c r="AZ302"/>
  <c r="BA302"/>
  <c r="BB302"/>
  <c r="BC302"/>
  <c r="BD302"/>
  <c r="BE302"/>
  <c r="BF302"/>
  <c r="BG302"/>
  <c r="BH302"/>
  <c r="BI302"/>
  <c r="AV303"/>
  <c r="AW303"/>
  <c r="AX303"/>
  <c r="AY303"/>
  <c r="AZ303"/>
  <c r="BA303"/>
  <c r="BB303"/>
  <c r="BC303"/>
  <c r="BD303"/>
  <c r="BE303"/>
  <c r="BF303"/>
  <c r="BG303"/>
  <c r="BH303"/>
  <c r="BI303"/>
  <c r="AV304"/>
  <c r="AW304"/>
  <c r="AX304"/>
  <c r="AY304"/>
  <c r="AZ304"/>
  <c r="BA304"/>
  <c r="BB304"/>
  <c r="BC304"/>
  <c r="BD304"/>
  <c r="BE304"/>
  <c r="BF304"/>
  <c r="BG304"/>
  <c r="BH304"/>
  <c r="BI304"/>
  <c r="AV305"/>
  <c r="AW305"/>
  <c r="AX305"/>
  <c r="AY305"/>
  <c r="AZ305"/>
  <c r="BA305"/>
  <c r="BB305"/>
  <c r="BC305"/>
  <c r="BD305"/>
  <c r="BE305"/>
  <c r="BF305"/>
  <c r="BG305"/>
  <c r="BH305"/>
  <c r="BI305"/>
  <c r="AV306"/>
  <c r="AW306"/>
  <c r="AX306"/>
  <c r="AY306"/>
  <c r="AZ306"/>
  <c r="BA306"/>
  <c r="BB306"/>
  <c r="BC306"/>
  <c r="BD306"/>
  <c r="BE306"/>
  <c r="BF306"/>
  <c r="BG306"/>
  <c r="BH306"/>
  <c r="BI306"/>
  <c r="AV307"/>
  <c r="AW307"/>
  <c r="AX307"/>
  <c r="AY307"/>
  <c r="AZ307"/>
  <c r="BA307"/>
  <c r="BB307"/>
  <c r="BC307"/>
  <c r="BD307"/>
  <c r="BE307"/>
  <c r="BF307"/>
  <c r="BG307"/>
  <c r="BH307"/>
  <c r="BI307"/>
  <c r="AV308"/>
  <c r="AW308"/>
  <c r="AX308"/>
  <c r="AY308"/>
  <c r="AZ308"/>
  <c r="BA308"/>
  <c r="BB308"/>
  <c r="BC308"/>
  <c r="BD308"/>
  <c r="BE308"/>
  <c r="BF308"/>
  <c r="BG308"/>
  <c r="BH308"/>
  <c r="BI308"/>
  <c r="AV309"/>
  <c r="AW309"/>
  <c r="AX309"/>
  <c r="AY309"/>
  <c r="AZ309"/>
  <c r="BA309"/>
  <c r="BB309"/>
  <c r="BC309"/>
  <c r="BD309"/>
  <c r="BE309"/>
  <c r="BF309"/>
  <c r="BG309"/>
  <c r="BH309"/>
  <c r="BI309"/>
  <c r="AV310"/>
  <c r="AW310"/>
  <c r="AX310"/>
  <c r="AY310"/>
  <c r="AZ310"/>
  <c r="BA310"/>
  <c r="BB310"/>
  <c r="BC310"/>
  <c r="BD310"/>
  <c r="BE310"/>
  <c r="BF310"/>
  <c r="BG310"/>
  <c r="BH310"/>
  <c r="BI310"/>
  <c r="AV311"/>
  <c r="AW311"/>
  <c r="AX311"/>
  <c r="AY311"/>
  <c r="AZ311"/>
  <c r="BA311"/>
  <c r="BB311"/>
  <c r="BC311"/>
  <c r="BD311"/>
  <c r="BE311"/>
  <c r="BF311"/>
  <c r="BG311"/>
  <c r="BH311"/>
  <c r="BI311"/>
  <c r="AV312"/>
  <c r="AW312"/>
  <c r="AX312"/>
  <c r="AY312"/>
  <c r="AZ312"/>
  <c r="BA312"/>
  <c r="BB312"/>
  <c r="BC312"/>
  <c r="BD312"/>
  <c r="BE312"/>
  <c r="BF312"/>
  <c r="BG312"/>
  <c r="BH312"/>
  <c r="BI312"/>
  <c r="AV313"/>
  <c r="AW313"/>
  <c r="AX313"/>
  <c r="AY313"/>
  <c r="AZ313"/>
  <c r="BA313"/>
  <c r="BB313"/>
  <c r="BC313"/>
  <c r="BD313"/>
  <c r="BE313"/>
  <c r="BF313"/>
  <c r="BG313"/>
  <c r="BH313"/>
  <c r="BI313"/>
  <c r="AV314"/>
  <c r="AW314"/>
  <c r="AX314"/>
  <c r="AY314"/>
  <c r="AZ314"/>
  <c r="BA314"/>
  <c r="BB314"/>
  <c r="BC314"/>
  <c r="BD314"/>
  <c r="BE314"/>
  <c r="BF314"/>
  <c r="BG314"/>
  <c r="BH314"/>
  <c r="BI314"/>
  <c r="AV315"/>
  <c r="AW315"/>
  <c r="AX315"/>
  <c r="AY315"/>
  <c r="AZ315"/>
  <c r="BA315"/>
  <c r="BB315"/>
  <c r="BC315"/>
  <c r="BD315"/>
  <c r="BE315"/>
  <c r="BF315"/>
  <c r="BG315"/>
  <c r="BH315"/>
  <c r="BI315"/>
  <c r="AV316"/>
  <c r="AW316"/>
  <c r="AX316"/>
  <c r="AY316"/>
  <c r="AZ316"/>
  <c r="BA316"/>
  <c r="BB316"/>
  <c r="BC316"/>
  <c r="BD316"/>
  <c r="BE316"/>
  <c r="BF316"/>
  <c r="BG316"/>
  <c r="BH316"/>
  <c r="BI316"/>
  <c r="AV317"/>
  <c r="AW317"/>
  <c r="AX317"/>
  <c r="AY317"/>
  <c r="AZ317"/>
  <c r="BA317"/>
  <c r="BB317"/>
  <c r="BC317"/>
  <c r="BD317"/>
  <c r="BE317"/>
  <c r="BF317"/>
  <c r="BG317"/>
  <c r="BH317"/>
  <c r="BI317"/>
  <c r="AV318"/>
  <c r="AW318"/>
  <c r="AX318"/>
  <c r="AY318"/>
  <c r="AZ318"/>
  <c r="BA318"/>
  <c r="BB318"/>
  <c r="BC318"/>
  <c r="BD318"/>
  <c r="BE318"/>
  <c r="BF318"/>
  <c r="BG318"/>
  <c r="BH318"/>
  <c r="BI318"/>
  <c r="AV319"/>
  <c r="AW319"/>
  <c r="AX319"/>
  <c r="AY319"/>
  <c r="AZ319"/>
  <c r="BA319"/>
  <c r="BB319"/>
  <c r="BC319"/>
  <c r="BD319"/>
  <c r="BE319"/>
  <c r="BF319"/>
  <c r="BG319"/>
  <c r="BH319"/>
  <c r="BI319"/>
  <c r="AV320"/>
  <c r="AW320"/>
  <c r="AX320"/>
  <c r="AY320"/>
  <c r="AZ320"/>
  <c r="BA320"/>
  <c r="BB320"/>
  <c r="BC320"/>
  <c r="BD320"/>
  <c r="BE320"/>
  <c r="BF320"/>
  <c r="BG320"/>
  <c r="BH320"/>
  <c r="BI320"/>
  <c r="AV321"/>
  <c r="AW321"/>
  <c r="AX321"/>
  <c r="AY321"/>
  <c r="AZ321"/>
  <c r="BA321"/>
  <c r="BB321"/>
  <c r="BC321"/>
  <c r="BD321"/>
  <c r="BE321"/>
  <c r="BF321"/>
  <c r="BG321"/>
  <c r="BH321"/>
  <c r="BI321"/>
  <c r="AV322"/>
  <c r="AW322"/>
  <c r="AX322"/>
  <c r="AY322"/>
  <c r="AZ322"/>
  <c r="BA322"/>
  <c r="BB322"/>
  <c r="BC322"/>
  <c r="BD322"/>
  <c r="BE322"/>
  <c r="BF322"/>
  <c r="BG322"/>
  <c r="BH322"/>
  <c r="BI322"/>
  <c r="AV323"/>
  <c r="AW323"/>
  <c r="AX323"/>
  <c r="AY323"/>
  <c r="AZ323"/>
  <c r="BA323"/>
  <c r="BB323"/>
  <c r="BC323"/>
  <c r="BD323"/>
  <c r="BE323"/>
  <c r="BF323"/>
  <c r="BG323"/>
  <c r="BH323"/>
  <c r="BI323"/>
  <c r="AV324"/>
  <c r="AW324"/>
  <c r="AX324"/>
  <c r="AY324"/>
  <c r="AZ324"/>
  <c r="BA324"/>
  <c r="BB324"/>
  <c r="BC324"/>
  <c r="BD324"/>
  <c r="BE324"/>
  <c r="BF324"/>
  <c r="BG324"/>
  <c r="BH324"/>
  <c r="BI324"/>
  <c r="AV325"/>
  <c r="AW325"/>
  <c r="AX325"/>
  <c r="AY325"/>
  <c r="AZ325"/>
  <c r="BA325"/>
  <c r="BB325"/>
  <c r="BC325"/>
  <c r="BD325"/>
  <c r="BE325"/>
  <c r="BF325"/>
  <c r="BG325"/>
  <c r="BH325"/>
  <c r="BI325"/>
  <c r="AV326"/>
  <c r="AW326"/>
  <c r="AX326"/>
  <c r="AY326"/>
  <c r="AZ326"/>
  <c r="BA326"/>
  <c r="BB326"/>
  <c r="BC326"/>
  <c r="BD326"/>
  <c r="BE326"/>
  <c r="BF326"/>
  <c r="BG326"/>
  <c r="BH326"/>
  <c r="BI326"/>
  <c r="AV327"/>
  <c r="AW327"/>
  <c r="AX327"/>
  <c r="AY327"/>
  <c r="AZ327"/>
  <c r="BA327"/>
  <c r="BB327"/>
  <c r="BC327"/>
  <c r="BD327"/>
  <c r="BE327"/>
  <c r="BF327"/>
  <c r="BG327"/>
  <c r="BH327"/>
  <c r="BI327"/>
  <c r="AV328"/>
  <c r="AW328"/>
  <c r="AX328"/>
  <c r="AY328"/>
  <c r="AZ328"/>
  <c r="BA328"/>
  <c r="BB328"/>
  <c r="BC328"/>
  <c r="BD328"/>
  <c r="BE328"/>
  <c r="BF328"/>
  <c r="BG328"/>
  <c r="BH328"/>
  <c r="BI328"/>
  <c r="AV329"/>
  <c r="AW329"/>
  <c r="AX329"/>
  <c r="AY329"/>
  <c r="AZ329"/>
  <c r="BA329"/>
  <c r="BB329"/>
  <c r="BC329"/>
  <c r="BD329"/>
  <c r="BE329"/>
  <c r="BF329"/>
  <c r="BG329"/>
  <c r="BH329"/>
  <c r="BI329"/>
  <c r="AV330"/>
  <c r="AW330"/>
  <c r="AX330"/>
  <c r="AY330"/>
  <c r="AZ330"/>
  <c r="BA330"/>
  <c r="BB330"/>
  <c r="BC330"/>
  <c r="BD330"/>
  <c r="BE330"/>
  <c r="BF330"/>
  <c r="BG330"/>
  <c r="BH330"/>
  <c r="BI330"/>
  <c r="AV331"/>
  <c r="AW331"/>
  <c r="AX331"/>
  <c r="AY331"/>
  <c r="AZ331"/>
  <c r="BA331"/>
  <c r="BB331"/>
  <c r="BC331"/>
  <c r="BD331"/>
  <c r="BE331"/>
  <c r="BF331"/>
  <c r="BG331"/>
  <c r="BH331"/>
  <c r="BI331"/>
  <c r="AV332"/>
  <c r="AW332"/>
  <c r="AX332"/>
  <c r="AY332"/>
  <c r="AZ332"/>
  <c r="BA332"/>
  <c r="BB332"/>
  <c r="BC332"/>
  <c r="BD332"/>
  <c r="BE332"/>
  <c r="BF332"/>
  <c r="BG332"/>
  <c r="BH332"/>
  <c r="BI332"/>
  <c r="AV333"/>
  <c r="AW333"/>
  <c r="AX333"/>
  <c r="AY333"/>
  <c r="AZ333"/>
  <c r="BA333"/>
  <c r="BB333"/>
  <c r="BC333"/>
  <c r="BD333"/>
  <c r="BE333"/>
  <c r="BF333"/>
  <c r="BG333"/>
  <c r="BH333"/>
  <c r="BI333"/>
  <c r="AV334"/>
  <c r="AW334"/>
  <c r="AX334"/>
  <c r="AY334"/>
  <c r="AZ334"/>
  <c r="BA334"/>
  <c r="BB334"/>
  <c r="BC334"/>
  <c r="BD334"/>
  <c r="BE334"/>
  <c r="BF334"/>
  <c r="BG334"/>
  <c r="BH334"/>
  <c r="BI334"/>
  <c r="AV335"/>
  <c r="AW335"/>
  <c r="AX335"/>
  <c r="AY335"/>
  <c r="AZ335"/>
  <c r="BA335"/>
  <c r="BB335"/>
  <c r="BC335"/>
  <c r="BD335"/>
  <c r="BE335"/>
  <c r="BF335"/>
  <c r="BG335"/>
  <c r="BH335"/>
  <c r="BI335"/>
  <c r="AV336"/>
  <c r="AW336"/>
  <c r="AX336"/>
  <c r="AY336"/>
  <c r="AZ336"/>
  <c r="BA336"/>
  <c r="BB336"/>
  <c r="BC336"/>
  <c r="BD336"/>
  <c r="BE336"/>
  <c r="BF336"/>
  <c r="BG336"/>
  <c r="BH336"/>
  <c r="BI336"/>
  <c r="AV337"/>
  <c r="AW337"/>
  <c r="AX337"/>
  <c r="AY337"/>
  <c r="AZ337"/>
  <c r="BA337"/>
  <c r="BB337"/>
  <c r="BC337"/>
  <c r="BD337"/>
  <c r="BE337"/>
  <c r="BF337"/>
  <c r="BG337"/>
  <c r="BH337"/>
  <c r="BI337"/>
  <c r="AV338"/>
  <c r="AW338"/>
  <c r="AX338"/>
  <c r="AY338"/>
  <c r="AZ338"/>
  <c r="BA338"/>
  <c r="BB338"/>
  <c r="BC338"/>
  <c r="BD338"/>
  <c r="BE338"/>
  <c r="BF338"/>
  <c r="BG338"/>
  <c r="BH338"/>
  <c r="BI338"/>
  <c r="AV339"/>
  <c r="AW339"/>
  <c r="AX339"/>
  <c r="AY339"/>
  <c r="AZ339"/>
  <c r="BA339"/>
  <c r="BB339"/>
  <c r="BC339"/>
  <c r="BD339"/>
  <c r="BE339"/>
  <c r="BF339"/>
  <c r="BG339"/>
  <c r="BH339"/>
  <c r="BI339"/>
  <c r="AV340"/>
  <c r="AW340"/>
  <c r="AX340"/>
  <c r="AY340"/>
  <c r="AZ340"/>
  <c r="BA340"/>
  <c r="BB340"/>
  <c r="BC340"/>
  <c r="BD340"/>
  <c r="BE340"/>
  <c r="BF340"/>
  <c r="BG340"/>
  <c r="BH340"/>
  <c r="BI340"/>
  <c r="AV341"/>
  <c r="AW341"/>
  <c r="AX341"/>
  <c r="AY341"/>
  <c r="AZ341"/>
  <c r="BA341"/>
  <c r="BB341"/>
  <c r="BC341"/>
  <c r="BD341"/>
  <c r="BE341"/>
  <c r="BF341"/>
  <c r="BG341"/>
  <c r="BH341"/>
  <c r="BI341"/>
  <c r="AV342"/>
  <c r="AW342"/>
  <c r="AX342"/>
  <c r="AY342"/>
  <c r="AZ342"/>
  <c r="BA342"/>
  <c r="BB342"/>
  <c r="BC342"/>
  <c r="BD342"/>
  <c r="BE342"/>
  <c r="BF342"/>
  <c r="BG342"/>
  <c r="BH342"/>
  <c r="BI342"/>
  <c r="AV343"/>
  <c r="AW343"/>
  <c r="AX343"/>
  <c r="AY343"/>
  <c r="AZ343"/>
  <c r="BA343"/>
  <c r="BB343"/>
  <c r="BC343"/>
  <c r="BD343"/>
  <c r="BE343"/>
  <c r="BF343"/>
  <c r="BG343"/>
  <c r="BH343"/>
  <c r="BI343"/>
  <c r="AV344"/>
  <c r="AW344"/>
  <c r="AX344"/>
  <c r="AY344"/>
  <c r="AZ344"/>
  <c r="BA344"/>
  <c r="BB344"/>
  <c r="BC344"/>
  <c r="BD344"/>
  <c r="BE344"/>
  <c r="BF344"/>
  <c r="BG344"/>
  <c r="BH344"/>
  <c r="BI344"/>
  <c r="AV345"/>
  <c r="AW345"/>
  <c r="AX345"/>
  <c r="AY345"/>
  <c r="AZ345"/>
  <c r="BA345"/>
  <c r="BB345"/>
  <c r="BC345"/>
  <c r="BD345"/>
  <c r="BE345"/>
  <c r="BF345"/>
  <c r="BG345"/>
  <c r="BH345"/>
  <c r="BI345"/>
  <c r="AV346"/>
  <c r="AW346"/>
  <c r="AX346"/>
  <c r="AY346"/>
  <c r="AZ346"/>
  <c r="BA346"/>
  <c r="BB346"/>
  <c r="BC346"/>
  <c r="BD346"/>
  <c r="BE346"/>
  <c r="BF346"/>
  <c r="BG346"/>
  <c r="BH346"/>
  <c r="BI346"/>
  <c r="AV347"/>
  <c r="AW347"/>
  <c r="AX347"/>
  <c r="AY347"/>
  <c r="AZ347"/>
  <c r="BA347"/>
  <c r="BB347"/>
  <c r="BC347"/>
  <c r="BD347"/>
  <c r="BE347"/>
  <c r="BF347"/>
  <c r="BG347"/>
  <c r="BH347"/>
  <c r="BI347"/>
  <c r="AV348"/>
  <c r="AW348"/>
  <c r="AX348"/>
  <c r="AY348"/>
  <c r="AZ348"/>
  <c r="BA348"/>
  <c r="BB348"/>
  <c r="BC348"/>
  <c r="BD348"/>
  <c r="BE348"/>
  <c r="BF348"/>
  <c r="BG348"/>
  <c r="BH348"/>
  <c r="BI348"/>
  <c r="AV349"/>
  <c r="AW349"/>
  <c r="AX349"/>
  <c r="AY349"/>
  <c r="AZ349"/>
  <c r="BA349"/>
  <c r="BB349"/>
  <c r="BC349"/>
  <c r="BD349"/>
  <c r="BE349"/>
  <c r="BF349"/>
  <c r="BG349"/>
  <c r="BH349"/>
  <c r="BI349"/>
  <c r="AV350"/>
  <c r="AW350"/>
  <c r="AX350"/>
  <c r="AY350"/>
  <c r="AZ350"/>
  <c r="BA350"/>
  <c r="BB350"/>
  <c r="BC350"/>
  <c r="BD350"/>
  <c r="BE350"/>
  <c r="BF350"/>
  <c r="BG350"/>
  <c r="BH350"/>
  <c r="BI350"/>
  <c r="AV351"/>
  <c r="AW351"/>
  <c r="AX351"/>
  <c r="AY351"/>
  <c r="AZ351"/>
  <c r="BA351"/>
  <c r="BB351"/>
  <c r="BC351"/>
  <c r="BD351"/>
  <c r="BE351"/>
  <c r="BF351"/>
  <c r="BG351"/>
  <c r="BH351"/>
  <c r="BI351"/>
  <c r="AV352"/>
  <c r="AW352"/>
  <c r="AX352"/>
  <c r="AY352"/>
  <c r="AZ352"/>
  <c r="BA352"/>
  <c r="BB352"/>
  <c r="BC352"/>
  <c r="BD352"/>
  <c r="BE352"/>
  <c r="BF352"/>
  <c r="BG352"/>
  <c r="BH352"/>
  <c r="BI352"/>
  <c r="AV353"/>
  <c r="AW353"/>
  <c r="AX353"/>
  <c r="AY353"/>
  <c r="AZ353"/>
  <c r="BA353"/>
  <c r="BB353"/>
  <c r="BC353"/>
  <c r="BD353"/>
  <c r="BE353"/>
  <c r="BF353"/>
  <c r="BG353"/>
  <c r="BH353"/>
  <c r="BI353"/>
  <c r="AV354"/>
  <c r="AW354"/>
  <c r="AX354"/>
  <c r="AY354"/>
  <c r="AZ354"/>
  <c r="BA354"/>
  <c r="BB354"/>
  <c r="BC354"/>
  <c r="BD354"/>
  <c r="BE354"/>
  <c r="BF354"/>
  <c r="BG354"/>
  <c r="BH354"/>
  <c r="BI354"/>
  <c r="AV355"/>
  <c r="AW355"/>
  <c r="AX355"/>
  <c r="AY355"/>
  <c r="AZ355"/>
  <c r="BA355"/>
  <c r="BB355"/>
  <c r="BC355"/>
  <c r="BD355"/>
  <c r="BE355"/>
  <c r="BF355"/>
  <c r="BG355"/>
  <c r="BH355"/>
  <c r="BI355"/>
  <c r="AV356"/>
  <c r="AW356"/>
  <c r="AX356"/>
  <c r="AY356"/>
  <c r="AZ356"/>
  <c r="BA356"/>
  <c r="BB356"/>
  <c r="BC356"/>
  <c r="BD356"/>
  <c r="BE356"/>
  <c r="BF356"/>
  <c r="BG356"/>
  <c r="BH356"/>
  <c r="BI356"/>
  <c r="AV357"/>
  <c r="AW357"/>
  <c r="AX357"/>
  <c r="AY357"/>
  <c r="AZ357"/>
  <c r="BA357"/>
  <c r="BB357"/>
  <c r="BC357"/>
  <c r="BD357"/>
  <c r="BE357"/>
  <c r="BF357"/>
  <c r="BG357"/>
  <c r="BH357"/>
  <c r="BI357"/>
  <c r="AV358"/>
  <c r="AW358"/>
  <c r="AX358"/>
  <c r="AY358"/>
  <c r="AZ358"/>
  <c r="BA358"/>
  <c r="BB358"/>
  <c r="BC358"/>
  <c r="BD358"/>
  <c r="BE358"/>
  <c r="BF358"/>
  <c r="BG358"/>
  <c r="BH358"/>
  <c r="BI358"/>
  <c r="AV359"/>
  <c r="AW359"/>
  <c r="AX359"/>
  <c r="AY359"/>
  <c r="AZ359"/>
  <c r="BA359"/>
  <c r="BB359"/>
  <c r="BC359"/>
  <c r="BD359"/>
  <c r="BE359"/>
  <c r="BF359"/>
  <c r="BG359"/>
  <c r="BH359"/>
  <c r="BI359"/>
  <c r="AV360"/>
  <c r="AW360"/>
  <c r="AX360"/>
  <c r="AY360"/>
  <c r="AZ360"/>
  <c r="BA360"/>
  <c r="BB360"/>
  <c r="BC360"/>
  <c r="BD360"/>
  <c r="BE360"/>
  <c r="BF360"/>
  <c r="BG360"/>
  <c r="BH360"/>
  <c r="BI360"/>
  <c r="AV361"/>
  <c r="AW361"/>
  <c r="AX361"/>
  <c r="AY361"/>
  <c r="AZ361"/>
  <c r="BA361"/>
  <c r="BB361"/>
  <c r="BC361"/>
  <c r="BD361"/>
  <c r="BE361"/>
  <c r="BF361"/>
  <c r="BG361"/>
  <c r="BH361"/>
  <c r="BI361"/>
  <c r="AV362"/>
  <c r="AW362"/>
  <c r="AX362"/>
  <c r="AY362"/>
  <c r="AZ362"/>
  <c r="BA362"/>
  <c r="BB362"/>
  <c r="BC362"/>
  <c r="BD362"/>
  <c r="BE362"/>
  <c r="BF362"/>
  <c r="BG362"/>
  <c r="BH362"/>
  <c r="BI362"/>
  <c r="AV363"/>
  <c r="AW363"/>
  <c r="AX363"/>
  <c r="AY363"/>
  <c r="AZ363"/>
  <c r="BA363"/>
  <c r="BB363"/>
  <c r="BC363"/>
  <c r="BD363"/>
  <c r="BE363"/>
  <c r="BF363"/>
  <c r="BG363"/>
  <c r="BH363"/>
  <c r="BI363"/>
  <c r="AV364"/>
  <c r="AW364"/>
  <c r="AX364"/>
  <c r="AY364"/>
  <c r="AZ364"/>
  <c r="BA364"/>
  <c r="BB364"/>
  <c r="BC364"/>
  <c r="BD364"/>
  <c r="BE364"/>
  <c r="BF364"/>
  <c r="BG364"/>
  <c r="BH364"/>
  <c r="BI364"/>
  <c r="AV365"/>
  <c r="AW365"/>
  <c r="AX365"/>
  <c r="AY365"/>
  <c r="AZ365"/>
  <c r="BA365"/>
  <c r="BB365"/>
  <c r="BC365"/>
  <c r="BD365"/>
  <c r="BE365"/>
  <c r="BF365"/>
  <c r="BG365"/>
  <c r="BH365"/>
  <c r="BI365"/>
  <c r="AV366"/>
  <c r="AW366"/>
  <c r="AX366"/>
  <c r="AY366"/>
  <c r="AZ366"/>
  <c r="BA366"/>
  <c r="BB366"/>
  <c r="BC366"/>
  <c r="BD366"/>
  <c r="BE366"/>
  <c r="BF366"/>
  <c r="BG366"/>
  <c r="BH366"/>
  <c r="BI366"/>
  <c r="AV367"/>
  <c r="AW367"/>
  <c r="AX367"/>
  <c r="AY367"/>
  <c r="AZ367"/>
  <c r="BA367"/>
  <c r="BB367"/>
  <c r="BC367"/>
  <c r="BD367"/>
  <c r="BE367"/>
  <c r="BF367"/>
  <c r="BG367"/>
  <c r="BH367"/>
  <c r="BI367"/>
  <c r="AV368"/>
  <c r="AW368"/>
  <c r="AX368"/>
  <c r="AY368"/>
  <c r="AZ368"/>
  <c r="BA368"/>
  <c r="BB368"/>
  <c r="BC368"/>
  <c r="BD368"/>
  <c r="BE368"/>
  <c r="BF368"/>
  <c r="BG368"/>
  <c r="BH368"/>
  <c r="BI368"/>
  <c r="AV369"/>
  <c r="AW369"/>
  <c r="AX369"/>
  <c r="AY369"/>
  <c r="AZ369"/>
  <c r="BA369"/>
  <c r="BB369"/>
  <c r="BC369"/>
  <c r="BD369"/>
  <c r="BE369"/>
  <c r="BF369"/>
  <c r="BG369"/>
  <c r="BH369"/>
  <c r="BI369"/>
  <c r="AV370"/>
  <c r="AW370"/>
  <c r="AX370"/>
  <c r="AY370"/>
  <c r="AZ370"/>
  <c r="BA370"/>
  <c r="BB370"/>
  <c r="BC370"/>
  <c r="BD370"/>
  <c r="BE370"/>
  <c r="BF370"/>
  <c r="BG370"/>
  <c r="BH370"/>
  <c r="BI370"/>
  <c r="AV371"/>
  <c r="AW371"/>
  <c r="AX371"/>
  <c r="AY371"/>
  <c r="AZ371"/>
  <c r="BA371"/>
  <c r="BB371"/>
  <c r="BC371"/>
  <c r="BD371"/>
  <c r="BE371"/>
  <c r="BF371"/>
  <c r="BG371"/>
  <c r="BH371"/>
  <c r="BI371"/>
  <c r="AV372"/>
  <c r="AW372"/>
  <c r="AX372"/>
  <c r="AY372"/>
  <c r="AZ372"/>
  <c r="BA372"/>
  <c r="BB372"/>
  <c r="BC372"/>
  <c r="BD372"/>
  <c r="BE372"/>
  <c r="BF372"/>
  <c r="BG372"/>
  <c r="BH372"/>
  <c r="BI372"/>
  <c r="AV373"/>
  <c r="AW373"/>
  <c r="AX373"/>
  <c r="AY373"/>
  <c r="AZ373"/>
  <c r="BA373"/>
  <c r="BB373"/>
  <c r="BC373"/>
  <c r="BD373"/>
  <c r="BE373"/>
  <c r="BF373"/>
  <c r="BG373"/>
  <c r="BH373"/>
  <c r="BI373"/>
  <c r="AV374"/>
  <c r="AW374"/>
  <c r="AX374"/>
  <c r="AY374"/>
  <c r="AZ374"/>
  <c r="BA374"/>
  <c r="BB374"/>
  <c r="BC374"/>
  <c r="BD374"/>
  <c r="BE374"/>
  <c r="BF374"/>
  <c r="BG374"/>
  <c r="BH374"/>
  <c r="BI374"/>
  <c r="AV375"/>
  <c r="AW375"/>
  <c r="AX375"/>
  <c r="AY375"/>
  <c r="AZ375"/>
  <c r="BA375"/>
  <c r="BB375"/>
  <c r="BC375"/>
  <c r="BD375"/>
  <c r="BE375"/>
  <c r="BF375"/>
  <c r="BG375"/>
  <c r="BH375"/>
  <c r="BI375"/>
  <c r="AV376"/>
  <c r="AW376"/>
  <c r="AX376"/>
  <c r="AY376"/>
  <c r="AZ376"/>
  <c r="BA376"/>
  <c r="BB376"/>
  <c r="BC376"/>
  <c r="BD376"/>
  <c r="BE376"/>
  <c r="BF376"/>
  <c r="BG376"/>
  <c r="BH376"/>
  <c r="BI376"/>
  <c r="AV377"/>
  <c r="AW377"/>
  <c r="AX377"/>
  <c r="AY377"/>
  <c r="AZ377"/>
  <c r="BA377"/>
  <c r="BB377"/>
  <c r="BC377"/>
  <c r="BD377"/>
  <c r="BE377"/>
  <c r="BF377"/>
  <c r="BG377"/>
  <c r="BH377"/>
  <c r="BI377"/>
  <c r="AV378"/>
  <c r="AW378"/>
  <c r="AX378"/>
  <c r="AY378"/>
  <c r="AZ378"/>
  <c r="BA378"/>
  <c r="BB378"/>
  <c r="BC378"/>
  <c r="BD378"/>
  <c r="BE378"/>
  <c r="BF378"/>
  <c r="BG378"/>
  <c r="BH378"/>
  <c r="BI378"/>
  <c r="AV379"/>
  <c r="AW379"/>
  <c r="AX379"/>
  <c r="AY379"/>
  <c r="AZ379"/>
  <c r="BA379"/>
  <c r="BB379"/>
  <c r="BC379"/>
  <c r="BD379"/>
  <c r="BE379"/>
  <c r="BF379"/>
  <c r="BG379"/>
  <c r="BH379"/>
  <c r="BI379"/>
  <c r="AV380"/>
  <c r="AW380"/>
  <c r="AX380"/>
  <c r="AY380"/>
  <c r="AZ380"/>
  <c r="BA380"/>
  <c r="BB380"/>
  <c r="BC380"/>
  <c r="BD380"/>
  <c r="BE380"/>
  <c r="BF380"/>
  <c r="BG380"/>
  <c r="BH380"/>
  <c r="BI380"/>
  <c r="AV381"/>
  <c r="AW381"/>
  <c r="AX381"/>
  <c r="AY381"/>
  <c r="AZ381"/>
  <c r="BA381"/>
  <c r="BB381"/>
  <c r="BC381"/>
  <c r="BD381"/>
  <c r="BE381"/>
  <c r="BF381"/>
  <c r="BG381"/>
  <c r="BH381"/>
  <c r="BI381"/>
  <c r="AV382"/>
  <c r="AW382"/>
  <c r="AX382"/>
  <c r="AY382"/>
  <c r="AZ382"/>
  <c r="BA382"/>
  <c r="BB382"/>
  <c r="BC382"/>
  <c r="BD382"/>
  <c r="BE382"/>
  <c r="BF382"/>
  <c r="BG382"/>
  <c r="BH382"/>
  <c r="BI382"/>
  <c r="AV383"/>
  <c r="AW383"/>
  <c r="AX383"/>
  <c r="AY383"/>
  <c r="AZ383"/>
  <c r="BA383"/>
  <c r="BB383"/>
  <c r="BC383"/>
  <c r="BD383"/>
  <c r="BE383"/>
  <c r="BF383"/>
  <c r="BG383"/>
  <c r="BH383"/>
  <c r="BI383"/>
  <c r="AV384"/>
  <c r="AW384"/>
  <c r="AX384"/>
  <c r="AY384"/>
  <c r="AZ384"/>
  <c r="BA384"/>
  <c r="BB384"/>
  <c r="BC384"/>
  <c r="BD384"/>
  <c r="BE384"/>
  <c r="BF384"/>
  <c r="BG384"/>
  <c r="BH384"/>
  <c r="BI384"/>
  <c r="AV385"/>
  <c r="AW385"/>
  <c r="AX385"/>
  <c r="AY385"/>
  <c r="AZ385"/>
  <c r="BA385"/>
  <c r="BB385"/>
  <c r="BC385"/>
  <c r="BD385"/>
  <c r="BE385"/>
  <c r="BF385"/>
  <c r="BG385"/>
  <c r="BH385"/>
  <c r="BI385"/>
  <c r="AV386"/>
  <c r="AW386"/>
  <c r="AX386"/>
  <c r="AY386"/>
  <c r="AZ386"/>
  <c r="BA386"/>
  <c r="BB386"/>
  <c r="BC386"/>
  <c r="BD386"/>
  <c r="BE386"/>
  <c r="BF386"/>
  <c r="BG386"/>
  <c r="BH386"/>
  <c r="BI386"/>
  <c r="AV387"/>
  <c r="AW387"/>
  <c r="AX387"/>
  <c r="AY387"/>
  <c r="AZ387"/>
  <c r="BA387"/>
  <c r="BB387"/>
  <c r="BC387"/>
  <c r="BD387"/>
  <c r="BE387"/>
  <c r="BF387"/>
  <c r="BG387"/>
  <c r="BH387"/>
  <c r="BI387"/>
  <c r="AV388"/>
  <c r="AW388"/>
  <c r="AX388"/>
  <c r="AY388"/>
  <c r="AZ388"/>
  <c r="BA388"/>
  <c r="BB388"/>
  <c r="BC388"/>
  <c r="BD388"/>
  <c r="BE388"/>
  <c r="BF388"/>
  <c r="BG388"/>
  <c r="BH388"/>
  <c r="BI388"/>
  <c r="AV389"/>
  <c r="AW389"/>
  <c r="AX389"/>
  <c r="AY389"/>
  <c r="AZ389"/>
  <c r="BA389"/>
  <c r="BB389"/>
  <c r="BC389"/>
  <c r="BD389"/>
  <c r="BE389"/>
  <c r="BF389"/>
  <c r="BG389"/>
  <c r="BH389"/>
  <c r="BI389"/>
  <c r="AV390"/>
  <c r="AW390"/>
  <c r="AX390"/>
  <c r="AY390"/>
  <c r="AZ390"/>
  <c r="BA390"/>
  <c r="BB390"/>
  <c r="BC390"/>
  <c r="BD390"/>
  <c r="BE390"/>
  <c r="BF390"/>
  <c r="BG390"/>
  <c r="BH390"/>
  <c r="BI390"/>
  <c r="AV391"/>
  <c r="AW391"/>
  <c r="AX391"/>
  <c r="AY391"/>
  <c r="AZ391"/>
  <c r="BA391"/>
  <c r="BB391"/>
  <c r="BC391"/>
  <c r="BD391"/>
  <c r="BE391"/>
  <c r="BF391"/>
  <c r="BG391"/>
  <c r="BH391"/>
  <c r="BI391"/>
  <c r="AV392"/>
  <c r="AW392"/>
  <c r="AX392"/>
  <c r="AY392"/>
  <c r="AZ392"/>
  <c r="BA392"/>
  <c r="BB392"/>
  <c r="BC392"/>
  <c r="BD392"/>
  <c r="BE392"/>
  <c r="BF392"/>
  <c r="BG392"/>
  <c r="BH392"/>
  <c r="BI392"/>
  <c r="AV393"/>
  <c r="AW393"/>
  <c r="AX393"/>
  <c r="AY393"/>
  <c r="AZ393"/>
  <c r="BA393"/>
  <c r="BB393"/>
  <c r="BC393"/>
  <c r="BD393"/>
  <c r="BE393"/>
  <c r="BF393"/>
  <c r="BG393"/>
  <c r="BH393"/>
  <c r="BI393"/>
  <c r="AV394"/>
  <c r="AW394"/>
  <c r="AX394"/>
  <c r="AY394"/>
  <c r="AZ394"/>
  <c r="BA394"/>
  <c r="BB394"/>
  <c r="BC394"/>
  <c r="BD394"/>
  <c r="BE394"/>
  <c r="BF394"/>
  <c r="BG394"/>
  <c r="BH394"/>
  <c r="BI394"/>
  <c r="AV395"/>
  <c r="AW395"/>
  <c r="AX395"/>
  <c r="AY395"/>
  <c r="AZ395"/>
  <c r="BA395"/>
  <c r="BB395"/>
  <c r="BC395"/>
  <c r="BD395"/>
  <c r="BE395"/>
  <c r="BF395"/>
  <c r="BG395"/>
  <c r="BH395"/>
  <c r="BI395"/>
  <c r="AV396"/>
  <c r="AW396"/>
  <c r="AX396"/>
  <c r="AY396"/>
  <c r="AZ396"/>
  <c r="BA396"/>
  <c r="BB396"/>
  <c r="BC396"/>
  <c r="BD396"/>
  <c r="BE396"/>
  <c r="BF396"/>
  <c r="BG396"/>
  <c r="BH396"/>
  <c r="BI396"/>
  <c r="AV397"/>
  <c r="AW397"/>
  <c r="AX397"/>
  <c r="AY397"/>
  <c r="AZ397"/>
  <c r="BA397"/>
  <c r="BB397"/>
  <c r="BC397"/>
  <c r="BD397"/>
  <c r="BE397"/>
  <c r="BF397"/>
  <c r="BG397"/>
  <c r="BH397"/>
  <c r="BI397"/>
  <c r="AV398"/>
  <c r="AW398"/>
  <c r="AX398"/>
  <c r="AY398"/>
  <c r="AZ398"/>
  <c r="BA398"/>
  <c r="BB398"/>
  <c r="BC398"/>
  <c r="BD398"/>
  <c r="BE398"/>
  <c r="BF398"/>
  <c r="BG398"/>
  <c r="BH398"/>
  <c r="BI398"/>
  <c r="AV399"/>
  <c r="AW399"/>
  <c r="AX399"/>
  <c r="AY399"/>
  <c r="AZ399"/>
  <c r="BA399"/>
  <c r="BB399"/>
  <c r="BC399"/>
  <c r="BD399"/>
  <c r="BE399"/>
  <c r="BF399"/>
  <c r="BG399"/>
  <c r="BH399"/>
  <c r="BI399"/>
  <c r="AV400"/>
  <c r="AW400"/>
  <c r="AX400"/>
  <c r="AY400"/>
  <c r="AZ400"/>
  <c r="BA400"/>
  <c r="BB400"/>
  <c r="BC400"/>
  <c r="BD400"/>
  <c r="BE400"/>
  <c r="BF400"/>
  <c r="BG400"/>
  <c r="BH400"/>
  <c r="BI400"/>
  <c r="AV401"/>
  <c r="AW401"/>
  <c r="AX401"/>
  <c r="AY401"/>
  <c r="AZ401"/>
  <c r="BA401"/>
  <c r="BB401"/>
  <c r="BC401"/>
  <c r="BD401"/>
  <c r="BE401"/>
  <c r="BF401"/>
  <c r="BG401"/>
  <c r="BH401"/>
  <c r="BI401"/>
  <c r="AV402"/>
  <c r="AW402"/>
  <c r="AX402"/>
  <c r="AY402"/>
  <c r="AZ402"/>
  <c r="BA402"/>
  <c r="BB402"/>
  <c r="BC402"/>
  <c r="BD402"/>
  <c r="BE402"/>
  <c r="BF402"/>
  <c r="BG402"/>
  <c r="BH402"/>
  <c r="BI402"/>
  <c r="AV403"/>
  <c r="AW403"/>
  <c r="AX403"/>
  <c r="AY403"/>
  <c r="AZ403"/>
  <c r="BA403"/>
  <c r="BB403"/>
  <c r="BC403"/>
  <c r="BD403"/>
  <c r="BE403"/>
  <c r="BF403"/>
  <c r="BG403"/>
  <c r="BH403"/>
  <c r="BI403"/>
  <c r="AV404"/>
  <c r="AW404"/>
  <c r="AX404"/>
  <c r="AY404"/>
  <c r="AZ404"/>
  <c r="BA404"/>
  <c r="BB404"/>
  <c r="BC404"/>
  <c r="BD404"/>
  <c r="BE404"/>
  <c r="BF404"/>
  <c r="BG404"/>
  <c r="BH404"/>
  <c r="BI404"/>
  <c r="AV405"/>
  <c r="AW405"/>
  <c r="AX405"/>
  <c r="AY405"/>
  <c r="AZ405"/>
  <c r="BA405"/>
  <c r="BB405"/>
  <c r="BC405"/>
  <c r="BD405"/>
  <c r="BE405"/>
  <c r="BF405"/>
  <c r="BG405"/>
  <c r="BH405"/>
  <c r="BI405"/>
  <c r="AV406"/>
  <c r="AW406"/>
  <c r="AX406"/>
  <c r="AY406"/>
  <c r="AZ406"/>
  <c r="BA406"/>
  <c r="BB406"/>
  <c r="BC406"/>
  <c r="BD406"/>
  <c r="BE406"/>
  <c r="BF406"/>
  <c r="BG406"/>
  <c r="BH406"/>
  <c r="BI406"/>
  <c r="AV407"/>
  <c r="AW407"/>
  <c r="AX407"/>
  <c r="AY407"/>
  <c r="AZ407"/>
  <c r="BA407"/>
  <c r="BB407"/>
  <c r="BC407"/>
  <c r="BD407"/>
  <c r="BE407"/>
  <c r="BF407"/>
  <c r="BG407"/>
  <c r="BH407"/>
  <c r="BI407"/>
  <c r="AV408"/>
  <c r="AW408"/>
  <c r="AX408"/>
  <c r="AY408"/>
  <c r="AZ408"/>
  <c r="BA408"/>
  <c r="BB408"/>
  <c r="BC408"/>
  <c r="BD408"/>
  <c r="BE408"/>
  <c r="BF408"/>
  <c r="BG408"/>
  <c r="BH408"/>
  <c r="BI408"/>
  <c r="AV409"/>
  <c r="AW409"/>
  <c r="AX409"/>
  <c r="AY409"/>
  <c r="AZ409"/>
  <c r="BA409"/>
  <c r="BB409"/>
  <c r="BC409"/>
  <c r="BD409"/>
  <c r="BE409"/>
  <c r="BF409"/>
  <c r="BG409"/>
  <c r="BH409"/>
  <c r="BI409"/>
  <c r="AV410"/>
  <c r="AW410"/>
  <c r="AX410"/>
  <c r="AY410"/>
  <c r="AZ410"/>
  <c r="BA410"/>
  <c r="BB410"/>
  <c r="BC410"/>
  <c r="BD410"/>
  <c r="BE410"/>
  <c r="BF410"/>
  <c r="BG410"/>
  <c r="BH410"/>
  <c r="BI410"/>
  <c r="AV411"/>
  <c r="AW411"/>
  <c r="AX411"/>
  <c r="AY411"/>
  <c r="AZ411"/>
  <c r="BA411"/>
  <c r="BB411"/>
  <c r="BC411"/>
  <c r="BD411"/>
  <c r="BE411"/>
  <c r="BF411"/>
  <c r="BG411"/>
  <c r="BH411"/>
  <c r="BI411"/>
  <c r="AV412"/>
  <c r="AW412"/>
  <c r="AX412"/>
  <c r="AY412"/>
  <c r="AZ412"/>
  <c r="BA412"/>
  <c r="BB412"/>
  <c r="BC412"/>
  <c r="BD412"/>
  <c r="BE412"/>
  <c r="BF412"/>
  <c r="BG412"/>
  <c r="BH412"/>
  <c r="BI412"/>
  <c r="AV413"/>
  <c r="AW413"/>
  <c r="AX413"/>
  <c r="AY413"/>
  <c r="AZ413"/>
  <c r="BA413"/>
  <c r="BB413"/>
  <c r="BC413"/>
  <c r="BD413"/>
  <c r="BE413"/>
  <c r="BF413"/>
  <c r="BG413"/>
  <c r="BH413"/>
  <c r="BI413"/>
  <c r="AV414"/>
  <c r="AW414"/>
  <c r="AX414"/>
  <c r="AY414"/>
  <c r="AZ414"/>
  <c r="BA414"/>
  <c r="BB414"/>
  <c r="BC414"/>
  <c r="BD414"/>
  <c r="BE414"/>
  <c r="BF414"/>
  <c r="BG414"/>
  <c r="BH414"/>
  <c r="BI414"/>
  <c r="AV415"/>
  <c r="AW415"/>
  <c r="AX415"/>
  <c r="AY415"/>
  <c r="AZ415"/>
  <c r="BA415"/>
  <c r="BB415"/>
  <c r="BC415"/>
  <c r="BD415"/>
  <c r="BE415"/>
  <c r="BF415"/>
  <c r="BG415"/>
  <c r="BH415"/>
  <c r="BI415"/>
  <c r="AV416"/>
  <c r="AW416"/>
  <c r="AX416"/>
  <c r="AY416"/>
  <c r="AZ416"/>
  <c r="BA416"/>
  <c r="BB416"/>
  <c r="BC416"/>
  <c r="BD416"/>
  <c r="BE416"/>
  <c r="BF416"/>
  <c r="BG416"/>
  <c r="BH416"/>
  <c r="BI416"/>
  <c r="AV417"/>
  <c r="AW417"/>
  <c r="AX417"/>
  <c r="AY417"/>
  <c r="AZ417"/>
  <c r="BA417"/>
  <c r="BB417"/>
  <c r="BC417"/>
  <c r="BD417"/>
  <c r="BE417"/>
  <c r="BF417"/>
  <c r="BG417"/>
  <c r="BH417"/>
  <c r="BI417"/>
  <c r="AV418"/>
  <c r="AW418"/>
  <c r="AX418"/>
  <c r="AY418"/>
  <c r="AZ418"/>
  <c r="BA418"/>
  <c r="BB418"/>
  <c r="BC418"/>
  <c r="BD418"/>
  <c r="BE418"/>
  <c r="BF418"/>
  <c r="BG418"/>
  <c r="BH418"/>
  <c r="BI418"/>
  <c r="AV419"/>
  <c r="AW419"/>
  <c r="AX419"/>
  <c r="AY419"/>
  <c r="AZ419"/>
  <c r="BA419"/>
  <c r="BB419"/>
  <c r="BC419"/>
  <c r="BD419"/>
  <c r="BE419"/>
  <c r="BF419"/>
  <c r="BG419"/>
  <c r="BH419"/>
  <c r="BI419"/>
  <c r="AV420"/>
  <c r="AW420"/>
  <c r="AX420"/>
  <c r="AY420"/>
  <c r="AZ420"/>
  <c r="BA420"/>
  <c r="BB420"/>
  <c r="BC420"/>
  <c r="BD420"/>
  <c r="BE420"/>
  <c r="BF420"/>
  <c r="BG420"/>
  <c r="BH420"/>
  <c r="BI420"/>
  <c r="AV421"/>
  <c r="AW421"/>
  <c r="AX421"/>
  <c r="AY421"/>
  <c r="AZ421"/>
  <c r="BA421"/>
  <c r="BB421"/>
  <c r="BC421"/>
  <c r="BD421"/>
  <c r="BE421"/>
  <c r="BF421"/>
  <c r="BG421"/>
  <c r="BH421"/>
  <c r="BI421"/>
  <c r="AV422"/>
  <c r="AW422"/>
  <c r="AX422"/>
  <c r="AY422"/>
  <c r="AZ422"/>
  <c r="BA422"/>
  <c r="BB422"/>
  <c r="BC422"/>
  <c r="BD422"/>
  <c r="BE422"/>
  <c r="BF422"/>
  <c r="BG422"/>
  <c r="BH422"/>
  <c r="BI422"/>
  <c r="AV423"/>
  <c r="AW423"/>
  <c r="AX423"/>
  <c r="AY423"/>
  <c r="AZ423"/>
  <c r="BA423"/>
  <c r="BB423"/>
  <c r="BC423"/>
  <c r="BD423"/>
  <c r="BE423"/>
  <c r="BF423"/>
  <c r="BG423"/>
  <c r="BH423"/>
  <c r="BI423"/>
  <c r="AV424"/>
  <c r="AW424"/>
  <c r="AX424"/>
  <c r="AY424"/>
  <c r="AZ424"/>
  <c r="BA424"/>
  <c r="BB424"/>
  <c r="BC424"/>
  <c r="BD424"/>
  <c r="BE424"/>
  <c r="BF424"/>
  <c r="BG424"/>
  <c r="BH424"/>
  <c r="BI424"/>
  <c r="AV425"/>
  <c r="AW425"/>
  <c r="AX425"/>
  <c r="AY425"/>
  <c r="AZ425"/>
  <c r="BA425"/>
  <c r="BB425"/>
  <c r="BC425"/>
  <c r="BD425"/>
  <c r="BE425"/>
  <c r="BF425"/>
  <c r="BG425"/>
  <c r="BH425"/>
  <c r="BI425"/>
  <c r="AV426"/>
  <c r="AW426"/>
  <c r="AX426"/>
  <c r="AY426"/>
  <c r="AZ426"/>
  <c r="BA426"/>
  <c r="BB426"/>
  <c r="BC426"/>
  <c r="BD426"/>
  <c r="BE426"/>
  <c r="BF426"/>
  <c r="BG426"/>
  <c r="BH426"/>
  <c r="BI426"/>
  <c r="AV427"/>
  <c r="AW427"/>
  <c r="AX427"/>
  <c r="AY427"/>
  <c r="AZ427"/>
  <c r="BA427"/>
  <c r="BB427"/>
  <c r="BC427"/>
  <c r="BD427"/>
  <c r="BE427"/>
  <c r="BF427"/>
  <c r="BG427"/>
  <c r="BH427"/>
  <c r="BI427"/>
  <c r="AV428"/>
  <c r="AW428"/>
  <c r="AX428"/>
  <c r="AY428"/>
  <c r="AZ428"/>
  <c r="BA428"/>
  <c r="BB428"/>
  <c r="BC428"/>
  <c r="BD428"/>
  <c r="BE428"/>
  <c r="BF428"/>
  <c r="BG428"/>
  <c r="BH428"/>
  <c r="BI428"/>
  <c r="AV429"/>
  <c r="AW429"/>
  <c r="AX429"/>
  <c r="AY429"/>
  <c r="AZ429"/>
  <c r="BA429"/>
  <c r="BB429"/>
  <c r="BC429"/>
  <c r="BD429"/>
  <c r="BE429"/>
  <c r="BF429"/>
  <c r="BG429"/>
  <c r="BH429"/>
  <c r="BI429"/>
  <c r="AV430"/>
  <c r="AW430"/>
  <c r="AX430"/>
  <c r="AY430"/>
  <c r="AZ430"/>
  <c r="BA430"/>
  <c r="BB430"/>
  <c r="BC430"/>
  <c r="BD430"/>
  <c r="BE430"/>
  <c r="BF430"/>
  <c r="BG430"/>
  <c r="BH430"/>
  <c r="BI430"/>
  <c r="AV431"/>
  <c r="AW431"/>
  <c r="AX431"/>
  <c r="AY431"/>
  <c r="AZ431"/>
  <c r="BA431"/>
  <c r="BB431"/>
  <c r="BC431"/>
  <c r="BD431"/>
  <c r="BE431"/>
  <c r="BF431"/>
  <c r="BG431"/>
  <c r="BH431"/>
  <c r="BI431"/>
  <c r="AV432"/>
  <c r="AW432"/>
  <c r="AX432"/>
  <c r="AY432"/>
  <c r="AZ432"/>
  <c r="BA432"/>
  <c r="BB432"/>
  <c r="BC432"/>
  <c r="BD432"/>
  <c r="BE432"/>
  <c r="BF432"/>
  <c r="BG432"/>
  <c r="BH432"/>
  <c r="BI432"/>
  <c r="AV433"/>
  <c r="AW433"/>
  <c r="AX433"/>
  <c r="AY433"/>
  <c r="AZ433"/>
  <c r="BA433"/>
  <c r="BB433"/>
  <c r="BC433"/>
  <c r="BD433"/>
  <c r="BE433"/>
  <c r="BF433"/>
  <c r="BG433"/>
  <c r="BH433"/>
  <c r="BI433"/>
  <c r="AV434"/>
  <c r="AW434"/>
  <c r="AX434"/>
  <c r="AY434"/>
  <c r="AZ434"/>
  <c r="BA434"/>
  <c r="BB434"/>
  <c r="BC434"/>
  <c r="BD434"/>
  <c r="BE434"/>
  <c r="BF434"/>
  <c r="BG434"/>
  <c r="BH434"/>
  <c r="BI434"/>
  <c r="AV435"/>
  <c r="AW435"/>
  <c r="AX435"/>
  <c r="AY435"/>
  <c r="AZ435"/>
  <c r="BA435"/>
  <c r="BB435"/>
  <c r="BC435"/>
  <c r="BD435"/>
  <c r="BE435"/>
  <c r="BF435"/>
  <c r="BG435"/>
  <c r="BH435"/>
  <c r="BI435"/>
  <c r="AV436"/>
  <c r="AW436"/>
  <c r="AX436"/>
  <c r="AY436"/>
  <c r="AZ436"/>
  <c r="BA436"/>
  <c r="BB436"/>
  <c r="BC436"/>
  <c r="BD436"/>
  <c r="BE436"/>
  <c r="BF436"/>
  <c r="BG436"/>
  <c r="BH436"/>
  <c r="BI436"/>
  <c r="AV437"/>
  <c r="AW437"/>
  <c r="AX437"/>
  <c r="AY437"/>
  <c r="AZ437"/>
  <c r="BA437"/>
  <c r="BB437"/>
  <c r="BC437"/>
  <c r="BD437"/>
  <c r="BE437"/>
  <c r="BF437"/>
  <c r="BG437"/>
  <c r="BH437"/>
  <c r="BI437"/>
  <c r="AV438"/>
  <c r="AW438"/>
  <c r="AX438"/>
  <c r="AY438"/>
  <c r="AZ438"/>
  <c r="BA438"/>
  <c r="BB438"/>
  <c r="BC438"/>
  <c r="BD438"/>
  <c r="BE438"/>
  <c r="BF438"/>
  <c r="BG438"/>
  <c r="BH438"/>
  <c r="BI438"/>
  <c r="AV439"/>
  <c r="AW439"/>
  <c r="AX439"/>
  <c r="AY439"/>
  <c r="AZ439"/>
  <c r="BA439"/>
  <c r="BB439"/>
  <c r="BC439"/>
  <c r="BD439"/>
  <c r="BE439"/>
  <c r="BF439"/>
  <c r="BG439"/>
  <c r="BH439"/>
  <c r="BI439"/>
  <c r="AV440"/>
  <c r="AW440"/>
  <c r="AX440"/>
  <c r="AY440"/>
  <c r="AZ440"/>
  <c r="BA440"/>
  <c r="BB440"/>
  <c r="BC440"/>
  <c r="BD440"/>
  <c r="BE440"/>
  <c r="BF440"/>
  <c r="BG440"/>
  <c r="BH440"/>
  <c r="BI440"/>
  <c r="AV441"/>
  <c r="AW441"/>
  <c r="AX441"/>
  <c r="AY441"/>
  <c r="AZ441"/>
  <c r="BA441"/>
  <c r="BB441"/>
  <c r="BC441"/>
  <c r="BD441"/>
  <c r="BE441"/>
  <c r="BF441"/>
  <c r="BG441"/>
  <c r="BH441"/>
  <c r="BI441"/>
  <c r="AV442"/>
  <c r="AW442"/>
  <c r="AX442"/>
  <c r="AY442"/>
  <c r="AZ442"/>
  <c r="BA442"/>
  <c r="BB442"/>
  <c r="BC442"/>
  <c r="BD442"/>
  <c r="BE442"/>
  <c r="BF442"/>
  <c r="BG442"/>
  <c r="BH442"/>
  <c r="BI442"/>
  <c r="AV443"/>
  <c r="AW443"/>
  <c r="AX443"/>
  <c r="AY443"/>
  <c r="AZ443"/>
  <c r="BA443"/>
  <c r="BB443"/>
  <c r="BC443"/>
  <c r="BD443"/>
  <c r="BE443"/>
  <c r="BF443"/>
  <c r="BG443"/>
  <c r="BH443"/>
  <c r="BI443"/>
  <c r="AV444"/>
  <c r="AW444"/>
  <c r="AX444"/>
  <c r="AY444"/>
  <c r="AZ444"/>
  <c r="BA444"/>
  <c r="BB444"/>
  <c r="BC444"/>
  <c r="BD444"/>
  <c r="BE444"/>
  <c r="BF444"/>
  <c r="BG444"/>
  <c r="BH444"/>
  <c r="BI444"/>
  <c r="AV445"/>
  <c r="AW445"/>
  <c r="AX445"/>
  <c r="AY445"/>
  <c r="AZ445"/>
  <c r="BA445"/>
  <c r="BB445"/>
  <c r="BC445"/>
  <c r="BD445"/>
  <c r="BE445"/>
  <c r="BF445"/>
  <c r="BG445"/>
  <c r="BH445"/>
  <c r="BI445"/>
  <c r="AV446"/>
  <c r="AW446"/>
  <c r="AX446"/>
  <c r="AY446"/>
  <c r="AZ446"/>
  <c r="BA446"/>
  <c r="BB446"/>
  <c r="BC446"/>
  <c r="BD446"/>
  <c r="BE446"/>
  <c r="BF446"/>
  <c r="BG446"/>
  <c r="BH446"/>
  <c r="BI446"/>
  <c r="AV447"/>
  <c r="AW447"/>
  <c r="AX447"/>
  <c r="AY447"/>
  <c r="AZ447"/>
  <c r="BA447"/>
  <c r="BB447"/>
  <c r="BC447"/>
  <c r="BD447"/>
  <c r="BE447"/>
  <c r="BF447"/>
  <c r="BG447"/>
  <c r="BH447"/>
  <c r="BI447"/>
  <c r="AV448"/>
  <c r="AW448"/>
  <c r="AX448"/>
  <c r="AY448"/>
  <c r="AZ448"/>
  <c r="BA448"/>
  <c r="BB448"/>
  <c r="BC448"/>
  <c r="BD448"/>
  <c r="BE448"/>
  <c r="BF448"/>
  <c r="BG448"/>
  <c r="BH448"/>
  <c r="BI448"/>
  <c r="AV449"/>
  <c r="AW449"/>
  <c r="AX449"/>
  <c r="AY449"/>
  <c r="AZ449"/>
  <c r="BA449"/>
  <c r="BB449"/>
  <c r="BC449"/>
  <c r="BD449"/>
  <c r="BE449"/>
  <c r="BF449"/>
  <c r="BG449"/>
  <c r="BH449"/>
  <c r="BI449"/>
  <c r="AV450"/>
  <c r="AW450"/>
  <c r="AX450"/>
  <c r="AY450"/>
  <c r="AZ450"/>
  <c r="BA450"/>
  <c r="BB450"/>
  <c r="BC450"/>
  <c r="BD450"/>
  <c r="BE450"/>
  <c r="BF450"/>
  <c r="BG450"/>
  <c r="BH450"/>
  <c r="BI450"/>
  <c r="AV451"/>
  <c r="AW451"/>
  <c r="AX451"/>
  <c r="AY451"/>
  <c r="AZ451"/>
  <c r="BA451"/>
  <c r="BB451"/>
  <c r="BC451"/>
  <c r="BD451"/>
  <c r="BE451"/>
  <c r="BF451"/>
  <c r="BG451"/>
  <c r="BH451"/>
  <c r="BI451"/>
  <c r="AV452"/>
  <c r="AW452"/>
  <c r="AX452"/>
  <c r="AY452"/>
  <c r="AZ452"/>
  <c r="BA452"/>
  <c r="BB452"/>
  <c r="BC452"/>
  <c r="BD452"/>
  <c r="BE452"/>
  <c r="BF452"/>
  <c r="BG452"/>
  <c r="BH452"/>
  <c r="BI452"/>
  <c r="AV453"/>
  <c r="AW453"/>
  <c r="AX453"/>
  <c r="AY453"/>
  <c r="AZ453"/>
  <c r="BA453"/>
  <c r="BB453"/>
  <c r="BC453"/>
  <c r="BD453"/>
  <c r="BE453"/>
  <c r="BF453"/>
  <c r="BG453"/>
  <c r="BH453"/>
  <c r="BI453"/>
  <c r="AV454"/>
  <c r="AW454"/>
  <c r="AX454"/>
  <c r="AY454"/>
  <c r="AZ454"/>
  <c r="BA454"/>
  <c r="BB454"/>
  <c r="BC454"/>
  <c r="BD454"/>
  <c r="BE454"/>
  <c r="BF454"/>
  <c r="BG454"/>
  <c r="BH454"/>
  <c r="BI454"/>
  <c r="AV455"/>
  <c r="AW455"/>
  <c r="AX455"/>
  <c r="AY455"/>
  <c r="AZ455"/>
  <c r="BA455"/>
  <c r="BB455"/>
  <c r="BC455"/>
  <c r="BD455"/>
  <c r="BE455"/>
  <c r="BF455"/>
  <c r="BG455"/>
  <c r="BH455"/>
  <c r="BI455"/>
  <c r="AV456"/>
  <c r="AW456"/>
  <c r="AX456"/>
  <c r="AY456"/>
  <c r="AZ456"/>
  <c r="BA456"/>
  <c r="BB456"/>
  <c r="BC456"/>
  <c r="BD456"/>
  <c r="BE456"/>
  <c r="BF456"/>
  <c r="BG456"/>
  <c r="BH456"/>
  <c r="BI456"/>
  <c r="AV457"/>
  <c r="AW457"/>
  <c r="AX457"/>
  <c r="AY457"/>
  <c r="AZ457"/>
  <c r="BA457"/>
  <c r="BB457"/>
  <c r="BC457"/>
  <c r="BD457"/>
  <c r="BE457"/>
  <c r="BF457"/>
  <c r="BG457"/>
  <c r="BH457"/>
  <c r="BI457"/>
  <c r="AV458"/>
  <c r="AW458"/>
  <c r="AX458"/>
  <c r="AY458"/>
  <c r="AZ458"/>
  <c r="BA458"/>
  <c r="BB458"/>
  <c r="BC458"/>
  <c r="BD458"/>
  <c r="BE458"/>
  <c r="BF458"/>
  <c r="BG458"/>
  <c r="BH458"/>
  <c r="BI458"/>
  <c r="AV459"/>
  <c r="AW459"/>
  <c r="AX459"/>
  <c r="AY459"/>
  <c r="AZ459"/>
  <c r="BA459"/>
  <c r="BB459"/>
  <c r="BC459"/>
  <c r="BD459"/>
  <c r="BE459"/>
  <c r="BF459"/>
  <c r="BG459"/>
  <c r="BH459"/>
  <c r="BI459"/>
  <c r="AV460"/>
  <c r="AW460"/>
  <c r="AX460"/>
  <c r="AY460"/>
  <c r="AZ460"/>
  <c r="BA460"/>
  <c r="BB460"/>
  <c r="BC460"/>
  <c r="BD460"/>
  <c r="BE460"/>
  <c r="BF460"/>
  <c r="BG460"/>
  <c r="BH460"/>
  <c r="BI460"/>
  <c r="AV461"/>
  <c r="AW461"/>
  <c r="AX461"/>
  <c r="AY461"/>
  <c r="AZ461"/>
  <c r="BA461"/>
  <c r="BB461"/>
  <c r="BC461"/>
  <c r="BD461"/>
  <c r="BE461"/>
  <c r="BF461"/>
  <c r="BG461"/>
  <c r="BH461"/>
  <c r="BI461"/>
  <c r="AV462"/>
  <c r="AW462"/>
  <c r="AX462"/>
  <c r="AY462"/>
  <c r="AZ462"/>
  <c r="BA462"/>
  <c r="BB462"/>
  <c r="BC462"/>
  <c r="BD462"/>
  <c r="BE462"/>
  <c r="BF462"/>
  <c r="BG462"/>
  <c r="BH462"/>
  <c r="BI462"/>
  <c r="AV463"/>
  <c r="AW463"/>
  <c r="AX463"/>
  <c r="AY463"/>
  <c r="AZ463"/>
  <c r="BA463"/>
  <c r="BB463"/>
  <c r="BC463"/>
  <c r="BD463"/>
  <c r="BE463"/>
  <c r="BF463"/>
  <c r="BG463"/>
  <c r="BH463"/>
  <c r="BI463"/>
  <c r="AV464"/>
  <c r="AW464"/>
  <c r="AX464"/>
  <c r="AY464"/>
  <c r="AZ464"/>
  <c r="BA464"/>
  <c r="BB464"/>
  <c r="BC464"/>
  <c r="BD464"/>
  <c r="BE464"/>
  <c r="BF464"/>
  <c r="BG464"/>
  <c r="BH464"/>
  <c r="BI464"/>
  <c r="AV465"/>
  <c r="AW465"/>
  <c r="AX465"/>
  <c r="AY465"/>
  <c r="AZ465"/>
  <c r="BA465"/>
  <c r="BB465"/>
  <c r="BC465"/>
  <c r="BD465"/>
  <c r="BE465"/>
  <c r="BF465"/>
  <c r="BG465"/>
  <c r="BH465"/>
  <c r="BI465"/>
  <c r="AV466"/>
  <c r="AW466"/>
  <c r="AX466"/>
  <c r="AY466"/>
  <c r="AZ466"/>
  <c r="BA466"/>
  <c r="BB466"/>
  <c r="BC466"/>
  <c r="BD466"/>
  <c r="BE466"/>
  <c r="BF466"/>
  <c r="BG466"/>
  <c r="BH466"/>
  <c r="BI466"/>
  <c r="AV467"/>
  <c r="AW467"/>
  <c r="AX467"/>
  <c r="AY467"/>
  <c r="AZ467"/>
  <c r="BA467"/>
  <c r="BB467"/>
  <c r="BC467"/>
  <c r="BD467"/>
  <c r="BE467"/>
  <c r="BF467"/>
  <c r="BG467"/>
  <c r="BH467"/>
  <c r="BI467"/>
  <c r="AV468"/>
  <c r="AW468"/>
  <c r="AX468"/>
  <c r="AY468"/>
  <c r="AZ468"/>
  <c r="BA468"/>
  <c r="BB468"/>
  <c r="BC468"/>
  <c r="BD468"/>
  <c r="BE468"/>
  <c r="BF468"/>
  <c r="BG468"/>
  <c r="BH468"/>
  <c r="BI468"/>
  <c r="AV469"/>
  <c r="AW469"/>
  <c r="AX469"/>
  <c r="AY469"/>
  <c r="AZ469"/>
  <c r="BA469"/>
  <c r="BB469"/>
  <c r="BC469"/>
  <c r="BD469"/>
  <c r="BE469"/>
  <c r="BF469"/>
  <c r="BG469"/>
  <c r="BH469"/>
  <c r="BI469"/>
  <c r="AV470"/>
  <c r="AW470"/>
  <c r="AX470"/>
  <c r="AY470"/>
  <c r="AZ470"/>
  <c r="BA470"/>
  <c r="BB470"/>
  <c r="BC470"/>
  <c r="BD470"/>
  <c r="BE470"/>
  <c r="BF470"/>
  <c r="BG470"/>
  <c r="BH470"/>
  <c r="BI470"/>
  <c r="AV471"/>
  <c r="AW471"/>
  <c r="AX471"/>
  <c r="AY471"/>
  <c r="AZ471"/>
  <c r="BA471"/>
  <c r="BB471"/>
  <c r="BC471"/>
  <c r="BD471"/>
  <c r="BE471"/>
  <c r="BF471"/>
  <c r="BG471"/>
  <c r="BH471"/>
  <c r="BI471"/>
  <c r="AV472"/>
  <c r="AW472"/>
  <c r="AX472"/>
  <c r="AY472"/>
  <c r="AZ472"/>
  <c r="BA472"/>
  <c r="BB472"/>
  <c r="BC472"/>
  <c r="BD472"/>
  <c r="BE472"/>
  <c r="BF472"/>
  <c r="BG472"/>
  <c r="BH472"/>
  <c r="BI472"/>
  <c r="AV473"/>
  <c r="AW473"/>
  <c r="AX473"/>
  <c r="AY473"/>
  <c r="AZ473"/>
  <c r="BA473"/>
  <c r="BB473"/>
  <c r="BC473"/>
  <c r="BD473"/>
  <c r="BE473"/>
  <c r="BF473"/>
  <c r="BG473"/>
  <c r="BH473"/>
  <c r="BI473"/>
  <c r="AV474"/>
  <c r="AW474"/>
  <c r="AX474"/>
  <c r="AY474"/>
  <c r="AZ474"/>
  <c r="BA474"/>
  <c r="BB474"/>
  <c r="BC474"/>
  <c r="BD474"/>
  <c r="BE474"/>
  <c r="BF474"/>
  <c r="BG474"/>
  <c r="BH474"/>
  <c r="BI474"/>
  <c r="AV475"/>
  <c r="AW475"/>
  <c r="AX475"/>
  <c r="AY475"/>
  <c r="AZ475"/>
  <c r="BA475"/>
  <c r="BB475"/>
  <c r="BC475"/>
  <c r="BD475"/>
  <c r="BE475"/>
  <c r="BF475"/>
  <c r="BG475"/>
  <c r="BH475"/>
  <c r="BI475"/>
  <c r="AV476"/>
  <c r="AW476"/>
  <c r="AX476"/>
  <c r="AY476"/>
  <c r="AZ476"/>
  <c r="BA476"/>
  <c r="BB476"/>
  <c r="BC476"/>
  <c r="BD476"/>
  <c r="BE476"/>
  <c r="BF476"/>
  <c r="BG476"/>
  <c r="BH476"/>
  <c r="BI476"/>
  <c r="AV477"/>
  <c r="AW477"/>
  <c r="AX477"/>
  <c r="AY477"/>
  <c r="AZ477"/>
  <c r="BA477"/>
  <c r="BB477"/>
  <c r="BC477"/>
  <c r="BD477"/>
  <c r="BE477"/>
  <c r="BF477"/>
  <c r="BG477"/>
  <c r="BH477"/>
  <c r="BI477"/>
  <c r="AV478"/>
  <c r="AW478"/>
  <c r="AX478"/>
  <c r="AY478"/>
  <c r="AZ478"/>
  <c r="BA478"/>
  <c r="BB478"/>
  <c r="BC478"/>
  <c r="BD478"/>
  <c r="BE478"/>
  <c r="BF478"/>
  <c r="BG478"/>
  <c r="BH478"/>
  <c r="BI478"/>
  <c r="AV479"/>
  <c r="AW479"/>
  <c r="AX479"/>
  <c r="AY479"/>
  <c r="AZ479"/>
  <c r="BA479"/>
  <c r="BB479"/>
  <c r="BC479"/>
  <c r="BD479"/>
  <c r="BE479"/>
  <c r="BF479"/>
  <c r="BG479"/>
  <c r="BH479"/>
  <c r="BI479"/>
  <c r="AV480"/>
  <c r="AW480"/>
  <c r="AX480"/>
  <c r="AY480"/>
  <c r="AZ480"/>
  <c r="BA480"/>
  <c r="BB480"/>
  <c r="BC480"/>
  <c r="BD480"/>
  <c r="BE480"/>
  <c r="BF480"/>
  <c r="BG480"/>
  <c r="BH480"/>
  <c r="BI480"/>
  <c r="AV481"/>
  <c r="AW481"/>
  <c r="AX481"/>
  <c r="AY481"/>
  <c r="AZ481"/>
  <c r="BA481"/>
  <c r="BB481"/>
  <c r="BC481"/>
  <c r="BD481"/>
  <c r="BE481"/>
  <c r="BF481"/>
  <c r="BG481"/>
  <c r="BH481"/>
  <c r="BI481"/>
  <c r="AV482"/>
  <c r="AW482"/>
  <c r="AX482"/>
  <c r="AY482"/>
  <c r="AZ482"/>
  <c r="BA482"/>
  <c r="BB482"/>
  <c r="BC482"/>
  <c r="BD482"/>
  <c r="BE482"/>
  <c r="BF482"/>
  <c r="BG482"/>
  <c r="BH482"/>
  <c r="BI482"/>
  <c r="AV483"/>
  <c r="AW483"/>
  <c r="AX483"/>
  <c r="AY483"/>
  <c r="AZ483"/>
  <c r="BA483"/>
  <c r="BB483"/>
  <c r="BC483"/>
  <c r="BD483"/>
  <c r="BE483"/>
  <c r="BF483"/>
  <c r="BG483"/>
  <c r="BH483"/>
  <c r="BI483"/>
  <c r="AV484"/>
  <c r="AW484"/>
  <c r="AX484"/>
  <c r="AY484"/>
  <c r="AZ484"/>
  <c r="BA484"/>
  <c r="BB484"/>
  <c r="BC484"/>
  <c r="BD484"/>
  <c r="BE484"/>
  <c r="BF484"/>
  <c r="BG484"/>
  <c r="BH484"/>
  <c r="BI484"/>
  <c r="AV485"/>
  <c r="AW485"/>
  <c r="AX485"/>
  <c r="AY485"/>
  <c r="AZ485"/>
  <c r="BA485"/>
  <c r="BB485"/>
  <c r="BC485"/>
  <c r="BD485"/>
  <c r="BE485"/>
  <c r="BF485"/>
  <c r="BG485"/>
  <c r="BH485"/>
  <c r="BI485"/>
  <c r="AV486"/>
  <c r="AW486"/>
  <c r="AX486"/>
  <c r="AY486"/>
  <c r="AZ486"/>
  <c r="BA486"/>
  <c r="BB486"/>
  <c r="BC486"/>
  <c r="BD486"/>
  <c r="BE486"/>
  <c r="BF486"/>
  <c r="BG486"/>
  <c r="BH486"/>
  <c r="BI486"/>
  <c r="AV487"/>
  <c r="AW487"/>
  <c r="AX487"/>
  <c r="AY487"/>
  <c r="AZ487"/>
  <c r="BA487"/>
  <c r="BB487"/>
  <c r="BC487"/>
  <c r="BD487"/>
  <c r="BE487"/>
  <c r="BF487"/>
  <c r="BG487"/>
  <c r="BH487"/>
  <c r="BI487"/>
  <c r="AV488"/>
  <c r="AW488"/>
  <c r="AX488"/>
  <c r="AY488"/>
  <c r="AZ488"/>
  <c r="BA488"/>
  <c r="BB488"/>
  <c r="BC488"/>
  <c r="BD488"/>
  <c r="BE488"/>
  <c r="BF488"/>
  <c r="BG488"/>
  <c r="BH488"/>
  <c r="BI488"/>
  <c r="AV489"/>
  <c r="AW489"/>
  <c r="AX489"/>
  <c r="AY489"/>
  <c r="AZ489"/>
  <c r="BA489"/>
  <c r="BB489"/>
  <c r="BC489"/>
  <c r="BD489"/>
  <c r="BE489"/>
  <c r="BF489"/>
  <c r="BG489"/>
  <c r="BH489"/>
  <c r="BI489"/>
  <c r="AV490"/>
  <c r="AW490"/>
  <c r="AX490"/>
  <c r="AY490"/>
  <c r="AZ490"/>
  <c r="BA490"/>
  <c r="BB490"/>
  <c r="BC490"/>
  <c r="BD490"/>
  <c r="BE490"/>
  <c r="BF490"/>
  <c r="BG490"/>
  <c r="BH490"/>
  <c r="BI490"/>
  <c r="AV491"/>
  <c r="AW491"/>
  <c r="AX491"/>
  <c r="AY491"/>
  <c r="AZ491"/>
  <c r="BA491"/>
  <c r="BB491"/>
  <c r="BC491"/>
  <c r="BD491"/>
  <c r="BE491"/>
  <c r="BF491"/>
  <c r="BG491"/>
  <c r="BH491"/>
  <c r="BI491"/>
  <c r="AV492"/>
  <c r="AW492"/>
  <c r="AX492"/>
  <c r="AY492"/>
  <c r="AZ492"/>
  <c r="BA492"/>
  <c r="BB492"/>
  <c r="BC492"/>
  <c r="BD492"/>
  <c r="BE492"/>
  <c r="BF492"/>
  <c r="BG492"/>
  <c r="BH492"/>
  <c r="BI492"/>
  <c r="AV493"/>
  <c r="AW493"/>
  <c r="AX493"/>
  <c r="AY493"/>
  <c r="AZ493"/>
  <c r="BA493"/>
  <c r="BB493"/>
  <c r="BC493"/>
  <c r="BD493"/>
  <c r="BE493"/>
  <c r="BF493"/>
  <c r="BG493"/>
  <c r="BH493"/>
  <c r="BI493"/>
  <c r="AV494"/>
  <c r="AW494"/>
  <c r="AX494"/>
  <c r="AY494"/>
  <c r="AZ494"/>
  <c r="BA494"/>
  <c r="BB494"/>
  <c r="BC494"/>
  <c r="BD494"/>
  <c r="BE494"/>
  <c r="BF494"/>
  <c r="BG494"/>
  <c r="BH494"/>
  <c r="BI494"/>
  <c r="AV495"/>
  <c r="AW495"/>
  <c r="AX495"/>
  <c r="AY495"/>
  <c r="AZ495"/>
  <c r="BA495"/>
  <c r="BB495"/>
  <c r="BC495"/>
  <c r="BD495"/>
  <c r="BE495"/>
  <c r="BF495"/>
  <c r="BG495"/>
  <c r="BH495"/>
  <c r="BI495"/>
  <c r="AV496"/>
  <c r="AW496"/>
  <c r="AX496"/>
  <c r="AY496"/>
  <c r="AZ496"/>
  <c r="BA496"/>
  <c r="BB496"/>
  <c r="BC496"/>
  <c r="BD496"/>
  <c r="BE496"/>
  <c r="BF496"/>
  <c r="BG496"/>
  <c r="BH496"/>
  <c r="BI496"/>
  <c r="AV497"/>
  <c r="AW497"/>
  <c r="AX497"/>
  <c r="AY497"/>
  <c r="AZ497"/>
  <c r="BA497"/>
  <c r="BB497"/>
  <c r="BC497"/>
  <c r="BD497"/>
  <c r="BE497"/>
  <c r="BF497"/>
  <c r="BG497"/>
  <c r="BH497"/>
  <c r="BI497"/>
  <c r="AV498"/>
  <c r="AW498"/>
  <c r="AX498"/>
  <c r="AY498"/>
  <c r="AZ498"/>
  <c r="BA498"/>
  <c r="BB498"/>
  <c r="BC498"/>
  <c r="BD498"/>
  <c r="BE498"/>
  <c r="BF498"/>
  <c r="BG498"/>
  <c r="BH498"/>
  <c r="BI498"/>
  <c r="AV499"/>
  <c r="AW499"/>
  <c r="AX499"/>
  <c r="AY499"/>
  <c r="AZ499"/>
  <c r="BA499"/>
  <c r="BB499"/>
  <c r="BC499"/>
  <c r="BD499"/>
  <c r="BE499"/>
  <c r="BF499"/>
  <c r="BG499"/>
  <c r="BH499"/>
  <c r="BI499"/>
  <c r="AV500"/>
  <c r="AW500"/>
  <c r="AX500"/>
  <c r="AY500"/>
  <c r="AZ500"/>
  <c r="BA500"/>
  <c r="BB500"/>
  <c r="BC500"/>
  <c r="BD500"/>
  <c r="BE500"/>
  <c r="BF500"/>
  <c r="BG500"/>
  <c r="BH500"/>
  <c r="BI500"/>
  <c r="AV501"/>
  <c r="AW501"/>
  <c r="AX501"/>
  <c r="AY501"/>
  <c r="AZ501"/>
  <c r="BA501"/>
  <c r="BB501"/>
  <c r="BC501"/>
  <c r="BD501"/>
  <c r="BE501"/>
  <c r="BF501"/>
  <c r="BG501"/>
  <c r="BH501"/>
  <c r="BI501"/>
  <c r="AV502"/>
  <c r="AW502"/>
  <c r="AX502"/>
  <c r="AY502"/>
  <c r="AZ502"/>
  <c r="BA502"/>
  <c r="BB502"/>
  <c r="BC502"/>
  <c r="BD502"/>
  <c r="BE502"/>
  <c r="BF502"/>
  <c r="BG502"/>
  <c r="BH502"/>
  <c r="BI502"/>
  <c r="AV503"/>
  <c r="AW503"/>
  <c r="AX503"/>
  <c r="AY503"/>
  <c r="AZ503"/>
  <c r="BA503"/>
  <c r="BB503"/>
  <c r="BC503"/>
  <c r="BD503"/>
  <c r="BE503"/>
  <c r="BF503"/>
  <c r="BG503"/>
  <c r="BH503"/>
  <c r="BI503"/>
  <c r="AV504"/>
  <c r="AW504"/>
  <c r="AX504"/>
  <c r="AY504"/>
  <c r="AZ504"/>
  <c r="BA504"/>
  <c r="BB504"/>
  <c r="BC504"/>
  <c r="BD504"/>
  <c r="BE504"/>
  <c r="BF504"/>
  <c r="BG504"/>
  <c r="BH504"/>
  <c r="BI504"/>
  <c r="AV505"/>
  <c r="AW505"/>
  <c r="AX505"/>
  <c r="AY505"/>
  <c r="AZ505"/>
  <c r="BA505"/>
  <c r="BB505"/>
  <c r="BC505"/>
  <c r="BD505"/>
  <c r="BE505"/>
  <c r="BF505"/>
  <c r="BG505"/>
  <c r="BH505"/>
  <c r="BI505"/>
  <c r="AV506"/>
  <c r="AW506"/>
  <c r="AX506"/>
  <c r="AY506"/>
  <c r="AZ506"/>
  <c r="BA506"/>
  <c r="BB506"/>
  <c r="BC506"/>
  <c r="BD506"/>
  <c r="BE506"/>
  <c r="BF506"/>
  <c r="BG506"/>
  <c r="BH506"/>
  <c r="BI506"/>
  <c r="AV507"/>
  <c r="AW507"/>
  <c r="AX507"/>
  <c r="AY507"/>
  <c r="AZ507"/>
  <c r="BA507"/>
  <c r="BB507"/>
  <c r="BC507"/>
  <c r="BD507"/>
  <c r="BE507"/>
  <c r="BF507"/>
  <c r="BG507"/>
  <c r="BH507"/>
  <c r="BI507"/>
  <c r="AV508"/>
  <c r="AW508"/>
  <c r="AX508"/>
  <c r="AY508"/>
  <c r="AZ508"/>
  <c r="BA508"/>
  <c r="BB508"/>
  <c r="BC508"/>
  <c r="BD508"/>
  <c r="BE508"/>
  <c r="BF508"/>
  <c r="BG508"/>
  <c r="BH508"/>
  <c r="BI508"/>
  <c r="AV509"/>
  <c r="AW509"/>
  <c r="AX509"/>
  <c r="AY509"/>
  <c r="AZ509"/>
  <c r="BA509"/>
  <c r="BB509"/>
  <c r="BC509"/>
  <c r="BD509"/>
  <c r="BE509"/>
  <c r="BF509"/>
  <c r="BG509"/>
  <c r="BH509"/>
  <c r="BI509"/>
  <c r="AV510"/>
  <c r="AW510"/>
  <c r="AX510"/>
  <c r="AY510"/>
  <c r="AZ510"/>
  <c r="BA510"/>
  <c r="BB510"/>
  <c r="BC510"/>
  <c r="BD510"/>
  <c r="BE510"/>
  <c r="BF510"/>
  <c r="BG510"/>
  <c r="BH510"/>
  <c r="BI510"/>
  <c r="AV511"/>
  <c r="AW511"/>
  <c r="AX511"/>
  <c r="AY511"/>
  <c r="AZ511"/>
  <c r="BA511"/>
  <c r="BB511"/>
  <c r="BC511"/>
  <c r="BD511"/>
  <c r="BE511"/>
  <c r="BF511"/>
  <c r="BG511"/>
  <c r="BH511"/>
  <c r="BI511"/>
  <c r="AV512"/>
  <c r="AW512"/>
  <c r="AX512"/>
  <c r="AY512"/>
  <c r="AZ512"/>
  <c r="BA512"/>
  <c r="BB512"/>
  <c r="BC512"/>
  <c r="BD512"/>
  <c r="BE512"/>
  <c r="BF512"/>
  <c r="BG512"/>
  <c r="BH512"/>
  <c r="BI512"/>
  <c r="AV513"/>
  <c r="AW513"/>
  <c r="AX513"/>
  <c r="AY513"/>
  <c r="AZ513"/>
  <c r="BA513"/>
  <c r="BB513"/>
  <c r="BC513"/>
  <c r="BD513"/>
  <c r="BE513"/>
  <c r="BF513"/>
  <c r="BG513"/>
  <c r="BH513"/>
  <c r="BI513"/>
  <c r="AV514"/>
  <c r="AW514"/>
  <c r="AX514"/>
  <c r="AY514"/>
  <c r="AZ514"/>
  <c r="BA514"/>
  <c r="BB514"/>
  <c r="BC514"/>
  <c r="BD514"/>
  <c r="BE514"/>
  <c r="BF514"/>
  <c r="BG514"/>
  <c r="BH514"/>
  <c r="BI514"/>
  <c r="AV515"/>
  <c r="AW515"/>
  <c r="AX515"/>
  <c r="AY515"/>
  <c r="AZ515"/>
  <c r="BA515"/>
  <c r="BB515"/>
  <c r="BC515"/>
  <c r="BD515"/>
  <c r="BE515"/>
  <c r="BF515"/>
  <c r="BG515"/>
  <c r="BH515"/>
  <c r="BI515"/>
  <c r="AV516"/>
  <c r="AW516"/>
  <c r="AX516"/>
  <c r="AY516"/>
  <c r="AZ516"/>
  <c r="BA516"/>
  <c r="BB516"/>
  <c r="BC516"/>
  <c r="BD516"/>
  <c r="BE516"/>
  <c r="BF516"/>
  <c r="BG516"/>
  <c r="BH516"/>
  <c r="BI516"/>
  <c r="AV517"/>
  <c r="AW517"/>
  <c r="AX517"/>
  <c r="AY517"/>
  <c r="AZ517"/>
  <c r="BA517"/>
  <c r="BB517"/>
  <c r="BC517"/>
  <c r="BD517"/>
  <c r="BE517"/>
  <c r="BF517"/>
  <c r="BG517"/>
  <c r="BH517"/>
  <c r="BI517"/>
  <c r="AV518"/>
  <c r="AW518"/>
  <c r="AX518"/>
  <c r="AY518"/>
  <c r="AZ518"/>
  <c r="BA518"/>
  <c r="BB518"/>
  <c r="BC518"/>
  <c r="BD518"/>
  <c r="BE518"/>
  <c r="BF518"/>
  <c r="BG518"/>
  <c r="BH518"/>
  <c r="BI518"/>
  <c r="AV519"/>
  <c r="AW519"/>
  <c r="AX519"/>
  <c r="AY519"/>
  <c r="AZ519"/>
  <c r="BA519"/>
  <c r="BB519"/>
  <c r="BC519"/>
  <c r="BD519"/>
  <c r="BE519"/>
  <c r="BF519"/>
  <c r="BG519"/>
  <c r="BH519"/>
  <c r="BI519"/>
  <c r="AV520"/>
  <c r="AW520"/>
  <c r="AX520"/>
  <c r="AY520"/>
  <c r="AZ520"/>
  <c r="BA520"/>
  <c r="BB520"/>
  <c r="BC520"/>
  <c r="BD520"/>
  <c r="BE520"/>
  <c r="BF520"/>
  <c r="BG520"/>
  <c r="BH520"/>
  <c r="BI520"/>
  <c r="AV521"/>
  <c r="AW521"/>
  <c r="AX521"/>
  <c r="AY521"/>
  <c r="AZ521"/>
  <c r="BA521"/>
  <c r="BB521"/>
  <c r="BC521"/>
  <c r="BD521"/>
  <c r="BE521"/>
  <c r="BF521"/>
  <c r="BG521"/>
  <c r="BH521"/>
  <c r="BI521"/>
  <c r="AV522"/>
  <c r="AW522"/>
  <c r="AX522"/>
  <c r="AY522"/>
  <c r="AZ522"/>
  <c r="BA522"/>
  <c r="BB522"/>
  <c r="BC522"/>
  <c r="BD522"/>
  <c r="BE522"/>
  <c r="BF522"/>
  <c r="BG522"/>
  <c r="BH522"/>
  <c r="BI522"/>
  <c r="AV523"/>
  <c r="AW523"/>
  <c r="AX523"/>
  <c r="AY523"/>
  <c r="AZ523"/>
  <c r="BA523"/>
  <c r="BB523"/>
  <c r="BC523"/>
  <c r="BD523"/>
  <c r="BE523"/>
  <c r="BF523"/>
  <c r="BG523"/>
  <c r="BH523"/>
  <c r="BI523"/>
  <c r="AV524"/>
  <c r="AW524"/>
  <c r="AX524"/>
  <c r="AY524"/>
  <c r="AZ524"/>
  <c r="BA524"/>
  <c r="BB524"/>
  <c r="BC524"/>
  <c r="BD524"/>
  <c r="BE524"/>
  <c r="BF524"/>
  <c r="BG524"/>
  <c r="BH524"/>
  <c r="BI524"/>
  <c r="AV525"/>
  <c r="AW525"/>
  <c r="AX525"/>
  <c r="AY525"/>
  <c r="AZ525"/>
  <c r="BA525"/>
  <c r="BB525"/>
  <c r="BC525"/>
  <c r="BD525"/>
  <c r="BE525"/>
  <c r="BF525"/>
  <c r="BG525"/>
  <c r="BH525"/>
  <c r="BI525"/>
  <c r="AV526"/>
  <c r="AW526"/>
  <c r="AX526"/>
  <c r="AY526"/>
  <c r="AZ526"/>
  <c r="BA526"/>
  <c r="BB526"/>
  <c r="BC526"/>
  <c r="BD526"/>
  <c r="BE526"/>
  <c r="BF526"/>
  <c r="BG526"/>
  <c r="BH526"/>
  <c r="BI526"/>
  <c r="AV527"/>
  <c r="AW527"/>
  <c r="AX527"/>
  <c r="AY527"/>
  <c r="AZ527"/>
  <c r="BA527"/>
  <c r="BB527"/>
  <c r="BC527"/>
  <c r="BD527"/>
  <c r="BE527"/>
  <c r="BF527"/>
  <c r="BG527"/>
  <c r="BH527"/>
  <c r="BI527"/>
  <c r="AV528"/>
  <c r="AW528"/>
  <c r="AX528"/>
  <c r="AY528"/>
  <c r="AZ528"/>
  <c r="BA528"/>
  <c r="BB528"/>
  <c r="BC528"/>
  <c r="BD528"/>
  <c r="BE528"/>
  <c r="BF528"/>
  <c r="BG528"/>
  <c r="BH528"/>
  <c r="BI528"/>
  <c r="AV529"/>
  <c r="AW529"/>
  <c r="AX529"/>
  <c r="AY529"/>
  <c r="AZ529"/>
  <c r="BA529"/>
  <c r="BB529"/>
  <c r="BC529"/>
  <c r="BD529"/>
  <c r="BE529"/>
  <c r="BF529"/>
  <c r="BG529"/>
  <c r="BH529"/>
  <c r="BI529"/>
  <c r="AV530"/>
  <c r="AW530"/>
  <c r="AX530"/>
  <c r="AY530"/>
  <c r="AZ530"/>
  <c r="BA530"/>
  <c r="BB530"/>
  <c r="BC530"/>
  <c r="BD530"/>
  <c r="BE530"/>
  <c r="BF530"/>
  <c r="BG530"/>
  <c r="BH530"/>
  <c r="BI530"/>
  <c r="AV531"/>
  <c r="AW531"/>
  <c r="AX531"/>
  <c r="AY531"/>
  <c r="AZ531"/>
  <c r="BA531"/>
  <c r="BB531"/>
  <c r="BC531"/>
  <c r="BD531"/>
  <c r="BE531"/>
  <c r="BF531"/>
  <c r="BG531"/>
  <c r="BH531"/>
  <c r="BI531"/>
  <c r="AV532"/>
  <c r="AW532"/>
  <c r="AX532"/>
  <c r="AY532"/>
  <c r="AZ532"/>
  <c r="BA532"/>
  <c r="BB532"/>
  <c r="BC532"/>
  <c r="BD532"/>
  <c r="BE532"/>
  <c r="BF532"/>
  <c r="BG532"/>
  <c r="BH532"/>
  <c r="BI532"/>
  <c r="AV533"/>
  <c r="AW533"/>
  <c r="AX533"/>
  <c r="AY533"/>
  <c r="AZ533"/>
  <c r="BA533"/>
  <c r="BB533"/>
  <c r="BC533"/>
  <c r="BD533"/>
  <c r="BE533"/>
  <c r="BF533"/>
  <c r="BG533"/>
  <c r="BH533"/>
  <c r="BI533"/>
  <c r="AV534"/>
  <c r="AW534"/>
  <c r="AX534"/>
  <c r="AY534"/>
  <c r="AZ534"/>
  <c r="BA534"/>
  <c r="BB534"/>
  <c r="BC534"/>
  <c r="BD534"/>
  <c r="BE534"/>
  <c r="BF534"/>
  <c r="BG534"/>
  <c r="BH534"/>
  <c r="BI534"/>
  <c r="AV535"/>
  <c r="AW535"/>
  <c r="AX535"/>
  <c r="AY535"/>
  <c r="AZ535"/>
  <c r="BA535"/>
  <c r="BB535"/>
  <c r="BC535"/>
  <c r="BD535"/>
  <c r="BE535"/>
  <c r="BF535"/>
  <c r="BG535"/>
  <c r="BH535"/>
  <c r="BI535"/>
  <c r="AV536"/>
  <c r="AW536"/>
  <c r="AX536"/>
  <c r="AY536"/>
  <c r="AZ536"/>
  <c r="BA536"/>
  <c r="BB536"/>
  <c r="BC536"/>
  <c r="BD536"/>
  <c r="BE536"/>
  <c r="BF536"/>
  <c r="BG536"/>
  <c r="BH536"/>
  <c r="BI536"/>
  <c r="AV537"/>
  <c r="AW537"/>
  <c r="AX537"/>
  <c r="AY537"/>
  <c r="AZ537"/>
  <c r="BA537"/>
  <c r="BB537"/>
  <c r="BC537"/>
  <c r="BD537"/>
  <c r="BE537"/>
  <c r="BF537"/>
  <c r="BG537"/>
  <c r="BH537"/>
  <c r="BI537"/>
  <c r="AV538"/>
  <c r="AW538"/>
  <c r="AX538"/>
  <c r="AY538"/>
  <c r="AZ538"/>
  <c r="BA538"/>
  <c r="BB538"/>
  <c r="BC538"/>
  <c r="BD538"/>
  <c r="BE538"/>
  <c r="BF538"/>
  <c r="BG538"/>
  <c r="BH538"/>
  <c r="BI538"/>
  <c r="AV539"/>
  <c r="AW539"/>
  <c r="AX539"/>
  <c r="AY539"/>
  <c r="AZ539"/>
  <c r="BA539"/>
  <c r="BB539"/>
  <c r="BC539"/>
  <c r="BD539"/>
  <c r="BE539"/>
  <c r="BF539"/>
  <c r="BG539"/>
  <c r="BH539"/>
  <c r="BI539"/>
  <c r="AV540"/>
  <c r="AW540"/>
  <c r="AX540"/>
  <c r="AY540"/>
  <c r="AZ540"/>
  <c r="BA540"/>
  <c r="BB540"/>
  <c r="BC540"/>
  <c r="BD540"/>
  <c r="BE540"/>
  <c r="BF540"/>
  <c r="BG540"/>
  <c r="BH540"/>
  <c r="BI540"/>
  <c r="AV541"/>
  <c r="AW541"/>
  <c r="AX541"/>
  <c r="AY541"/>
  <c r="AZ541"/>
  <c r="BA541"/>
  <c r="BB541"/>
  <c r="BC541"/>
  <c r="BD541"/>
  <c r="BE541"/>
  <c r="BF541"/>
  <c r="BG541"/>
  <c r="BH541"/>
  <c r="BI541"/>
  <c r="AV542"/>
  <c r="AW542"/>
  <c r="AX542"/>
  <c r="AY542"/>
  <c r="AZ542"/>
  <c r="BA542"/>
  <c r="BB542"/>
  <c r="BC542"/>
  <c r="BD542"/>
  <c r="BE542"/>
  <c r="BF542"/>
  <c r="BG542"/>
  <c r="BH542"/>
  <c r="BI542"/>
  <c r="AV543"/>
  <c r="AW543"/>
  <c r="AX543"/>
  <c r="AY543"/>
  <c r="AZ543"/>
  <c r="BA543"/>
  <c r="BB543"/>
  <c r="BC543"/>
  <c r="BD543"/>
  <c r="BE543"/>
  <c r="BF543"/>
  <c r="BG543"/>
  <c r="BH543"/>
  <c r="BI543"/>
  <c r="AV544"/>
  <c r="AW544"/>
  <c r="AX544"/>
  <c r="AY544"/>
  <c r="AZ544"/>
  <c r="BA544"/>
  <c r="BB544"/>
  <c r="BC544"/>
  <c r="BD544"/>
  <c r="BE544"/>
  <c r="BF544"/>
  <c r="BG544"/>
  <c r="BH544"/>
  <c r="BI544"/>
  <c r="AV545"/>
  <c r="AW545"/>
  <c r="AX545"/>
  <c r="AY545"/>
  <c r="AZ545"/>
  <c r="BA545"/>
  <c r="BB545"/>
  <c r="BC545"/>
  <c r="BD545"/>
  <c r="BE545"/>
  <c r="BF545"/>
  <c r="BG545"/>
  <c r="BH545"/>
  <c r="BI545"/>
  <c r="AV546"/>
  <c r="AW546"/>
  <c r="AX546"/>
  <c r="AY546"/>
  <c r="AZ546"/>
  <c r="BA546"/>
  <c r="BB546"/>
  <c r="BC546"/>
  <c r="BD546"/>
  <c r="BE546"/>
  <c r="BF546"/>
  <c r="BG546"/>
  <c r="BH546"/>
  <c r="BI546"/>
  <c r="AV547"/>
  <c r="AW547"/>
  <c r="AX547"/>
  <c r="AY547"/>
  <c r="AZ547"/>
  <c r="BA547"/>
  <c r="BB547"/>
  <c r="BC547"/>
  <c r="BD547"/>
  <c r="BE547"/>
  <c r="BF547"/>
  <c r="BG547"/>
  <c r="BH547"/>
  <c r="BI547"/>
  <c r="AV548"/>
  <c r="AW548"/>
  <c r="AX548"/>
  <c r="AY548"/>
  <c r="AZ548"/>
  <c r="BA548"/>
  <c r="BB548"/>
  <c r="BC548"/>
  <c r="BD548"/>
  <c r="BE548"/>
  <c r="BF548"/>
  <c r="BG548"/>
  <c r="BH548"/>
  <c r="BI548"/>
  <c r="AV549"/>
  <c r="AW549"/>
  <c r="AX549"/>
  <c r="AY549"/>
  <c r="AZ549"/>
  <c r="BA549"/>
  <c r="BB549"/>
  <c r="BC549"/>
  <c r="BD549"/>
  <c r="BE549"/>
  <c r="BF549"/>
  <c r="BG549"/>
  <c r="BH549"/>
  <c r="BI549"/>
  <c r="AV550"/>
  <c r="AW550"/>
  <c r="AX550"/>
  <c r="AY550"/>
  <c r="AZ550"/>
  <c r="BA550"/>
  <c r="BB550"/>
  <c r="BC550"/>
  <c r="BD550"/>
  <c r="BE550"/>
  <c r="BF550"/>
  <c r="BG550"/>
  <c r="BH550"/>
  <c r="BI550"/>
  <c r="AV551"/>
  <c r="AW551"/>
  <c r="AX551"/>
  <c r="AY551"/>
  <c r="AZ551"/>
  <c r="BA551"/>
  <c r="BB551"/>
  <c r="BC551"/>
  <c r="BD551"/>
  <c r="BE551"/>
  <c r="BF551"/>
  <c r="BG551"/>
  <c r="BH551"/>
  <c r="BI551"/>
  <c r="AV552"/>
  <c r="AW552"/>
  <c r="AX552"/>
  <c r="AY552"/>
  <c r="AZ552"/>
  <c r="BA552"/>
  <c r="BB552"/>
  <c r="BC552"/>
  <c r="BD552"/>
  <c r="BE552"/>
  <c r="BF552"/>
  <c r="BG552"/>
  <c r="BH552"/>
  <c r="BI552"/>
  <c r="AV553"/>
  <c r="AW553"/>
  <c r="AX553"/>
  <c r="AY553"/>
  <c r="AZ553"/>
  <c r="BA553"/>
  <c r="BB553"/>
  <c r="BC553"/>
  <c r="BD553"/>
  <c r="BE553"/>
  <c r="BF553"/>
  <c r="BG553"/>
  <c r="BH553"/>
  <c r="BI553"/>
  <c r="AV554"/>
  <c r="AW554"/>
  <c r="AX554"/>
  <c r="AY554"/>
  <c r="AZ554"/>
  <c r="BA554"/>
  <c r="BB554"/>
  <c r="BC554"/>
  <c r="BD554"/>
  <c r="BE554"/>
  <c r="BF554"/>
  <c r="BG554"/>
  <c r="BH554"/>
  <c r="BI554"/>
  <c r="AV555"/>
  <c r="AW555"/>
  <c r="AX555"/>
  <c r="AY555"/>
  <c r="AZ555"/>
  <c r="BA555"/>
  <c r="BB555"/>
  <c r="BC555"/>
  <c r="BD555"/>
  <c r="BE555"/>
  <c r="BF555"/>
  <c r="BG555"/>
  <c r="BH555"/>
  <c r="BI555"/>
  <c r="AV556"/>
  <c r="AW556"/>
  <c r="AX556"/>
  <c r="AY556"/>
  <c r="AZ556"/>
  <c r="BA556"/>
  <c r="BB556"/>
  <c r="BC556"/>
  <c r="BD556"/>
  <c r="BE556"/>
  <c r="BF556"/>
  <c r="BG556"/>
  <c r="BH556"/>
  <c r="BI556"/>
  <c r="AV557"/>
  <c r="AW557"/>
  <c r="AX557"/>
  <c r="AY557"/>
  <c r="AZ557"/>
  <c r="BA557"/>
  <c r="BB557"/>
  <c r="BC557"/>
  <c r="BD557"/>
  <c r="BE557"/>
  <c r="BF557"/>
  <c r="BG557"/>
  <c r="BH557"/>
  <c r="BI557"/>
  <c r="AV558"/>
  <c r="AW558"/>
  <c r="AX558"/>
  <c r="AY558"/>
  <c r="AZ558"/>
  <c r="BA558"/>
  <c r="BB558"/>
  <c r="BC558"/>
  <c r="BD558"/>
  <c r="BE558"/>
  <c r="BF558"/>
  <c r="BG558"/>
  <c r="BH558"/>
  <c r="BI558"/>
  <c r="AV559"/>
  <c r="AW559"/>
  <c r="AX559"/>
  <c r="AY559"/>
  <c r="AZ559"/>
  <c r="BA559"/>
  <c r="BB559"/>
  <c r="BC559"/>
  <c r="BD559"/>
  <c r="BE559"/>
  <c r="BF559"/>
  <c r="BG559"/>
  <c r="BH559"/>
  <c r="BI559"/>
  <c r="AV560"/>
  <c r="AW560"/>
  <c r="AX560"/>
  <c r="AY560"/>
  <c r="AZ560"/>
  <c r="BA560"/>
  <c r="BB560"/>
  <c r="BC560"/>
  <c r="BD560"/>
  <c r="BE560"/>
  <c r="BF560"/>
  <c r="BG560"/>
  <c r="BH560"/>
  <c r="BI560"/>
  <c r="AV561"/>
  <c r="AW561"/>
  <c r="AX561"/>
  <c r="AY561"/>
  <c r="AZ561"/>
  <c r="BA561"/>
  <c r="BB561"/>
  <c r="BC561"/>
  <c r="BD561"/>
  <c r="BE561"/>
  <c r="BF561"/>
  <c r="BG561"/>
  <c r="BH561"/>
  <c r="BI561"/>
  <c r="AV562"/>
  <c r="AW562"/>
  <c r="AX562"/>
  <c r="AY562"/>
  <c r="AZ562"/>
  <c r="BA562"/>
  <c r="BB562"/>
  <c r="BC562"/>
  <c r="BD562"/>
  <c r="BE562"/>
  <c r="BF562"/>
  <c r="BG562"/>
  <c r="BH562"/>
  <c r="BI562"/>
  <c r="AV563"/>
  <c r="AW563"/>
  <c r="AX563"/>
  <c r="AY563"/>
  <c r="AZ563"/>
  <c r="BA563"/>
  <c r="BB563"/>
  <c r="BC563"/>
  <c r="BD563"/>
  <c r="BE563"/>
  <c r="BF563"/>
  <c r="BG563"/>
  <c r="BH563"/>
  <c r="BI563"/>
  <c r="AV564"/>
  <c r="AW564"/>
  <c r="AX564"/>
  <c r="AY564"/>
  <c r="AZ564"/>
  <c r="BA564"/>
  <c r="BB564"/>
  <c r="BC564"/>
  <c r="BD564"/>
  <c r="BE564"/>
  <c r="BF564"/>
  <c r="BG564"/>
  <c r="BH564"/>
  <c r="BI564"/>
  <c r="AV565"/>
  <c r="AW565"/>
  <c r="AX565"/>
  <c r="AY565"/>
  <c r="AZ565"/>
  <c r="BA565"/>
  <c r="BB565"/>
  <c r="BC565"/>
  <c r="BD565"/>
  <c r="BE565"/>
  <c r="BF565"/>
  <c r="BG565"/>
  <c r="BH565"/>
  <c r="BI565"/>
  <c r="AV566"/>
  <c r="AW566"/>
  <c r="AX566"/>
  <c r="AY566"/>
  <c r="AZ566"/>
  <c r="BA566"/>
  <c r="BB566"/>
  <c r="BC566"/>
  <c r="BD566"/>
  <c r="BE566"/>
  <c r="BF566"/>
  <c r="BG566"/>
  <c r="BH566"/>
  <c r="BI566"/>
  <c r="AV567"/>
  <c r="AW567"/>
  <c r="AX567"/>
  <c r="AY567"/>
  <c r="AZ567"/>
  <c r="BA567"/>
  <c r="BB567"/>
  <c r="BC567"/>
  <c r="BD567"/>
  <c r="BE567"/>
  <c r="BF567"/>
  <c r="BG567"/>
  <c r="BH567"/>
  <c r="BI567"/>
  <c r="AV568"/>
  <c r="AW568"/>
  <c r="AX568"/>
  <c r="AY568"/>
  <c r="AZ568"/>
  <c r="BA568"/>
  <c r="BB568"/>
  <c r="BC568"/>
  <c r="BD568"/>
  <c r="BE568"/>
  <c r="BF568"/>
  <c r="BG568"/>
  <c r="BH568"/>
  <c r="BI568"/>
  <c r="AW2"/>
  <c r="AX2"/>
  <c r="AY2"/>
  <c r="AZ2"/>
  <c r="BA2"/>
  <c r="BB2"/>
  <c r="BC2"/>
  <c r="BD2"/>
  <c r="BE2"/>
  <c r="BF2"/>
  <c r="BG2"/>
  <c r="BH2"/>
  <c r="BI2"/>
  <c r="AV2"/>
  <c r="AD3"/>
  <c r="AT592" s="1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0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3"/>
  <c r="AD384"/>
  <c r="AD385"/>
  <c r="AD386"/>
  <c r="AD387"/>
  <c r="AD388"/>
  <c r="AD389"/>
  <c r="AD390"/>
  <c r="AD391"/>
  <c r="AD392"/>
  <c r="AD393"/>
  <c r="AD394"/>
  <c r="AD395"/>
  <c r="AD396"/>
  <c r="AD397"/>
  <c r="AD398"/>
  <c r="AD399"/>
  <c r="AD400"/>
  <c r="AD401"/>
  <c r="AD402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3"/>
  <c r="AD454"/>
  <c r="AD455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D568"/>
  <c r="AD569"/>
  <c r="AD570"/>
  <c r="AD571"/>
  <c r="AD572"/>
  <c r="AD573"/>
  <c r="AD574"/>
  <c r="AD575"/>
  <c r="AD576"/>
  <c r="AD577"/>
  <c r="AD578"/>
  <c r="AD579"/>
  <c r="AD580"/>
  <c r="AD581"/>
  <c r="AD582"/>
  <c r="AD583"/>
  <c r="AD584"/>
  <c r="AD585"/>
  <c r="AD586"/>
  <c r="AD587"/>
  <c r="AD588"/>
  <c r="AD2"/>
  <c r="AH590"/>
  <c r="AI590"/>
  <c r="AJ590"/>
  <c r="AK590"/>
  <c r="AL590"/>
  <c r="AM590"/>
  <c r="AN590"/>
  <c r="AO590"/>
  <c r="AP590"/>
  <c r="AQ590"/>
  <c r="AR590"/>
  <c r="AS590"/>
  <c r="AH591"/>
  <c r="AI591"/>
  <c r="AJ591"/>
  <c r="AK591"/>
  <c r="AL591"/>
  <c r="AM591"/>
  <c r="AN591"/>
  <c r="AO591"/>
  <c r="AP591"/>
  <c r="AQ591"/>
  <c r="AR591"/>
  <c r="AS591"/>
  <c r="AH592"/>
  <c r="AI592"/>
  <c r="AJ592"/>
  <c r="AK592"/>
  <c r="AL592"/>
  <c r="AM592"/>
  <c r="AN592"/>
  <c r="AO592"/>
  <c r="AP592"/>
  <c r="AQ592"/>
  <c r="AR592"/>
  <c r="AS592"/>
  <c r="AH593"/>
  <c r="AI593"/>
  <c r="AJ593"/>
  <c r="AK593"/>
  <c r="AL593"/>
  <c r="AM593"/>
  <c r="AN593"/>
  <c r="AO593"/>
  <c r="AP593"/>
  <c r="AQ593"/>
  <c r="AR593"/>
  <c r="AS593"/>
  <c r="AT593"/>
  <c r="AG593"/>
  <c r="AG592"/>
  <c r="Q590"/>
  <c r="V79" i="3"/>
  <c r="V80"/>
  <c r="V81"/>
  <c r="V82"/>
  <c r="V83"/>
  <c r="V84"/>
  <c r="V78"/>
  <c r="U79"/>
  <c r="U80"/>
  <c r="U81"/>
  <c r="U82"/>
  <c r="U83"/>
  <c r="U84"/>
  <c r="U78"/>
  <c r="T79"/>
  <c r="T80"/>
  <c r="T81"/>
  <c r="T82"/>
  <c r="T83"/>
  <c r="T84"/>
  <c r="T78"/>
  <c r="S79"/>
  <c r="S80"/>
  <c r="S81"/>
  <c r="S82"/>
  <c r="S83"/>
  <c r="S84"/>
  <c r="S78"/>
  <c r="R79"/>
  <c r="R80"/>
  <c r="R81"/>
  <c r="R82"/>
  <c r="R83"/>
  <c r="R84"/>
  <c r="R78"/>
  <c r="Q79"/>
  <c r="Q80"/>
  <c r="Q81"/>
  <c r="Q82"/>
  <c r="Q83"/>
  <c r="Q84"/>
  <c r="Q78"/>
  <c r="P78"/>
  <c r="P79"/>
  <c r="P80"/>
  <c r="P81"/>
  <c r="P82"/>
  <c r="P83"/>
  <c r="P84"/>
  <c r="P77" a="1"/>
  <c r="U77" s="1"/>
  <c r="P68"/>
  <c r="Q68"/>
  <c r="R68"/>
  <c r="S68"/>
  <c r="T68"/>
  <c r="U68"/>
  <c r="V46"/>
  <c r="U47"/>
  <c r="U46"/>
  <c r="V47"/>
  <c r="V58"/>
  <c r="D68"/>
  <c r="E68"/>
  <c r="F68"/>
  <c r="G68"/>
  <c r="H68"/>
  <c r="I68"/>
  <c r="C68"/>
  <c r="D67"/>
  <c r="E67"/>
  <c r="F67"/>
  <c r="G67"/>
  <c r="H67"/>
  <c r="I67"/>
  <c r="C67"/>
  <c r="D66"/>
  <c r="E66"/>
  <c r="F66"/>
  <c r="G66"/>
  <c r="H66"/>
  <c r="I66"/>
  <c r="C66"/>
  <c r="C65"/>
  <c r="V45"/>
  <c r="T47"/>
  <c r="U45"/>
  <c r="T46"/>
  <c r="T45"/>
  <c r="V44"/>
  <c r="S47"/>
  <c r="U44"/>
  <c r="S46"/>
  <c r="T44"/>
  <c r="S45"/>
  <c r="S44"/>
  <c r="V43"/>
  <c r="R47"/>
  <c r="U43"/>
  <c r="R46"/>
  <c r="T43"/>
  <c r="R45"/>
  <c r="S43"/>
  <c r="R44"/>
  <c r="V42"/>
  <c r="Q47"/>
  <c r="U42"/>
  <c r="Q46"/>
  <c r="T42"/>
  <c r="Q45"/>
  <c r="S42"/>
  <c r="Q44"/>
  <c r="V41"/>
  <c r="U41"/>
  <c r="T41"/>
  <c r="S41"/>
  <c r="P47"/>
  <c r="P46"/>
  <c r="P45"/>
  <c r="P44"/>
  <c r="AA48" a="1"/>
  <c r="AA48" s="1"/>
  <c r="AB48"/>
  <c r="AF48"/>
  <c r="AA49" a="1"/>
  <c r="AA49" s="1"/>
  <c r="AB49"/>
  <c r="AF49"/>
  <c r="P51" a="1"/>
  <c r="R51" s="1"/>
  <c r="P40" a="1"/>
  <c r="P40"/>
  <c r="C15"/>
  <c r="D15"/>
  <c r="E15"/>
  <c r="F15"/>
  <c r="G15"/>
  <c r="H15"/>
  <c r="I15"/>
  <c r="C16"/>
  <c r="R56" s="1"/>
  <c r="D16"/>
  <c r="E16"/>
  <c r="F16"/>
  <c r="G16"/>
  <c r="H16"/>
  <c r="I16"/>
  <c r="C17"/>
  <c r="D17"/>
  <c r="E17"/>
  <c r="F17"/>
  <c r="G17"/>
  <c r="H17"/>
  <c r="I17"/>
  <c r="C18"/>
  <c r="T54" s="1"/>
  <c r="D18"/>
  <c r="E18"/>
  <c r="F18"/>
  <c r="G18"/>
  <c r="H18"/>
  <c r="I18"/>
  <c r="C19"/>
  <c r="D19"/>
  <c r="E19"/>
  <c r="F19"/>
  <c r="G19"/>
  <c r="H19"/>
  <c r="I19"/>
  <c r="C20"/>
  <c r="V56" s="1"/>
  <c r="D20"/>
  <c r="E20"/>
  <c r="F20"/>
  <c r="G20"/>
  <c r="H20"/>
  <c r="I20"/>
  <c r="D14"/>
  <c r="E14"/>
  <c r="F14"/>
  <c r="G14"/>
  <c r="H14"/>
  <c r="I14"/>
  <c r="C14"/>
  <c r="J19" i="2"/>
  <c r="L6"/>
  <c r="M6"/>
  <c r="M19" s="1"/>
  <c r="N6"/>
  <c r="L7"/>
  <c r="L19" s="1"/>
  <c r="M7"/>
  <c r="N7"/>
  <c r="M8"/>
  <c r="N8"/>
  <c r="L8"/>
  <c r="I5"/>
  <c r="J5"/>
  <c r="I6"/>
  <c r="J6"/>
  <c r="I7"/>
  <c r="J7"/>
  <c r="I8"/>
  <c r="J8"/>
  <c r="H5"/>
  <c r="Q14" s="1"/>
  <c r="H6"/>
  <c r="H7"/>
  <c r="Q16" s="1"/>
  <c r="H8"/>
  <c r="Q2" i="1"/>
  <c r="R2"/>
  <c r="S2"/>
  <c r="T2"/>
  <c r="U2"/>
  <c r="V2"/>
  <c r="W2"/>
  <c r="X2"/>
  <c r="Y2"/>
  <c r="Z2"/>
  <c r="AA2"/>
  <c r="AB2"/>
  <c r="AC2"/>
  <c r="Q3"/>
  <c r="R3"/>
  <c r="S3"/>
  <c r="T3"/>
  <c r="U3"/>
  <c r="V3"/>
  <c r="W3"/>
  <c r="X3"/>
  <c r="Y3"/>
  <c r="Z3"/>
  <c r="AA3"/>
  <c r="AB3"/>
  <c r="AC3"/>
  <c r="Q4"/>
  <c r="R4"/>
  <c r="S4"/>
  <c r="T4"/>
  <c r="U4"/>
  <c r="V4"/>
  <c r="W4"/>
  <c r="X4"/>
  <c r="Y4"/>
  <c r="Z4"/>
  <c r="AA4"/>
  <c r="AB4"/>
  <c r="AC4"/>
  <c r="Q5"/>
  <c r="R5"/>
  <c r="S5"/>
  <c r="T5"/>
  <c r="U5"/>
  <c r="V5"/>
  <c r="W5"/>
  <c r="X5"/>
  <c r="Y5"/>
  <c r="Z5"/>
  <c r="AA5"/>
  <c r="AB5"/>
  <c r="AC5"/>
  <c r="Q6"/>
  <c r="R6"/>
  <c r="S6"/>
  <c r="T6"/>
  <c r="U6"/>
  <c r="V6"/>
  <c r="W6"/>
  <c r="X6"/>
  <c r="Y6"/>
  <c r="Z6"/>
  <c r="AA6"/>
  <c r="AB6"/>
  <c r="AC6"/>
  <c r="Q7"/>
  <c r="R7"/>
  <c r="S7"/>
  <c r="T7"/>
  <c r="U7"/>
  <c r="V7"/>
  <c r="W7"/>
  <c r="X7"/>
  <c r="Y7"/>
  <c r="Z7"/>
  <c r="AA7"/>
  <c r="AB7"/>
  <c r="AC7"/>
  <c r="Q8"/>
  <c r="R8"/>
  <c r="S8"/>
  <c r="T8"/>
  <c r="U8"/>
  <c r="V8"/>
  <c r="W8"/>
  <c r="X8"/>
  <c r="Y8"/>
  <c r="Z8"/>
  <c r="AA8"/>
  <c r="AB8"/>
  <c r="AC8"/>
  <c r="Q9"/>
  <c r="R9"/>
  <c r="S9"/>
  <c r="T9"/>
  <c r="U9"/>
  <c r="V9"/>
  <c r="W9"/>
  <c r="X9"/>
  <c r="Y9"/>
  <c r="Z9"/>
  <c r="AA9"/>
  <c r="AB9"/>
  <c r="AC9"/>
  <c r="Q10"/>
  <c r="R10"/>
  <c r="S10"/>
  <c r="T10"/>
  <c r="U10"/>
  <c r="V10"/>
  <c r="W10"/>
  <c r="X10"/>
  <c r="Y10"/>
  <c r="Z10"/>
  <c r="AA10"/>
  <c r="AB10"/>
  <c r="AC10"/>
  <c r="Q11"/>
  <c r="R11"/>
  <c r="S11"/>
  <c r="T11"/>
  <c r="U11"/>
  <c r="V11"/>
  <c r="W11"/>
  <c r="X11"/>
  <c r="Y11"/>
  <c r="Z11"/>
  <c r="AA11"/>
  <c r="AB11"/>
  <c r="AC11"/>
  <c r="Q12"/>
  <c r="R12"/>
  <c r="S12"/>
  <c r="T12"/>
  <c r="U12"/>
  <c r="V12"/>
  <c r="W12"/>
  <c r="X12"/>
  <c r="Y12"/>
  <c r="Z12"/>
  <c r="AA12"/>
  <c r="AB12"/>
  <c r="AC12"/>
  <c r="Q13"/>
  <c r="R13"/>
  <c r="S13"/>
  <c r="T13"/>
  <c r="U13"/>
  <c r="V13"/>
  <c r="W13"/>
  <c r="X13"/>
  <c r="Y13"/>
  <c r="Z13"/>
  <c r="AA13"/>
  <c r="AB13"/>
  <c r="AC13"/>
  <c r="Q14"/>
  <c r="R14"/>
  <c r="S14"/>
  <c r="T14"/>
  <c r="U14"/>
  <c r="V14"/>
  <c r="W14"/>
  <c r="X14"/>
  <c r="Y14"/>
  <c r="Z14"/>
  <c r="AA14"/>
  <c r="AB14"/>
  <c r="AC14"/>
  <c r="Q15"/>
  <c r="R15"/>
  <c r="S15"/>
  <c r="T15"/>
  <c r="U15"/>
  <c r="V15"/>
  <c r="W15"/>
  <c r="X15"/>
  <c r="Y15"/>
  <c r="Z15"/>
  <c r="AA15"/>
  <c r="AB15"/>
  <c r="AC15"/>
  <c r="Q16"/>
  <c r="R16"/>
  <c r="S16"/>
  <c r="T16"/>
  <c r="U16"/>
  <c r="V16"/>
  <c r="W16"/>
  <c r="X16"/>
  <c r="Y16"/>
  <c r="Z16"/>
  <c r="AA16"/>
  <c r="AB16"/>
  <c r="AC16"/>
  <c r="Q17"/>
  <c r="R17"/>
  <c r="S17"/>
  <c r="T17"/>
  <c r="U17"/>
  <c r="V17"/>
  <c r="W17"/>
  <c r="X17"/>
  <c r="Y17"/>
  <c r="Z17"/>
  <c r="AA17"/>
  <c r="AB17"/>
  <c r="AC17"/>
  <c r="Q18"/>
  <c r="R18"/>
  <c r="S18"/>
  <c r="T18"/>
  <c r="U18"/>
  <c r="V18"/>
  <c r="W18"/>
  <c r="X18"/>
  <c r="Y18"/>
  <c r="Z18"/>
  <c r="AA18"/>
  <c r="AB18"/>
  <c r="AC18"/>
  <c r="Q19"/>
  <c r="R19"/>
  <c r="S19"/>
  <c r="T19"/>
  <c r="U19"/>
  <c r="V19"/>
  <c r="W19"/>
  <c r="X19"/>
  <c r="Y19"/>
  <c r="Z19"/>
  <c r="AA19"/>
  <c r="AB19"/>
  <c r="AC19"/>
  <c r="Q20"/>
  <c r="R20"/>
  <c r="S20"/>
  <c r="T20"/>
  <c r="U20"/>
  <c r="V20"/>
  <c r="W20"/>
  <c r="X20"/>
  <c r="Y20"/>
  <c r="Z20"/>
  <c r="AA20"/>
  <c r="AB20"/>
  <c r="AC20"/>
  <c r="Q21"/>
  <c r="R21"/>
  <c r="S21"/>
  <c r="T21"/>
  <c r="U21"/>
  <c r="V21"/>
  <c r="W21"/>
  <c r="X21"/>
  <c r="Y21"/>
  <c r="Z21"/>
  <c r="AA21"/>
  <c r="AB21"/>
  <c r="AC21"/>
  <c r="Q22"/>
  <c r="R22"/>
  <c r="S22"/>
  <c r="T22"/>
  <c r="U22"/>
  <c r="V22"/>
  <c r="W22"/>
  <c r="X22"/>
  <c r="Y22"/>
  <c r="Z22"/>
  <c r="AA22"/>
  <c r="AB22"/>
  <c r="AC22"/>
  <c r="Q23"/>
  <c r="R23"/>
  <c r="S23"/>
  <c r="T23"/>
  <c r="U23"/>
  <c r="V23"/>
  <c r="W23"/>
  <c r="X23"/>
  <c r="Y23"/>
  <c r="Z23"/>
  <c r="AA23"/>
  <c r="AB23"/>
  <c r="AC23"/>
  <c r="Q24"/>
  <c r="R24"/>
  <c r="S24"/>
  <c r="T24"/>
  <c r="U24"/>
  <c r="V24"/>
  <c r="W24"/>
  <c r="X24"/>
  <c r="Y24"/>
  <c r="Z24"/>
  <c r="AA24"/>
  <c r="AB24"/>
  <c r="AC24"/>
  <c r="Q25"/>
  <c r="R25"/>
  <c r="S25"/>
  <c r="T25"/>
  <c r="U25"/>
  <c r="V25"/>
  <c r="W25"/>
  <c r="X25"/>
  <c r="Y25"/>
  <c r="Z25"/>
  <c r="AA25"/>
  <c r="AB25"/>
  <c r="AC25"/>
  <c r="Q26"/>
  <c r="R26"/>
  <c r="S26"/>
  <c r="T26"/>
  <c r="U26"/>
  <c r="V26"/>
  <c r="W26"/>
  <c r="X26"/>
  <c r="Y26"/>
  <c r="Z26"/>
  <c r="AA26"/>
  <c r="AB26"/>
  <c r="AC26"/>
  <c r="Q27"/>
  <c r="R27"/>
  <c r="S27"/>
  <c r="T27"/>
  <c r="U27"/>
  <c r="V27"/>
  <c r="W27"/>
  <c r="X27"/>
  <c r="Y27"/>
  <c r="Z27"/>
  <c r="AA27"/>
  <c r="AB27"/>
  <c r="AC27"/>
  <c r="Q28"/>
  <c r="R28"/>
  <c r="S28"/>
  <c r="T28"/>
  <c r="U28"/>
  <c r="V28"/>
  <c r="W28"/>
  <c r="X28"/>
  <c r="Y28"/>
  <c r="Z28"/>
  <c r="AA28"/>
  <c r="AB28"/>
  <c r="AC28"/>
  <c r="Q29"/>
  <c r="R29"/>
  <c r="S29"/>
  <c r="T29"/>
  <c r="U29"/>
  <c r="V29"/>
  <c r="W29"/>
  <c r="X29"/>
  <c r="Y29"/>
  <c r="Z29"/>
  <c r="AA29"/>
  <c r="AB29"/>
  <c r="AC29"/>
  <c r="Q30"/>
  <c r="R30"/>
  <c r="S30"/>
  <c r="T30"/>
  <c r="U30"/>
  <c r="V30"/>
  <c r="W30"/>
  <c r="X30"/>
  <c r="Y30"/>
  <c r="Z30"/>
  <c r="AA30"/>
  <c r="AB30"/>
  <c r="AC30"/>
  <c r="Q31"/>
  <c r="R31"/>
  <c r="S31"/>
  <c r="T31"/>
  <c r="U31"/>
  <c r="V31"/>
  <c r="W31"/>
  <c r="X31"/>
  <c r="Y31"/>
  <c r="Z31"/>
  <c r="AA31"/>
  <c r="AB31"/>
  <c r="AC31"/>
  <c r="Q32"/>
  <c r="R32"/>
  <c r="S32"/>
  <c r="T32"/>
  <c r="U32"/>
  <c r="V32"/>
  <c r="W32"/>
  <c r="X32"/>
  <c r="Y32"/>
  <c r="Z32"/>
  <c r="AA32"/>
  <c r="AB32"/>
  <c r="AC32"/>
  <c r="Q33"/>
  <c r="R33"/>
  <c r="S33"/>
  <c r="T33"/>
  <c r="U33"/>
  <c r="V33"/>
  <c r="W33"/>
  <c r="X33"/>
  <c r="Y33"/>
  <c r="Z33"/>
  <c r="AA33"/>
  <c r="AB33"/>
  <c r="AC33"/>
  <c r="Q34"/>
  <c r="R34"/>
  <c r="S34"/>
  <c r="T34"/>
  <c r="U34"/>
  <c r="V34"/>
  <c r="W34"/>
  <c r="X34"/>
  <c r="Y34"/>
  <c r="Z34"/>
  <c r="AA34"/>
  <c r="AB34"/>
  <c r="AC34"/>
  <c r="Q35"/>
  <c r="R35"/>
  <c r="S35"/>
  <c r="T35"/>
  <c r="U35"/>
  <c r="V35"/>
  <c r="W35"/>
  <c r="X35"/>
  <c r="Y35"/>
  <c r="Z35"/>
  <c r="AA35"/>
  <c r="AB35"/>
  <c r="AC35"/>
  <c r="Q36"/>
  <c r="R36"/>
  <c r="S36"/>
  <c r="T36"/>
  <c r="U36"/>
  <c r="V36"/>
  <c r="W36"/>
  <c r="X36"/>
  <c r="Y36"/>
  <c r="Z36"/>
  <c r="AA36"/>
  <c r="AB36"/>
  <c r="AC36"/>
  <c r="Q37"/>
  <c r="R37"/>
  <c r="S37"/>
  <c r="T37"/>
  <c r="U37"/>
  <c r="V37"/>
  <c r="W37"/>
  <c r="X37"/>
  <c r="Y37"/>
  <c r="Z37"/>
  <c r="AA37"/>
  <c r="AB37"/>
  <c r="AC37"/>
  <c r="Q38"/>
  <c r="R38"/>
  <c r="S38"/>
  <c r="T38"/>
  <c r="U38"/>
  <c r="V38"/>
  <c r="W38"/>
  <c r="X38"/>
  <c r="Y38"/>
  <c r="Z38"/>
  <c r="AA38"/>
  <c r="AB38"/>
  <c r="AC38"/>
  <c r="Q39"/>
  <c r="R39"/>
  <c r="S39"/>
  <c r="T39"/>
  <c r="U39"/>
  <c r="V39"/>
  <c r="W39"/>
  <c r="X39"/>
  <c r="Y39"/>
  <c r="Z39"/>
  <c r="AA39"/>
  <c r="AB39"/>
  <c r="AC39"/>
  <c r="Q40"/>
  <c r="R40"/>
  <c r="S40"/>
  <c r="T40"/>
  <c r="U40"/>
  <c r="V40"/>
  <c r="W40"/>
  <c r="X40"/>
  <c r="Y40"/>
  <c r="Z40"/>
  <c r="AA40"/>
  <c r="AB40"/>
  <c r="AC40"/>
  <c r="Q41"/>
  <c r="R41"/>
  <c r="S41"/>
  <c r="T41"/>
  <c r="U41"/>
  <c r="V41"/>
  <c r="W41"/>
  <c r="X41"/>
  <c r="Y41"/>
  <c r="Z41"/>
  <c r="AA41"/>
  <c r="AB41"/>
  <c r="AC41"/>
  <c r="Q42"/>
  <c r="R42"/>
  <c r="S42"/>
  <c r="T42"/>
  <c r="U42"/>
  <c r="V42"/>
  <c r="W42"/>
  <c r="X42"/>
  <c r="Y42"/>
  <c r="Z42"/>
  <c r="AA42"/>
  <c r="AB42"/>
  <c r="AC42"/>
  <c r="Q43"/>
  <c r="R43"/>
  <c r="S43"/>
  <c r="T43"/>
  <c r="U43"/>
  <c r="V43"/>
  <c r="W43"/>
  <c r="X43"/>
  <c r="Y43"/>
  <c r="Z43"/>
  <c r="AA43"/>
  <c r="AB43"/>
  <c r="AC43"/>
  <c r="Q44"/>
  <c r="R44"/>
  <c r="S44"/>
  <c r="T44"/>
  <c r="U44"/>
  <c r="V44"/>
  <c r="W44"/>
  <c r="X44"/>
  <c r="Y44"/>
  <c r="Z44"/>
  <c r="AA44"/>
  <c r="AB44"/>
  <c r="AC44"/>
  <c r="Q45"/>
  <c r="R45"/>
  <c r="S45"/>
  <c r="T45"/>
  <c r="U45"/>
  <c r="V45"/>
  <c r="W45"/>
  <c r="X45"/>
  <c r="Y45"/>
  <c r="Z45"/>
  <c r="AA45"/>
  <c r="AB45"/>
  <c r="AC45"/>
  <c r="Q46"/>
  <c r="R46"/>
  <c r="S46"/>
  <c r="T46"/>
  <c r="U46"/>
  <c r="V46"/>
  <c r="W46"/>
  <c r="X46"/>
  <c r="Y46"/>
  <c r="Z46"/>
  <c r="AA46"/>
  <c r="AB46"/>
  <c r="AC46"/>
  <c r="Q47"/>
  <c r="R47"/>
  <c r="S47"/>
  <c r="T47"/>
  <c r="U47"/>
  <c r="V47"/>
  <c r="W47"/>
  <c r="X47"/>
  <c r="Y47"/>
  <c r="Z47"/>
  <c r="AA47"/>
  <c r="AB47"/>
  <c r="AC47"/>
  <c r="Q48"/>
  <c r="R48"/>
  <c r="S48"/>
  <c r="T48"/>
  <c r="U48"/>
  <c r="V48"/>
  <c r="W48"/>
  <c r="X48"/>
  <c r="Y48"/>
  <c r="Z48"/>
  <c r="AA48"/>
  <c r="AB48"/>
  <c r="AC48"/>
  <c r="Q49"/>
  <c r="R49"/>
  <c r="S49"/>
  <c r="T49"/>
  <c r="U49"/>
  <c r="V49"/>
  <c r="W49"/>
  <c r="X49"/>
  <c r="Y49"/>
  <c r="Z49"/>
  <c r="AA49"/>
  <c r="AB49"/>
  <c r="AC49"/>
  <c r="Q50"/>
  <c r="R50"/>
  <c r="S50"/>
  <c r="T50"/>
  <c r="U50"/>
  <c r="V50"/>
  <c r="W50"/>
  <c r="X50"/>
  <c r="Y50"/>
  <c r="Z50"/>
  <c r="AA50"/>
  <c r="AB50"/>
  <c r="AC50"/>
  <c r="Q51"/>
  <c r="R51"/>
  <c r="S51"/>
  <c r="T51"/>
  <c r="U51"/>
  <c r="V51"/>
  <c r="W51"/>
  <c r="X51"/>
  <c r="Y51"/>
  <c r="Z51"/>
  <c r="AA51"/>
  <c r="AB51"/>
  <c r="AC51"/>
  <c r="Q52"/>
  <c r="R52"/>
  <c r="S52"/>
  <c r="T52"/>
  <c r="U52"/>
  <c r="V52"/>
  <c r="W52"/>
  <c r="X52"/>
  <c r="Y52"/>
  <c r="Z52"/>
  <c r="AA52"/>
  <c r="AB52"/>
  <c r="AC52"/>
  <c r="Q53"/>
  <c r="R53"/>
  <c r="S53"/>
  <c r="T53"/>
  <c r="U53"/>
  <c r="V53"/>
  <c r="W53"/>
  <c r="X53"/>
  <c r="Y53"/>
  <c r="Z53"/>
  <c r="AA53"/>
  <c r="AB53"/>
  <c r="AC53"/>
  <c r="Q54"/>
  <c r="R54"/>
  <c r="S54"/>
  <c r="T54"/>
  <c r="U54"/>
  <c r="V54"/>
  <c r="W54"/>
  <c r="X54"/>
  <c r="Y54"/>
  <c r="Z54"/>
  <c r="AA54"/>
  <c r="AB54"/>
  <c r="AC54"/>
  <c r="Q55"/>
  <c r="R55"/>
  <c r="S55"/>
  <c r="T55"/>
  <c r="U55"/>
  <c r="V55"/>
  <c r="W55"/>
  <c r="X55"/>
  <c r="Y55"/>
  <c r="Z55"/>
  <c r="AA55"/>
  <c r="AB55"/>
  <c r="AC55"/>
  <c r="Q56"/>
  <c r="R56"/>
  <c r="S56"/>
  <c r="T56"/>
  <c r="U56"/>
  <c r="V56"/>
  <c r="W56"/>
  <c r="X56"/>
  <c r="Y56"/>
  <c r="Z56"/>
  <c r="AA56"/>
  <c r="AB56"/>
  <c r="AC56"/>
  <c r="Q57"/>
  <c r="R57"/>
  <c r="S57"/>
  <c r="T57"/>
  <c r="U57"/>
  <c r="V57"/>
  <c r="W57"/>
  <c r="X57"/>
  <c r="Y57"/>
  <c r="Z57"/>
  <c r="AA57"/>
  <c r="AB57"/>
  <c r="AC57"/>
  <c r="Q58"/>
  <c r="R58"/>
  <c r="S58"/>
  <c r="T58"/>
  <c r="U58"/>
  <c r="V58"/>
  <c r="W58"/>
  <c r="X58"/>
  <c r="Y58"/>
  <c r="Z58"/>
  <c r="AA58"/>
  <c r="AB58"/>
  <c r="AC58"/>
  <c r="Q59"/>
  <c r="R59"/>
  <c r="S59"/>
  <c r="T59"/>
  <c r="U59"/>
  <c r="V59"/>
  <c r="W59"/>
  <c r="X59"/>
  <c r="Y59"/>
  <c r="Z59"/>
  <c r="AA59"/>
  <c r="AB59"/>
  <c r="AC59"/>
  <c r="Q60"/>
  <c r="R60"/>
  <c r="S60"/>
  <c r="T60"/>
  <c r="U60"/>
  <c r="V60"/>
  <c r="W60"/>
  <c r="X60"/>
  <c r="Y60"/>
  <c r="Z60"/>
  <c r="AA60"/>
  <c r="AB60"/>
  <c r="AC60"/>
  <c r="Q61"/>
  <c r="R61"/>
  <c r="S61"/>
  <c r="T61"/>
  <c r="U61"/>
  <c r="V61"/>
  <c r="W61"/>
  <c r="X61"/>
  <c r="Y61"/>
  <c r="Z61"/>
  <c r="AA61"/>
  <c r="AB61"/>
  <c r="AC61"/>
  <c r="Q62"/>
  <c r="R62"/>
  <c r="S62"/>
  <c r="T62"/>
  <c r="U62"/>
  <c r="V62"/>
  <c r="W62"/>
  <c r="X62"/>
  <c r="Y62"/>
  <c r="Z62"/>
  <c r="AA62"/>
  <c r="AB62"/>
  <c r="AC62"/>
  <c r="Q63"/>
  <c r="R63"/>
  <c r="S63"/>
  <c r="T63"/>
  <c r="U63"/>
  <c r="V63"/>
  <c r="W63"/>
  <c r="X63"/>
  <c r="Y63"/>
  <c r="Z63"/>
  <c r="AA63"/>
  <c r="AB63"/>
  <c r="AC63"/>
  <c r="Q64"/>
  <c r="R64"/>
  <c r="S64"/>
  <c r="T64"/>
  <c r="U64"/>
  <c r="V64"/>
  <c r="W64"/>
  <c r="X64"/>
  <c r="Y64"/>
  <c r="Z64"/>
  <c r="AA64"/>
  <c r="AB64"/>
  <c r="AC64"/>
  <c r="Q65"/>
  <c r="R65"/>
  <c r="S65"/>
  <c r="T65"/>
  <c r="U65"/>
  <c r="V65"/>
  <c r="W65"/>
  <c r="X65"/>
  <c r="Y65"/>
  <c r="Z65"/>
  <c r="AA65"/>
  <c r="AB65"/>
  <c r="AC65"/>
  <c r="Q66"/>
  <c r="R66"/>
  <c r="S66"/>
  <c r="T66"/>
  <c r="U66"/>
  <c r="V66"/>
  <c r="W66"/>
  <c r="X66"/>
  <c r="Y66"/>
  <c r="Z66"/>
  <c r="AA66"/>
  <c r="AB66"/>
  <c r="AC66"/>
  <c r="Q67"/>
  <c r="R67"/>
  <c r="S67"/>
  <c r="T67"/>
  <c r="U67"/>
  <c r="V67"/>
  <c r="W67"/>
  <c r="X67"/>
  <c r="Y67"/>
  <c r="Z67"/>
  <c r="AA67"/>
  <c r="AB67"/>
  <c r="AC67"/>
  <c r="Q68"/>
  <c r="R68"/>
  <c r="S68"/>
  <c r="T68"/>
  <c r="U68"/>
  <c r="V68"/>
  <c r="W68"/>
  <c r="X68"/>
  <c r="Y68"/>
  <c r="Z68"/>
  <c r="AA68"/>
  <c r="AB68"/>
  <c r="AC68"/>
  <c r="Q69"/>
  <c r="R69"/>
  <c r="S69"/>
  <c r="T69"/>
  <c r="U69"/>
  <c r="V69"/>
  <c r="W69"/>
  <c r="X69"/>
  <c r="Y69"/>
  <c r="Z69"/>
  <c r="AA69"/>
  <c r="AB69"/>
  <c r="AC69"/>
  <c r="Q70"/>
  <c r="R70"/>
  <c r="S70"/>
  <c r="T70"/>
  <c r="U70"/>
  <c r="V70"/>
  <c r="W70"/>
  <c r="X70"/>
  <c r="Y70"/>
  <c r="Z70"/>
  <c r="AA70"/>
  <c r="AB70"/>
  <c r="AC70"/>
  <c r="Q71"/>
  <c r="R71"/>
  <c r="S71"/>
  <c r="T71"/>
  <c r="U71"/>
  <c r="V71"/>
  <c r="W71"/>
  <c r="X71"/>
  <c r="Y71"/>
  <c r="Z71"/>
  <c r="AA71"/>
  <c r="AB71"/>
  <c r="AC71"/>
  <c r="Q72"/>
  <c r="R72"/>
  <c r="S72"/>
  <c r="T72"/>
  <c r="U72"/>
  <c r="V72"/>
  <c r="W72"/>
  <c r="X72"/>
  <c r="Y72"/>
  <c r="Z72"/>
  <c r="AA72"/>
  <c r="AB72"/>
  <c r="AC72"/>
  <c r="Q73"/>
  <c r="R73"/>
  <c r="S73"/>
  <c r="T73"/>
  <c r="U73"/>
  <c r="V73"/>
  <c r="W73"/>
  <c r="X73"/>
  <c r="Y73"/>
  <c r="Z73"/>
  <c r="AA73"/>
  <c r="AB73"/>
  <c r="AC73"/>
  <c r="Q74"/>
  <c r="R74"/>
  <c r="S74"/>
  <c r="T74"/>
  <c r="U74"/>
  <c r="V74"/>
  <c r="W74"/>
  <c r="X74"/>
  <c r="Y74"/>
  <c r="Z74"/>
  <c r="AA74"/>
  <c r="AB74"/>
  <c r="AC74"/>
  <c r="Q75"/>
  <c r="R75"/>
  <c r="S75"/>
  <c r="T75"/>
  <c r="U75"/>
  <c r="V75"/>
  <c r="W75"/>
  <c r="X75"/>
  <c r="Y75"/>
  <c r="Z75"/>
  <c r="AA75"/>
  <c r="AB75"/>
  <c r="AC75"/>
  <c r="Q76"/>
  <c r="R76"/>
  <c r="S76"/>
  <c r="T76"/>
  <c r="U76"/>
  <c r="V76"/>
  <c r="W76"/>
  <c r="X76"/>
  <c r="Y76"/>
  <c r="Z76"/>
  <c r="AA76"/>
  <c r="AB76"/>
  <c r="AC76"/>
  <c r="Q77"/>
  <c r="R77"/>
  <c r="S77"/>
  <c r="T77"/>
  <c r="U77"/>
  <c r="V77"/>
  <c r="W77"/>
  <c r="X77"/>
  <c r="Y77"/>
  <c r="Z77"/>
  <c r="AA77"/>
  <c r="AB77"/>
  <c r="AC77"/>
  <c r="Q78"/>
  <c r="R78"/>
  <c r="S78"/>
  <c r="T78"/>
  <c r="U78"/>
  <c r="V78"/>
  <c r="W78"/>
  <c r="X78"/>
  <c r="Y78"/>
  <c r="Z78"/>
  <c r="AA78"/>
  <c r="AB78"/>
  <c r="AC78"/>
  <c r="Q79"/>
  <c r="R79"/>
  <c r="S79"/>
  <c r="T79"/>
  <c r="U79"/>
  <c r="V79"/>
  <c r="W79"/>
  <c r="X79"/>
  <c r="Y79"/>
  <c r="Z79"/>
  <c r="AA79"/>
  <c r="AB79"/>
  <c r="AC79"/>
  <c r="Q80"/>
  <c r="R80"/>
  <c r="S80"/>
  <c r="T80"/>
  <c r="U80"/>
  <c r="V80"/>
  <c r="W80"/>
  <c r="X80"/>
  <c r="Y80"/>
  <c r="Z80"/>
  <c r="AA80"/>
  <c r="AB80"/>
  <c r="AC80"/>
  <c r="Q81"/>
  <c r="R81"/>
  <c r="S81"/>
  <c r="T81"/>
  <c r="U81"/>
  <c r="V81"/>
  <c r="W81"/>
  <c r="X81"/>
  <c r="Y81"/>
  <c r="Z81"/>
  <c r="AA81"/>
  <c r="AB81"/>
  <c r="AC81"/>
  <c r="Q82"/>
  <c r="R82"/>
  <c r="S82"/>
  <c r="T82"/>
  <c r="U82"/>
  <c r="V82"/>
  <c r="W82"/>
  <c r="X82"/>
  <c r="Y82"/>
  <c r="Z82"/>
  <c r="AA82"/>
  <c r="AB82"/>
  <c r="AC82"/>
  <c r="Q83"/>
  <c r="R83"/>
  <c r="S83"/>
  <c r="T83"/>
  <c r="U83"/>
  <c r="V83"/>
  <c r="W83"/>
  <c r="X83"/>
  <c r="Y83"/>
  <c r="Z83"/>
  <c r="AA83"/>
  <c r="AB83"/>
  <c r="AC83"/>
  <c r="Q84"/>
  <c r="R84"/>
  <c r="S84"/>
  <c r="T84"/>
  <c r="U84"/>
  <c r="V84"/>
  <c r="W84"/>
  <c r="X84"/>
  <c r="Y84"/>
  <c r="Z84"/>
  <c r="AA84"/>
  <c r="AB84"/>
  <c r="AC84"/>
  <c r="Q85"/>
  <c r="R85"/>
  <c r="S85"/>
  <c r="T85"/>
  <c r="U85"/>
  <c r="V85"/>
  <c r="W85"/>
  <c r="X85"/>
  <c r="Y85"/>
  <c r="Z85"/>
  <c r="AA85"/>
  <c r="AB85"/>
  <c r="AC85"/>
  <c r="Q86"/>
  <c r="R86"/>
  <c r="S86"/>
  <c r="T86"/>
  <c r="U86"/>
  <c r="V86"/>
  <c r="W86"/>
  <c r="X86"/>
  <c r="Y86"/>
  <c r="Z86"/>
  <c r="AA86"/>
  <c r="AB86"/>
  <c r="AC86"/>
  <c r="Q87"/>
  <c r="R87"/>
  <c r="S87"/>
  <c r="T87"/>
  <c r="U87"/>
  <c r="V87"/>
  <c r="W87"/>
  <c r="X87"/>
  <c r="Y87"/>
  <c r="Z87"/>
  <c r="AA87"/>
  <c r="AB87"/>
  <c r="AC87"/>
  <c r="Q88"/>
  <c r="R88"/>
  <c r="S88"/>
  <c r="T88"/>
  <c r="U88"/>
  <c r="V88"/>
  <c r="W88"/>
  <c r="X88"/>
  <c r="Y88"/>
  <c r="Z88"/>
  <c r="AA88"/>
  <c r="AB88"/>
  <c r="AC88"/>
  <c r="Q89"/>
  <c r="R89"/>
  <c r="S89"/>
  <c r="T89"/>
  <c r="U89"/>
  <c r="V89"/>
  <c r="W89"/>
  <c r="X89"/>
  <c r="Y89"/>
  <c r="Z89"/>
  <c r="AA89"/>
  <c r="AB89"/>
  <c r="AC89"/>
  <c r="Q90"/>
  <c r="R90"/>
  <c r="S90"/>
  <c r="T90"/>
  <c r="U90"/>
  <c r="V90"/>
  <c r="W90"/>
  <c r="X90"/>
  <c r="Y90"/>
  <c r="Z90"/>
  <c r="AA90"/>
  <c r="AB90"/>
  <c r="AC90"/>
  <c r="Q91"/>
  <c r="R91"/>
  <c r="S91"/>
  <c r="T91"/>
  <c r="U91"/>
  <c r="V91"/>
  <c r="W91"/>
  <c r="X91"/>
  <c r="Y91"/>
  <c r="Z91"/>
  <c r="AA91"/>
  <c r="AB91"/>
  <c r="AC91"/>
  <c r="Q92"/>
  <c r="R92"/>
  <c r="S92"/>
  <c r="T92"/>
  <c r="U92"/>
  <c r="V92"/>
  <c r="W92"/>
  <c r="X92"/>
  <c r="Y92"/>
  <c r="Z92"/>
  <c r="AA92"/>
  <c r="AB92"/>
  <c r="AC92"/>
  <c r="Q93"/>
  <c r="R93"/>
  <c r="S93"/>
  <c r="T93"/>
  <c r="U93"/>
  <c r="V93"/>
  <c r="W93"/>
  <c r="X93"/>
  <c r="Y93"/>
  <c r="Z93"/>
  <c r="AA93"/>
  <c r="AB93"/>
  <c r="AC93"/>
  <c r="Q94"/>
  <c r="R94"/>
  <c r="S94"/>
  <c r="T94"/>
  <c r="U94"/>
  <c r="V94"/>
  <c r="W94"/>
  <c r="X94"/>
  <c r="Y94"/>
  <c r="Z94"/>
  <c r="AA94"/>
  <c r="AB94"/>
  <c r="AC94"/>
  <c r="Q95"/>
  <c r="R95"/>
  <c r="S95"/>
  <c r="T95"/>
  <c r="U95"/>
  <c r="V95"/>
  <c r="W95"/>
  <c r="X95"/>
  <c r="Y95"/>
  <c r="Z95"/>
  <c r="AA95"/>
  <c r="AB95"/>
  <c r="AC95"/>
  <c r="Q96"/>
  <c r="R96"/>
  <c r="S96"/>
  <c r="T96"/>
  <c r="U96"/>
  <c r="V96"/>
  <c r="W96"/>
  <c r="X96"/>
  <c r="Y96"/>
  <c r="Z96"/>
  <c r="AA96"/>
  <c r="AB96"/>
  <c r="AC96"/>
  <c r="Q97"/>
  <c r="R97"/>
  <c r="S97"/>
  <c r="T97"/>
  <c r="U97"/>
  <c r="V97"/>
  <c r="W97"/>
  <c r="X97"/>
  <c r="Y97"/>
  <c r="Z97"/>
  <c r="AA97"/>
  <c r="AB97"/>
  <c r="AC97"/>
  <c r="Q98"/>
  <c r="R98"/>
  <c r="S98"/>
  <c r="T98"/>
  <c r="U98"/>
  <c r="V98"/>
  <c r="W98"/>
  <c r="X98"/>
  <c r="Y98"/>
  <c r="Z98"/>
  <c r="AA98"/>
  <c r="AB98"/>
  <c r="AC98"/>
  <c r="Q99"/>
  <c r="R99"/>
  <c r="S99"/>
  <c r="T99"/>
  <c r="U99"/>
  <c r="V99"/>
  <c r="W99"/>
  <c r="X99"/>
  <c r="Y99"/>
  <c r="Z99"/>
  <c r="AA99"/>
  <c r="AB99"/>
  <c r="AC99"/>
  <c r="Q100"/>
  <c r="R100"/>
  <c r="S100"/>
  <c r="T100"/>
  <c r="U100"/>
  <c r="V100"/>
  <c r="W100"/>
  <c r="X100"/>
  <c r="Y100"/>
  <c r="Z100"/>
  <c r="AA100"/>
  <c r="AB100"/>
  <c r="AC100"/>
  <c r="Q101"/>
  <c r="R101"/>
  <c r="S101"/>
  <c r="T101"/>
  <c r="U101"/>
  <c r="V101"/>
  <c r="W101"/>
  <c r="X101"/>
  <c r="Y101"/>
  <c r="Z101"/>
  <c r="AA101"/>
  <c r="AB101"/>
  <c r="AC101"/>
  <c r="Q102"/>
  <c r="R102"/>
  <c r="S102"/>
  <c r="T102"/>
  <c r="U102"/>
  <c r="V102"/>
  <c r="W102"/>
  <c r="X102"/>
  <c r="Y102"/>
  <c r="Z102"/>
  <c r="AA102"/>
  <c r="AB102"/>
  <c r="AC102"/>
  <c r="Q103"/>
  <c r="R103"/>
  <c r="S103"/>
  <c r="T103"/>
  <c r="U103"/>
  <c r="V103"/>
  <c r="W103"/>
  <c r="X103"/>
  <c r="Y103"/>
  <c r="Z103"/>
  <c r="AA103"/>
  <c r="AB103"/>
  <c r="AC103"/>
  <c r="Q104"/>
  <c r="R104"/>
  <c r="S104"/>
  <c r="T104"/>
  <c r="U104"/>
  <c r="V104"/>
  <c r="W104"/>
  <c r="X104"/>
  <c r="Y104"/>
  <c r="Z104"/>
  <c r="AA104"/>
  <c r="AB104"/>
  <c r="AC104"/>
  <c r="Q105"/>
  <c r="R105"/>
  <c r="S105"/>
  <c r="T105"/>
  <c r="U105"/>
  <c r="V105"/>
  <c r="W105"/>
  <c r="X105"/>
  <c r="Y105"/>
  <c r="Z105"/>
  <c r="AA105"/>
  <c r="AB105"/>
  <c r="AC105"/>
  <c r="Q106"/>
  <c r="R106"/>
  <c r="S106"/>
  <c r="T106"/>
  <c r="U106"/>
  <c r="V106"/>
  <c r="W106"/>
  <c r="X106"/>
  <c r="Y106"/>
  <c r="Z106"/>
  <c r="AA106"/>
  <c r="AB106"/>
  <c r="AC106"/>
  <c r="Q107"/>
  <c r="R107"/>
  <c r="S107"/>
  <c r="T107"/>
  <c r="U107"/>
  <c r="V107"/>
  <c r="W107"/>
  <c r="X107"/>
  <c r="Y107"/>
  <c r="Z107"/>
  <c r="AA107"/>
  <c r="AB107"/>
  <c r="AC107"/>
  <c r="Q108"/>
  <c r="R108"/>
  <c r="S108"/>
  <c r="T108"/>
  <c r="U108"/>
  <c r="V108"/>
  <c r="W108"/>
  <c r="X108"/>
  <c r="Y108"/>
  <c r="Z108"/>
  <c r="AA108"/>
  <c r="AB108"/>
  <c r="AC108"/>
  <c r="Q109"/>
  <c r="R109"/>
  <c r="S109"/>
  <c r="T109"/>
  <c r="U109"/>
  <c r="V109"/>
  <c r="W109"/>
  <c r="X109"/>
  <c r="Y109"/>
  <c r="Z109"/>
  <c r="AA109"/>
  <c r="AB109"/>
  <c r="AC109"/>
  <c r="Q110"/>
  <c r="R110"/>
  <c r="S110"/>
  <c r="T110"/>
  <c r="U110"/>
  <c r="V110"/>
  <c r="W110"/>
  <c r="X110"/>
  <c r="Y110"/>
  <c r="Z110"/>
  <c r="AA110"/>
  <c r="AB110"/>
  <c r="AC110"/>
  <c r="Q111"/>
  <c r="R111"/>
  <c r="S111"/>
  <c r="T111"/>
  <c r="U111"/>
  <c r="V111"/>
  <c r="W111"/>
  <c r="X111"/>
  <c r="Y111"/>
  <c r="Z111"/>
  <c r="AA111"/>
  <c r="AB111"/>
  <c r="AC111"/>
  <c r="Q112"/>
  <c r="R112"/>
  <c r="S112"/>
  <c r="T112"/>
  <c r="U112"/>
  <c r="V112"/>
  <c r="W112"/>
  <c r="X112"/>
  <c r="Y112"/>
  <c r="Z112"/>
  <c r="AA112"/>
  <c r="AB112"/>
  <c r="AC112"/>
  <c r="Q113"/>
  <c r="R113"/>
  <c r="S113"/>
  <c r="T113"/>
  <c r="U113"/>
  <c r="V113"/>
  <c r="W113"/>
  <c r="X113"/>
  <c r="Y113"/>
  <c r="Z113"/>
  <c r="AA113"/>
  <c r="AB113"/>
  <c r="AC113"/>
  <c r="Q114"/>
  <c r="R114"/>
  <c r="S114"/>
  <c r="T114"/>
  <c r="U114"/>
  <c r="V114"/>
  <c r="W114"/>
  <c r="X114"/>
  <c r="Y114"/>
  <c r="Z114"/>
  <c r="AA114"/>
  <c r="AB114"/>
  <c r="AC114"/>
  <c r="Q115"/>
  <c r="R115"/>
  <c r="S115"/>
  <c r="T115"/>
  <c r="U115"/>
  <c r="V115"/>
  <c r="W115"/>
  <c r="X115"/>
  <c r="Y115"/>
  <c r="Z115"/>
  <c r="AA115"/>
  <c r="AB115"/>
  <c r="AC115"/>
  <c r="Q116"/>
  <c r="R116"/>
  <c r="S116"/>
  <c r="T116"/>
  <c r="U116"/>
  <c r="V116"/>
  <c r="W116"/>
  <c r="X116"/>
  <c r="Y116"/>
  <c r="Z116"/>
  <c r="AA116"/>
  <c r="AB116"/>
  <c r="AC116"/>
  <c r="Q117"/>
  <c r="R117"/>
  <c r="S117"/>
  <c r="T117"/>
  <c r="U117"/>
  <c r="V117"/>
  <c r="W117"/>
  <c r="X117"/>
  <c r="Y117"/>
  <c r="Z117"/>
  <c r="AA117"/>
  <c r="AB117"/>
  <c r="AC117"/>
  <c r="Q118"/>
  <c r="R118"/>
  <c r="S118"/>
  <c r="T118"/>
  <c r="U118"/>
  <c r="V118"/>
  <c r="W118"/>
  <c r="X118"/>
  <c r="Y118"/>
  <c r="Z118"/>
  <c r="AA118"/>
  <c r="AB118"/>
  <c r="AC118"/>
  <c r="Q119"/>
  <c r="R119"/>
  <c r="S119"/>
  <c r="T119"/>
  <c r="U119"/>
  <c r="V119"/>
  <c r="W119"/>
  <c r="X119"/>
  <c r="Y119"/>
  <c r="Z119"/>
  <c r="AA119"/>
  <c r="AB119"/>
  <c r="AC119"/>
  <c r="Q120"/>
  <c r="R120"/>
  <c r="S120"/>
  <c r="T120"/>
  <c r="U120"/>
  <c r="V120"/>
  <c r="W120"/>
  <c r="X120"/>
  <c r="Y120"/>
  <c r="Z120"/>
  <c r="AA120"/>
  <c r="AB120"/>
  <c r="AC120"/>
  <c r="Q121"/>
  <c r="R121"/>
  <c r="S121"/>
  <c r="T121"/>
  <c r="U121"/>
  <c r="V121"/>
  <c r="W121"/>
  <c r="X121"/>
  <c r="Y121"/>
  <c r="Z121"/>
  <c r="AA121"/>
  <c r="AB121"/>
  <c r="AC121"/>
  <c r="Q122"/>
  <c r="R122"/>
  <c r="S122"/>
  <c r="T122"/>
  <c r="U122"/>
  <c r="V122"/>
  <c r="W122"/>
  <c r="X122"/>
  <c r="Y122"/>
  <c r="Z122"/>
  <c r="AA122"/>
  <c r="AB122"/>
  <c r="AC122"/>
  <c r="Q123"/>
  <c r="R123"/>
  <c r="S123"/>
  <c r="T123"/>
  <c r="U123"/>
  <c r="V123"/>
  <c r="W123"/>
  <c r="X123"/>
  <c r="Y123"/>
  <c r="Z123"/>
  <c r="AA123"/>
  <c r="AB123"/>
  <c r="AC123"/>
  <c r="Q124"/>
  <c r="R124"/>
  <c r="S124"/>
  <c r="T124"/>
  <c r="U124"/>
  <c r="V124"/>
  <c r="W124"/>
  <c r="X124"/>
  <c r="Y124"/>
  <c r="Z124"/>
  <c r="AA124"/>
  <c r="AB124"/>
  <c r="AC124"/>
  <c r="Q125"/>
  <c r="R125"/>
  <c r="S125"/>
  <c r="T125"/>
  <c r="U125"/>
  <c r="V125"/>
  <c r="W125"/>
  <c r="X125"/>
  <c r="Y125"/>
  <c r="Z125"/>
  <c r="AA125"/>
  <c r="AB125"/>
  <c r="AC125"/>
  <c r="Q126"/>
  <c r="R126"/>
  <c r="S126"/>
  <c r="T126"/>
  <c r="U126"/>
  <c r="V126"/>
  <c r="W126"/>
  <c r="X126"/>
  <c r="Y126"/>
  <c r="Z126"/>
  <c r="AA126"/>
  <c r="AB126"/>
  <c r="AC126"/>
  <c r="Q127"/>
  <c r="R127"/>
  <c r="S127"/>
  <c r="T127"/>
  <c r="U127"/>
  <c r="V127"/>
  <c r="W127"/>
  <c r="X127"/>
  <c r="Y127"/>
  <c r="Z127"/>
  <c r="AA127"/>
  <c r="AB127"/>
  <c r="AC127"/>
  <c r="Q128"/>
  <c r="R128"/>
  <c r="S128"/>
  <c r="T128"/>
  <c r="U128"/>
  <c r="V128"/>
  <c r="W128"/>
  <c r="X128"/>
  <c r="Y128"/>
  <c r="Z128"/>
  <c r="AA128"/>
  <c r="AB128"/>
  <c r="AC128"/>
  <c r="Q129"/>
  <c r="R129"/>
  <c r="S129"/>
  <c r="T129"/>
  <c r="U129"/>
  <c r="V129"/>
  <c r="W129"/>
  <c r="X129"/>
  <c r="Y129"/>
  <c r="Z129"/>
  <c r="AA129"/>
  <c r="AB129"/>
  <c r="AC129"/>
  <c r="Q130"/>
  <c r="R130"/>
  <c r="S130"/>
  <c r="T130"/>
  <c r="U130"/>
  <c r="V130"/>
  <c r="W130"/>
  <c r="X130"/>
  <c r="Y130"/>
  <c r="Z130"/>
  <c r="AA130"/>
  <c r="AB130"/>
  <c r="AC130"/>
  <c r="Q131"/>
  <c r="R131"/>
  <c r="S131"/>
  <c r="T131"/>
  <c r="U131"/>
  <c r="V131"/>
  <c r="W131"/>
  <c r="X131"/>
  <c r="Y131"/>
  <c r="Z131"/>
  <c r="AA131"/>
  <c r="AB131"/>
  <c r="AC131"/>
  <c r="Q132"/>
  <c r="R132"/>
  <c r="S132"/>
  <c r="T132"/>
  <c r="U132"/>
  <c r="V132"/>
  <c r="W132"/>
  <c r="X132"/>
  <c r="Y132"/>
  <c r="Z132"/>
  <c r="AA132"/>
  <c r="AB132"/>
  <c r="AC132"/>
  <c r="Q133"/>
  <c r="R133"/>
  <c r="S133"/>
  <c r="T133"/>
  <c r="U133"/>
  <c r="V133"/>
  <c r="W133"/>
  <c r="X133"/>
  <c r="Y133"/>
  <c r="Z133"/>
  <c r="AA133"/>
  <c r="AB133"/>
  <c r="AC133"/>
  <c r="Q134"/>
  <c r="R134"/>
  <c r="S134"/>
  <c r="T134"/>
  <c r="U134"/>
  <c r="V134"/>
  <c r="W134"/>
  <c r="X134"/>
  <c r="Y134"/>
  <c r="Z134"/>
  <c r="AA134"/>
  <c r="AB134"/>
  <c r="AC134"/>
  <c r="Q135"/>
  <c r="R135"/>
  <c r="S135"/>
  <c r="T135"/>
  <c r="U135"/>
  <c r="V135"/>
  <c r="W135"/>
  <c r="X135"/>
  <c r="Y135"/>
  <c r="Z135"/>
  <c r="AA135"/>
  <c r="AB135"/>
  <c r="AC135"/>
  <c r="Q136"/>
  <c r="R136"/>
  <c r="S136"/>
  <c r="T136"/>
  <c r="U136"/>
  <c r="V136"/>
  <c r="W136"/>
  <c r="X136"/>
  <c r="Y136"/>
  <c r="Z136"/>
  <c r="AA136"/>
  <c r="AB136"/>
  <c r="AC136"/>
  <c r="Q137"/>
  <c r="R137"/>
  <c r="S137"/>
  <c r="T137"/>
  <c r="U137"/>
  <c r="V137"/>
  <c r="W137"/>
  <c r="X137"/>
  <c r="Y137"/>
  <c r="Z137"/>
  <c r="AA137"/>
  <c r="AB137"/>
  <c r="AC137"/>
  <c r="Q138"/>
  <c r="R138"/>
  <c r="S138"/>
  <c r="T138"/>
  <c r="U138"/>
  <c r="V138"/>
  <c r="W138"/>
  <c r="X138"/>
  <c r="Y138"/>
  <c r="Z138"/>
  <c r="AA138"/>
  <c r="AB138"/>
  <c r="AC138"/>
  <c r="Q139"/>
  <c r="R139"/>
  <c r="S139"/>
  <c r="T139"/>
  <c r="U139"/>
  <c r="V139"/>
  <c r="W139"/>
  <c r="X139"/>
  <c r="Y139"/>
  <c r="Z139"/>
  <c r="AA139"/>
  <c r="AB139"/>
  <c r="AC139"/>
  <c r="Q140"/>
  <c r="R140"/>
  <c r="S140"/>
  <c r="T140"/>
  <c r="U140"/>
  <c r="V140"/>
  <c r="W140"/>
  <c r="X140"/>
  <c r="Y140"/>
  <c r="Z140"/>
  <c r="AA140"/>
  <c r="AB140"/>
  <c r="AC140"/>
  <c r="Q141"/>
  <c r="R141"/>
  <c r="S141"/>
  <c r="T141"/>
  <c r="U141"/>
  <c r="V141"/>
  <c r="W141"/>
  <c r="X141"/>
  <c r="Y141"/>
  <c r="Z141"/>
  <c r="AA141"/>
  <c r="AB141"/>
  <c r="AC141"/>
  <c r="Q142"/>
  <c r="R142"/>
  <c r="S142"/>
  <c r="T142"/>
  <c r="U142"/>
  <c r="V142"/>
  <c r="W142"/>
  <c r="X142"/>
  <c r="Y142"/>
  <c r="Z142"/>
  <c r="AA142"/>
  <c r="AB142"/>
  <c r="AC142"/>
  <c r="Q143"/>
  <c r="R143"/>
  <c r="S143"/>
  <c r="T143"/>
  <c r="U143"/>
  <c r="V143"/>
  <c r="W143"/>
  <c r="X143"/>
  <c r="Y143"/>
  <c r="Z143"/>
  <c r="AA143"/>
  <c r="AB143"/>
  <c r="AC143"/>
  <c r="Q144"/>
  <c r="R144"/>
  <c r="S144"/>
  <c r="T144"/>
  <c r="U144"/>
  <c r="V144"/>
  <c r="W144"/>
  <c r="X144"/>
  <c r="Y144"/>
  <c r="Z144"/>
  <c r="AA144"/>
  <c r="AB144"/>
  <c r="AC144"/>
  <c r="Q145"/>
  <c r="R145"/>
  <c r="S145"/>
  <c r="T145"/>
  <c r="U145"/>
  <c r="V145"/>
  <c r="W145"/>
  <c r="X145"/>
  <c r="Y145"/>
  <c r="Z145"/>
  <c r="AA145"/>
  <c r="AB145"/>
  <c r="AC145"/>
  <c r="Q146"/>
  <c r="R146"/>
  <c r="S146"/>
  <c r="T146"/>
  <c r="U146"/>
  <c r="V146"/>
  <c r="W146"/>
  <c r="X146"/>
  <c r="Y146"/>
  <c r="Z146"/>
  <c r="AA146"/>
  <c r="AB146"/>
  <c r="AC146"/>
  <c r="Q147"/>
  <c r="R147"/>
  <c r="S147"/>
  <c r="T147"/>
  <c r="U147"/>
  <c r="V147"/>
  <c r="W147"/>
  <c r="X147"/>
  <c r="Y147"/>
  <c r="Z147"/>
  <c r="AA147"/>
  <c r="AB147"/>
  <c r="AC147"/>
  <c r="Q148"/>
  <c r="R148"/>
  <c r="S148"/>
  <c r="T148"/>
  <c r="U148"/>
  <c r="V148"/>
  <c r="W148"/>
  <c r="X148"/>
  <c r="Y148"/>
  <c r="Z148"/>
  <c r="AA148"/>
  <c r="AB148"/>
  <c r="AC148"/>
  <c r="Q149"/>
  <c r="R149"/>
  <c r="S149"/>
  <c r="T149"/>
  <c r="U149"/>
  <c r="V149"/>
  <c r="W149"/>
  <c r="X149"/>
  <c r="Y149"/>
  <c r="Z149"/>
  <c r="AA149"/>
  <c r="AB149"/>
  <c r="AC149"/>
  <c r="Q150"/>
  <c r="R150"/>
  <c r="S150"/>
  <c r="T150"/>
  <c r="U150"/>
  <c r="V150"/>
  <c r="W150"/>
  <c r="X150"/>
  <c r="Y150"/>
  <c r="Z150"/>
  <c r="AA150"/>
  <c r="AB150"/>
  <c r="AC150"/>
  <c r="Q151"/>
  <c r="R151"/>
  <c r="S151"/>
  <c r="T151"/>
  <c r="U151"/>
  <c r="V151"/>
  <c r="W151"/>
  <c r="X151"/>
  <c r="Y151"/>
  <c r="Z151"/>
  <c r="AA151"/>
  <c r="AB151"/>
  <c r="AC151"/>
  <c r="Q152"/>
  <c r="R152"/>
  <c r="S152"/>
  <c r="T152"/>
  <c r="U152"/>
  <c r="V152"/>
  <c r="W152"/>
  <c r="X152"/>
  <c r="Y152"/>
  <c r="Z152"/>
  <c r="AA152"/>
  <c r="AB152"/>
  <c r="AC152"/>
  <c r="Q153"/>
  <c r="R153"/>
  <c r="S153"/>
  <c r="T153"/>
  <c r="U153"/>
  <c r="V153"/>
  <c r="W153"/>
  <c r="X153"/>
  <c r="Y153"/>
  <c r="Z153"/>
  <c r="AA153"/>
  <c r="AB153"/>
  <c r="AC153"/>
  <c r="Q154"/>
  <c r="R154"/>
  <c r="S154"/>
  <c r="T154"/>
  <c r="U154"/>
  <c r="V154"/>
  <c r="W154"/>
  <c r="X154"/>
  <c r="Y154"/>
  <c r="Z154"/>
  <c r="AA154"/>
  <c r="AB154"/>
  <c r="AC154"/>
  <c r="Q155"/>
  <c r="R155"/>
  <c r="S155"/>
  <c r="T155"/>
  <c r="U155"/>
  <c r="V155"/>
  <c r="W155"/>
  <c r="X155"/>
  <c r="Y155"/>
  <c r="Z155"/>
  <c r="AA155"/>
  <c r="AB155"/>
  <c r="AC155"/>
  <c r="Q156"/>
  <c r="R156"/>
  <c r="S156"/>
  <c r="T156"/>
  <c r="U156"/>
  <c r="V156"/>
  <c r="W156"/>
  <c r="X156"/>
  <c r="Y156"/>
  <c r="Z156"/>
  <c r="AA156"/>
  <c r="AB156"/>
  <c r="AC156"/>
  <c r="Q157"/>
  <c r="R157"/>
  <c r="S157"/>
  <c r="T157"/>
  <c r="U157"/>
  <c r="V157"/>
  <c r="W157"/>
  <c r="X157"/>
  <c r="Y157"/>
  <c r="Z157"/>
  <c r="AA157"/>
  <c r="AB157"/>
  <c r="AC157"/>
  <c r="Q158"/>
  <c r="R158"/>
  <c r="S158"/>
  <c r="T158"/>
  <c r="U158"/>
  <c r="V158"/>
  <c r="W158"/>
  <c r="X158"/>
  <c r="Y158"/>
  <c r="Z158"/>
  <c r="AA158"/>
  <c r="AB158"/>
  <c r="AC158"/>
  <c r="Q159"/>
  <c r="R159"/>
  <c r="S159"/>
  <c r="T159"/>
  <c r="U159"/>
  <c r="V159"/>
  <c r="W159"/>
  <c r="X159"/>
  <c r="Y159"/>
  <c r="Z159"/>
  <c r="AA159"/>
  <c r="AB159"/>
  <c r="AC159"/>
  <c r="Q160"/>
  <c r="R160"/>
  <c r="S160"/>
  <c r="T160"/>
  <c r="U160"/>
  <c r="V160"/>
  <c r="W160"/>
  <c r="X160"/>
  <c r="Y160"/>
  <c r="Z160"/>
  <c r="AA160"/>
  <c r="AB160"/>
  <c r="AC160"/>
  <c r="Q161"/>
  <c r="R161"/>
  <c r="S161"/>
  <c r="T161"/>
  <c r="U161"/>
  <c r="V161"/>
  <c r="W161"/>
  <c r="X161"/>
  <c r="Y161"/>
  <c r="Z161"/>
  <c r="AA161"/>
  <c r="AB161"/>
  <c r="AC161"/>
  <c r="Q162"/>
  <c r="R162"/>
  <c r="S162"/>
  <c r="T162"/>
  <c r="U162"/>
  <c r="V162"/>
  <c r="W162"/>
  <c r="X162"/>
  <c r="Y162"/>
  <c r="Z162"/>
  <c r="AA162"/>
  <c r="AB162"/>
  <c r="AC162"/>
  <c r="Q163"/>
  <c r="R163"/>
  <c r="S163"/>
  <c r="T163"/>
  <c r="U163"/>
  <c r="V163"/>
  <c r="W163"/>
  <c r="X163"/>
  <c r="Y163"/>
  <c r="Z163"/>
  <c r="AA163"/>
  <c r="AB163"/>
  <c r="AC163"/>
  <c r="Q164"/>
  <c r="R164"/>
  <c r="S164"/>
  <c r="T164"/>
  <c r="U164"/>
  <c r="V164"/>
  <c r="W164"/>
  <c r="X164"/>
  <c r="Y164"/>
  <c r="Z164"/>
  <c r="AA164"/>
  <c r="AB164"/>
  <c r="AC164"/>
  <c r="Q165"/>
  <c r="R165"/>
  <c r="S165"/>
  <c r="T165"/>
  <c r="U165"/>
  <c r="V165"/>
  <c r="W165"/>
  <c r="X165"/>
  <c r="Y165"/>
  <c r="Z165"/>
  <c r="AA165"/>
  <c r="AB165"/>
  <c r="AC165"/>
  <c r="Q166"/>
  <c r="R166"/>
  <c r="S166"/>
  <c r="T166"/>
  <c r="U166"/>
  <c r="V166"/>
  <c r="W166"/>
  <c r="X166"/>
  <c r="Y166"/>
  <c r="Z166"/>
  <c r="AA166"/>
  <c r="AB166"/>
  <c r="AC166"/>
  <c r="Q167"/>
  <c r="R167"/>
  <c r="S167"/>
  <c r="T167"/>
  <c r="U167"/>
  <c r="V167"/>
  <c r="W167"/>
  <c r="X167"/>
  <c r="Y167"/>
  <c r="Z167"/>
  <c r="AA167"/>
  <c r="AB167"/>
  <c r="AC167"/>
  <c r="Q168"/>
  <c r="R168"/>
  <c r="S168"/>
  <c r="T168"/>
  <c r="U168"/>
  <c r="V168"/>
  <c r="W168"/>
  <c r="X168"/>
  <c r="Y168"/>
  <c r="Z168"/>
  <c r="AA168"/>
  <c r="AB168"/>
  <c r="AC168"/>
  <c r="Q169"/>
  <c r="R169"/>
  <c r="S169"/>
  <c r="T169"/>
  <c r="U169"/>
  <c r="V169"/>
  <c r="W169"/>
  <c r="X169"/>
  <c r="Y169"/>
  <c r="Z169"/>
  <c r="AA169"/>
  <c r="AB169"/>
  <c r="AC169"/>
  <c r="Q170"/>
  <c r="R170"/>
  <c r="S170"/>
  <c r="T170"/>
  <c r="U170"/>
  <c r="V170"/>
  <c r="W170"/>
  <c r="X170"/>
  <c r="Y170"/>
  <c r="Z170"/>
  <c r="AA170"/>
  <c r="AB170"/>
  <c r="AC170"/>
  <c r="Q171"/>
  <c r="R171"/>
  <c r="S171"/>
  <c r="T171"/>
  <c r="U171"/>
  <c r="V171"/>
  <c r="W171"/>
  <c r="X171"/>
  <c r="Y171"/>
  <c r="Z171"/>
  <c r="AA171"/>
  <c r="AB171"/>
  <c r="AC171"/>
  <c r="Q172"/>
  <c r="R172"/>
  <c r="S172"/>
  <c r="T172"/>
  <c r="U172"/>
  <c r="V172"/>
  <c r="W172"/>
  <c r="X172"/>
  <c r="Y172"/>
  <c r="Z172"/>
  <c r="AA172"/>
  <c r="AB172"/>
  <c r="AC172"/>
  <c r="Q173"/>
  <c r="R173"/>
  <c r="S173"/>
  <c r="T173"/>
  <c r="U173"/>
  <c r="V173"/>
  <c r="W173"/>
  <c r="X173"/>
  <c r="Y173"/>
  <c r="Z173"/>
  <c r="AA173"/>
  <c r="AB173"/>
  <c r="AC173"/>
  <c r="Q174"/>
  <c r="R174"/>
  <c r="S174"/>
  <c r="T174"/>
  <c r="U174"/>
  <c r="V174"/>
  <c r="W174"/>
  <c r="X174"/>
  <c r="Y174"/>
  <c r="Z174"/>
  <c r="AA174"/>
  <c r="AB174"/>
  <c r="AC174"/>
  <c r="Q175"/>
  <c r="R175"/>
  <c r="S175"/>
  <c r="T175"/>
  <c r="U175"/>
  <c r="V175"/>
  <c r="W175"/>
  <c r="X175"/>
  <c r="Y175"/>
  <c r="Z175"/>
  <c r="AA175"/>
  <c r="AB175"/>
  <c r="AC175"/>
  <c r="Q176"/>
  <c r="R176"/>
  <c r="S176"/>
  <c r="T176"/>
  <c r="U176"/>
  <c r="V176"/>
  <c r="W176"/>
  <c r="X176"/>
  <c r="Y176"/>
  <c r="Z176"/>
  <c r="AA176"/>
  <c r="AB176"/>
  <c r="AC176"/>
  <c r="Q177"/>
  <c r="R177"/>
  <c r="S177"/>
  <c r="T177"/>
  <c r="U177"/>
  <c r="V177"/>
  <c r="W177"/>
  <c r="X177"/>
  <c r="Y177"/>
  <c r="Z177"/>
  <c r="AA177"/>
  <c r="AB177"/>
  <c r="AC177"/>
  <c r="Q178"/>
  <c r="R178"/>
  <c r="S178"/>
  <c r="T178"/>
  <c r="U178"/>
  <c r="V178"/>
  <c r="W178"/>
  <c r="X178"/>
  <c r="Y178"/>
  <c r="Z178"/>
  <c r="AA178"/>
  <c r="AB178"/>
  <c r="AC178"/>
  <c r="Q179"/>
  <c r="R179"/>
  <c r="S179"/>
  <c r="T179"/>
  <c r="U179"/>
  <c r="V179"/>
  <c r="W179"/>
  <c r="X179"/>
  <c r="Y179"/>
  <c r="Z179"/>
  <c r="AA179"/>
  <c r="AB179"/>
  <c r="AC179"/>
  <c r="Q180"/>
  <c r="R180"/>
  <c r="S180"/>
  <c r="T180"/>
  <c r="U180"/>
  <c r="V180"/>
  <c r="W180"/>
  <c r="X180"/>
  <c r="Y180"/>
  <c r="Z180"/>
  <c r="AA180"/>
  <c r="AB180"/>
  <c r="AC180"/>
  <c r="Q181"/>
  <c r="R181"/>
  <c r="S181"/>
  <c r="T181"/>
  <c r="U181"/>
  <c r="V181"/>
  <c r="W181"/>
  <c r="X181"/>
  <c r="Y181"/>
  <c r="Z181"/>
  <c r="AA181"/>
  <c r="AB181"/>
  <c r="AC181"/>
  <c r="Q182"/>
  <c r="R182"/>
  <c r="S182"/>
  <c r="T182"/>
  <c r="U182"/>
  <c r="V182"/>
  <c r="W182"/>
  <c r="X182"/>
  <c r="Y182"/>
  <c r="Z182"/>
  <c r="AA182"/>
  <c r="AB182"/>
  <c r="AC182"/>
  <c r="Q183"/>
  <c r="R183"/>
  <c r="S183"/>
  <c r="T183"/>
  <c r="U183"/>
  <c r="V183"/>
  <c r="W183"/>
  <c r="X183"/>
  <c r="Y183"/>
  <c r="Z183"/>
  <c r="AA183"/>
  <c r="AB183"/>
  <c r="AC183"/>
  <c r="Q184"/>
  <c r="R184"/>
  <c r="S184"/>
  <c r="T184"/>
  <c r="U184"/>
  <c r="V184"/>
  <c r="W184"/>
  <c r="X184"/>
  <c r="Y184"/>
  <c r="Z184"/>
  <c r="AA184"/>
  <c r="AB184"/>
  <c r="AC184"/>
  <c r="Q185"/>
  <c r="R185"/>
  <c r="S185"/>
  <c r="T185"/>
  <c r="U185"/>
  <c r="V185"/>
  <c r="W185"/>
  <c r="X185"/>
  <c r="Y185"/>
  <c r="Z185"/>
  <c r="AA185"/>
  <c r="AB185"/>
  <c r="AC185"/>
  <c r="Q186"/>
  <c r="R186"/>
  <c r="S186"/>
  <c r="T186"/>
  <c r="U186"/>
  <c r="V186"/>
  <c r="W186"/>
  <c r="X186"/>
  <c r="Y186"/>
  <c r="Z186"/>
  <c r="AA186"/>
  <c r="AB186"/>
  <c r="AC186"/>
  <c r="Q187"/>
  <c r="R187"/>
  <c r="S187"/>
  <c r="T187"/>
  <c r="U187"/>
  <c r="V187"/>
  <c r="W187"/>
  <c r="X187"/>
  <c r="Y187"/>
  <c r="Z187"/>
  <c r="AA187"/>
  <c r="AB187"/>
  <c r="AC187"/>
  <c r="Q188"/>
  <c r="R188"/>
  <c r="S188"/>
  <c r="T188"/>
  <c r="U188"/>
  <c r="V188"/>
  <c r="W188"/>
  <c r="X188"/>
  <c r="Y188"/>
  <c r="Z188"/>
  <c r="AA188"/>
  <c r="AB188"/>
  <c r="AC188"/>
  <c r="Q189"/>
  <c r="R189"/>
  <c r="S189"/>
  <c r="T189"/>
  <c r="U189"/>
  <c r="V189"/>
  <c r="W189"/>
  <c r="X189"/>
  <c r="Y189"/>
  <c r="Z189"/>
  <c r="AA189"/>
  <c r="AB189"/>
  <c r="AC189"/>
  <c r="Q190"/>
  <c r="R190"/>
  <c r="S190"/>
  <c r="T190"/>
  <c r="U190"/>
  <c r="V190"/>
  <c r="W190"/>
  <c r="X190"/>
  <c r="Y190"/>
  <c r="Z190"/>
  <c r="AA190"/>
  <c r="AB190"/>
  <c r="AC190"/>
  <c r="Q191"/>
  <c r="R191"/>
  <c r="S191"/>
  <c r="T191"/>
  <c r="U191"/>
  <c r="V191"/>
  <c r="W191"/>
  <c r="X191"/>
  <c r="Y191"/>
  <c r="Z191"/>
  <c r="AA191"/>
  <c r="AB191"/>
  <c r="AC191"/>
  <c r="Q192"/>
  <c r="R192"/>
  <c r="S192"/>
  <c r="T192"/>
  <c r="U192"/>
  <c r="V192"/>
  <c r="W192"/>
  <c r="X192"/>
  <c r="Y192"/>
  <c r="Z192"/>
  <c r="AA192"/>
  <c r="AB192"/>
  <c r="AC192"/>
  <c r="Q193"/>
  <c r="R193"/>
  <c r="S193"/>
  <c r="T193"/>
  <c r="U193"/>
  <c r="V193"/>
  <c r="W193"/>
  <c r="X193"/>
  <c r="Y193"/>
  <c r="Z193"/>
  <c r="AA193"/>
  <c r="AB193"/>
  <c r="AC193"/>
  <c r="Q194"/>
  <c r="R194"/>
  <c r="S194"/>
  <c r="T194"/>
  <c r="U194"/>
  <c r="V194"/>
  <c r="W194"/>
  <c r="X194"/>
  <c r="Y194"/>
  <c r="Z194"/>
  <c r="AA194"/>
  <c r="AB194"/>
  <c r="AC194"/>
  <c r="Q195"/>
  <c r="R195"/>
  <c r="S195"/>
  <c r="T195"/>
  <c r="U195"/>
  <c r="V195"/>
  <c r="W195"/>
  <c r="X195"/>
  <c r="Y195"/>
  <c r="Z195"/>
  <c r="AA195"/>
  <c r="AB195"/>
  <c r="AC195"/>
  <c r="Q196"/>
  <c r="R196"/>
  <c r="S196"/>
  <c r="T196"/>
  <c r="U196"/>
  <c r="V196"/>
  <c r="W196"/>
  <c r="X196"/>
  <c r="Y196"/>
  <c r="Z196"/>
  <c r="AA196"/>
  <c r="AB196"/>
  <c r="AC196"/>
  <c r="Q197"/>
  <c r="R197"/>
  <c r="S197"/>
  <c r="T197"/>
  <c r="U197"/>
  <c r="V197"/>
  <c r="W197"/>
  <c r="X197"/>
  <c r="Y197"/>
  <c r="Z197"/>
  <c r="AA197"/>
  <c r="AB197"/>
  <c r="AC197"/>
  <c r="Q198"/>
  <c r="R198"/>
  <c r="S198"/>
  <c r="T198"/>
  <c r="U198"/>
  <c r="V198"/>
  <c r="W198"/>
  <c r="X198"/>
  <c r="Y198"/>
  <c r="Z198"/>
  <c r="AA198"/>
  <c r="AB198"/>
  <c r="AC198"/>
  <c r="Q199"/>
  <c r="R199"/>
  <c r="S199"/>
  <c r="T199"/>
  <c r="U199"/>
  <c r="V199"/>
  <c r="W199"/>
  <c r="X199"/>
  <c r="Y199"/>
  <c r="Z199"/>
  <c r="AA199"/>
  <c r="AB199"/>
  <c r="AC199"/>
  <c r="Q200"/>
  <c r="R200"/>
  <c r="S200"/>
  <c r="T200"/>
  <c r="U200"/>
  <c r="V200"/>
  <c r="W200"/>
  <c r="X200"/>
  <c r="Y200"/>
  <c r="Z200"/>
  <c r="AA200"/>
  <c r="AB200"/>
  <c r="AC200"/>
  <c r="Q201"/>
  <c r="R201"/>
  <c r="S201"/>
  <c r="T201"/>
  <c r="U201"/>
  <c r="V201"/>
  <c r="W201"/>
  <c r="X201"/>
  <c r="Y201"/>
  <c r="Z201"/>
  <c r="AA201"/>
  <c r="AB201"/>
  <c r="AC201"/>
  <c r="Q202"/>
  <c r="R202"/>
  <c r="S202"/>
  <c r="T202"/>
  <c r="U202"/>
  <c r="V202"/>
  <c r="W202"/>
  <c r="X202"/>
  <c r="Y202"/>
  <c r="Z202"/>
  <c r="AA202"/>
  <c r="AB202"/>
  <c r="AC202"/>
  <c r="Q203"/>
  <c r="R203"/>
  <c r="S203"/>
  <c r="T203"/>
  <c r="U203"/>
  <c r="V203"/>
  <c r="W203"/>
  <c r="X203"/>
  <c r="Y203"/>
  <c r="Z203"/>
  <c r="AA203"/>
  <c r="AB203"/>
  <c r="AC203"/>
  <c r="Q204"/>
  <c r="R204"/>
  <c r="S204"/>
  <c r="T204"/>
  <c r="U204"/>
  <c r="V204"/>
  <c r="W204"/>
  <c r="X204"/>
  <c r="Y204"/>
  <c r="Z204"/>
  <c r="AA204"/>
  <c r="AB204"/>
  <c r="AC204"/>
  <c r="Q205"/>
  <c r="R205"/>
  <c r="S205"/>
  <c r="T205"/>
  <c r="U205"/>
  <c r="V205"/>
  <c r="W205"/>
  <c r="X205"/>
  <c r="Y205"/>
  <c r="Z205"/>
  <c r="AA205"/>
  <c r="AB205"/>
  <c r="AC205"/>
  <c r="Q206"/>
  <c r="R206"/>
  <c r="S206"/>
  <c r="T206"/>
  <c r="U206"/>
  <c r="V206"/>
  <c r="W206"/>
  <c r="X206"/>
  <c r="Y206"/>
  <c r="Z206"/>
  <c r="AA206"/>
  <c r="AB206"/>
  <c r="AC206"/>
  <c r="Q207"/>
  <c r="R207"/>
  <c r="S207"/>
  <c r="T207"/>
  <c r="U207"/>
  <c r="V207"/>
  <c r="W207"/>
  <c r="X207"/>
  <c r="Y207"/>
  <c r="Z207"/>
  <c r="AA207"/>
  <c r="AB207"/>
  <c r="AC207"/>
  <c r="Q208"/>
  <c r="R208"/>
  <c r="S208"/>
  <c r="T208"/>
  <c r="U208"/>
  <c r="V208"/>
  <c r="W208"/>
  <c r="X208"/>
  <c r="Y208"/>
  <c r="Z208"/>
  <c r="AA208"/>
  <c r="AB208"/>
  <c r="AC208"/>
  <c r="Q209"/>
  <c r="R209"/>
  <c r="S209"/>
  <c r="T209"/>
  <c r="U209"/>
  <c r="V209"/>
  <c r="W209"/>
  <c r="X209"/>
  <c r="Y209"/>
  <c r="Z209"/>
  <c r="AA209"/>
  <c r="AB209"/>
  <c r="AC209"/>
  <c r="Q210"/>
  <c r="R210"/>
  <c r="S210"/>
  <c r="T210"/>
  <c r="U210"/>
  <c r="V210"/>
  <c r="W210"/>
  <c r="X210"/>
  <c r="Y210"/>
  <c r="Z210"/>
  <c r="AA210"/>
  <c r="AB210"/>
  <c r="AC210"/>
  <c r="Q211"/>
  <c r="R211"/>
  <c r="S211"/>
  <c r="T211"/>
  <c r="U211"/>
  <c r="V211"/>
  <c r="W211"/>
  <c r="X211"/>
  <c r="Y211"/>
  <c r="Z211"/>
  <c r="AA211"/>
  <c r="AB211"/>
  <c r="AC211"/>
  <c r="Q212"/>
  <c r="R212"/>
  <c r="S212"/>
  <c r="T212"/>
  <c r="U212"/>
  <c r="V212"/>
  <c r="W212"/>
  <c r="X212"/>
  <c r="Y212"/>
  <c r="Z212"/>
  <c r="AA212"/>
  <c r="AB212"/>
  <c r="AC212"/>
  <c r="Q213"/>
  <c r="R213"/>
  <c r="S213"/>
  <c r="T213"/>
  <c r="U213"/>
  <c r="V213"/>
  <c r="W213"/>
  <c r="X213"/>
  <c r="Y213"/>
  <c r="Z213"/>
  <c r="AA213"/>
  <c r="AB213"/>
  <c r="AC213"/>
  <c r="Q214"/>
  <c r="R214"/>
  <c r="S214"/>
  <c r="T214"/>
  <c r="U214"/>
  <c r="V214"/>
  <c r="W214"/>
  <c r="X214"/>
  <c r="Y214"/>
  <c r="Z214"/>
  <c r="AA214"/>
  <c r="AB214"/>
  <c r="AC214"/>
  <c r="Q215"/>
  <c r="R215"/>
  <c r="S215"/>
  <c r="T215"/>
  <c r="U215"/>
  <c r="V215"/>
  <c r="W215"/>
  <c r="X215"/>
  <c r="Y215"/>
  <c r="Z215"/>
  <c r="AA215"/>
  <c r="AB215"/>
  <c r="AC215"/>
  <c r="Q216"/>
  <c r="R216"/>
  <c r="S216"/>
  <c r="T216"/>
  <c r="U216"/>
  <c r="V216"/>
  <c r="W216"/>
  <c r="X216"/>
  <c r="Y216"/>
  <c r="Z216"/>
  <c r="AA216"/>
  <c r="AB216"/>
  <c r="AC216"/>
  <c r="Q217"/>
  <c r="R217"/>
  <c r="S217"/>
  <c r="T217"/>
  <c r="U217"/>
  <c r="V217"/>
  <c r="W217"/>
  <c r="X217"/>
  <c r="Y217"/>
  <c r="Z217"/>
  <c r="AA217"/>
  <c r="AB217"/>
  <c r="AC217"/>
  <c r="Q218"/>
  <c r="R218"/>
  <c r="S218"/>
  <c r="T218"/>
  <c r="U218"/>
  <c r="V218"/>
  <c r="W218"/>
  <c r="X218"/>
  <c r="Y218"/>
  <c r="Z218"/>
  <c r="AA218"/>
  <c r="AB218"/>
  <c r="AC218"/>
  <c r="Q219"/>
  <c r="R219"/>
  <c r="S219"/>
  <c r="T219"/>
  <c r="U219"/>
  <c r="V219"/>
  <c r="W219"/>
  <c r="X219"/>
  <c r="Y219"/>
  <c r="Z219"/>
  <c r="AA219"/>
  <c r="AB219"/>
  <c r="AC219"/>
  <c r="Q220"/>
  <c r="R220"/>
  <c r="S220"/>
  <c r="T220"/>
  <c r="U220"/>
  <c r="V220"/>
  <c r="W220"/>
  <c r="X220"/>
  <c r="Y220"/>
  <c r="Z220"/>
  <c r="AA220"/>
  <c r="AB220"/>
  <c r="AC220"/>
  <c r="Q221"/>
  <c r="R221"/>
  <c r="S221"/>
  <c r="T221"/>
  <c r="U221"/>
  <c r="V221"/>
  <c r="W221"/>
  <c r="X221"/>
  <c r="Y221"/>
  <c r="Z221"/>
  <c r="AA221"/>
  <c r="AB221"/>
  <c r="AC221"/>
  <c r="Q222"/>
  <c r="R222"/>
  <c r="S222"/>
  <c r="T222"/>
  <c r="U222"/>
  <c r="V222"/>
  <c r="W222"/>
  <c r="X222"/>
  <c r="Y222"/>
  <c r="Z222"/>
  <c r="AA222"/>
  <c r="AB222"/>
  <c r="AC222"/>
  <c r="Q223"/>
  <c r="R223"/>
  <c r="S223"/>
  <c r="T223"/>
  <c r="U223"/>
  <c r="V223"/>
  <c r="W223"/>
  <c r="X223"/>
  <c r="Y223"/>
  <c r="Z223"/>
  <c r="AA223"/>
  <c r="AB223"/>
  <c r="AC223"/>
  <c r="Q224"/>
  <c r="R224"/>
  <c r="S224"/>
  <c r="T224"/>
  <c r="U224"/>
  <c r="V224"/>
  <c r="W224"/>
  <c r="X224"/>
  <c r="Y224"/>
  <c r="Z224"/>
  <c r="AA224"/>
  <c r="AB224"/>
  <c r="AC224"/>
  <c r="Q225"/>
  <c r="R225"/>
  <c r="S225"/>
  <c r="T225"/>
  <c r="U225"/>
  <c r="V225"/>
  <c r="W225"/>
  <c r="X225"/>
  <c r="Y225"/>
  <c r="Z225"/>
  <c r="AA225"/>
  <c r="AB225"/>
  <c r="AC225"/>
  <c r="Q226"/>
  <c r="R226"/>
  <c r="S226"/>
  <c r="T226"/>
  <c r="U226"/>
  <c r="V226"/>
  <c r="W226"/>
  <c r="X226"/>
  <c r="Y226"/>
  <c r="Z226"/>
  <c r="AA226"/>
  <c r="AB226"/>
  <c r="AC226"/>
  <c r="Q227"/>
  <c r="R227"/>
  <c r="S227"/>
  <c r="T227"/>
  <c r="U227"/>
  <c r="V227"/>
  <c r="W227"/>
  <c r="X227"/>
  <c r="Y227"/>
  <c r="Z227"/>
  <c r="AA227"/>
  <c r="AB227"/>
  <c r="AC227"/>
  <c r="Q228"/>
  <c r="R228"/>
  <c r="S228"/>
  <c r="T228"/>
  <c r="U228"/>
  <c r="V228"/>
  <c r="W228"/>
  <c r="X228"/>
  <c r="Y228"/>
  <c r="Z228"/>
  <c r="AA228"/>
  <c r="AB228"/>
  <c r="AC228"/>
  <c r="Q229"/>
  <c r="R229"/>
  <c r="S229"/>
  <c r="T229"/>
  <c r="U229"/>
  <c r="V229"/>
  <c r="W229"/>
  <c r="X229"/>
  <c r="Y229"/>
  <c r="Z229"/>
  <c r="AA229"/>
  <c r="AB229"/>
  <c r="AC229"/>
  <c r="Q230"/>
  <c r="R230"/>
  <c r="S230"/>
  <c r="T230"/>
  <c r="U230"/>
  <c r="V230"/>
  <c r="W230"/>
  <c r="X230"/>
  <c r="Y230"/>
  <c r="Z230"/>
  <c r="AA230"/>
  <c r="AB230"/>
  <c r="AC230"/>
  <c r="Q231"/>
  <c r="R231"/>
  <c r="S231"/>
  <c r="T231"/>
  <c r="U231"/>
  <c r="V231"/>
  <c r="W231"/>
  <c r="X231"/>
  <c r="Y231"/>
  <c r="Z231"/>
  <c r="AA231"/>
  <c r="AB231"/>
  <c r="AC231"/>
  <c r="Q232"/>
  <c r="R232"/>
  <c r="S232"/>
  <c r="T232"/>
  <c r="U232"/>
  <c r="V232"/>
  <c r="W232"/>
  <c r="X232"/>
  <c r="Y232"/>
  <c r="Z232"/>
  <c r="AA232"/>
  <c r="AB232"/>
  <c r="AC232"/>
  <c r="Q233"/>
  <c r="R233"/>
  <c r="S233"/>
  <c r="T233"/>
  <c r="U233"/>
  <c r="V233"/>
  <c r="W233"/>
  <c r="X233"/>
  <c r="Y233"/>
  <c r="Z233"/>
  <c r="AA233"/>
  <c r="AB233"/>
  <c r="AC233"/>
  <c r="Q234"/>
  <c r="R234"/>
  <c r="S234"/>
  <c r="T234"/>
  <c r="U234"/>
  <c r="V234"/>
  <c r="W234"/>
  <c r="X234"/>
  <c r="Y234"/>
  <c r="Z234"/>
  <c r="AA234"/>
  <c r="AB234"/>
  <c r="AC234"/>
  <c r="Q235"/>
  <c r="R235"/>
  <c r="S235"/>
  <c r="T235"/>
  <c r="U235"/>
  <c r="V235"/>
  <c r="W235"/>
  <c r="X235"/>
  <c r="Y235"/>
  <c r="Z235"/>
  <c r="AA235"/>
  <c r="AB235"/>
  <c r="AC235"/>
  <c r="Q236"/>
  <c r="R236"/>
  <c r="S236"/>
  <c r="T236"/>
  <c r="U236"/>
  <c r="V236"/>
  <c r="W236"/>
  <c r="X236"/>
  <c r="Y236"/>
  <c r="Z236"/>
  <c r="AA236"/>
  <c r="AB236"/>
  <c r="AC236"/>
  <c r="Q237"/>
  <c r="R237"/>
  <c r="S237"/>
  <c r="T237"/>
  <c r="U237"/>
  <c r="V237"/>
  <c r="W237"/>
  <c r="X237"/>
  <c r="Y237"/>
  <c r="Z237"/>
  <c r="AA237"/>
  <c r="AB237"/>
  <c r="AC237"/>
  <c r="Q238"/>
  <c r="R238"/>
  <c r="S238"/>
  <c r="T238"/>
  <c r="U238"/>
  <c r="V238"/>
  <c r="W238"/>
  <c r="X238"/>
  <c r="Y238"/>
  <c r="Z238"/>
  <c r="AA238"/>
  <c r="AB238"/>
  <c r="AC238"/>
  <c r="Q239"/>
  <c r="R239"/>
  <c r="S239"/>
  <c r="T239"/>
  <c r="U239"/>
  <c r="V239"/>
  <c r="W239"/>
  <c r="X239"/>
  <c r="Y239"/>
  <c r="Z239"/>
  <c r="AA239"/>
  <c r="AB239"/>
  <c r="AC239"/>
  <c r="Q240"/>
  <c r="R240"/>
  <c r="S240"/>
  <c r="T240"/>
  <c r="U240"/>
  <c r="V240"/>
  <c r="W240"/>
  <c r="X240"/>
  <c r="Y240"/>
  <c r="Z240"/>
  <c r="AA240"/>
  <c r="AB240"/>
  <c r="AC240"/>
  <c r="Q241"/>
  <c r="R241"/>
  <c r="S241"/>
  <c r="T241"/>
  <c r="U241"/>
  <c r="V241"/>
  <c r="W241"/>
  <c r="X241"/>
  <c r="Y241"/>
  <c r="Z241"/>
  <c r="AA241"/>
  <c r="AB241"/>
  <c r="AC241"/>
  <c r="Q242"/>
  <c r="R242"/>
  <c r="S242"/>
  <c r="T242"/>
  <c r="U242"/>
  <c r="V242"/>
  <c r="W242"/>
  <c r="X242"/>
  <c r="Y242"/>
  <c r="Z242"/>
  <c r="AA242"/>
  <c r="AB242"/>
  <c r="AC242"/>
  <c r="Q243"/>
  <c r="R243"/>
  <c r="S243"/>
  <c r="T243"/>
  <c r="U243"/>
  <c r="V243"/>
  <c r="W243"/>
  <c r="X243"/>
  <c r="Y243"/>
  <c r="Z243"/>
  <c r="AA243"/>
  <c r="AB243"/>
  <c r="AC243"/>
  <c r="Q244"/>
  <c r="R244"/>
  <c r="S244"/>
  <c r="T244"/>
  <c r="U244"/>
  <c r="V244"/>
  <c r="W244"/>
  <c r="X244"/>
  <c r="Y244"/>
  <c r="Z244"/>
  <c r="AA244"/>
  <c r="AB244"/>
  <c r="AC244"/>
  <c r="Q245"/>
  <c r="R245"/>
  <c r="S245"/>
  <c r="T245"/>
  <c r="U245"/>
  <c r="V245"/>
  <c r="W245"/>
  <c r="X245"/>
  <c r="Y245"/>
  <c r="Z245"/>
  <c r="AA245"/>
  <c r="AB245"/>
  <c r="AC245"/>
  <c r="Q246"/>
  <c r="R246"/>
  <c r="S246"/>
  <c r="T246"/>
  <c r="U246"/>
  <c r="V246"/>
  <c r="W246"/>
  <c r="X246"/>
  <c r="Y246"/>
  <c r="Z246"/>
  <c r="AA246"/>
  <c r="AB246"/>
  <c r="AC246"/>
  <c r="Q247"/>
  <c r="R247"/>
  <c r="S247"/>
  <c r="T247"/>
  <c r="U247"/>
  <c r="V247"/>
  <c r="W247"/>
  <c r="X247"/>
  <c r="Y247"/>
  <c r="Z247"/>
  <c r="AA247"/>
  <c r="AB247"/>
  <c r="AC247"/>
  <c r="Q248"/>
  <c r="R248"/>
  <c r="S248"/>
  <c r="T248"/>
  <c r="U248"/>
  <c r="V248"/>
  <c r="W248"/>
  <c r="X248"/>
  <c r="Y248"/>
  <c r="Z248"/>
  <c r="AA248"/>
  <c r="AB248"/>
  <c r="AC248"/>
  <c r="Q249"/>
  <c r="R249"/>
  <c r="S249"/>
  <c r="T249"/>
  <c r="U249"/>
  <c r="V249"/>
  <c r="W249"/>
  <c r="X249"/>
  <c r="Y249"/>
  <c r="Z249"/>
  <c r="AA249"/>
  <c r="AB249"/>
  <c r="AC249"/>
  <c r="Q250"/>
  <c r="R250"/>
  <c r="S250"/>
  <c r="T250"/>
  <c r="U250"/>
  <c r="V250"/>
  <c r="W250"/>
  <c r="X250"/>
  <c r="Y250"/>
  <c r="Z250"/>
  <c r="AA250"/>
  <c r="AB250"/>
  <c r="AC250"/>
  <c r="Q251"/>
  <c r="R251"/>
  <c r="S251"/>
  <c r="T251"/>
  <c r="U251"/>
  <c r="V251"/>
  <c r="W251"/>
  <c r="X251"/>
  <c r="Y251"/>
  <c r="Z251"/>
  <c r="AA251"/>
  <c r="AB251"/>
  <c r="AC251"/>
  <c r="Q252"/>
  <c r="R252"/>
  <c r="S252"/>
  <c r="T252"/>
  <c r="U252"/>
  <c r="V252"/>
  <c r="W252"/>
  <c r="X252"/>
  <c r="Y252"/>
  <c r="Z252"/>
  <c r="AA252"/>
  <c r="AB252"/>
  <c r="AC252"/>
  <c r="Q253"/>
  <c r="R253"/>
  <c r="S253"/>
  <c r="T253"/>
  <c r="U253"/>
  <c r="V253"/>
  <c r="W253"/>
  <c r="X253"/>
  <c r="Y253"/>
  <c r="Z253"/>
  <c r="AA253"/>
  <c r="AB253"/>
  <c r="AC253"/>
  <c r="Q254"/>
  <c r="R254"/>
  <c r="S254"/>
  <c r="T254"/>
  <c r="U254"/>
  <c r="V254"/>
  <c r="W254"/>
  <c r="X254"/>
  <c r="Y254"/>
  <c r="Z254"/>
  <c r="AA254"/>
  <c r="AB254"/>
  <c r="AC254"/>
  <c r="Q255"/>
  <c r="R255"/>
  <c r="S255"/>
  <c r="T255"/>
  <c r="U255"/>
  <c r="V255"/>
  <c r="W255"/>
  <c r="X255"/>
  <c r="Y255"/>
  <c r="Z255"/>
  <c r="AA255"/>
  <c r="AB255"/>
  <c r="AC255"/>
  <c r="Q256"/>
  <c r="R256"/>
  <c r="S256"/>
  <c r="T256"/>
  <c r="U256"/>
  <c r="V256"/>
  <c r="W256"/>
  <c r="X256"/>
  <c r="Y256"/>
  <c r="Z256"/>
  <c r="AA256"/>
  <c r="AB256"/>
  <c r="AC256"/>
  <c r="Q257"/>
  <c r="R257"/>
  <c r="S257"/>
  <c r="T257"/>
  <c r="U257"/>
  <c r="V257"/>
  <c r="W257"/>
  <c r="X257"/>
  <c r="Y257"/>
  <c r="Z257"/>
  <c r="AA257"/>
  <c r="AB257"/>
  <c r="AC257"/>
  <c r="Q258"/>
  <c r="R258"/>
  <c r="S258"/>
  <c r="T258"/>
  <c r="U258"/>
  <c r="V258"/>
  <c r="W258"/>
  <c r="X258"/>
  <c r="Y258"/>
  <c r="Z258"/>
  <c r="AA258"/>
  <c r="AB258"/>
  <c r="AC258"/>
  <c r="Q259"/>
  <c r="R259"/>
  <c r="S259"/>
  <c r="T259"/>
  <c r="U259"/>
  <c r="V259"/>
  <c r="W259"/>
  <c r="X259"/>
  <c r="Y259"/>
  <c r="Z259"/>
  <c r="AA259"/>
  <c r="AB259"/>
  <c r="AC259"/>
  <c r="Q260"/>
  <c r="R260"/>
  <c r="S260"/>
  <c r="T260"/>
  <c r="U260"/>
  <c r="V260"/>
  <c r="W260"/>
  <c r="X260"/>
  <c r="Y260"/>
  <c r="Z260"/>
  <c r="AA260"/>
  <c r="AB260"/>
  <c r="AC260"/>
  <c r="Q261"/>
  <c r="R261"/>
  <c r="S261"/>
  <c r="T261"/>
  <c r="U261"/>
  <c r="V261"/>
  <c r="W261"/>
  <c r="X261"/>
  <c r="Y261"/>
  <c r="Z261"/>
  <c r="AA261"/>
  <c r="AB261"/>
  <c r="AC261"/>
  <c r="Q262"/>
  <c r="R262"/>
  <c r="S262"/>
  <c r="T262"/>
  <c r="U262"/>
  <c r="V262"/>
  <c r="W262"/>
  <c r="X262"/>
  <c r="Y262"/>
  <c r="Z262"/>
  <c r="AA262"/>
  <c r="AB262"/>
  <c r="AC262"/>
  <c r="Q263"/>
  <c r="R263"/>
  <c r="S263"/>
  <c r="T263"/>
  <c r="U263"/>
  <c r="V263"/>
  <c r="W263"/>
  <c r="X263"/>
  <c r="Y263"/>
  <c r="Z263"/>
  <c r="AA263"/>
  <c r="AB263"/>
  <c r="AC263"/>
  <c r="Q264"/>
  <c r="R264"/>
  <c r="S264"/>
  <c r="T264"/>
  <c r="U264"/>
  <c r="V264"/>
  <c r="W264"/>
  <c r="X264"/>
  <c r="Y264"/>
  <c r="Z264"/>
  <c r="AA264"/>
  <c r="AB264"/>
  <c r="AC264"/>
  <c r="Q265"/>
  <c r="R265"/>
  <c r="S265"/>
  <c r="T265"/>
  <c r="U265"/>
  <c r="V265"/>
  <c r="W265"/>
  <c r="X265"/>
  <c r="Y265"/>
  <c r="Z265"/>
  <c r="AA265"/>
  <c r="AB265"/>
  <c r="AC265"/>
  <c r="Q266"/>
  <c r="R266"/>
  <c r="S266"/>
  <c r="T266"/>
  <c r="U266"/>
  <c r="V266"/>
  <c r="W266"/>
  <c r="X266"/>
  <c r="Y266"/>
  <c r="Z266"/>
  <c r="AA266"/>
  <c r="AB266"/>
  <c r="AC266"/>
  <c r="Q267"/>
  <c r="R267"/>
  <c r="S267"/>
  <c r="T267"/>
  <c r="U267"/>
  <c r="V267"/>
  <c r="W267"/>
  <c r="X267"/>
  <c r="Y267"/>
  <c r="Z267"/>
  <c r="AA267"/>
  <c r="AB267"/>
  <c r="AC267"/>
  <c r="Q268"/>
  <c r="R268"/>
  <c r="S268"/>
  <c r="T268"/>
  <c r="U268"/>
  <c r="V268"/>
  <c r="W268"/>
  <c r="X268"/>
  <c r="Y268"/>
  <c r="Z268"/>
  <c r="AA268"/>
  <c r="AB268"/>
  <c r="AC268"/>
  <c r="Q269"/>
  <c r="R269"/>
  <c r="S269"/>
  <c r="T269"/>
  <c r="U269"/>
  <c r="V269"/>
  <c r="W269"/>
  <c r="X269"/>
  <c r="Y269"/>
  <c r="Z269"/>
  <c r="AA269"/>
  <c r="AB269"/>
  <c r="AC269"/>
  <c r="Q270"/>
  <c r="R270"/>
  <c r="S270"/>
  <c r="T270"/>
  <c r="U270"/>
  <c r="V270"/>
  <c r="W270"/>
  <c r="X270"/>
  <c r="Y270"/>
  <c r="Z270"/>
  <c r="AA270"/>
  <c r="AB270"/>
  <c r="AC270"/>
  <c r="Q271"/>
  <c r="R271"/>
  <c r="S271"/>
  <c r="T271"/>
  <c r="U271"/>
  <c r="V271"/>
  <c r="W271"/>
  <c r="X271"/>
  <c r="Y271"/>
  <c r="Z271"/>
  <c r="AA271"/>
  <c r="AB271"/>
  <c r="AC271"/>
  <c r="Q272"/>
  <c r="R272"/>
  <c r="S272"/>
  <c r="T272"/>
  <c r="U272"/>
  <c r="V272"/>
  <c r="W272"/>
  <c r="X272"/>
  <c r="Y272"/>
  <c r="Z272"/>
  <c r="AA272"/>
  <c r="AB272"/>
  <c r="AC272"/>
  <c r="Q273"/>
  <c r="R273"/>
  <c r="S273"/>
  <c r="T273"/>
  <c r="U273"/>
  <c r="V273"/>
  <c r="W273"/>
  <c r="X273"/>
  <c r="Y273"/>
  <c r="Z273"/>
  <c r="AA273"/>
  <c r="AB273"/>
  <c r="AC273"/>
  <c r="Q274"/>
  <c r="R274"/>
  <c r="S274"/>
  <c r="T274"/>
  <c r="U274"/>
  <c r="V274"/>
  <c r="W274"/>
  <c r="X274"/>
  <c r="Y274"/>
  <c r="Z274"/>
  <c r="AA274"/>
  <c r="AB274"/>
  <c r="AC274"/>
  <c r="Q275"/>
  <c r="R275"/>
  <c r="S275"/>
  <c r="T275"/>
  <c r="U275"/>
  <c r="V275"/>
  <c r="W275"/>
  <c r="X275"/>
  <c r="Y275"/>
  <c r="Z275"/>
  <c r="AA275"/>
  <c r="AB275"/>
  <c r="AC275"/>
  <c r="Q276"/>
  <c r="R276"/>
  <c r="S276"/>
  <c r="T276"/>
  <c r="U276"/>
  <c r="V276"/>
  <c r="W276"/>
  <c r="X276"/>
  <c r="Y276"/>
  <c r="Z276"/>
  <c r="AA276"/>
  <c r="AB276"/>
  <c r="AC276"/>
  <c r="Q277"/>
  <c r="R277"/>
  <c r="S277"/>
  <c r="T277"/>
  <c r="U277"/>
  <c r="V277"/>
  <c r="W277"/>
  <c r="X277"/>
  <c r="Y277"/>
  <c r="Z277"/>
  <c r="AA277"/>
  <c r="AB277"/>
  <c r="AC277"/>
  <c r="Q278"/>
  <c r="R278"/>
  <c r="S278"/>
  <c r="T278"/>
  <c r="U278"/>
  <c r="V278"/>
  <c r="W278"/>
  <c r="X278"/>
  <c r="Y278"/>
  <c r="Z278"/>
  <c r="AA278"/>
  <c r="AB278"/>
  <c r="AC278"/>
  <c r="Q279"/>
  <c r="R279"/>
  <c r="S279"/>
  <c r="T279"/>
  <c r="U279"/>
  <c r="V279"/>
  <c r="W279"/>
  <c r="X279"/>
  <c r="Y279"/>
  <c r="Z279"/>
  <c r="AA279"/>
  <c r="AB279"/>
  <c r="AC279"/>
  <c r="Q280"/>
  <c r="R280"/>
  <c r="S280"/>
  <c r="T280"/>
  <c r="U280"/>
  <c r="V280"/>
  <c r="W280"/>
  <c r="X280"/>
  <c r="Y280"/>
  <c r="Z280"/>
  <c r="AA280"/>
  <c r="AB280"/>
  <c r="AC280"/>
  <c r="Q281"/>
  <c r="R281"/>
  <c r="S281"/>
  <c r="T281"/>
  <c r="U281"/>
  <c r="V281"/>
  <c r="W281"/>
  <c r="X281"/>
  <c r="Y281"/>
  <c r="Z281"/>
  <c r="AA281"/>
  <c r="AB281"/>
  <c r="AC281"/>
  <c r="Q282"/>
  <c r="R282"/>
  <c r="S282"/>
  <c r="T282"/>
  <c r="U282"/>
  <c r="V282"/>
  <c r="W282"/>
  <c r="X282"/>
  <c r="Y282"/>
  <c r="Z282"/>
  <c r="AA282"/>
  <c r="AB282"/>
  <c r="AC282"/>
  <c r="Q283"/>
  <c r="R283"/>
  <c r="S283"/>
  <c r="T283"/>
  <c r="U283"/>
  <c r="V283"/>
  <c r="W283"/>
  <c r="X283"/>
  <c r="Y283"/>
  <c r="Z283"/>
  <c r="AA283"/>
  <c r="AB283"/>
  <c r="AC283"/>
  <c r="Q284"/>
  <c r="R284"/>
  <c r="S284"/>
  <c r="T284"/>
  <c r="U284"/>
  <c r="V284"/>
  <c r="W284"/>
  <c r="X284"/>
  <c r="Y284"/>
  <c r="Z284"/>
  <c r="AA284"/>
  <c r="AB284"/>
  <c r="AC284"/>
  <c r="Q285"/>
  <c r="R285"/>
  <c r="S285"/>
  <c r="T285"/>
  <c r="U285"/>
  <c r="V285"/>
  <c r="W285"/>
  <c r="X285"/>
  <c r="Y285"/>
  <c r="Z285"/>
  <c r="AA285"/>
  <c r="AB285"/>
  <c r="AC285"/>
  <c r="Q286"/>
  <c r="R286"/>
  <c r="S286"/>
  <c r="T286"/>
  <c r="U286"/>
  <c r="V286"/>
  <c r="W286"/>
  <c r="X286"/>
  <c r="Y286"/>
  <c r="Z286"/>
  <c r="AA286"/>
  <c r="AB286"/>
  <c r="AC286"/>
  <c r="Q287"/>
  <c r="R287"/>
  <c r="S287"/>
  <c r="T287"/>
  <c r="U287"/>
  <c r="V287"/>
  <c r="W287"/>
  <c r="X287"/>
  <c r="Y287"/>
  <c r="Z287"/>
  <c r="AA287"/>
  <c r="AB287"/>
  <c r="AC287"/>
  <c r="Q288"/>
  <c r="R288"/>
  <c r="S288"/>
  <c r="T288"/>
  <c r="U288"/>
  <c r="V288"/>
  <c r="W288"/>
  <c r="X288"/>
  <c r="Y288"/>
  <c r="Z288"/>
  <c r="AA288"/>
  <c r="AB288"/>
  <c r="AC288"/>
  <c r="Q289"/>
  <c r="R289"/>
  <c r="S289"/>
  <c r="T289"/>
  <c r="U289"/>
  <c r="V289"/>
  <c r="W289"/>
  <c r="X289"/>
  <c r="Y289"/>
  <c r="Z289"/>
  <c r="AA289"/>
  <c r="AB289"/>
  <c r="AC289"/>
  <c r="Q290"/>
  <c r="R290"/>
  <c r="S290"/>
  <c r="T290"/>
  <c r="U290"/>
  <c r="V290"/>
  <c r="W290"/>
  <c r="X290"/>
  <c r="Y290"/>
  <c r="Z290"/>
  <c r="AA290"/>
  <c r="AB290"/>
  <c r="AC290"/>
  <c r="Q291"/>
  <c r="R291"/>
  <c r="S291"/>
  <c r="T291"/>
  <c r="U291"/>
  <c r="V291"/>
  <c r="W291"/>
  <c r="X291"/>
  <c r="Y291"/>
  <c r="Z291"/>
  <c r="AA291"/>
  <c r="AB291"/>
  <c r="AC291"/>
  <c r="Q292"/>
  <c r="R292"/>
  <c r="S292"/>
  <c r="T292"/>
  <c r="U292"/>
  <c r="V292"/>
  <c r="W292"/>
  <c r="X292"/>
  <c r="Y292"/>
  <c r="Z292"/>
  <c r="AA292"/>
  <c r="AB292"/>
  <c r="AC292"/>
  <c r="Q293"/>
  <c r="R293"/>
  <c r="S293"/>
  <c r="T293"/>
  <c r="U293"/>
  <c r="V293"/>
  <c r="W293"/>
  <c r="X293"/>
  <c r="Y293"/>
  <c r="Z293"/>
  <c r="AA293"/>
  <c r="AB293"/>
  <c r="AC293"/>
  <c r="Q294"/>
  <c r="R294"/>
  <c r="S294"/>
  <c r="T294"/>
  <c r="U294"/>
  <c r="V294"/>
  <c r="W294"/>
  <c r="X294"/>
  <c r="Y294"/>
  <c r="Z294"/>
  <c r="AA294"/>
  <c r="AB294"/>
  <c r="AC294"/>
  <c r="Q295"/>
  <c r="R295"/>
  <c r="S295"/>
  <c r="T295"/>
  <c r="U295"/>
  <c r="V295"/>
  <c r="W295"/>
  <c r="X295"/>
  <c r="Y295"/>
  <c r="Z295"/>
  <c r="AA295"/>
  <c r="AB295"/>
  <c r="AC295"/>
  <c r="Q296"/>
  <c r="R296"/>
  <c r="S296"/>
  <c r="T296"/>
  <c r="U296"/>
  <c r="V296"/>
  <c r="W296"/>
  <c r="X296"/>
  <c r="Y296"/>
  <c r="Z296"/>
  <c r="AA296"/>
  <c r="AB296"/>
  <c r="AC296"/>
  <c r="Q297"/>
  <c r="R297"/>
  <c r="S297"/>
  <c r="T297"/>
  <c r="U297"/>
  <c r="V297"/>
  <c r="W297"/>
  <c r="X297"/>
  <c r="Y297"/>
  <c r="Z297"/>
  <c r="AA297"/>
  <c r="AB297"/>
  <c r="AC297"/>
  <c r="Q298"/>
  <c r="R298"/>
  <c r="S298"/>
  <c r="T298"/>
  <c r="U298"/>
  <c r="V298"/>
  <c r="W298"/>
  <c r="X298"/>
  <c r="Y298"/>
  <c r="Z298"/>
  <c r="AA298"/>
  <c r="AB298"/>
  <c r="AC298"/>
  <c r="Q299"/>
  <c r="R299"/>
  <c r="S299"/>
  <c r="T299"/>
  <c r="U299"/>
  <c r="V299"/>
  <c r="W299"/>
  <c r="X299"/>
  <c r="Y299"/>
  <c r="Z299"/>
  <c r="AA299"/>
  <c r="AB299"/>
  <c r="AC299"/>
  <c r="Q300"/>
  <c r="R300"/>
  <c r="S300"/>
  <c r="T300"/>
  <c r="U300"/>
  <c r="V300"/>
  <c r="W300"/>
  <c r="X300"/>
  <c r="Y300"/>
  <c r="Z300"/>
  <c r="AA300"/>
  <c r="AB300"/>
  <c r="AC300"/>
  <c r="Q301"/>
  <c r="R301"/>
  <c r="S301"/>
  <c r="T301"/>
  <c r="U301"/>
  <c r="V301"/>
  <c r="W301"/>
  <c r="X301"/>
  <c r="Y301"/>
  <c r="Z301"/>
  <c r="AA301"/>
  <c r="AB301"/>
  <c r="AC301"/>
  <c r="Q302"/>
  <c r="R302"/>
  <c r="S302"/>
  <c r="T302"/>
  <c r="U302"/>
  <c r="V302"/>
  <c r="W302"/>
  <c r="X302"/>
  <c r="Y302"/>
  <c r="Z302"/>
  <c r="AA302"/>
  <c r="AB302"/>
  <c r="AC302"/>
  <c r="Q303"/>
  <c r="R303"/>
  <c r="S303"/>
  <c r="T303"/>
  <c r="U303"/>
  <c r="V303"/>
  <c r="W303"/>
  <c r="X303"/>
  <c r="Y303"/>
  <c r="Z303"/>
  <c r="AA303"/>
  <c r="AB303"/>
  <c r="AC303"/>
  <c r="Q304"/>
  <c r="R304"/>
  <c r="S304"/>
  <c r="T304"/>
  <c r="U304"/>
  <c r="V304"/>
  <c r="W304"/>
  <c r="X304"/>
  <c r="Y304"/>
  <c r="Z304"/>
  <c r="AA304"/>
  <c r="AB304"/>
  <c r="AC304"/>
  <c r="Q305"/>
  <c r="R305"/>
  <c r="S305"/>
  <c r="T305"/>
  <c r="U305"/>
  <c r="V305"/>
  <c r="W305"/>
  <c r="X305"/>
  <c r="Y305"/>
  <c r="Z305"/>
  <c r="AA305"/>
  <c r="AB305"/>
  <c r="AC305"/>
  <c r="Q306"/>
  <c r="R306"/>
  <c r="S306"/>
  <c r="T306"/>
  <c r="U306"/>
  <c r="V306"/>
  <c r="W306"/>
  <c r="X306"/>
  <c r="Y306"/>
  <c r="Z306"/>
  <c r="AA306"/>
  <c r="AB306"/>
  <c r="AC306"/>
  <c r="Q307"/>
  <c r="R307"/>
  <c r="S307"/>
  <c r="T307"/>
  <c r="U307"/>
  <c r="V307"/>
  <c r="W307"/>
  <c r="X307"/>
  <c r="Y307"/>
  <c r="Z307"/>
  <c r="AA307"/>
  <c r="AB307"/>
  <c r="AC307"/>
  <c r="Q308"/>
  <c r="R308"/>
  <c r="S308"/>
  <c r="T308"/>
  <c r="U308"/>
  <c r="V308"/>
  <c r="W308"/>
  <c r="X308"/>
  <c r="Y308"/>
  <c r="Z308"/>
  <c r="AA308"/>
  <c r="AB308"/>
  <c r="AC308"/>
  <c r="Q309"/>
  <c r="R309"/>
  <c r="S309"/>
  <c r="T309"/>
  <c r="U309"/>
  <c r="V309"/>
  <c r="W309"/>
  <c r="X309"/>
  <c r="Y309"/>
  <c r="Z309"/>
  <c r="AA309"/>
  <c r="AB309"/>
  <c r="AC309"/>
  <c r="Q310"/>
  <c r="R310"/>
  <c r="S310"/>
  <c r="T310"/>
  <c r="U310"/>
  <c r="V310"/>
  <c r="W310"/>
  <c r="X310"/>
  <c r="Y310"/>
  <c r="Z310"/>
  <c r="AA310"/>
  <c r="AB310"/>
  <c r="AC310"/>
  <c r="Q311"/>
  <c r="R311"/>
  <c r="S311"/>
  <c r="T311"/>
  <c r="U311"/>
  <c r="V311"/>
  <c r="W311"/>
  <c r="X311"/>
  <c r="Y311"/>
  <c r="Z311"/>
  <c r="AA311"/>
  <c r="AB311"/>
  <c r="AC311"/>
  <c r="Q312"/>
  <c r="R312"/>
  <c r="S312"/>
  <c r="T312"/>
  <c r="U312"/>
  <c r="V312"/>
  <c r="W312"/>
  <c r="X312"/>
  <c r="Y312"/>
  <c r="Z312"/>
  <c r="AA312"/>
  <c r="AB312"/>
  <c r="AC312"/>
  <c r="Q313"/>
  <c r="R313"/>
  <c r="S313"/>
  <c r="T313"/>
  <c r="U313"/>
  <c r="V313"/>
  <c r="W313"/>
  <c r="X313"/>
  <c r="Y313"/>
  <c r="Z313"/>
  <c r="AA313"/>
  <c r="AB313"/>
  <c r="AC313"/>
  <c r="Q314"/>
  <c r="R314"/>
  <c r="S314"/>
  <c r="T314"/>
  <c r="U314"/>
  <c r="V314"/>
  <c r="W314"/>
  <c r="X314"/>
  <c r="Y314"/>
  <c r="Z314"/>
  <c r="AA314"/>
  <c r="AB314"/>
  <c r="AC314"/>
  <c r="Q315"/>
  <c r="R315"/>
  <c r="S315"/>
  <c r="T315"/>
  <c r="U315"/>
  <c r="V315"/>
  <c r="W315"/>
  <c r="X315"/>
  <c r="Y315"/>
  <c r="Z315"/>
  <c r="AA315"/>
  <c r="AB315"/>
  <c r="AC315"/>
  <c r="Q316"/>
  <c r="R316"/>
  <c r="S316"/>
  <c r="T316"/>
  <c r="U316"/>
  <c r="V316"/>
  <c r="W316"/>
  <c r="X316"/>
  <c r="Y316"/>
  <c r="Z316"/>
  <c r="AA316"/>
  <c r="AB316"/>
  <c r="AC316"/>
  <c r="Q317"/>
  <c r="R317"/>
  <c r="S317"/>
  <c r="T317"/>
  <c r="U317"/>
  <c r="V317"/>
  <c r="W317"/>
  <c r="X317"/>
  <c r="Y317"/>
  <c r="Z317"/>
  <c r="AA317"/>
  <c r="AB317"/>
  <c r="AC317"/>
  <c r="Q318"/>
  <c r="R318"/>
  <c r="S318"/>
  <c r="T318"/>
  <c r="U318"/>
  <c r="V318"/>
  <c r="W318"/>
  <c r="X318"/>
  <c r="Y318"/>
  <c r="Z318"/>
  <c r="AA318"/>
  <c r="AB318"/>
  <c r="AC318"/>
  <c r="Q319"/>
  <c r="R319"/>
  <c r="S319"/>
  <c r="T319"/>
  <c r="U319"/>
  <c r="V319"/>
  <c r="W319"/>
  <c r="X319"/>
  <c r="Y319"/>
  <c r="Z319"/>
  <c r="AA319"/>
  <c r="AB319"/>
  <c r="AC319"/>
  <c r="Q320"/>
  <c r="R320"/>
  <c r="S320"/>
  <c r="T320"/>
  <c r="U320"/>
  <c r="V320"/>
  <c r="W320"/>
  <c r="X320"/>
  <c r="Y320"/>
  <c r="Z320"/>
  <c r="AA320"/>
  <c r="AB320"/>
  <c r="AC320"/>
  <c r="Q321"/>
  <c r="R321"/>
  <c r="S321"/>
  <c r="T321"/>
  <c r="U321"/>
  <c r="V321"/>
  <c r="W321"/>
  <c r="X321"/>
  <c r="Y321"/>
  <c r="Z321"/>
  <c r="AA321"/>
  <c r="AB321"/>
  <c r="AC321"/>
  <c r="Q322"/>
  <c r="R322"/>
  <c r="S322"/>
  <c r="T322"/>
  <c r="U322"/>
  <c r="V322"/>
  <c r="W322"/>
  <c r="X322"/>
  <c r="Y322"/>
  <c r="Z322"/>
  <c r="AA322"/>
  <c r="AB322"/>
  <c r="AC322"/>
  <c r="Q323"/>
  <c r="R323"/>
  <c r="S323"/>
  <c r="T323"/>
  <c r="U323"/>
  <c r="V323"/>
  <c r="W323"/>
  <c r="X323"/>
  <c r="Y323"/>
  <c r="Z323"/>
  <c r="AA323"/>
  <c r="AB323"/>
  <c r="AC323"/>
  <c r="Q324"/>
  <c r="R324"/>
  <c r="S324"/>
  <c r="T324"/>
  <c r="U324"/>
  <c r="V324"/>
  <c r="W324"/>
  <c r="X324"/>
  <c r="Y324"/>
  <c r="Z324"/>
  <c r="AA324"/>
  <c r="AB324"/>
  <c r="AC324"/>
  <c r="Q325"/>
  <c r="R325"/>
  <c r="S325"/>
  <c r="T325"/>
  <c r="U325"/>
  <c r="V325"/>
  <c r="W325"/>
  <c r="X325"/>
  <c r="Y325"/>
  <c r="Z325"/>
  <c r="AA325"/>
  <c r="AB325"/>
  <c r="AC325"/>
  <c r="Q326"/>
  <c r="R326"/>
  <c r="S326"/>
  <c r="T326"/>
  <c r="U326"/>
  <c r="V326"/>
  <c r="W326"/>
  <c r="X326"/>
  <c r="Y326"/>
  <c r="Z326"/>
  <c r="AA326"/>
  <c r="AB326"/>
  <c r="AC326"/>
  <c r="Q327"/>
  <c r="R327"/>
  <c r="S327"/>
  <c r="T327"/>
  <c r="U327"/>
  <c r="V327"/>
  <c r="W327"/>
  <c r="X327"/>
  <c r="Y327"/>
  <c r="Z327"/>
  <c r="AA327"/>
  <c r="AB327"/>
  <c r="AC327"/>
  <c r="Q328"/>
  <c r="R328"/>
  <c r="S328"/>
  <c r="T328"/>
  <c r="U328"/>
  <c r="V328"/>
  <c r="W328"/>
  <c r="X328"/>
  <c r="Y328"/>
  <c r="Z328"/>
  <c r="AA328"/>
  <c r="AB328"/>
  <c r="AC328"/>
  <c r="Q329"/>
  <c r="R329"/>
  <c r="S329"/>
  <c r="T329"/>
  <c r="U329"/>
  <c r="V329"/>
  <c r="W329"/>
  <c r="X329"/>
  <c r="Y329"/>
  <c r="Z329"/>
  <c r="AA329"/>
  <c r="AB329"/>
  <c r="AC329"/>
  <c r="Q330"/>
  <c r="R330"/>
  <c r="S330"/>
  <c r="T330"/>
  <c r="U330"/>
  <c r="V330"/>
  <c r="W330"/>
  <c r="X330"/>
  <c r="Y330"/>
  <c r="Z330"/>
  <c r="AA330"/>
  <c r="AB330"/>
  <c r="AC330"/>
  <c r="Q331"/>
  <c r="R331"/>
  <c r="S331"/>
  <c r="T331"/>
  <c r="U331"/>
  <c r="V331"/>
  <c r="W331"/>
  <c r="X331"/>
  <c r="Y331"/>
  <c r="Z331"/>
  <c r="AA331"/>
  <c r="AB331"/>
  <c r="AC331"/>
  <c r="Q332"/>
  <c r="R332"/>
  <c r="S332"/>
  <c r="T332"/>
  <c r="U332"/>
  <c r="V332"/>
  <c r="W332"/>
  <c r="X332"/>
  <c r="Y332"/>
  <c r="Z332"/>
  <c r="AA332"/>
  <c r="AB332"/>
  <c r="AC332"/>
  <c r="Q333"/>
  <c r="R333"/>
  <c r="S333"/>
  <c r="T333"/>
  <c r="U333"/>
  <c r="V333"/>
  <c r="W333"/>
  <c r="X333"/>
  <c r="Y333"/>
  <c r="Z333"/>
  <c r="AA333"/>
  <c r="AB333"/>
  <c r="AC333"/>
  <c r="Q334"/>
  <c r="R334"/>
  <c r="S334"/>
  <c r="T334"/>
  <c r="U334"/>
  <c r="V334"/>
  <c r="W334"/>
  <c r="X334"/>
  <c r="Y334"/>
  <c r="Z334"/>
  <c r="AA334"/>
  <c r="AB334"/>
  <c r="AC334"/>
  <c r="Q335"/>
  <c r="R335"/>
  <c r="S335"/>
  <c r="T335"/>
  <c r="U335"/>
  <c r="V335"/>
  <c r="W335"/>
  <c r="X335"/>
  <c r="Y335"/>
  <c r="Z335"/>
  <c r="AA335"/>
  <c r="AB335"/>
  <c r="AC335"/>
  <c r="Q336"/>
  <c r="R336"/>
  <c r="S336"/>
  <c r="T336"/>
  <c r="U336"/>
  <c r="V336"/>
  <c r="W336"/>
  <c r="X336"/>
  <c r="Y336"/>
  <c r="Z336"/>
  <c r="AA336"/>
  <c r="AB336"/>
  <c r="AC336"/>
  <c r="Q337"/>
  <c r="R337"/>
  <c r="S337"/>
  <c r="T337"/>
  <c r="U337"/>
  <c r="V337"/>
  <c r="W337"/>
  <c r="X337"/>
  <c r="Y337"/>
  <c r="Z337"/>
  <c r="AA337"/>
  <c r="AB337"/>
  <c r="AC337"/>
  <c r="Q338"/>
  <c r="R338"/>
  <c r="S338"/>
  <c r="T338"/>
  <c r="U338"/>
  <c r="V338"/>
  <c r="W338"/>
  <c r="X338"/>
  <c r="Y338"/>
  <c r="Z338"/>
  <c r="AA338"/>
  <c r="AB338"/>
  <c r="AC338"/>
  <c r="Q339"/>
  <c r="R339"/>
  <c r="S339"/>
  <c r="T339"/>
  <c r="U339"/>
  <c r="V339"/>
  <c r="W339"/>
  <c r="X339"/>
  <c r="Y339"/>
  <c r="Z339"/>
  <c r="AA339"/>
  <c r="AB339"/>
  <c r="AC339"/>
  <c r="Q340"/>
  <c r="R340"/>
  <c r="S340"/>
  <c r="T340"/>
  <c r="U340"/>
  <c r="V340"/>
  <c r="W340"/>
  <c r="X340"/>
  <c r="Y340"/>
  <c r="Z340"/>
  <c r="AA340"/>
  <c r="AB340"/>
  <c r="AC340"/>
  <c r="Q341"/>
  <c r="R341"/>
  <c r="S341"/>
  <c r="T341"/>
  <c r="U341"/>
  <c r="V341"/>
  <c r="W341"/>
  <c r="X341"/>
  <c r="Y341"/>
  <c r="Z341"/>
  <c r="AA341"/>
  <c r="AB341"/>
  <c r="AC341"/>
  <c r="Q342"/>
  <c r="R342"/>
  <c r="S342"/>
  <c r="T342"/>
  <c r="U342"/>
  <c r="V342"/>
  <c r="W342"/>
  <c r="X342"/>
  <c r="Y342"/>
  <c r="Z342"/>
  <c r="AA342"/>
  <c r="AB342"/>
  <c r="AC342"/>
  <c r="Q343"/>
  <c r="R343"/>
  <c r="S343"/>
  <c r="T343"/>
  <c r="U343"/>
  <c r="V343"/>
  <c r="W343"/>
  <c r="X343"/>
  <c r="Y343"/>
  <c r="Z343"/>
  <c r="AA343"/>
  <c r="AB343"/>
  <c r="AC343"/>
  <c r="Q344"/>
  <c r="R344"/>
  <c r="S344"/>
  <c r="T344"/>
  <c r="U344"/>
  <c r="V344"/>
  <c r="W344"/>
  <c r="X344"/>
  <c r="Y344"/>
  <c r="Z344"/>
  <c r="AA344"/>
  <c r="AB344"/>
  <c r="AC344"/>
  <c r="Q345"/>
  <c r="R345"/>
  <c r="S345"/>
  <c r="T345"/>
  <c r="U345"/>
  <c r="V345"/>
  <c r="W345"/>
  <c r="X345"/>
  <c r="Y345"/>
  <c r="Z345"/>
  <c r="AA345"/>
  <c r="AB345"/>
  <c r="AC345"/>
  <c r="Q346"/>
  <c r="R346"/>
  <c r="S346"/>
  <c r="T346"/>
  <c r="U346"/>
  <c r="V346"/>
  <c r="W346"/>
  <c r="X346"/>
  <c r="Y346"/>
  <c r="Z346"/>
  <c r="AA346"/>
  <c r="AB346"/>
  <c r="AC346"/>
  <c r="Q347"/>
  <c r="R347"/>
  <c r="S347"/>
  <c r="T347"/>
  <c r="U347"/>
  <c r="V347"/>
  <c r="W347"/>
  <c r="X347"/>
  <c r="Y347"/>
  <c r="Z347"/>
  <c r="AA347"/>
  <c r="AB347"/>
  <c r="AC347"/>
  <c r="Q348"/>
  <c r="R348"/>
  <c r="S348"/>
  <c r="T348"/>
  <c r="U348"/>
  <c r="V348"/>
  <c r="W348"/>
  <c r="X348"/>
  <c r="Y348"/>
  <c r="Z348"/>
  <c r="AA348"/>
  <c r="AB348"/>
  <c r="AC348"/>
  <c r="Q349"/>
  <c r="R349"/>
  <c r="S349"/>
  <c r="T349"/>
  <c r="U349"/>
  <c r="V349"/>
  <c r="W349"/>
  <c r="X349"/>
  <c r="Y349"/>
  <c r="Z349"/>
  <c r="AA349"/>
  <c r="AB349"/>
  <c r="AC349"/>
  <c r="Q350"/>
  <c r="R350"/>
  <c r="S350"/>
  <c r="T350"/>
  <c r="U350"/>
  <c r="V350"/>
  <c r="W350"/>
  <c r="X350"/>
  <c r="Y350"/>
  <c r="Z350"/>
  <c r="AA350"/>
  <c r="AB350"/>
  <c r="AC350"/>
  <c r="Q351"/>
  <c r="R351"/>
  <c r="S351"/>
  <c r="T351"/>
  <c r="U351"/>
  <c r="V351"/>
  <c r="W351"/>
  <c r="X351"/>
  <c r="Y351"/>
  <c r="Z351"/>
  <c r="AA351"/>
  <c r="AB351"/>
  <c r="AC351"/>
  <c r="Q352"/>
  <c r="R352"/>
  <c r="S352"/>
  <c r="T352"/>
  <c r="U352"/>
  <c r="V352"/>
  <c r="W352"/>
  <c r="X352"/>
  <c r="Y352"/>
  <c r="Z352"/>
  <c r="AA352"/>
  <c r="AB352"/>
  <c r="AC352"/>
  <c r="Q353"/>
  <c r="R353"/>
  <c r="S353"/>
  <c r="T353"/>
  <c r="U353"/>
  <c r="V353"/>
  <c r="W353"/>
  <c r="X353"/>
  <c r="Y353"/>
  <c r="Z353"/>
  <c r="AA353"/>
  <c r="AB353"/>
  <c r="AC353"/>
  <c r="Q354"/>
  <c r="R354"/>
  <c r="S354"/>
  <c r="T354"/>
  <c r="U354"/>
  <c r="V354"/>
  <c r="W354"/>
  <c r="X354"/>
  <c r="Y354"/>
  <c r="Z354"/>
  <c r="AA354"/>
  <c r="AB354"/>
  <c r="AC354"/>
  <c r="Q355"/>
  <c r="R355"/>
  <c r="S355"/>
  <c r="T355"/>
  <c r="U355"/>
  <c r="V355"/>
  <c r="W355"/>
  <c r="X355"/>
  <c r="Y355"/>
  <c r="Z355"/>
  <c r="AA355"/>
  <c r="AB355"/>
  <c r="AC355"/>
  <c r="Q356"/>
  <c r="R356"/>
  <c r="S356"/>
  <c r="T356"/>
  <c r="U356"/>
  <c r="V356"/>
  <c r="W356"/>
  <c r="X356"/>
  <c r="Y356"/>
  <c r="Z356"/>
  <c r="AA356"/>
  <c r="AB356"/>
  <c r="AC356"/>
  <c r="Q357"/>
  <c r="R357"/>
  <c r="S357"/>
  <c r="T357"/>
  <c r="U357"/>
  <c r="V357"/>
  <c r="W357"/>
  <c r="X357"/>
  <c r="Y357"/>
  <c r="Z357"/>
  <c r="AA357"/>
  <c r="AB357"/>
  <c r="AC357"/>
  <c r="Q358"/>
  <c r="R358"/>
  <c r="S358"/>
  <c r="T358"/>
  <c r="U358"/>
  <c r="V358"/>
  <c r="W358"/>
  <c r="X358"/>
  <c r="Y358"/>
  <c r="Z358"/>
  <c r="AA358"/>
  <c r="AB358"/>
  <c r="AC358"/>
  <c r="Q359"/>
  <c r="R359"/>
  <c r="S359"/>
  <c r="T359"/>
  <c r="U359"/>
  <c r="V359"/>
  <c r="W359"/>
  <c r="X359"/>
  <c r="Y359"/>
  <c r="Z359"/>
  <c r="AA359"/>
  <c r="AB359"/>
  <c r="AC359"/>
  <c r="Q360"/>
  <c r="R360"/>
  <c r="S360"/>
  <c r="T360"/>
  <c r="U360"/>
  <c r="V360"/>
  <c r="W360"/>
  <c r="X360"/>
  <c r="Y360"/>
  <c r="Z360"/>
  <c r="AA360"/>
  <c r="AB360"/>
  <c r="AC360"/>
  <c r="Q361"/>
  <c r="R361"/>
  <c r="S361"/>
  <c r="T361"/>
  <c r="U361"/>
  <c r="V361"/>
  <c r="W361"/>
  <c r="X361"/>
  <c r="Y361"/>
  <c r="Z361"/>
  <c r="AA361"/>
  <c r="AB361"/>
  <c r="AC361"/>
  <c r="Q362"/>
  <c r="R362"/>
  <c r="S362"/>
  <c r="T362"/>
  <c r="U362"/>
  <c r="V362"/>
  <c r="W362"/>
  <c r="X362"/>
  <c r="Y362"/>
  <c r="Z362"/>
  <c r="AA362"/>
  <c r="AB362"/>
  <c r="AC362"/>
  <c r="Q363"/>
  <c r="R363"/>
  <c r="S363"/>
  <c r="T363"/>
  <c r="U363"/>
  <c r="V363"/>
  <c r="W363"/>
  <c r="X363"/>
  <c r="Y363"/>
  <c r="Z363"/>
  <c r="AA363"/>
  <c r="AB363"/>
  <c r="AC363"/>
  <c r="Q364"/>
  <c r="R364"/>
  <c r="S364"/>
  <c r="T364"/>
  <c r="U364"/>
  <c r="V364"/>
  <c r="W364"/>
  <c r="X364"/>
  <c r="Y364"/>
  <c r="Z364"/>
  <c r="AA364"/>
  <c r="AB364"/>
  <c r="AC364"/>
  <c r="Q365"/>
  <c r="R365"/>
  <c r="S365"/>
  <c r="T365"/>
  <c r="U365"/>
  <c r="V365"/>
  <c r="W365"/>
  <c r="X365"/>
  <c r="Y365"/>
  <c r="Z365"/>
  <c r="AA365"/>
  <c r="AB365"/>
  <c r="AC365"/>
  <c r="Q366"/>
  <c r="R366"/>
  <c r="S366"/>
  <c r="T366"/>
  <c r="U366"/>
  <c r="V366"/>
  <c r="W366"/>
  <c r="X366"/>
  <c r="Y366"/>
  <c r="Z366"/>
  <c r="AA366"/>
  <c r="AB366"/>
  <c r="AC366"/>
  <c r="Q367"/>
  <c r="R367"/>
  <c r="S367"/>
  <c r="T367"/>
  <c r="U367"/>
  <c r="V367"/>
  <c r="W367"/>
  <c r="X367"/>
  <c r="Y367"/>
  <c r="Z367"/>
  <c r="AA367"/>
  <c r="AB367"/>
  <c r="AC367"/>
  <c r="Q368"/>
  <c r="R368"/>
  <c r="S368"/>
  <c r="T368"/>
  <c r="U368"/>
  <c r="V368"/>
  <c r="W368"/>
  <c r="X368"/>
  <c r="Y368"/>
  <c r="Z368"/>
  <c r="AA368"/>
  <c r="AB368"/>
  <c r="AC368"/>
  <c r="Q369"/>
  <c r="R369"/>
  <c r="S369"/>
  <c r="T369"/>
  <c r="U369"/>
  <c r="V369"/>
  <c r="W369"/>
  <c r="X369"/>
  <c r="Y369"/>
  <c r="Z369"/>
  <c r="AA369"/>
  <c r="AB369"/>
  <c r="AC369"/>
  <c r="Q370"/>
  <c r="R370"/>
  <c r="S370"/>
  <c r="T370"/>
  <c r="U370"/>
  <c r="V370"/>
  <c r="W370"/>
  <c r="X370"/>
  <c r="Y370"/>
  <c r="Z370"/>
  <c r="AA370"/>
  <c r="AB370"/>
  <c r="AC370"/>
  <c r="Q371"/>
  <c r="R371"/>
  <c r="S371"/>
  <c r="T371"/>
  <c r="U371"/>
  <c r="V371"/>
  <c r="W371"/>
  <c r="X371"/>
  <c r="Y371"/>
  <c r="Z371"/>
  <c r="AA371"/>
  <c r="AB371"/>
  <c r="AC371"/>
  <c r="Q372"/>
  <c r="R372"/>
  <c r="S372"/>
  <c r="T372"/>
  <c r="U372"/>
  <c r="V372"/>
  <c r="W372"/>
  <c r="X372"/>
  <c r="Y372"/>
  <c r="Z372"/>
  <c r="AA372"/>
  <c r="AB372"/>
  <c r="AC372"/>
  <c r="Q373"/>
  <c r="R373"/>
  <c r="S373"/>
  <c r="T373"/>
  <c r="U373"/>
  <c r="V373"/>
  <c r="W373"/>
  <c r="X373"/>
  <c r="Y373"/>
  <c r="Z373"/>
  <c r="AA373"/>
  <c r="AB373"/>
  <c r="AC373"/>
  <c r="Q374"/>
  <c r="R374"/>
  <c r="S374"/>
  <c r="T374"/>
  <c r="U374"/>
  <c r="V374"/>
  <c r="W374"/>
  <c r="X374"/>
  <c r="Y374"/>
  <c r="Z374"/>
  <c r="AA374"/>
  <c r="AB374"/>
  <c r="AC374"/>
  <c r="Q375"/>
  <c r="R375"/>
  <c r="S375"/>
  <c r="T375"/>
  <c r="U375"/>
  <c r="V375"/>
  <c r="W375"/>
  <c r="X375"/>
  <c r="Y375"/>
  <c r="Z375"/>
  <c r="AA375"/>
  <c r="AB375"/>
  <c r="AC375"/>
  <c r="Q376"/>
  <c r="R376"/>
  <c r="S376"/>
  <c r="T376"/>
  <c r="U376"/>
  <c r="V376"/>
  <c r="W376"/>
  <c r="X376"/>
  <c r="Y376"/>
  <c r="Z376"/>
  <c r="AA376"/>
  <c r="AB376"/>
  <c r="AC376"/>
  <c r="Q377"/>
  <c r="R377"/>
  <c r="S377"/>
  <c r="T377"/>
  <c r="U377"/>
  <c r="V377"/>
  <c r="W377"/>
  <c r="X377"/>
  <c r="Y377"/>
  <c r="Z377"/>
  <c r="AA377"/>
  <c r="AB377"/>
  <c r="AC377"/>
  <c r="Q378"/>
  <c r="R378"/>
  <c r="S378"/>
  <c r="T378"/>
  <c r="U378"/>
  <c r="V378"/>
  <c r="W378"/>
  <c r="X378"/>
  <c r="Y378"/>
  <c r="Z378"/>
  <c r="AA378"/>
  <c r="AB378"/>
  <c r="AC378"/>
  <c r="Q379"/>
  <c r="R379"/>
  <c r="S379"/>
  <c r="T379"/>
  <c r="U379"/>
  <c r="V379"/>
  <c r="W379"/>
  <c r="X379"/>
  <c r="Y379"/>
  <c r="Z379"/>
  <c r="AA379"/>
  <c r="AB379"/>
  <c r="AC379"/>
  <c r="Q380"/>
  <c r="R380"/>
  <c r="S380"/>
  <c r="T380"/>
  <c r="U380"/>
  <c r="V380"/>
  <c r="W380"/>
  <c r="X380"/>
  <c r="Y380"/>
  <c r="Z380"/>
  <c r="AA380"/>
  <c r="AB380"/>
  <c r="AC380"/>
  <c r="Q381"/>
  <c r="R381"/>
  <c r="S381"/>
  <c r="T381"/>
  <c r="U381"/>
  <c r="V381"/>
  <c r="W381"/>
  <c r="X381"/>
  <c r="Y381"/>
  <c r="Z381"/>
  <c r="AA381"/>
  <c r="AB381"/>
  <c r="AC381"/>
  <c r="Q382"/>
  <c r="R382"/>
  <c r="S382"/>
  <c r="T382"/>
  <c r="U382"/>
  <c r="V382"/>
  <c r="W382"/>
  <c r="X382"/>
  <c r="Y382"/>
  <c r="Z382"/>
  <c r="AA382"/>
  <c r="AB382"/>
  <c r="AC382"/>
  <c r="Q383"/>
  <c r="R383"/>
  <c r="S383"/>
  <c r="T383"/>
  <c r="U383"/>
  <c r="V383"/>
  <c r="W383"/>
  <c r="X383"/>
  <c r="Y383"/>
  <c r="Z383"/>
  <c r="AA383"/>
  <c r="AB383"/>
  <c r="AC383"/>
  <c r="Q384"/>
  <c r="R384"/>
  <c r="S384"/>
  <c r="T384"/>
  <c r="U384"/>
  <c r="V384"/>
  <c r="W384"/>
  <c r="X384"/>
  <c r="Y384"/>
  <c r="Z384"/>
  <c r="AA384"/>
  <c r="AB384"/>
  <c r="AC384"/>
  <c r="Q385"/>
  <c r="R385"/>
  <c r="S385"/>
  <c r="T385"/>
  <c r="U385"/>
  <c r="V385"/>
  <c r="W385"/>
  <c r="X385"/>
  <c r="Y385"/>
  <c r="Z385"/>
  <c r="AA385"/>
  <c r="AB385"/>
  <c r="AC385"/>
  <c r="Q386"/>
  <c r="R386"/>
  <c r="S386"/>
  <c r="T386"/>
  <c r="U386"/>
  <c r="V386"/>
  <c r="W386"/>
  <c r="X386"/>
  <c r="Y386"/>
  <c r="Z386"/>
  <c r="AA386"/>
  <c r="AB386"/>
  <c r="AC386"/>
  <c r="Q387"/>
  <c r="R387"/>
  <c r="S387"/>
  <c r="T387"/>
  <c r="U387"/>
  <c r="V387"/>
  <c r="W387"/>
  <c r="X387"/>
  <c r="Y387"/>
  <c r="Z387"/>
  <c r="AA387"/>
  <c r="AB387"/>
  <c r="AC387"/>
  <c r="Q388"/>
  <c r="R388"/>
  <c r="S388"/>
  <c r="T388"/>
  <c r="U388"/>
  <c r="V388"/>
  <c r="W388"/>
  <c r="X388"/>
  <c r="Y388"/>
  <c r="Z388"/>
  <c r="AA388"/>
  <c r="AB388"/>
  <c r="AC388"/>
  <c r="Q389"/>
  <c r="R389"/>
  <c r="S389"/>
  <c r="T389"/>
  <c r="U389"/>
  <c r="V389"/>
  <c r="W389"/>
  <c r="X389"/>
  <c r="Y389"/>
  <c r="Z389"/>
  <c r="AA389"/>
  <c r="AB389"/>
  <c r="AC389"/>
  <c r="Q390"/>
  <c r="R390"/>
  <c r="S390"/>
  <c r="T390"/>
  <c r="U390"/>
  <c r="V390"/>
  <c r="W390"/>
  <c r="X390"/>
  <c r="Y390"/>
  <c r="Z390"/>
  <c r="AA390"/>
  <c r="AB390"/>
  <c r="AC390"/>
  <c r="Q391"/>
  <c r="R391"/>
  <c r="S391"/>
  <c r="T391"/>
  <c r="U391"/>
  <c r="V391"/>
  <c r="W391"/>
  <c r="X391"/>
  <c r="Y391"/>
  <c r="Z391"/>
  <c r="AA391"/>
  <c r="AB391"/>
  <c r="AC391"/>
  <c r="Q392"/>
  <c r="R392"/>
  <c r="S392"/>
  <c r="T392"/>
  <c r="U392"/>
  <c r="V392"/>
  <c r="W392"/>
  <c r="X392"/>
  <c r="Y392"/>
  <c r="Z392"/>
  <c r="AA392"/>
  <c r="AB392"/>
  <c r="AC392"/>
  <c r="Q393"/>
  <c r="R393"/>
  <c r="S393"/>
  <c r="T393"/>
  <c r="U393"/>
  <c r="V393"/>
  <c r="W393"/>
  <c r="X393"/>
  <c r="Y393"/>
  <c r="Z393"/>
  <c r="AA393"/>
  <c r="AB393"/>
  <c r="AC393"/>
  <c r="Q394"/>
  <c r="R394"/>
  <c r="S394"/>
  <c r="T394"/>
  <c r="U394"/>
  <c r="V394"/>
  <c r="W394"/>
  <c r="X394"/>
  <c r="Y394"/>
  <c r="Z394"/>
  <c r="AA394"/>
  <c r="AB394"/>
  <c r="AC394"/>
  <c r="Q395"/>
  <c r="R395"/>
  <c r="S395"/>
  <c r="T395"/>
  <c r="U395"/>
  <c r="V395"/>
  <c r="W395"/>
  <c r="X395"/>
  <c r="Y395"/>
  <c r="Z395"/>
  <c r="AA395"/>
  <c r="AB395"/>
  <c r="AC395"/>
  <c r="Q396"/>
  <c r="R396"/>
  <c r="S396"/>
  <c r="T396"/>
  <c r="U396"/>
  <c r="V396"/>
  <c r="W396"/>
  <c r="X396"/>
  <c r="Y396"/>
  <c r="Z396"/>
  <c r="AA396"/>
  <c r="AB396"/>
  <c r="AC396"/>
  <c r="Q397"/>
  <c r="R397"/>
  <c r="S397"/>
  <c r="T397"/>
  <c r="U397"/>
  <c r="V397"/>
  <c r="W397"/>
  <c r="X397"/>
  <c r="Y397"/>
  <c r="Z397"/>
  <c r="AA397"/>
  <c r="AB397"/>
  <c r="AC397"/>
  <c r="Q398"/>
  <c r="R398"/>
  <c r="S398"/>
  <c r="T398"/>
  <c r="U398"/>
  <c r="V398"/>
  <c r="W398"/>
  <c r="X398"/>
  <c r="Y398"/>
  <c r="Z398"/>
  <c r="AA398"/>
  <c r="AB398"/>
  <c r="AC398"/>
  <c r="Q399"/>
  <c r="R399"/>
  <c r="S399"/>
  <c r="T399"/>
  <c r="U399"/>
  <c r="V399"/>
  <c r="W399"/>
  <c r="X399"/>
  <c r="Y399"/>
  <c r="Z399"/>
  <c r="AA399"/>
  <c r="AB399"/>
  <c r="AC399"/>
  <c r="Q400"/>
  <c r="R400"/>
  <c r="S400"/>
  <c r="T400"/>
  <c r="U400"/>
  <c r="V400"/>
  <c r="W400"/>
  <c r="X400"/>
  <c r="Y400"/>
  <c r="Z400"/>
  <c r="AA400"/>
  <c r="AB400"/>
  <c r="AC400"/>
  <c r="Q401"/>
  <c r="R401"/>
  <c r="S401"/>
  <c r="T401"/>
  <c r="U401"/>
  <c r="V401"/>
  <c r="W401"/>
  <c r="X401"/>
  <c r="Y401"/>
  <c r="Z401"/>
  <c r="AA401"/>
  <c r="AB401"/>
  <c r="AC401"/>
  <c r="Q402"/>
  <c r="R402"/>
  <c r="S402"/>
  <c r="T402"/>
  <c r="U402"/>
  <c r="V402"/>
  <c r="W402"/>
  <c r="X402"/>
  <c r="Y402"/>
  <c r="Z402"/>
  <c r="AA402"/>
  <c r="AB402"/>
  <c r="AC402"/>
  <c r="Q403"/>
  <c r="R403"/>
  <c r="S403"/>
  <c r="T403"/>
  <c r="U403"/>
  <c r="V403"/>
  <c r="W403"/>
  <c r="X403"/>
  <c r="Y403"/>
  <c r="Z403"/>
  <c r="AA403"/>
  <c r="AB403"/>
  <c r="AC403"/>
  <c r="Q404"/>
  <c r="R404"/>
  <c r="S404"/>
  <c r="T404"/>
  <c r="U404"/>
  <c r="V404"/>
  <c r="W404"/>
  <c r="X404"/>
  <c r="Y404"/>
  <c r="Z404"/>
  <c r="AA404"/>
  <c r="AB404"/>
  <c r="AC404"/>
  <c r="Q405"/>
  <c r="R405"/>
  <c r="S405"/>
  <c r="T405"/>
  <c r="U405"/>
  <c r="V405"/>
  <c r="W405"/>
  <c r="X405"/>
  <c r="Y405"/>
  <c r="Z405"/>
  <c r="AA405"/>
  <c r="AB405"/>
  <c r="AC405"/>
  <c r="Q406"/>
  <c r="R406"/>
  <c r="S406"/>
  <c r="T406"/>
  <c r="U406"/>
  <c r="V406"/>
  <c r="W406"/>
  <c r="X406"/>
  <c r="Y406"/>
  <c r="Z406"/>
  <c r="AA406"/>
  <c r="AB406"/>
  <c r="AC406"/>
  <c r="Q407"/>
  <c r="R407"/>
  <c r="S407"/>
  <c r="T407"/>
  <c r="U407"/>
  <c r="V407"/>
  <c r="W407"/>
  <c r="X407"/>
  <c r="Y407"/>
  <c r="Z407"/>
  <c r="AA407"/>
  <c r="AB407"/>
  <c r="AC407"/>
  <c r="Q408"/>
  <c r="R408"/>
  <c r="S408"/>
  <c r="T408"/>
  <c r="U408"/>
  <c r="V408"/>
  <c r="W408"/>
  <c r="X408"/>
  <c r="Y408"/>
  <c r="Z408"/>
  <c r="AA408"/>
  <c r="AB408"/>
  <c r="AC408"/>
  <c r="Q409"/>
  <c r="R409"/>
  <c r="S409"/>
  <c r="T409"/>
  <c r="U409"/>
  <c r="V409"/>
  <c r="W409"/>
  <c r="X409"/>
  <c r="Y409"/>
  <c r="Z409"/>
  <c r="AA409"/>
  <c r="AB409"/>
  <c r="AC409"/>
  <c r="Q410"/>
  <c r="R410"/>
  <c r="S410"/>
  <c r="T410"/>
  <c r="U410"/>
  <c r="V410"/>
  <c r="W410"/>
  <c r="X410"/>
  <c r="Y410"/>
  <c r="Z410"/>
  <c r="AA410"/>
  <c r="AB410"/>
  <c r="AC410"/>
  <c r="Q411"/>
  <c r="R411"/>
  <c r="S411"/>
  <c r="T411"/>
  <c r="U411"/>
  <c r="V411"/>
  <c r="W411"/>
  <c r="X411"/>
  <c r="Y411"/>
  <c r="Z411"/>
  <c r="AA411"/>
  <c r="AB411"/>
  <c r="AC411"/>
  <c r="Q412"/>
  <c r="R412"/>
  <c r="S412"/>
  <c r="T412"/>
  <c r="U412"/>
  <c r="V412"/>
  <c r="W412"/>
  <c r="X412"/>
  <c r="Y412"/>
  <c r="Z412"/>
  <c r="AA412"/>
  <c r="AB412"/>
  <c r="AC412"/>
  <c r="Q413"/>
  <c r="R413"/>
  <c r="S413"/>
  <c r="T413"/>
  <c r="U413"/>
  <c r="V413"/>
  <c r="W413"/>
  <c r="X413"/>
  <c r="Y413"/>
  <c r="Z413"/>
  <c r="AA413"/>
  <c r="AB413"/>
  <c r="AC413"/>
  <c r="Q414"/>
  <c r="R414"/>
  <c r="S414"/>
  <c r="T414"/>
  <c r="U414"/>
  <c r="V414"/>
  <c r="W414"/>
  <c r="X414"/>
  <c r="Y414"/>
  <c r="Z414"/>
  <c r="AA414"/>
  <c r="AB414"/>
  <c r="AC414"/>
  <c r="Q415"/>
  <c r="R415"/>
  <c r="S415"/>
  <c r="T415"/>
  <c r="U415"/>
  <c r="V415"/>
  <c r="W415"/>
  <c r="X415"/>
  <c r="Y415"/>
  <c r="Z415"/>
  <c r="AA415"/>
  <c r="AB415"/>
  <c r="AC415"/>
  <c r="Q416"/>
  <c r="R416"/>
  <c r="S416"/>
  <c r="T416"/>
  <c r="U416"/>
  <c r="V416"/>
  <c r="W416"/>
  <c r="X416"/>
  <c r="Y416"/>
  <c r="Z416"/>
  <c r="AA416"/>
  <c r="AB416"/>
  <c r="AC416"/>
  <c r="Q417"/>
  <c r="R417"/>
  <c r="S417"/>
  <c r="T417"/>
  <c r="U417"/>
  <c r="V417"/>
  <c r="W417"/>
  <c r="X417"/>
  <c r="Y417"/>
  <c r="Z417"/>
  <c r="AA417"/>
  <c r="AB417"/>
  <c r="AC417"/>
  <c r="Q418"/>
  <c r="R418"/>
  <c r="S418"/>
  <c r="T418"/>
  <c r="U418"/>
  <c r="V418"/>
  <c r="W418"/>
  <c r="X418"/>
  <c r="Y418"/>
  <c r="Z418"/>
  <c r="AA418"/>
  <c r="AB418"/>
  <c r="AC418"/>
  <c r="Q419"/>
  <c r="R419"/>
  <c r="S419"/>
  <c r="T419"/>
  <c r="U419"/>
  <c r="V419"/>
  <c r="W419"/>
  <c r="X419"/>
  <c r="Y419"/>
  <c r="Z419"/>
  <c r="AA419"/>
  <c r="AB419"/>
  <c r="AC419"/>
  <c r="Q420"/>
  <c r="R420"/>
  <c r="S420"/>
  <c r="T420"/>
  <c r="U420"/>
  <c r="V420"/>
  <c r="W420"/>
  <c r="X420"/>
  <c r="Y420"/>
  <c r="Z420"/>
  <c r="AA420"/>
  <c r="AB420"/>
  <c r="AC420"/>
  <c r="Q421"/>
  <c r="R421"/>
  <c r="S421"/>
  <c r="T421"/>
  <c r="U421"/>
  <c r="V421"/>
  <c r="W421"/>
  <c r="X421"/>
  <c r="Y421"/>
  <c r="Z421"/>
  <c r="AA421"/>
  <c r="AB421"/>
  <c r="AC421"/>
  <c r="Q422"/>
  <c r="R422"/>
  <c r="S422"/>
  <c r="T422"/>
  <c r="U422"/>
  <c r="V422"/>
  <c r="W422"/>
  <c r="X422"/>
  <c r="Y422"/>
  <c r="Z422"/>
  <c r="AA422"/>
  <c r="AB422"/>
  <c r="AC422"/>
  <c r="Q423"/>
  <c r="R423"/>
  <c r="S423"/>
  <c r="T423"/>
  <c r="U423"/>
  <c r="V423"/>
  <c r="W423"/>
  <c r="X423"/>
  <c r="Y423"/>
  <c r="Z423"/>
  <c r="AA423"/>
  <c r="AB423"/>
  <c r="AC423"/>
  <c r="Q424"/>
  <c r="R424"/>
  <c r="S424"/>
  <c r="T424"/>
  <c r="U424"/>
  <c r="V424"/>
  <c r="W424"/>
  <c r="X424"/>
  <c r="Y424"/>
  <c r="Z424"/>
  <c r="AA424"/>
  <c r="AB424"/>
  <c r="AC424"/>
  <c r="Q425"/>
  <c r="R425"/>
  <c r="S425"/>
  <c r="T425"/>
  <c r="U425"/>
  <c r="V425"/>
  <c r="W425"/>
  <c r="X425"/>
  <c r="Y425"/>
  <c r="Z425"/>
  <c r="AA425"/>
  <c r="AB425"/>
  <c r="AC425"/>
  <c r="Q426"/>
  <c r="R426"/>
  <c r="S426"/>
  <c r="T426"/>
  <c r="U426"/>
  <c r="V426"/>
  <c r="W426"/>
  <c r="X426"/>
  <c r="Y426"/>
  <c r="Z426"/>
  <c r="AA426"/>
  <c r="AB426"/>
  <c r="AC426"/>
  <c r="Q427"/>
  <c r="R427"/>
  <c r="S427"/>
  <c r="T427"/>
  <c r="U427"/>
  <c r="V427"/>
  <c r="W427"/>
  <c r="X427"/>
  <c r="Y427"/>
  <c r="Z427"/>
  <c r="AA427"/>
  <c r="AB427"/>
  <c r="AC427"/>
  <c r="Q428"/>
  <c r="R428"/>
  <c r="S428"/>
  <c r="T428"/>
  <c r="U428"/>
  <c r="V428"/>
  <c r="W428"/>
  <c r="X428"/>
  <c r="Y428"/>
  <c r="Z428"/>
  <c r="AA428"/>
  <c r="AB428"/>
  <c r="AC428"/>
  <c r="Q429"/>
  <c r="R429"/>
  <c r="S429"/>
  <c r="T429"/>
  <c r="U429"/>
  <c r="V429"/>
  <c r="W429"/>
  <c r="X429"/>
  <c r="Y429"/>
  <c r="Z429"/>
  <c r="AA429"/>
  <c r="AB429"/>
  <c r="AC429"/>
  <c r="Q430"/>
  <c r="R430"/>
  <c r="S430"/>
  <c r="T430"/>
  <c r="U430"/>
  <c r="V430"/>
  <c r="W430"/>
  <c r="X430"/>
  <c r="Y430"/>
  <c r="Z430"/>
  <c r="AA430"/>
  <c r="AB430"/>
  <c r="AC430"/>
  <c r="Q431"/>
  <c r="R431"/>
  <c r="S431"/>
  <c r="T431"/>
  <c r="U431"/>
  <c r="V431"/>
  <c r="W431"/>
  <c r="X431"/>
  <c r="Y431"/>
  <c r="Z431"/>
  <c r="AA431"/>
  <c r="AB431"/>
  <c r="AC431"/>
  <c r="Q432"/>
  <c r="R432"/>
  <c r="S432"/>
  <c r="T432"/>
  <c r="U432"/>
  <c r="V432"/>
  <c r="W432"/>
  <c r="X432"/>
  <c r="Y432"/>
  <c r="Z432"/>
  <c r="AA432"/>
  <c r="AB432"/>
  <c r="AC432"/>
  <c r="Q433"/>
  <c r="R433"/>
  <c r="S433"/>
  <c r="T433"/>
  <c r="U433"/>
  <c r="V433"/>
  <c r="W433"/>
  <c r="X433"/>
  <c r="Y433"/>
  <c r="Z433"/>
  <c r="AA433"/>
  <c r="AB433"/>
  <c r="AC433"/>
  <c r="Q434"/>
  <c r="R434"/>
  <c r="S434"/>
  <c r="T434"/>
  <c r="U434"/>
  <c r="V434"/>
  <c r="W434"/>
  <c r="X434"/>
  <c r="Y434"/>
  <c r="Z434"/>
  <c r="AA434"/>
  <c r="AB434"/>
  <c r="AC434"/>
  <c r="Q435"/>
  <c r="R435"/>
  <c r="S435"/>
  <c r="T435"/>
  <c r="U435"/>
  <c r="V435"/>
  <c r="W435"/>
  <c r="X435"/>
  <c r="Y435"/>
  <c r="Z435"/>
  <c r="AA435"/>
  <c r="AB435"/>
  <c r="AC435"/>
  <c r="Q436"/>
  <c r="R436"/>
  <c r="S436"/>
  <c r="T436"/>
  <c r="U436"/>
  <c r="V436"/>
  <c r="W436"/>
  <c r="X436"/>
  <c r="Y436"/>
  <c r="Z436"/>
  <c r="AA436"/>
  <c r="AB436"/>
  <c r="AC436"/>
  <c r="Q437"/>
  <c r="R437"/>
  <c r="S437"/>
  <c r="T437"/>
  <c r="U437"/>
  <c r="V437"/>
  <c r="W437"/>
  <c r="X437"/>
  <c r="Y437"/>
  <c r="Z437"/>
  <c r="AA437"/>
  <c r="AB437"/>
  <c r="AC437"/>
  <c r="Q438"/>
  <c r="R438"/>
  <c r="S438"/>
  <c r="T438"/>
  <c r="U438"/>
  <c r="V438"/>
  <c r="W438"/>
  <c r="X438"/>
  <c r="Y438"/>
  <c r="Z438"/>
  <c r="AA438"/>
  <c r="AB438"/>
  <c r="AC438"/>
  <c r="Q439"/>
  <c r="R439"/>
  <c r="S439"/>
  <c r="T439"/>
  <c r="U439"/>
  <c r="V439"/>
  <c r="W439"/>
  <c r="X439"/>
  <c r="Y439"/>
  <c r="Z439"/>
  <c r="AA439"/>
  <c r="AB439"/>
  <c r="AC439"/>
  <c r="Q440"/>
  <c r="R440"/>
  <c r="S440"/>
  <c r="T440"/>
  <c r="U440"/>
  <c r="V440"/>
  <c r="W440"/>
  <c r="X440"/>
  <c r="Y440"/>
  <c r="Z440"/>
  <c r="AA440"/>
  <c r="AB440"/>
  <c r="AC440"/>
  <c r="Q441"/>
  <c r="R441"/>
  <c r="S441"/>
  <c r="T441"/>
  <c r="U441"/>
  <c r="V441"/>
  <c r="W441"/>
  <c r="X441"/>
  <c r="Y441"/>
  <c r="Z441"/>
  <c r="AA441"/>
  <c r="AB441"/>
  <c r="AC441"/>
  <c r="Q442"/>
  <c r="R442"/>
  <c r="S442"/>
  <c r="T442"/>
  <c r="U442"/>
  <c r="V442"/>
  <c r="W442"/>
  <c r="X442"/>
  <c r="Y442"/>
  <c r="Z442"/>
  <c r="AA442"/>
  <c r="AB442"/>
  <c r="AC442"/>
  <c r="Q443"/>
  <c r="R443"/>
  <c r="S443"/>
  <c r="T443"/>
  <c r="U443"/>
  <c r="V443"/>
  <c r="W443"/>
  <c r="X443"/>
  <c r="Y443"/>
  <c r="Z443"/>
  <c r="AA443"/>
  <c r="AB443"/>
  <c r="AC443"/>
  <c r="Q444"/>
  <c r="R444"/>
  <c r="S444"/>
  <c r="T444"/>
  <c r="U444"/>
  <c r="V444"/>
  <c r="W444"/>
  <c r="X444"/>
  <c r="Y444"/>
  <c r="Z444"/>
  <c r="AA444"/>
  <c r="AB444"/>
  <c r="AC444"/>
  <c r="Q445"/>
  <c r="R445"/>
  <c r="S445"/>
  <c r="T445"/>
  <c r="U445"/>
  <c r="V445"/>
  <c r="W445"/>
  <c r="X445"/>
  <c r="Y445"/>
  <c r="Z445"/>
  <c r="AA445"/>
  <c r="AB445"/>
  <c r="AC445"/>
  <c r="Q446"/>
  <c r="R446"/>
  <c r="S446"/>
  <c r="T446"/>
  <c r="U446"/>
  <c r="V446"/>
  <c r="W446"/>
  <c r="X446"/>
  <c r="Y446"/>
  <c r="Z446"/>
  <c r="AA446"/>
  <c r="AB446"/>
  <c r="AC446"/>
  <c r="Q447"/>
  <c r="R447"/>
  <c r="S447"/>
  <c r="T447"/>
  <c r="U447"/>
  <c r="V447"/>
  <c r="W447"/>
  <c r="X447"/>
  <c r="Y447"/>
  <c r="Z447"/>
  <c r="AA447"/>
  <c r="AB447"/>
  <c r="AC447"/>
  <c r="Q448"/>
  <c r="R448"/>
  <c r="S448"/>
  <c r="T448"/>
  <c r="U448"/>
  <c r="V448"/>
  <c r="W448"/>
  <c r="X448"/>
  <c r="Y448"/>
  <c r="Z448"/>
  <c r="AA448"/>
  <c r="AB448"/>
  <c r="AC448"/>
  <c r="Q449"/>
  <c r="R449"/>
  <c r="S449"/>
  <c r="T449"/>
  <c r="U449"/>
  <c r="V449"/>
  <c r="W449"/>
  <c r="X449"/>
  <c r="Y449"/>
  <c r="Z449"/>
  <c r="AA449"/>
  <c r="AB449"/>
  <c r="AC449"/>
  <c r="Q450"/>
  <c r="R450"/>
  <c r="S450"/>
  <c r="T450"/>
  <c r="U450"/>
  <c r="V450"/>
  <c r="W450"/>
  <c r="X450"/>
  <c r="Y450"/>
  <c r="Z450"/>
  <c r="AA450"/>
  <c r="AB450"/>
  <c r="AC450"/>
  <c r="Q451"/>
  <c r="R451"/>
  <c r="S451"/>
  <c r="T451"/>
  <c r="U451"/>
  <c r="V451"/>
  <c r="W451"/>
  <c r="X451"/>
  <c r="Y451"/>
  <c r="Z451"/>
  <c r="AA451"/>
  <c r="AB451"/>
  <c r="AC451"/>
  <c r="Q452"/>
  <c r="R452"/>
  <c r="S452"/>
  <c r="T452"/>
  <c r="U452"/>
  <c r="V452"/>
  <c r="W452"/>
  <c r="X452"/>
  <c r="Y452"/>
  <c r="Z452"/>
  <c r="AA452"/>
  <c r="AB452"/>
  <c r="AC452"/>
  <c r="Q453"/>
  <c r="R453"/>
  <c r="S453"/>
  <c r="T453"/>
  <c r="U453"/>
  <c r="V453"/>
  <c r="W453"/>
  <c r="X453"/>
  <c r="Y453"/>
  <c r="Z453"/>
  <c r="AA453"/>
  <c r="AB453"/>
  <c r="AC453"/>
  <c r="Q454"/>
  <c r="R454"/>
  <c r="S454"/>
  <c r="T454"/>
  <c r="U454"/>
  <c r="V454"/>
  <c r="W454"/>
  <c r="X454"/>
  <c r="Y454"/>
  <c r="Z454"/>
  <c r="AA454"/>
  <c r="AB454"/>
  <c r="AC454"/>
  <c r="Q455"/>
  <c r="R455"/>
  <c r="S455"/>
  <c r="T455"/>
  <c r="U455"/>
  <c r="V455"/>
  <c r="W455"/>
  <c r="X455"/>
  <c r="Y455"/>
  <c r="Z455"/>
  <c r="AA455"/>
  <c r="AB455"/>
  <c r="AC455"/>
  <c r="Q456"/>
  <c r="R456"/>
  <c r="S456"/>
  <c r="T456"/>
  <c r="U456"/>
  <c r="V456"/>
  <c r="W456"/>
  <c r="X456"/>
  <c r="Y456"/>
  <c r="Z456"/>
  <c r="AA456"/>
  <c r="AB456"/>
  <c r="AC456"/>
  <c r="Q457"/>
  <c r="R457"/>
  <c r="S457"/>
  <c r="T457"/>
  <c r="U457"/>
  <c r="V457"/>
  <c r="W457"/>
  <c r="X457"/>
  <c r="Y457"/>
  <c r="Z457"/>
  <c r="AA457"/>
  <c r="AB457"/>
  <c r="AC457"/>
  <c r="Q458"/>
  <c r="R458"/>
  <c r="S458"/>
  <c r="T458"/>
  <c r="U458"/>
  <c r="V458"/>
  <c r="W458"/>
  <c r="X458"/>
  <c r="Y458"/>
  <c r="Z458"/>
  <c r="AA458"/>
  <c r="AB458"/>
  <c r="AC458"/>
  <c r="Q459"/>
  <c r="R459"/>
  <c r="S459"/>
  <c r="T459"/>
  <c r="U459"/>
  <c r="V459"/>
  <c r="W459"/>
  <c r="X459"/>
  <c r="Y459"/>
  <c r="Z459"/>
  <c r="AA459"/>
  <c r="AB459"/>
  <c r="AC459"/>
  <c r="Q460"/>
  <c r="R460"/>
  <c r="S460"/>
  <c r="T460"/>
  <c r="U460"/>
  <c r="V460"/>
  <c r="W460"/>
  <c r="X460"/>
  <c r="Y460"/>
  <c r="Z460"/>
  <c r="AA460"/>
  <c r="AB460"/>
  <c r="AC460"/>
  <c r="Q461"/>
  <c r="R461"/>
  <c r="S461"/>
  <c r="T461"/>
  <c r="U461"/>
  <c r="V461"/>
  <c r="W461"/>
  <c r="X461"/>
  <c r="Y461"/>
  <c r="Z461"/>
  <c r="AA461"/>
  <c r="AB461"/>
  <c r="AC461"/>
  <c r="Q462"/>
  <c r="R462"/>
  <c r="S462"/>
  <c r="T462"/>
  <c r="U462"/>
  <c r="V462"/>
  <c r="W462"/>
  <c r="X462"/>
  <c r="Y462"/>
  <c r="Z462"/>
  <c r="AA462"/>
  <c r="AB462"/>
  <c r="AC462"/>
  <c r="Q463"/>
  <c r="R463"/>
  <c r="S463"/>
  <c r="T463"/>
  <c r="U463"/>
  <c r="V463"/>
  <c r="W463"/>
  <c r="X463"/>
  <c r="Y463"/>
  <c r="Z463"/>
  <c r="AA463"/>
  <c r="AB463"/>
  <c r="AC463"/>
  <c r="Q464"/>
  <c r="R464"/>
  <c r="S464"/>
  <c r="T464"/>
  <c r="U464"/>
  <c r="V464"/>
  <c r="W464"/>
  <c r="X464"/>
  <c r="Y464"/>
  <c r="Z464"/>
  <c r="AA464"/>
  <c r="AB464"/>
  <c r="AC464"/>
  <c r="Q465"/>
  <c r="R465"/>
  <c r="S465"/>
  <c r="T465"/>
  <c r="U465"/>
  <c r="V465"/>
  <c r="W465"/>
  <c r="X465"/>
  <c r="Y465"/>
  <c r="Z465"/>
  <c r="AA465"/>
  <c r="AB465"/>
  <c r="AC465"/>
  <c r="Q466"/>
  <c r="R466"/>
  <c r="S466"/>
  <c r="T466"/>
  <c r="U466"/>
  <c r="V466"/>
  <c r="W466"/>
  <c r="X466"/>
  <c r="Y466"/>
  <c r="Z466"/>
  <c r="AA466"/>
  <c r="AB466"/>
  <c r="AC466"/>
  <c r="Q467"/>
  <c r="R467"/>
  <c r="S467"/>
  <c r="T467"/>
  <c r="U467"/>
  <c r="V467"/>
  <c r="W467"/>
  <c r="X467"/>
  <c r="Y467"/>
  <c r="Z467"/>
  <c r="AA467"/>
  <c r="AB467"/>
  <c r="AC467"/>
  <c r="Q468"/>
  <c r="R468"/>
  <c r="S468"/>
  <c r="T468"/>
  <c r="U468"/>
  <c r="V468"/>
  <c r="W468"/>
  <c r="X468"/>
  <c r="Y468"/>
  <c r="Z468"/>
  <c r="AA468"/>
  <c r="AB468"/>
  <c r="AC468"/>
  <c r="Q469"/>
  <c r="R469"/>
  <c r="S469"/>
  <c r="T469"/>
  <c r="U469"/>
  <c r="V469"/>
  <c r="W469"/>
  <c r="X469"/>
  <c r="Y469"/>
  <c r="Z469"/>
  <c r="AA469"/>
  <c r="AB469"/>
  <c r="AC469"/>
  <c r="Q470"/>
  <c r="R470"/>
  <c r="S470"/>
  <c r="T470"/>
  <c r="U470"/>
  <c r="V470"/>
  <c r="W470"/>
  <c r="X470"/>
  <c r="Y470"/>
  <c r="Z470"/>
  <c r="AA470"/>
  <c r="AB470"/>
  <c r="AC470"/>
  <c r="Q471"/>
  <c r="R471"/>
  <c r="S471"/>
  <c r="T471"/>
  <c r="U471"/>
  <c r="V471"/>
  <c r="W471"/>
  <c r="X471"/>
  <c r="Y471"/>
  <c r="Z471"/>
  <c r="AA471"/>
  <c r="AB471"/>
  <c r="AC471"/>
  <c r="Q472"/>
  <c r="R472"/>
  <c r="S472"/>
  <c r="T472"/>
  <c r="U472"/>
  <c r="V472"/>
  <c r="W472"/>
  <c r="X472"/>
  <c r="Y472"/>
  <c r="Z472"/>
  <c r="AA472"/>
  <c r="AB472"/>
  <c r="AC472"/>
  <c r="Q473"/>
  <c r="R473"/>
  <c r="S473"/>
  <c r="T473"/>
  <c r="U473"/>
  <c r="V473"/>
  <c r="W473"/>
  <c r="X473"/>
  <c r="Y473"/>
  <c r="Z473"/>
  <c r="AA473"/>
  <c r="AB473"/>
  <c r="AC473"/>
  <c r="Q474"/>
  <c r="R474"/>
  <c r="S474"/>
  <c r="T474"/>
  <c r="U474"/>
  <c r="V474"/>
  <c r="W474"/>
  <c r="X474"/>
  <c r="Y474"/>
  <c r="Z474"/>
  <c r="AA474"/>
  <c r="AB474"/>
  <c r="AC474"/>
  <c r="Q475"/>
  <c r="R475"/>
  <c r="S475"/>
  <c r="T475"/>
  <c r="U475"/>
  <c r="V475"/>
  <c r="W475"/>
  <c r="X475"/>
  <c r="Y475"/>
  <c r="Z475"/>
  <c r="AA475"/>
  <c r="AB475"/>
  <c r="AC475"/>
  <c r="Q476"/>
  <c r="R476"/>
  <c r="S476"/>
  <c r="T476"/>
  <c r="U476"/>
  <c r="V476"/>
  <c r="W476"/>
  <c r="X476"/>
  <c r="Y476"/>
  <c r="Z476"/>
  <c r="AA476"/>
  <c r="AB476"/>
  <c r="AC476"/>
  <c r="Q477"/>
  <c r="R477"/>
  <c r="S477"/>
  <c r="T477"/>
  <c r="U477"/>
  <c r="V477"/>
  <c r="W477"/>
  <c r="X477"/>
  <c r="Y477"/>
  <c r="Z477"/>
  <c r="AA477"/>
  <c r="AB477"/>
  <c r="AC477"/>
  <c r="Q478"/>
  <c r="R478"/>
  <c r="S478"/>
  <c r="T478"/>
  <c r="U478"/>
  <c r="V478"/>
  <c r="W478"/>
  <c r="X478"/>
  <c r="Y478"/>
  <c r="Z478"/>
  <c r="AA478"/>
  <c r="AB478"/>
  <c r="AC478"/>
  <c r="Q479"/>
  <c r="R479"/>
  <c r="S479"/>
  <c r="T479"/>
  <c r="U479"/>
  <c r="V479"/>
  <c r="W479"/>
  <c r="X479"/>
  <c r="Y479"/>
  <c r="Z479"/>
  <c r="AA479"/>
  <c r="AB479"/>
  <c r="AC479"/>
  <c r="Q480"/>
  <c r="R480"/>
  <c r="S480"/>
  <c r="T480"/>
  <c r="U480"/>
  <c r="V480"/>
  <c r="W480"/>
  <c r="X480"/>
  <c r="Y480"/>
  <c r="Z480"/>
  <c r="AA480"/>
  <c r="AB480"/>
  <c r="AC480"/>
  <c r="Q481"/>
  <c r="R481"/>
  <c r="S481"/>
  <c r="T481"/>
  <c r="U481"/>
  <c r="V481"/>
  <c r="W481"/>
  <c r="X481"/>
  <c r="Y481"/>
  <c r="Z481"/>
  <c r="AA481"/>
  <c r="AB481"/>
  <c r="AC481"/>
  <c r="Q482"/>
  <c r="R482"/>
  <c r="S482"/>
  <c r="T482"/>
  <c r="U482"/>
  <c r="V482"/>
  <c r="W482"/>
  <c r="X482"/>
  <c r="Y482"/>
  <c r="Z482"/>
  <c r="AA482"/>
  <c r="AB482"/>
  <c r="AC482"/>
  <c r="Q483"/>
  <c r="R483"/>
  <c r="S483"/>
  <c r="T483"/>
  <c r="U483"/>
  <c r="V483"/>
  <c r="W483"/>
  <c r="X483"/>
  <c r="Y483"/>
  <c r="Z483"/>
  <c r="AA483"/>
  <c r="AB483"/>
  <c r="AC483"/>
  <c r="Q484"/>
  <c r="R484"/>
  <c r="S484"/>
  <c r="T484"/>
  <c r="U484"/>
  <c r="V484"/>
  <c r="W484"/>
  <c r="X484"/>
  <c r="Y484"/>
  <c r="Z484"/>
  <c r="AA484"/>
  <c r="AB484"/>
  <c r="AC484"/>
  <c r="Q485"/>
  <c r="R485"/>
  <c r="S485"/>
  <c r="T485"/>
  <c r="U485"/>
  <c r="V485"/>
  <c r="W485"/>
  <c r="X485"/>
  <c r="Y485"/>
  <c r="Z485"/>
  <c r="AA485"/>
  <c r="AB485"/>
  <c r="AC485"/>
  <c r="Q486"/>
  <c r="R486"/>
  <c r="S486"/>
  <c r="T486"/>
  <c r="U486"/>
  <c r="V486"/>
  <c r="W486"/>
  <c r="X486"/>
  <c r="Y486"/>
  <c r="Z486"/>
  <c r="AA486"/>
  <c r="AB486"/>
  <c r="AC486"/>
  <c r="Q487"/>
  <c r="R487"/>
  <c r="S487"/>
  <c r="T487"/>
  <c r="U487"/>
  <c r="V487"/>
  <c r="W487"/>
  <c r="X487"/>
  <c r="Y487"/>
  <c r="Z487"/>
  <c r="AA487"/>
  <c r="AB487"/>
  <c r="AC487"/>
  <c r="Q488"/>
  <c r="R488"/>
  <c r="S488"/>
  <c r="T488"/>
  <c r="U488"/>
  <c r="V488"/>
  <c r="W488"/>
  <c r="X488"/>
  <c r="Y488"/>
  <c r="Z488"/>
  <c r="AA488"/>
  <c r="AB488"/>
  <c r="AC488"/>
  <c r="Q489"/>
  <c r="R489"/>
  <c r="S489"/>
  <c r="T489"/>
  <c r="U489"/>
  <c r="V489"/>
  <c r="W489"/>
  <c r="X489"/>
  <c r="Y489"/>
  <c r="Z489"/>
  <c r="AA489"/>
  <c r="AB489"/>
  <c r="AC489"/>
  <c r="Q490"/>
  <c r="R490"/>
  <c r="S490"/>
  <c r="T490"/>
  <c r="U490"/>
  <c r="V490"/>
  <c r="W490"/>
  <c r="X490"/>
  <c r="Y490"/>
  <c r="Z490"/>
  <c r="AA490"/>
  <c r="AB490"/>
  <c r="AC490"/>
  <c r="Q491"/>
  <c r="R491"/>
  <c r="S491"/>
  <c r="T491"/>
  <c r="U491"/>
  <c r="V491"/>
  <c r="W491"/>
  <c r="X491"/>
  <c r="Y491"/>
  <c r="Z491"/>
  <c r="AA491"/>
  <c r="AB491"/>
  <c r="AC491"/>
  <c r="Q492"/>
  <c r="R492"/>
  <c r="S492"/>
  <c r="T492"/>
  <c r="U492"/>
  <c r="V492"/>
  <c r="W492"/>
  <c r="X492"/>
  <c r="Y492"/>
  <c r="Z492"/>
  <c r="AA492"/>
  <c r="AB492"/>
  <c r="AC492"/>
  <c r="Q493"/>
  <c r="R493"/>
  <c r="S493"/>
  <c r="T493"/>
  <c r="U493"/>
  <c r="V493"/>
  <c r="W493"/>
  <c r="X493"/>
  <c r="Y493"/>
  <c r="Z493"/>
  <c r="AA493"/>
  <c r="AB493"/>
  <c r="AC493"/>
  <c r="Q494"/>
  <c r="R494"/>
  <c r="S494"/>
  <c r="T494"/>
  <c r="U494"/>
  <c r="V494"/>
  <c r="W494"/>
  <c r="X494"/>
  <c r="Y494"/>
  <c r="Z494"/>
  <c r="AA494"/>
  <c r="AB494"/>
  <c r="AC494"/>
  <c r="Q495"/>
  <c r="R495"/>
  <c r="S495"/>
  <c r="T495"/>
  <c r="U495"/>
  <c r="V495"/>
  <c r="W495"/>
  <c r="X495"/>
  <c r="Y495"/>
  <c r="Z495"/>
  <c r="AA495"/>
  <c r="AB495"/>
  <c r="AC495"/>
  <c r="Q496"/>
  <c r="R496"/>
  <c r="S496"/>
  <c r="T496"/>
  <c r="U496"/>
  <c r="V496"/>
  <c r="W496"/>
  <c r="X496"/>
  <c r="Y496"/>
  <c r="Z496"/>
  <c r="AA496"/>
  <c r="AB496"/>
  <c r="AC496"/>
  <c r="Q497"/>
  <c r="R497"/>
  <c r="S497"/>
  <c r="T497"/>
  <c r="U497"/>
  <c r="V497"/>
  <c r="W497"/>
  <c r="X497"/>
  <c r="Y497"/>
  <c r="Z497"/>
  <c r="AA497"/>
  <c r="AB497"/>
  <c r="AC497"/>
  <c r="Q498"/>
  <c r="R498"/>
  <c r="S498"/>
  <c r="T498"/>
  <c r="U498"/>
  <c r="V498"/>
  <c r="W498"/>
  <c r="X498"/>
  <c r="Y498"/>
  <c r="Z498"/>
  <c r="AA498"/>
  <c r="AB498"/>
  <c r="AC498"/>
  <c r="Q499"/>
  <c r="R499"/>
  <c r="S499"/>
  <c r="T499"/>
  <c r="U499"/>
  <c r="V499"/>
  <c r="W499"/>
  <c r="X499"/>
  <c r="Y499"/>
  <c r="Z499"/>
  <c r="AA499"/>
  <c r="AB499"/>
  <c r="AC499"/>
  <c r="Q500"/>
  <c r="R500"/>
  <c r="S500"/>
  <c r="T500"/>
  <c r="U500"/>
  <c r="V500"/>
  <c r="W500"/>
  <c r="X500"/>
  <c r="Y500"/>
  <c r="Z500"/>
  <c r="AA500"/>
  <c r="AB500"/>
  <c r="AC500"/>
  <c r="Q501"/>
  <c r="R501"/>
  <c r="S501"/>
  <c r="T501"/>
  <c r="U501"/>
  <c r="V501"/>
  <c r="W501"/>
  <c r="X501"/>
  <c r="Y501"/>
  <c r="Z501"/>
  <c r="AA501"/>
  <c r="AB501"/>
  <c r="AC501"/>
  <c r="Q502"/>
  <c r="R502"/>
  <c r="S502"/>
  <c r="T502"/>
  <c r="U502"/>
  <c r="V502"/>
  <c r="W502"/>
  <c r="X502"/>
  <c r="Y502"/>
  <c r="Z502"/>
  <c r="AA502"/>
  <c r="AB502"/>
  <c r="AC502"/>
  <c r="Q503"/>
  <c r="R503"/>
  <c r="S503"/>
  <c r="T503"/>
  <c r="U503"/>
  <c r="V503"/>
  <c r="W503"/>
  <c r="X503"/>
  <c r="Y503"/>
  <c r="Z503"/>
  <c r="AA503"/>
  <c r="AB503"/>
  <c r="AC503"/>
  <c r="Q504"/>
  <c r="R504"/>
  <c r="S504"/>
  <c r="T504"/>
  <c r="U504"/>
  <c r="V504"/>
  <c r="W504"/>
  <c r="X504"/>
  <c r="Y504"/>
  <c r="Z504"/>
  <c r="AA504"/>
  <c r="AB504"/>
  <c r="AC504"/>
  <c r="Q505"/>
  <c r="R505"/>
  <c r="S505"/>
  <c r="T505"/>
  <c r="U505"/>
  <c r="V505"/>
  <c r="W505"/>
  <c r="X505"/>
  <c r="Y505"/>
  <c r="Z505"/>
  <c r="AA505"/>
  <c r="AB505"/>
  <c r="AC505"/>
  <c r="Q506"/>
  <c r="R506"/>
  <c r="S506"/>
  <c r="T506"/>
  <c r="U506"/>
  <c r="V506"/>
  <c r="W506"/>
  <c r="X506"/>
  <c r="Y506"/>
  <c r="Z506"/>
  <c r="AA506"/>
  <c r="AB506"/>
  <c r="AC506"/>
  <c r="Q507"/>
  <c r="R507"/>
  <c r="S507"/>
  <c r="T507"/>
  <c r="U507"/>
  <c r="V507"/>
  <c r="W507"/>
  <c r="X507"/>
  <c r="Y507"/>
  <c r="Z507"/>
  <c r="AA507"/>
  <c r="AB507"/>
  <c r="AC507"/>
  <c r="Q508"/>
  <c r="R508"/>
  <c r="S508"/>
  <c r="T508"/>
  <c r="U508"/>
  <c r="V508"/>
  <c r="W508"/>
  <c r="X508"/>
  <c r="Y508"/>
  <c r="Z508"/>
  <c r="AA508"/>
  <c r="AB508"/>
  <c r="AC508"/>
  <c r="Q509"/>
  <c r="R509"/>
  <c r="S509"/>
  <c r="T509"/>
  <c r="U509"/>
  <c r="V509"/>
  <c r="W509"/>
  <c r="X509"/>
  <c r="Y509"/>
  <c r="Z509"/>
  <c r="AA509"/>
  <c r="AB509"/>
  <c r="AC509"/>
  <c r="Q510"/>
  <c r="R510"/>
  <c r="S510"/>
  <c r="T510"/>
  <c r="U510"/>
  <c r="V510"/>
  <c r="W510"/>
  <c r="X510"/>
  <c r="Y510"/>
  <c r="Z510"/>
  <c r="AA510"/>
  <c r="AB510"/>
  <c r="AC510"/>
  <c r="Q511"/>
  <c r="R511"/>
  <c r="S511"/>
  <c r="T511"/>
  <c r="U511"/>
  <c r="V511"/>
  <c r="W511"/>
  <c r="X511"/>
  <c r="Y511"/>
  <c r="Z511"/>
  <c r="AA511"/>
  <c r="AB511"/>
  <c r="AC511"/>
  <c r="Q512"/>
  <c r="R512"/>
  <c r="S512"/>
  <c r="T512"/>
  <c r="U512"/>
  <c r="V512"/>
  <c r="W512"/>
  <c r="X512"/>
  <c r="Y512"/>
  <c r="Z512"/>
  <c r="AA512"/>
  <c r="AB512"/>
  <c r="AC512"/>
  <c r="Q513"/>
  <c r="R513"/>
  <c r="S513"/>
  <c r="T513"/>
  <c r="U513"/>
  <c r="V513"/>
  <c r="W513"/>
  <c r="X513"/>
  <c r="Y513"/>
  <c r="Z513"/>
  <c r="AA513"/>
  <c r="AB513"/>
  <c r="AC513"/>
  <c r="Q514"/>
  <c r="R514"/>
  <c r="S514"/>
  <c r="T514"/>
  <c r="U514"/>
  <c r="V514"/>
  <c r="W514"/>
  <c r="X514"/>
  <c r="Y514"/>
  <c r="Z514"/>
  <c r="AA514"/>
  <c r="AB514"/>
  <c r="AC514"/>
  <c r="Q515"/>
  <c r="R515"/>
  <c r="S515"/>
  <c r="T515"/>
  <c r="U515"/>
  <c r="V515"/>
  <c r="W515"/>
  <c r="X515"/>
  <c r="Y515"/>
  <c r="Z515"/>
  <c r="AA515"/>
  <c r="AB515"/>
  <c r="AC515"/>
  <c r="Q516"/>
  <c r="R516"/>
  <c r="S516"/>
  <c r="T516"/>
  <c r="U516"/>
  <c r="V516"/>
  <c r="W516"/>
  <c r="X516"/>
  <c r="Y516"/>
  <c r="Z516"/>
  <c r="AA516"/>
  <c r="AB516"/>
  <c r="AC516"/>
  <c r="Q517"/>
  <c r="R517"/>
  <c r="S517"/>
  <c r="T517"/>
  <c r="U517"/>
  <c r="V517"/>
  <c r="W517"/>
  <c r="X517"/>
  <c r="Y517"/>
  <c r="Z517"/>
  <c r="AA517"/>
  <c r="AB517"/>
  <c r="AC517"/>
  <c r="Q518"/>
  <c r="R518"/>
  <c r="S518"/>
  <c r="T518"/>
  <c r="U518"/>
  <c r="V518"/>
  <c r="W518"/>
  <c r="X518"/>
  <c r="Y518"/>
  <c r="Z518"/>
  <c r="AA518"/>
  <c r="AB518"/>
  <c r="AC518"/>
  <c r="Q519"/>
  <c r="R519"/>
  <c r="S519"/>
  <c r="T519"/>
  <c r="U519"/>
  <c r="V519"/>
  <c r="W519"/>
  <c r="X519"/>
  <c r="Y519"/>
  <c r="Z519"/>
  <c r="AA519"/>
  <c r="AB519"/>
  <c r="AC519"/>
  <c r="Q520"/>
  <c r="R520"/>
  <c r="S520"/>
  <c r="T520"/>
  <c r="U520"/>
  <c r="V520"/>
  <c r="W520"/>
  <c r="X520"/>
  <c r="Y520"/>
  <c r="Z520"/>
  <c r="AA520"/>
  <c r="AB520"/>
  <c r="AC520"/>
  <c r="Q521"/>
  <c r="R521"/>
  <c r="S521"/>
  <c r="T521"/>
  <c r="U521"/>
  <c r="V521"/>
  <c r="W521"/>
  <c r="X521"/>
  <c r="Y521"/>
  <c r="Z521"/>
  <c r="AA521"/>
  <c r="AB521"/>
  <c r="AC521"/>
  <c r="Q522"/>
  <c r="R522"/>
  <c r="S522"/>
  <c r="T522"/>
  <c r="U522"/>
  <c r="V522"/>
  <c r="W522"/>
  <c r="X522"/>
  <c r="Y522"/>
  <c r="Z522"/>
  <c r="AA522"/>
  <c r="AB522"/>
  <c r="AC522"/>
  <c r="Q523"/>
  <c r="R523"/>
  <c r="S523"/>
  <c r="T523"/>
  <c r="U523"/>
  <c r="V523"/>
  <c r="W523"/>
  <c r="X523"/>
  <c r="Y523"/>
  <c r="Z523"/>
  <c r="AA523"/>
  <c r="AB523"/>
  <c r="AC523"/>
  <c r="Q524"/>
  <c r="R524"/>
  <c r="S524"/>
  <c r="T524"/>
  <c r="U524"/>
  <c r="V524"/>
  <c r="W524"/>
  <c r="X524"/>
  <c r="Y524"/>
  <c r="Z524"/>
  <c r="AA524"/>
  <c r="AB524"/>
  <c r="AC524"/>
  <c r="Q525"/>
  <c r="R525"/>
  <c r="S525"/>
  <c r="T525"/>
  <c r="U525"/>
  <c r="V525"/>
  <c r="W525"/>
  <c r="X525"/>
  <c r="Y525"/>
  <c r="Z525"/>
  <c r="AA525"/>
  <c r="AB525"/>
  <c r="AC525"/>
  <c r="Q526"/>
  <c r="R526"/>
  <c r="S526"/>
  <c r="T526"/>
  <c r="U526"/>
  <c r="V526"/>
  <c r="W526"/>
  <c r="X526"/>
  <c r="Y526"/>
  <c r="Z526"/>
  <c r="AA526"/>
  <c r="AB526"/>
  <c r="AC526"/>
  <c r="Q527"/>
  <c r="R527"/>
  <c r="S527"/>
  <c r="T527"/>
  <c r="U527"/>
  <c r="V527"/>
  <c r="W527"/>
  <c r="X527"/>
  <c r="Y527"/>
  <c r="Z527"/>
  <c r="AA527"/>
  <c r="AB527"/>
  <c r="AC527"/>
  <c r="Q528"/>
  <c r="R528"/>
  <c r="S528"/>
  <c r="T528"/>
  <c r="U528"/>
  <c r="V528"/>
  <c r="W528"/>
  <c r="X528"/>
  <c r="Y528"/>
  <c r="Z528"/>
  <c r="AA528"/>
  <c r="AB528"/>
  <c r="AC528"/>
  <c r="Q529"/>
  <c r="R529"/>
  <c r="S529"/>
  <c r="T529"/>
  <c r="U529"/>
  <c r="V529"/>
  <c r="W529"/>
  <c r="X529"/>
  <c r="Y529"/>
  <c r="Z529"/>
  <c r="AA529"/>
  <c r="AB529"/>
  <c r="AC529"/>
  <c r="Q530"/>
  <c r="R530"/>
  <c r="S530"/>
  <c r="T530"/>
  <c r="U530"/>
  <c r="V530"/>
  <c r="W530"/>
  <c r="X530"/>
  <c r="Y530"/>
  <c r="Z530"/>
  <c r="AA530"/>
  <c r="AB530"/>
  <c r="AC530"/>
  <c r="Q531"/>
  <c r="R531"/>
  <c r="S531"/>
  <c r="T531"/>
  <c r="U531"/>
  <c r="V531"/>
  <c r="W531"/>
  <c r="X531"/>
  <c r="Y531"/>
  <c r="Z531"/>
  <c r="AA531"/>
  <c r="AB531"/>
  <c r="AC531"/>
  <c r="Q532"/>
  <c r="R532"/>
  <c r="S532"/>
  <c r="T532"/>
  <c r="U532"/>
  <c r="V532"/>
  <c r="W532"/>
  <c r="X532"/>
  <c r="Y532"/>
  <c r="Z532"/>
  <c r="AA532"/>
  <c r="AB532"/>
  <c r="AC532"/>
  <c r="Q533"/>
  <c r="R533"/>
  <c r="S533"/>
  <c r="T533"/>
  <c r="U533"/>
  <c r="V533"/>
  <c r="W533"/>
  <c r="X533"/>
  <c r="Y533"/>
  <c r="Z533"/>
  <c r="AA533"/>
  <c r="AB533"/>
  <c r="AC533"/>
  <c r="Q534"/>
  <c r="R534"/>
  <c r="S534"/>
  <c r="T534"/>
  <c r="U534"/>
  <c r="V534"/>
  <c r="W534"/>
  <c r="X534"/>
  <c r="Y534"/>
  <c r="Z534"/>
  <c r="AA534"/>
  <c r="AB534"/>
  <c r="AC534"/>
  <c r="Q535"/>
  <c r="R535"/>
  <c r="S535"/>
  <c r="T535"/>
  <c r="U535"/>
  <c r="V535"/>
  <c r="W535"/>
  <c r="X535"/>
  <c r="Y535"/>
  <c r="Z535"/>
  <c r="AA535"/>
  <c r="AB535"/>
  <c r="AC535"/>
  <c r="Q536"/>
  <c r="R536"/>
  <c r="S536"/>
  <c r="T536"/>
  <c r="U536"/>
  <c r="V536"/>
  <c r="W536"/>
  <c r="X536"/>
  <c r="Y536"/>
  <c r="Z536"/>
  <c r="AA536"/>
  <c r="AB536"/>
  <c r="AC536"/>
  <c r="Q537"/>
  <c r="R537"/>
  <c r="S537"/>
  <c r="T537"/>
  <c r="U537"/>
  <c r="V537"/>
  <c r="W537"/>
  <c r="X537"/>
  <c r="Y537"/>
  <c r="Z537"/>
  <c r="AA537"/>
  <c r="AB537"/>
  <c r="AC537"/>
  <c r="Q538"/>
  <c r="R538"/>
  <c r="S538"/>
  <c r="T538"/>
  <c r="U538"/>
  <c r="V538"/>
  <c r="W538"/>
  <c r="X538"/>
  <c r="Y538"/>
  <c r="Z538"/>
  <c r="AA538"/>
  <c r="AB538"/>
  <c r="AC538"/>
  <c r="Q539"/>
  <c r="R539"/>
  <c r="S539"/>
  <c r="T539"/>
  <c r="U539"/>
  <c r="V539"/>
  <c r="W539"/>
  <c r="X539"/>
  <c r="Y539"/>
  <c r="Z539"/>
  <c r="AA539"/>
  <c r="AB539"/>
  <c r="AC539"/>
  <c r="Q540"/>
  <c r="R540"/>
  <c r="S540"/>
  <c r="T540"/>
  <c r="U540"/>
  <c r="V540"/>
  <c r="W540"/>
  <c r="X540"/>
  <c r="Y540"/>
  <c r="Z540"/>
  <c r="AA540"/>
  <c r="AB540"/>
  <c r="AC540"/>
  <c r="Q541"/>
  <c r="R541"/>
  <c r="S541"/>
  <c r="T541"/>
  <c r="U541"/>
  <c r="V541"/>
  <c r="W541"/>
  <c r="X541"/>
  <c r="Y541"/>
  <c r="Z541"/>
  <c r="AA541"/>
  <c r="AB541"/>
  <c r="AC541"/>
  <c r="Q542"/>
  <c r="R542"/>
  <c r="S542"/>
  <c r="T542"/>
  <c r="U542"/>
  <c r="V542"/>
  <c r="W542"/>
  <c r="X542"/>
  <c r="Y542"/>
  <c r="Z542"/>
  <c r="AA542"/>
  <c r="AB542"/>
  <c r="AC542"/>
  <c r="Q543"/>
  <c r="R543"/>
  <c r="S543"/>
  <c r="T543"/>
  <c r="U543"/>
  <c r="V543"/>
  <c r="W543"/>
  <c r="X543"/>
  <c r="Y543"/>
  <c r="Z543"/>
  <c r="AA543"/>
  <c r="AB543"/>
  <c r="AC543"/>
  <c r="Q544"/>
  <c r="R544"/>
  <c r="S544"/>
  <c r="T544"/>
  <c r="U544"/>
  <c r="V544"/>
  <c r="W544"/>
  <c r="X544"/>
  <c r="Y544"/>
  <c r="Z544"/>
  <c r="AA544"/>
  <c r="AB544"/>
  <c r="AC544"/>
  <c r="Q545"/>
  <c r="R545"/>
  <c r="S545"/>
  <c r="T545"/>
  <c r="U545"/>
  <c r="V545"/>
  <c r="W545"/>
  <c r="X545"/>
  <c r="Y545"/>
  <c r="Z545"/>
  <c r="AA545"/>
  <c r="AB545"/>
  <c r="AC545"/>
  <c r="Q546"/>
  <c r="R546"/>
  <c r="S546"/>
  <c r="T546"/>
  <c r="U546"/>
  <c r="V546"/>
  <c r="W546"/>
  <c r="X546"/>
  <c r="Y546"/>
  <c r="Z546"/>
  <c r="AA546"/>
  <c r="AB546"/>
  <c r="AC546"/>
  <c r="Q547"/>
  <c r="R547"/>
  <c r="S547"/>
  <c r="T547"/>
  <c r="U547"/>
  <c r="V547"/>
  <c r="W547"/>
  <c r="X547"/>
  <c r="Y547"/>
  <c r="Z547"/>
  <c r="AA547"/>
  <c r="AB547"/>
  <c r="AC547"/>
  <c r="Q548"/>
  <c r="R548"/>
  <c r="S548"/>
  <c r="T548"/>
  <c r="U548"/>
  <c r="V548"/>
  <c r="W548"/>
  <c r="X548"/>
  <c r="Y548"/>
  <c r="Z548"/>
  <c r="AA548"/>
  <c r="AB548"/>
  <c r="AC548"/>
  <c r="Q549"/>
  <c r="R549"/>
  <c r="S549"/>
  <c r="T549"/>
  <c r="U549"/>
  <c r="V549"/>
  <c r="W549"/>
  <c r="X549"/>
  <c r="Y549"/>
  <c r="Z549"/>
  <c r="AA549"/>
  <c r="AB549"/>
  <c r="AC549"/>
  <c r="Q550"/>
  <c r="R550"/>
  <c r="S550"/>
  <c r="T550"/>
  <c r="U550"/>
  <c r="V550"/>
  <c r="W550"/>
  <c r="X550"/>
  <c r="Y550"/>
  <c r="Z550"/>
  <c r="AA550"/>
  <c r="AB550"/>
  <c r="AC550"/>
  <c r="Q551"/>
  <c r="R551"/>
  <c r="S551"/>
  <c r="T551"/>
  <c r="U551"/>
  <c r="V551"/>
  <c r="W551"/>
  <c r="X551"/>
  <c r="Y551"/>
  <c r="Z551"/>
  <c r="AA551"/>
  <c r="AB551"/>
  <c r="AC551"/>
  <c r="Q552"/>
  <c r="R552"/>
  <c r="S552"/>
  <c r="T552"/>
  <c r="U552"/>
  <c r="V552"/>
  <c r="W552"/>
  <c r="X552"/>
  <c r="Y552"/>
  <c r="Z552"/>
  <c r="AA552"/>
  <c r="AB552"/>
  <c r="AC552"/>
  <c r="Q553"/>
  <c r="R553"/>
  <c r="S553"/>
  <c r="T553"/>
  <c r="U553"/>
  <c r="V553"/>
  <c r="W553"/>
  <c r="X553"/>
  <c r="Y553"/>
  <c r="Z553"/>
  <c r="AA553"/>
  <c r="AB553"/>
  <c r="AC553"/>
  <c r="Q554"/>
  <c r="R554"/>
  <c r="S554"/>
  <c r="T554"/>
  <c r="U554"/>
  <c r="V554"/>
  <c r="W554"/>
  <c r="X554"/>
  <c r="Y554"/>
  <c r="Z554"/>
  <c r="AA554"/>
  <c r="AB554"/>
  <c r="AC554"/>
  <c r="Q555"/>
  <c r="R555"/>
  <c r="S555"/>
  <c r="T555"/>
  <c r="U555"/>
  <c r="V555"/>
  <c r="W555"/>
  <c r="X555"/>
  <c r="Y555"/>
  <c r="Z555"/>
  <c r="AA555"/>
  <c r="AB555"/>
  <c r="AC555"/>
  <c r="Q556"/>
  <c r="R556"/>
  <c r="S556"/>
  <c r="T556"/>
  <c r="U556"/>
  <c r="V556"/>
  <c r="W556"/>
  <c r="X556"/>
  <c r="Y556"/>
  <c r="Z556"/>
  <c r="AA556"/>
  <c r="AB556"/>
  <c r="AC556"/>
  <c r="Q557"/>
  <c r="R557"/>
  <c r="S557"/>
  <c r="T557"/>
  <c r="U557"/>
  <c r="V557"/>
  <c r="W557"/>
  <c r="X557"/>
  <c r="Y557"/>
  <c r="Z557"/>
  <c r="AA557"/>
  <c r="AB557"/>
  <c r="AC557"/>
  <c r="Q558"/>
  <c r="R558"/>
  <c r="S558"/>
  <c r="T558"/>
  <c r="U558"/>
  <c r="V558"/>
  <c r="W558"/>
  <c r="X558"/>
  <c r="Y558"/>
  <c r="Z558"/>
  <c r="AA558"/>
  <c r="AB558"/>
  <c r="AC558"/>
  <c r="Q559"/>
  <c r="R559"/>
  <c r="S559"/>
  <c r="T559"/>
  <c r="U559"/>
  <c r="V559"/>
  <c r="W559"/>
  <c r="X559"/>
  <c r="Y559"/>
  <c r="Z559"/>
  <c r="AA559"/>
  <c r="AB559"/>
  <c r="AC559"/>
  <c r="Q560"/>
  <c r="R560"/>
  <c r="S560"/>
  <c r="T560"/>
  <c r="U560"/>
  <c r="V560"/>
  <c r="W560"/>
  <c r="X560"/>
  <c r="Y560"/>
  <c r="Z560"/>
  <c r="AA560"/>
  <c r="AB560"/>
  <c r="AC560"/>
  <c r="Q561"/>
  <c r="R561"/>
  <c r="S561"/>
  <c r="T561"/>
  <c r="U561"/>
  <c r="V561"/>
  <c r="W561"/>
  <c r="X561"/>
  <c r="Y561"/>
  <c r="Z561"/>
  <c r="AA561"/>
  <c r="AB561"/>
  <c r="AC561"/>
  <c r="Q562"/>
  <c r="R562"/>
  <c r="S562"/>
  <c r="T562"/>
  <c r="U562"/>
  <c r="V562"/>
  <c r="W562"/>
  <c r="X562"/>
  <c r="Y562"/>
  <c r="Z562"/>
  <c r="AA562"/>
  <c r="AB562"/>
  <c r="AC562"/>
  <c r="Q563"/>
  <c r="R563"/>
  <c r="S563"/>
  <c r="T563"/>
  <c r="U563"/>
  <c r="V563"/>
  <c r="W563"/>
  <c r="X563"/>
  <c r="Y563"/>
  <c r="Z563"/>
  <c r="AA563"/>
  <c r="AB563"/>
  <c r="AC563"/>
  <c r="Q564"/>
  <c r="R564"/>
  <c r="S564"/>
  <c r="T564"/>
  <c r="U564"/>
  <c r="V564"/>
  <c r="W564"/>
  <c r="X564"/>
  <c r="Y564"/>
  <c r="Z564"/>
  <c r="AA564"/>
  <c r="AB564"/>
  <c r="AC564"/>
  <c r="Q565"/>
  <c r="R565"/>
  <c r="S565"/>
  <c r="T565"/>
  <c r="U565"/>
  <c r="V565"/>
  <c r="W565"/>
  <c r="X565"/>
  <c r="Y565"/>
  <c r="Z565"/>
  <c r="AA565"/>
  <c r="AB565"/>
  <c r="AC565"/>
  <c r="Q566"/>
  <c r="R566"/>
  <c r="S566"/>
  <c r="T566"/>
  <c r="U566"/>
  <c r="V566"/>
  <c r="W566"/>
  <c r="X566"/>
  <c r="Y566"/>
  <c r="Z566"/>
  <c r="AA566"/>
  <c r="AB566"/>
  <c r="AC566"/>
  <c r="Q567"/>
  <c r="R567"/>
  <c r="S567"/>
  <c r="T567"/>
  <c r="U567"/>
  <c r="V567"/>
  <c r="W567"/>
  <c r="X567"/>
  <c r="Y567"/>
  <c r="Z567"/>
  <c r="AA567"/>
  <c r="AB567"/>
  <c r="AC567"/>
  <c r="Q568"/>
  <c r="R568"/>
  <c r="S568"/>
  <c r="T568"/>
  <c r="U568"/>
  <c r="V568"/>
  <c r="W568"/>
  <c r="X568"/>
  <c r="Y568"/>
  <c r="Z568"/>
  <c r="AA568"/>
  <c r="AB568"/>
  <c r="AC568"/>
  <c r="Q569"/>
  <c r="R569"/>
  <c r="S569"/>
  <c r="T569"/>
  <c r="U569"/>
  <c r="V569"/>
  <c r="W569"/>
  <c r="X569"/>
  <c r="Y569"/>
  <c r="Z569"/>
  <c r="AA569"/>
  <c r="AB569"/>
  <c r="AC569"/>
  <c r="Q570"/>
  <c r="R570"/>
  <c r="S570"/>
  <c r="T570"/>
  <c r="U570"/>
  <c r="V570"/>
  <c r="W570"/>
  <c r="X570"/>
  <c r="Y570"/>
  <c r="Z570"/>
  <c r="AA570"/>
  <c r="AB570"/>
  <c r="AC570"/>
  <c r="Q571"/>
  <c r="R571"/>
  <c r="S571"/>
  <c r="T571"/>
  <c r="U571"/>
  <c r="V571"/>
  <c r="W571"/>
  <c r="X571"/>
  <c r="Y571"/>
  <c r="Z571"/>
  <c r="AA571"/>
  <c r="AB571"/>
  <c r="AC571"/>
  <c r="Q572"/>
  <c r="R572"/>
  <c r="S572"/>
  <c r="T572"/>
  <c r="U572"/>
  <c r="V572"/>
  <c r="W572"/>
  <c r="X572"/>
  <c r="Y572"/>
  <c r="Z572"/>
  <c r="AA572"/>
  <c r="AB572"/>
  <c r="AC572"/>
  <c r="Q573"/>
  <c r="R573"/>
  <c r="S573"/>
  <c r="T573"/>
  <c r="U573"/>
  <c r="V573"/>
  <c r="W573"/>
  <c r="X573"/>
  <c r="Y573"/>
  <c r="Z573"/>
  <c r="AA573"/>
  <c r="AB573"/>
  <c r="AC573"/>
  <c r="Q574"/>
  <c r="R574"/>
  <c r="S574"/>
  <c r="T574"/>
  <c r="U574"/>
  <c r="V574"/>
  <c r="W574"/>
  <c r="X574"/>
  <c r="Y574"/>
  <c r="Z574"/>
  <c r="AA574"/>
  <c r="AB574"/>
  <c r="AC574"/>
  <c r="Q575"/>
  <c r="R575"/>
  <c r="S575"/>
  <c r="T575"/>
  <c r="U575"/>
  <c r="V575"/>
  <c r="W575"/>
  <c r="X575"/>
  <c r="Y575"/>
  <c r="Z575"/>
  <c r="AA575"/>
  <c r="AB575"/>
  <c r="AC575"/>
  <c r="Q576"/>
  <c r="R576"/>
  <c r="S576"/>
  <c r="T576"/>
  <c r="U576"/>
  <c r="V576"/>
  <c r="W576"/>
  <c r="X576"/>
  <c r="Y576"/>
  <c r="Z576"/>
  <c r="AA576"/>
  <c r="AB576"/>
  <c r="AC576"/>
  <c r="Q577"/>
  <c r="R577"/>
  <c r="S577"/>
  <c r="T577"/>
  <c r="U577"/>
  <c r="V577"/>
  <c r="W577"/>
  <c r="X577"/>
  <c r="Y577"/>
  <c r="Z577"/>
  <c r="AA577"/>
  <c r="AB577"/>
  <c r="AC577"/>
  <c r="Q578"/>
  <c r="R578"/>
  <c r="S578"/>
  <c r="T578"/>
  <c r="U578"/>
  <c r="V578"/>
  <c r="W578"/>
  <c r="X578"/>
  <c r="Y578"/>
  <c r="Z578"/>
  <c r="AA578"/>
  <c r="AB578"/>
  <c r="AC578"/>
  <c r="Q579"/>
  <c r="R579"/>
  <c r="S579"/>
  <c r="T579"/>
  <c r="U579"/>
  <c r="V579"/>
  <c r="W579"/>
  <c r="X579"/>
  <c r="Y579"/>
  <c r="Z579"/>
  <c r="AA579"/>
  <c r="AB579"/>
  <c r="AC579"/>
  <c r="Q580"/>
  <c r="R580"/>
  <c r="S580"/>
  <c r="T580"/>
  <c r="U580"/>
  <c r="V580"/>
  <c r="W580"/>
  <c r="X580"/>
  <c r="Y580"/>
  <c r="Z580"/>
  <c r="AA580"/>
  <c r="AB580"/>
  <c r="AC580"/>
  <c r="Q581"/>
  <c r="R581"/>
  <c r="S581"/>
  <c r="T581"/>
  <c r="U581"/>
  <c r="V581"/>
  <c r="W581"/>
  <c r="X581"/>
  <c r="Y581"/>
  <c r="Z581"/>
  <c r="AA581"/>
  <c r="AB581"/>
  <c r="AC581"/>
  <c r="Q582"/>
  <c r="R582"/>
  <c r="S582"/>
  <c r="T582"/>
  <c r="U582"/>
  <c r="V582"/>
  <c r="W582"/>
  <c r="X582"/>
  <c r="Y582"/>
  <c r="Z582"/>
  <c r="AA582"/>
  <c r="AB582"/>
  <c r="AC582"/>
  <c r="Q583"/>
  <c r="R583"/>
  <c r="S583"/>
  <c r="T583"/>
  <c r="U583"/>
  <c r="V583"/>
  <c r="W583"/>
  <c r="X583"/>
  <c r="Y583"/>
  <c r="Z583"/>
  <c r="AA583"/>
  <c r="AB583"/>
  <c r="AC583"/>
  <c r="Q584"/>
  <c r="R584"/>
  <c r="S584"/>
  <c r="T584"/>
  <c r="U584"/>
  <c r="V584"/>
  <c r="W584"/>
  <c r="X584"/>
  <c r="Y584"/>
  <c r="Z584"/>
  <c r="AA584"/>
  <c r="AB584"/>
  <c r="AC584"/>
  <c r="Q585"/>
  <c r="R585"/>
  <c r="S585"/>
  <c r="T585"/>
  <c r="U585"/>
  <c r="V585"/>
  <c r="W585"/>
  <c r="X585"/>
  <c r="Y585"/>
  <c r="Z585"/>
  <c r="AA585"/>
  <c r="AB585"/>
  <c r="AC585"/>
  <c r="Q586"/>
  <c r="R586"/>
  <c r="S586"/>
  <c r="T586"/>
  <c r="U586"/>
  <c r="V586"/>
  <c r="W586"/>
  <c r="X586"/>
  <c r="Y586"/>
  <c r="Z586"/>
  <c r="AA586"/>
  <c r="AB586"/>
  <c r="AC586"/>
  <c r="Q587"/>
  <c r="R587"/>
  <c r="S587"/>
  <c r="T587"/>
  <c r="U587"/>
  <c r="V587"/>
  <c r="W587"/>
  <c r="X587"/>
  <c r="Y587"/>
  <c r="Z587"/>
  <c r="AA587"/>
  <c r="AB587"/>
  <c r="AC587"/>
  <c r="Q588"/>
  <c r="R588"/>
  <c r="S588"/>
  <c r="T588"/>
  <c r="U588"/>
  <c r="V588"/>
  <c r="W588"/>
  <c r="X588"/>
  <c r="Y588"/>
  <c r="Z588"/>
  <c r="AA588"/>
  <c r="AB588"/>
  <c r="AC588"/>
  <c r="AG48" i="3"/>
  <c r="AE48"/>
  <c r="AC48"/>
  <c r="AG49"/>
  <c r="AE49"/>
  <c r="AC49"/>
  <c r="Q51"/>
  <c r="S51"/>
  <c r="U40"/>
  <c r="S40"/>
  <c r="Q40"/>
  <c r="V40"/>
  <c r="T40"/>
  <c r="R40"/>
  <c r="AV603" i="1" l="1"/>
  <c r="AV601"/>
  <c r="AV599"/>
  <c r="AV597"/>
  <c r="AV595"/>
  <c r="AV593"/>
  <c r="AF627"/>
  <c r="AF625"/>
  <c r="AF623"/>
  <c r="AF621"/>
  <c r="AF619"/>
  <c r="AF617"/>
  <c r="AF610"/>
  <c r="AF608"/>
  <c r="AF606"/>
  <c r="AF604"/>
  <c r="AF602"/>
  <c r="AF600"/>
  <c r="P77" i="3"/>
  <c r="R77"/>
  <c r="T77"/>
  <c r="V77"/>
  <c r="Q77"/>
  <c r="S77"/>
  <c r="P67" a="1"/>
  <c r="N21" i="2"/>
  <c r="J21"/>
  <c r="N19"/>
  <c r="L21"/>
  <c r="AD590" i="1"/>
  <c r="AT569" s="1"/>
  <c r="AB590"/>
  <c r="Z590"/>
  <c r="X590"/>
  <c r="V590"/>
  <c r="T590"/>
  <c r="R590"/>
  <c r="AN572"/>
  <c r="AG588"/>
  <c r="AC590"/>
  <c r="AS588" s="1"/>
  <c r="AA590"/>
  <c r="AQ587" s="1"/>
  <c r="Y590"/>
  <c r="AO588" s="1"/>
  <c r="W590"/>
  <c r="AM587" s="1"/>
  <c r="U590"/>
  <c r="AK588" s="1"/>
  <c r="S590"/>
  <c r="AI587" s="1"/>
  <c r="AR588"/>
  <c r="AN588"/>
  <c r="AJ588"/>
  <c r="AR587"/>
  <c r="AP587"/>
  <c r="AL587"/>
  <c r="AH587"/>
  <c r="AT586"/>
  <c r="AR586"/>
  <c r="AN586"/>
  <c r="AJ586"/>
  <c r="AT585"/>
  <c r="AR585"/>
  <c r="AP585"/>
  <c r="AL585"/>
  <c r="AH585"/>
  <c r="AR584"/>
  <c r="AN584"/>
  <c r="AJ584"/>
  <c r="AR583"/>
  <c r="AP583"/>
  <c r="AL583"/>
  <c r="AH583"/>
  <c r="AT582"/>
  <c r="AR582"/>
  <c r="AN582"/>
  <c r="AJ582"/>
  <c r="AT581"/>
  <c r="AR581"/>
  <c r="AP581"/>
  <c r="AL581"/>
  <c r="AH581"/>
  <c r="AR580"/>
  <c r="AN580"/>
  <c r="AJ580"/>
  <c r="AR579"/>
  <c r="AP579"/>
  <c r="AL579"/>
  <c r="AH579"/>
  <c r="AT578"/>
  <c r="AR578"/>
  <c r="AN578"/>
  <c r="AJ578"/>
  <c r="AT577"/>
  <c r="AR577"/>
  <c r="AP577"/>
  <c r="AL577"/>
  <c r="AH577"/>
  <c r="AR576"/>
  <c r="AN576"/>
  <c r="AJ576"/>
  <c r="AR575"/>
  <c r="AP575"/>
  <c r="AL575"/>
  <c r="AH575"/>
  <c r="AT574"/>
  <c r="AR574"/>
  <c r="AN574"/>
  <c r="AJ574"/>
  <c r="AT573"/>
  <c r="AR573"/>
  <c r="AP573"/>
  <c r="AL573"/>
  <c r="AH573"/>
  <c r="AR572"/>
  <c r="AL572"/>
  <c r="AH572"/>
  <c r="AR571"/>
  <c r="AN571"/>
  <c r="AJ571"/>
  <c r="AR570"/>
  <c r="AP570"/>
  <c r="AL570"/>
  <c r="AH570"/>
  <c r="AR569"/>
  <c r="AN569"/>
  <c r="AJ569"/>
  <c r="AR568"/>
  <c r="AP568"/>
  <c r="AL568"/>
  <c r="AH568"/>
  <c r="AR567"/>
  <c r="AN567"/>
  <c r="AJ567"/>
  <c r="AR566"/>
  <c r="AP566"/>
  <c r="AL566"/>
  <c r="AH566"/>
  <c r="AR565"/>
  <c r="AN565"/>
  <c r="AJ565"/>
  <c r="AR564"/>
  <c r="AP564"/>
  <c r="AL564"/>
  <c r="AH564"/>
  <c r="AR563"/>
  <c r="AP563"/>
  <c r="AN563"/>
  <c r="AJ563"/>
  <c r="AT562"/>
  <c r="AR562"/>
  <c r="AP562"/>
  <c r="AL562"/>
  <c r="AH562"/>
  <c r="AR561"/>
  <c r="AP561"/>
  <c r="AN561"/>
  <c r="AJ561"/>
  <c r="AR560"/>
  <c r="AP560"/>
  <c r="AL560"/>
  <c r="AH560"/>
  <c r="AR559"/>
  <c r="AP559"/>
  <c r="AN559"/>
  <c r="AJ559"/>
  <c r="AT558"/>
  <c r="AR558"/>
  <c r="AP558"/>
  <c r="AL558"/>
  <c r="AH558"/>
  <c r="AR557"/>
  <c r="AP557"/>
  <c r="AN557"/>
  <c r="AJ557"/>
  <c r="AR556"/>
  <c r="AP556"/>
  <c r="AL556"/>
  <c r="AH556"/>
  <c r="AR555"/>
  <c r="AP555"/>
  <c r="AN555"/>
  <c r="AJ555"/>
  <c r="AT554"/>
  <c r="AR554"/>
  <c r="AP554"/>
  <c r="AL554"/>
  <c r="AH554"/>
  <c r="AR553"/>
  <c r="AP553"/>
  <c r="AN553"/>
  <c r="AJ553"/>
  <c r="AR552"/>
  <c r="AP552"/>
  <c r="AL552"/>
  <c r="AH552"/>
  <c r="AR551"/>
  <c r="AP551"/>
  <c r="AN551"/>
  <c r="AJ551"/>
  <c r="AT550"/>
  <c r="AR550"/>
  <c r="AP550"/>
  <c r="AL550"/>
  <c r="AH550"/>
  <c r="AR549"/>
  <c r="AP549"/>
  <c r="AN549"/>
  <c r="AJ549"/>
  <c r="AR548"/>
  <c r="AP548"/>
  <c r="AL548"/>
  <c r="AH548"/>
  <c r="AR547"/>
  <c r="AP547"/>
  <c r="AN547"/>
  <c r="AJ547"/>
  <c r="AT546"/>
  <c r="AR546"/>
  <c r="AP546"/>
  <c r="AL546"/>
  <c r="AH546"/>
  <c r="AR545"/>
  <c r="AP545"/>
  <c r="AN545"/>
  <c r="AJ545"/>
  <c r="AR544"/>
  <c r="AP544"/>
  <c r="AL544"/>
  <c r="AH544"/>
  <c r="AR543"/>
  <c r="AP543"/>
  <c r="AN543"/>
  <c r="AJ543"/>
  <c r="AT542"/>
  <c r="AR542"/>
  <c r="AP542"/>
  <c r="AL542"/>
  <c r="AH542"/>
  <c r="AR541"/>
  <c r="AP541"/>
  <c r="AN541"/>
  <c r="AJ541"/>
  <c r="AR540"/>
  <c r="AP540"/>
  <c r="AL540"/>
  <c r="AH540"/>
  <c r="AR539"/>
  <c r="AP539"/>
  <c r="AN539"/>
  <c r="AJ539"/>
  <c r="AT538"/>
  <c r="AR538"/>
  <c r="AP538"/>
  <c r="AL538"/>
  <c r="AH538"/>
  <c r="AR537"/>
  <c r="AP537"/>
  <c r="AN537"/>
  <c r="AJ537"/>
  <c r="AR536"/>
  <c r="AP536"/>
  <c r="AL536"/>
  <c r="AH536"/>
  <c r="AR535"/>
  <c r="AP535"/>
  <c r="AN535"/>
  <c r="AJ535"/>
  <c r="AT534"/>
  <c r="AR534"/>
  <c r="AP534"/>
  <c r="AN534"/>
  <c r="AL534"/>
  <c r="AH534"/>
  <c r="AT533"/>
  <c r="AR533"/>
  <c r="AP533"/>
  <c r="AN533"/>
  <c r="AJ533"/>
  <c r="AR532"/>
  <c r="AP532"/>
  <c r="AN532"/>
  <c r="AL532"/>
  <c r="AH532"/>
  <c r="AR531"/>
  <c r="AP531"/>
  <c r="AN531"/>
  <c r="AJ531"/>
  <c r="AT530"/>
  <c r="AR530"/>
  <c r="AP530"/>
  <c r="AN530"/>
  <c r="AL530"/>
  <c r="AH530"/>
  <c r="AT529"/>
  <c r="AR529"/>
  <c r="AP529"/>
  <c r="AN529"/>
  <c r="AJ529"/>
  <c r="AR528"/>
  <c r="AP528"/>
  <c r="AN528"/>
  <c r="AL528"/>
  <c r="AH528"/>
  <c r="AR527"/>
  <c r="AP527"/>
  <c r="AN527"/>
  <c r="AJ527"/>
  <c r="AT526"/>
  <c r="AR526"/>
  <c r="AP526"/>
  <c r="AN526"/>
  <c r="AL526"/>
  <c r="AH526"/>
  <c r="AT525"/>
  <c r="AR525"/>
  <c r="AP525"/>
  <c r="AN525"/>
  <c r="AJ525"/>
  <c r="AR524"/>
  <c r="AP524"/>
  <c r="AN524"/>
  <c r="AL524"/>
  <c r="AH524"/>
  <c r="AR523"/>
  <c r="AP523"/>
  <c r="AN523"/>
  <c r="AJ523"/>
  <c r="AT522"/>
  <c r="AR522"/>
  <c r="AP522"/>
  <c r="AN522"/>
  <c r="AL522"/>
  <c r="AH522"/>
  <c r="AT521"/>
  <c r="AR521"/>
  <c r="AP521"/>
  <c r="AN521"/>
  <c r="AJ521"/>
  <c r="AR520"/>
  <c r="AP520"/>
  <c r="AN520"/>
  <c r="AL520"/>
  <c r="AH520"/>
  <c r="AR519"/>
  <c r="AP519"/>
  <c r="AN519"/>
  <c r="AJ519"/>
  <c r="AT518"/>
  <c r="AR518"/>
  <c r="AP518"/>
  <c r="AN518"/>
  <c r="AL518"/>
  <c r="AH518"/>
  <c r="AT517"/>
  <c r="AR517"/>
  <c r="AP517"/>
  <c r="AN517"/>
  <c r="AJ517"/>
  <c r="AR516"/>
  <c r="AP516"/>
  <c r="AN516"/>
  <c r="AL516"/>
  <c r="AH516"/>
  <c r="AR515"/>
  <c r="AP515"/>
  <c r="AN515"/>
  <c r="AJ515"/>
  <c r="AT514"/>
  <c r="AR514"/>
  <c r="AP514"/>
  <c r="AN514"/>
  <c r="AL514"/>
  <c r="AH514"/>
  <c r="AT513"/>
  <c r="AR513"/>
  <c r="AP513"/>
  <c r="AN513"/>
  <c r="AJ513"/>
  <c r="AR512"/>
  <c r="AP512"/>
  <c r="AN512"/>
  <c r="AL512"/>
  <c r="AH512"/>
  <c r="AR511"/>
  <c r="AP511"/>
  <c r="AN511"/>
  <c r="AJ511"/>
  <c r="AT510"/>
  <c r="AR510"/>
  <c r="AP510"/>
  <c r="AN510"/>
  <c r="AL510"/>
  <c r="AH510"/>
  <c r="AT509"/>
  <c r="AR509"/>
  <c r="AP509"/>
  <c r="AN509"/>
  <c r="AL509"/>
  <c r="AJ509"/>
  <c r="AT508"/>
  <c r="AR508"/>
  <c r="AP508"/>
  <c r="AN508"/>
  <c r="AL508"/>
  <c r="AH508"/>
  <c r="AT507"/>
  <c r="AR507"/>
  <c r="AP507"/>
  <c r="AN507"/>
  <c r="AL507"/>
  <c r="AJ507"/>
  <c r="AT506"/>
  <c r="AR506"/>
  <c r="AP506"/>
  <c r="AN506"/>
  <c r="AL506"/>
  <c r="AH506"/>
  <c r="AT505"/>
  <c r="AR505"/>
  <c r="AP505"/>
  <c r="AN505"/>
  <c r="AL505"/>
  <c r="AJ505"/>
  <c r="AT504"/>
  <c r="AR504"/>
  <c r="AP504"/>
  <c r="AN504"/>
  <c r="AL504"/>
  <c r="AH504"/>
  <c r="AT503"/>
  <c r="AR503"/>
  <c r="AP503"/>
  <c r="AN503"/>
  <c r="AL503"/>
  <c r="AJ503"/>
  <c r="AT502"/>
  <c r="AR502"/>
  <c r="AP502"/>
  <c r="AN502"/>
  <c r="AL502"/>
  <c r="AH502"/>
  <c r="AT501"/>
  <c r="AR501"/>
  <c r="AP501"/>
  <c r="AN501"/>
  <c r="AL501"/>
  <c r="AJ501"/>
  <c r="AT500"/>
  <c r="AR500"/>
  <c r="AP500"/>
  <c r="AN500"/>
  <c r="AL500"/>
  <c r="AH500"/>
  <c r="AT499"/>
  <c r="AR499"/>
  <c r="AP499"/>
  <c r="AN499"/>
  <c r="AL499"/>
  <c r="AJ499"/>
  <c r="AT498"/>
  <c r="AR498"/>
  <c r="AP498"/>
  <c r="AN498"/>
  <c r="AL498"/>
  <c r="AH498"/>
  <c r="AT497"/>
  <c r="AR497"/>
  <c r="AP497"/>
  <c r="AN497"/>
  <c r="AL497"/>
  <c r="AJ497"/>
  <c r="AT496"/>
  <c r="AR496"/>
  <c r="AP496"/>
  <c r="AN496"/>
  <c r="AL496"/>
  <c r="AH496"/>
  <c r="AT495"/>
  <c r="AR495"/>
  <c r="AP495"/>
  <c r="AN495"/>
  <c r="AL495"/>
  <c r="AJ495"/>
  <c r="AT494"/>
  <c r="AR494"/>
  <c r="AP494"/>
  <c r="AN494"/>
  <c r="AL494"/>
  <c r="AH494"/>
  <c r="AT493"/>
  <c r="AR493"/>
  <c r="AP493"/>
  <c r="AN493"/>
  <c r="AL493"/>
  <c r="AJ493"/>
  <c r="AT492"/>
  <c r="AR492"/>
  <c r="AP492"/>
  <c r="AN492"/>
  <c r="AL492"/>
  <c r="AH492"/>
  <c r="AT491"/>
  <c r="AR491"/>
  <c r="AP491"/>
  <c r="AN491"/>
  <c r="AL491"/>
  <c r="AJ491"/>
  <c r="AT490"/>
  <c r="AR490"/>
  <c r="AP490"/>
  <c r="AN490"/>
  <c r="AL490"/>
  <c r="AH490"/>
  <c r="AT489"/>
  <c r="AR489"/>
  <c r="AP489"/>
  <c r="AN489"/>
  <c r="AL489"/>
  <c r="AJ489"/>
  <c r="AT488"/>
  <c r="AR488"/>
  <c r="AP488"/>
  <c r="AN488"/>
  <c r="AL488"/>
  <c r="AH488"/>
  <c r="AT487"/>
  <c r="AR487"/>
  <c r="AP487"/>
  <c r="AN487"/>
  <c r="AL487"/>
  <c r="AJ487"/>
  <c r="AT486"/>
  <c r="AR486"/>
  <c r="AP486"/>
  <c r="AN486"/>
  <c r="AL486"/>
  <c r="AJ486"/>
  <c r="AH486"/>
  <c r="AR485"/>
  <c r="AP485"/>
  <c r="AN485"/>
  <c r="AL485"/>
  <c r="AJ485"/>
  <c r="AR484"/>
  <c r="AP484"/>
  <c r="AN484"/>
  <c r="AL484"/>
  <c r="AJ484"/>
  <c r="AH484"/>
  <c r="AT483"/>
  <c r="AR483"/>
  <c r="AP483"/>
  <c r="AN483"/>
  <c r="AL483"/>
  <c r="AJ483"/>
  <c r="AT482"/>
  <c r="AR482"/>
  <c r="AP482"/>
  <c r="AN482"/>
  <c r="AL482"/>
  <c r="AJ482"/>
  <c r="AH482"/>
  <c r="AR481"/>
  <c r="AP481"/>
  <c r="AN481"/>
  <c r="AL481"/>
  <c r="AJ481"/>
  <c r="AR480"/>
  <c r="AP480"/>
  <c r="AN480"/>
  <c r="AL480"/>
  <c r="AJ480"/>
  <c r="AH480"/>
  <c r="AT479"/>
  <c r="AR479"/>
  <c r="AP479"/>
  <c r="AN479"/>
  <c r="AL479"/>
  <c r="AJ479"/>
  <c r="AT478"/>
  <c r="AR478"/>
  <c r="AP478"/>
  <c r="AN478"/>
  <c r="AL478"/>
  <c r="AJ478"/>
  <c r="AH478"/>
  <c r="AR477"/>
  <c r="AP477"/>
  <c r="AN477"/>
  <c r="AL477"/>
  <c r="AJ477"/>
  <c r="AR476"/>
  <c r="AP476"/>
  <c r="AN476"/>
  <c r="AL476"/>
  <c r="AJ476"/>
  <c r="AH476"/>
  <c r="AT475"/>
  <c r="AR475"/>
  <c r="AP475"/>
  <c r="AN475"/>
  <c r="AL475"/>
  <c r="AJ475"/>
  <c r="AT474"/>
  <c r="AR474"/>
  <c r="AP474"/>
  <c r="AN474"/>
  <c r="AL474"/>
  <c r="AJ474"/>
  <c r="AH474"/>
  <c r="AR473"/>
  <c r="AP473"/>
  <c r="AN473"/>
  <c r="AL473"/>
  <c r="AJ473"/>
  <c r="AR472"/>
  <c r="AP472"/>
  <c r="AN472"/>
  <c r="AL472"/>
  <c r="AJ472"/>
  <c r="AH472"/>
  <c r="AT471"/>
  <c r="AR471"/>
  <c r="AP471"/>
  <c r="AN471"/>
  <c r="AL471"/>
  <c r="AJ471"/>
  <c r="AT470"/>
  <c r="AR470"/>
  <c r="AP470"/>
  <c r="AN470"/>
  <c r="AL470"/>
  <c r="AJ470"/>
  <c r="AH470"/>
  <c r="AR469"/>
  <c r="AP469"/>
  <c r="AN469"/>
  <c r="AL469"/>
  <c r="AJ469"/>
  <c r="AR468"/>
  <c r="AP468"/>
  <c r="AN468"/>
  <c r="AL468"/>
  <c r="AJ468"/>
  <c r="AH468"/>
  <c r="AT467"/>
  <c r="AR467"/>
  <c r="AP467"/>
  <c r="AN467"/>
  <c r="AL467"/>
  <c r="AJ467"/>
  <c r="AT466"/>
  <c r="AR466"/>
  <c r="AP466"/>
  <c r="AN466"/>
  <c r="AL466"/>
  <c r="AJ466"/>
  <c r="AH466"/>
  <c r="AR465"/>
  <c r="AP465"/>
  <c r="AN465"/>
  <c r="AL465"/>
  <c r="AJ465"/>
  <c r="AH465"/>
  <c r="AT464"/>
  <c r="AR464"/>
  <c r="AP464"/>
  <c r="AN464"/>
  <c r="AL464"/>
  <c r="AJ464"/>
  <c r="AH464"/>
  <c r="AR463"/>
  <c r="AP463"/>
  <c r="AN463"/>
  <c r="AL463"/>
  <c r="AJ463"/>
  <c r="AH463"/>
  <c r="AT462"/>
  <c r="AR462"/>
  <c r="AP462"/>
  <c r="AN462"/>
  <c r="AL462"/>
  <c r="AJ462"/>
  <c r="AH462"/>
  <c r="AT461"/>
  <c r="AR461"/>
  <c r="AP461"/>
  <c r="AN461"/>
  <c r="AL461"/>
  <c r="AJ461"/>
  <c r="AH461"/>
  <c r="AT460"/>
  <c r="AR460"/>
  <c r="AP460"/>
  <c r="AN460"/>
  <c r="AL460"/>
  <c r="AJ460"/>
  <c r="AH460"/>
  <c r="AT459"/>
  <c r="AR459"/>
  <c r="AP459"/>
  <c r="AN459"/>
  <c r="AL459"/>
  <c r="AJ459"/>
  <c r="AH459"/>
  <c r="AT458"/>
  <c r="AR458"/>
  <c r="AP458"/>
  <c r="AN458"/>
  <c r="AL458"/>
  <c r="AJ458"/>
  <c r="AH458"/>
  <c r="AT457"/>
  <c r="AR457"/>
  <c r="AP457"/>
  <c r="AN457"/>
  <c r="AL457"/>
  <c r="AJ457"/>
  <c r="AH457"/>
  <c r="AT456"/>
  <c r="AR456"/>
  <c r="AP456"/>
  <c r="AN456"/>
  <c r="AL456"/>
  <c r="AJ456"/>
  <c r="AH456"/>
  <c r="AT455"/>
  <c r="AR455"/>
  <c r="AP455"/>
  <c r="AN455"/>
  <c r="AL455"/>
  <c r="AJ455"/>
  <c r="AH455"/>
  <c r="AT454"/>
  <c r="AR454"/>
  <c r="AP454"/>
  <c r="AN454"/>
  <c r="AL454"/>
  <c r="AJ454"/>
  <c r="AH454"/>
  <c r="AT453"/>
  <c r="AR453"/>
  <c r="AP453"/>
  <c r="AN453"/>
  <c r="AL453"/>
  <c r="AJ453"/>
  <c r="AH453"/>
  <c r="AT452"/>
  <c r="AR452"/>
  <c r="AP452"/>
  <c r="AN452"/>
  <c r="AL452"/>
  <c r="AJ452"/>
  <c r="AH452"/>
  <c r="AT451"/>
  <c r="AR451"/>
  <c r="AP451"/>
  <c r="AN451"/>
  <c r="AL451"/>
  <c r="AJ451"/>
  <c r="AH451"/>
  <c r="AT450"/>
  <c r="AR450"/>
  <c r="AP450"/>
  <c r="AN450"/>
  <c r="AL450"/>
  <c r="AJ450"/>
  <c r="AH450"/>
  <c r="AT449"/>
  <c r="AR449"/>
  <c r="AP449"/>
  <c r="AN449"/>
  <c r="AL449"/>
  <c r="AJ449"/>
  <c r="AH449"/>
  <c r="AT448"/>
  <c r="AR448"/>
  <c r="AP448"/>
  <c r="AN448"/>
  <c r="AL448"/>
  <c r="AJ448"/>
  <c r="AH448"/>
  <c r="AT447"/>
  <c r="AR447"/>
  <c r="AP447"/>
  <c r="AN447"/>
  <c r="AL447"/>
  <c r="AJ447"/>
  <c r="AH447"/>
  <c r="AT446"/>
  <c r="AR446"/>
  <c r="AP446"/>
  <c r="AN446"/>
  <c r="AL446"/>
  <c r="AJ446"/>
  <c r="AH446"/>
  <c r="AT445"/>
  <c r="AR445"/>
  <c r="AP445"/>
  <c r="AN445"/>
  <c r="AL445"/>
  <c r="AJ445"/>
  <c r="AH445"/>
  <c r="AT444"/>
  <c r="AR444"/>
  <c r="AP444"/>
  <c r="AN444"/>
  <c r="AL444"/>
  <c r="AJ444"/>
  <c r="AH444"/>
  <c r="AT443"/>
  <c r="AR443"/>
  <c r="AP443"/>
  <c r="AN443"/>
  <c r="AL443"/>
  <c r="AJ443"/>
  <c r="AH443"/>
  <c r="AT442"/>
  <c r="AR442"/>
  <c r="AP442"/>
  <c r="AN442"/>
  <c r="AL442"/>
  <c r="AJ442"/>
  <c r="AH442"/>
  <c r="AT441"/>
  <c r="AR441"/>
  <c r="AP441"/>
  <c r="AN441"/>
  <c r="AL441"/>
  <c r="AJ441"/>
  <c r="AH441"/>
  <c r="AT440"/>
  <c r="AR440"/>
  <c r="AP440"/>
  <c r="AN440"/>
  <c r="AL440"/>
  <c r="AJ440"/>
  <c r="AH440"/>
  <c r="AT439"/>
  <c r="AR439"/>
  <c r="AP439"/>
  <c r="AN439"/>
  <c r="AL439"/>
  <c r="AJ439"/>
  <c r="AH439"/>
  <c r="AT438"/>
  <c r="AR438"/>
  <c r="AP438"/>
  <c r="AN438"/>
  <c r="AL438"/>
  <c r="AJ438"/>
  <c r="AH438"/>
  <c r="AT437"/>
  <c r="AR437"/>
  <c r="AP437"/>
  <c r="AN437"/>
  <c r="AL437"/>
  <c r="AJ437"/>
  <c r="AH437"/>
  <c r="AT436"/>
  <c r="AR436"/>
  <c r="AP436"/>
  <c r="AN436"/>
  <c r="AL436"/>
  <c r="AJ436"/>
  <c r="AH436"/>
  <c r="AT435"/>
  <c r="AR435"/>
  <c r="AP435"/>
  <c r="AN435"/>
  <c r="AL435"/>
  <c r="AJ435"/>
  <c r="AH435"/>
  <c r="AT434"/>
  <c r="AR434"/>
  <c r="AP434"/>
  <c r="AN434"/>
  <c r="AL434"/>
  <c r="AJ434"/>
  <c r="AH434"/>
  <c r="AT433"/>
  <c r="AR433"/>
  <c r="AP433"/>
  <c r="AN433"/>
  <c r="AL433"/>
  <c r="AJ433"/>
  <c r="AH433"/>
  <c r="AT432"/>
  <c r="AR432"/>
  <c r="AP432"/>
  <c r="AN432"/>
  <c r="AL432"/>
  <c r="AJ432"/>
  <c r="AH432"/>
  <c r="AT431"/>
  <c r="AR431"/>
  <c r="AP431"/>
  <c r="AN431"/>
  <c r="AL431"/>
  <c r="AJ431"/>
  <c r="AH431"/>
  <c r="AT430"/>
  <c r="AR430"/>
  <c r="AP430"/>
  <c r="AN430"/>
  <c r="AL430"/>
  <c r="AJ430"/>
  <c r="AH430"/>
  <c r="AT429"/>
  <c r="AR429"/>
  <c r="AP429"/>
  <c r="AN429"/>
  <c r="AL429"/>
  <c r="AJ429"/>
  <c r="AH429"/>
  <c r="AT428"/>
  <c r="AR428"/>
  <c r="AP428"/>
  <c r="AN428"/>
  <c r="AL428"/>
  <c r="AJ428"/>
  <c r="AH428"/>
  <c r="AT427"/>
  <c r="AR427"/>
  <c r="AP427"/>
  <c r="AN427"/>
  <c r="AL427"/>
  <c r="AJ427"/>
  <c r="AH427"/>
  <c r="AT426"/>
  <c r="AR426"/>
  <c r="AP426"/>
  <c r="AN426"/>
  <c r="AL426"/>
  <c r="AJ426"/>
  <c r="AH426"/>
  <c r="AT425"/>
  <c r="AR425"/>
  <c r="AP425"/>
  <c r="AN425"/>
  <c r="AL425"/>
  <c r="AJ425"/>
  <c r="AH425"/>
  <c r="AT424"/>
  <c r="AR424"/>
  <c r="AP424"/>
  <c r="AN424"/>
  <c r="AL424"/>
  <c r="AJ424"/>
  <c r="AH424"/>
  <c r="AT423"/>
  <c r="AR423"/>
  <c r="AP423"/>
  <c r="AN423"/>
  <c r="AL423"/>
  <c r="AJ423"/>
  <c r="AH423"/>
  <c r="AT422"/>
  <c r="AR422"/>
  <c r="AP422"/>
  <c r="AN422"/>
  <c r="AL422"/>
  <c r="AJ422"/>
  <c r="AH422"/>
  <c r="AT421"/>
  <c r="AR421"/>
  <c r="AP421"/>
  <c r="AN421"/>
  <c r="AL421"/>
  <c r="AJ421"/>
  <c r="AH421"/>
  <c r="AT420"/>
  <c r="AR420"/>
  <c r="AP420"/>
  <c r="AN420"/>
  <c r="AL420"/>
  <c r="AJ420"/>
  <c r="AH420"/>
  <c r="AT419"/>
  <c r="AR419"/>
  <c r="AP419"/>
  <c r="AN419"/>
  <c r="AL419"/>
  <c r="AJ419"/>
  <c r="AH419"/>
  <c r="AT418"/>
  <c r="AR418"/>
  <c r="AP418"/>
  <c r="AN418"/>
  <c r="AL418"/>
  <c r="AJ418"/>
  <c r="AH418"/>
  <c r="AT417"/>
  <c r="AR417"/>
  <c r="AP417"/>
  <c r="AN417"/>
  <c r="AL417"/>
  <c r="AJ417"/>
  <c r="AH417"/>
  <c r="AT416"/>
  <c r="AR416"/>
  <c r="AP416"/>
  <c r="AN416"/>
  <c r="AL416"/>
  <c r="AJ416"/>
  <c r="AH416"/>
  <c r="AT415"/>
  <c r="AR415"/>
  <c r="AP415"/>
  <c r="AN415"/>
  <c r="AL415"/>
  <c r="AJ415"/>
  <c r="AH415"/>
  <c r="AT414"/>
  <c r="AR414"/>
  <c r="AP414"/>
  <c r="AN414"/>
  <c r="AL414"/>
  <c r="AJ414"/>
  <c r="AH414"/>
  <c r="AT413"/>
  <c r="AR413"/>
  <c r="AP413"/>
  <c r="AN413"/>
  <c r="AL413"/>
  <c r="AJ413"/>
  <c r="AH413"/>
  <c r="AT412"/>
  <c r="AR412"/>
  <c r="AP412"/>
  <c r="AN412"/>
  <c r="AL412"/>
  <c r="AJ412"/>
  <c r="AH412"/>
  <c r="AT411"/>
  <c r="AR411"/>
  <c r="AP411"/>
  <c r="AN411"/>
  <c r="AL411"/>
  <c r="AJ411"/>
  <c r="AH411"/>
  <c r="AT410"/>
  <c r="AR410"/>
  <c r="AP410"/>
  <c r="AN410"/>
  <c r="AL410"/>
  <c r="AJ410"/>
  <c r="AH410"/>
  <c r="AT409"/>
  <c r="AR409"/>
  <c r="AP409"/>
  <c r="AN409"/>
  <c r="AL409"/>
  <c r="AJ409"/>
  <c r="AH409"/>
  <c r="AT408"/>
  <c r="AR408"/>
  <c r="AP408"/>
  <c r="AN408"/>
  <c r="AL408"/>
  <c r="AJ408"/>
  <c r="AH408"/>
  <c r="AT407"/>
  <c r="AR407"/>
  <c r="AP407"/>
  <c r="AN407"/>
  <c r="AL407"/>
  <c r="AJ407"/>
  <c r="AH407"/>
  <c r="AT406"/>
  <c r="AR406"/>
  <c r="AP406"/>
  <c r="AN406"/>
  <c r="AL406"/>
  <c r="AJ406"/>
  <c r="AH406"/>
  <c r="AT405"/>
  <c r="AR405"/>
  <c r="AP405"/>
  <c r="AN405"/>
  <c r="AL405"/>
  <c r="AJ405"/>
  <c r="AH405"/>
  <c r="AT404"/>
  <c r="AR404"/>
  <c r="AP404"/>
  <c r="AN404"/>
  <c r="AL404"/>
  <c r="AJ404"/>
  <c r="AH404"/>
  <c r="AT403"/>
  <c r="AR403"/>
  <c r="AP403"/>
  <c r="AN403"/>
  <c r="AL403"/>
  <c r="AJ403"/>
  <c r="AH403"/>
  <c r="AT402"/>
  <c r="AR402"/>
  <c r="AP402"/>
  <c r="AN402"/>
  <c r="AL402"/>
  <c r="AJ402"/>
  <c r="AH402"/>
  <c r="AT401"/>
  <c r="AR401"/>
  <c r="AP401"/>
  <c r="AN401"/>
  <c r="AL401"/>
  <c r="AJ401"/>
  <c r="AH401"/>
  <c r="AT400"/>
  <c r="AR400"/>
  <c r="AP400"/>
  <c r="AN400"/>
  <c r="AL400"/>
  <c r="AJ400"/>
  <c r="AH400"/>
  <c r="AT399"/>
  <c r="AR399"/>
  <c r="AP399"/>
  <c r="AN399"/>
  <c r="AL399"/>
  <c r="AJ399"/>
  <c r="AH399"/>
  <c r="AT398"/>
  <c r="AR398"/>
  <c r="AP398"/>
  <c r="AN398"/>
  <c r="AL398"/>
  <c r="AJ398"/>
  <c r="AH398"/>
  <c r="AT397"/>
  <c r="AR397"/>
  <c r="AP397"/>
  <c r="AN397"/>
  <c r="AL397"/>
  <c r="AJ397"/>
  <c r="AH397"/>
  <c r="AT396"/>
  <c r="AR396"/>
  <c r="AP396"/>
  <c r="AN396"/>
  <c r="AL396"/>
  <c r="AJ396"/>
  <c r="AH396"/>
  <c r="AT395"/>
  <c r="AR395"/>
  <c r="AP395"/>
  <c r="AN395"/>
  <c r="AL395"/>
  <c r="AJ395"/>
  <c r="AH395"/>
  <c r="AT394"/>
  <c r="AR394"/>
  <c r="AP394"/>
  <c r="AN394"/>
  <c r="AL394"/>
  <c r="AJ394"/>
  <c r="AH394"/>
  <c r="AT393"/>
  <c r="AR393"/>
  <c r="AP393"/>
  <c r="AN393"/>
  <c r="AL393"/>
  <c r="AJ393"/>
  <c r="AH393"/>
  <c r="AT392"/>
  <c r="AR392"/>
  <c r="AP392"/>
  <c r="AN392"/>
  <c r="AL392"/>
  <c r="AJ392"/>
  <c r="AH392"/>
  <c r="AT391"/>
  <c r="AR391"/>
  <c r="AP391"/>
  <c r="AN391"/>
  <c r="AL391"/>
  <c r="AJ391"/>
  <c r="AH391"/>
  <c r="AT390"/>
  <c r="AR390"/>
  <c r="AP390"/>
  <c r="AN390"/>
  <c r="AL390"/>
  <c r="AJ390"/>
  <c r="AH390"/>
  <c r="AT389"/>
  <c r="AR389"/>
  <c r="AP389"/>
  <c r="AN389"/>
  <c r="AL389"/>
  <c r="AJ389"/>
  <c r="AH389"/>
  <c r="AT388"/>
  <c r="AR388"/>
  <c r="AP388"/>
  <c r="AN388"/>
  <c r="AL388"/>
  <c r="AJ388"/>
  <c r="AH388"/>
  <c r="AT387"/>
  <c r="AR387"/>
  <c r="AP387"/>
  <c r="AN387"/>
  <c r="AL387"/>
  <c r="AJ387"/>
  <c r="AH387"/>
  <c r="AT386"/>
  <c r="AR386"/>
  <c r="AP386"/>
  <c r="AN386"/>
  <c r="AL386"/>
  <c r="AJ386"/>
  <c r="AH386"/>
  <c r="AT385"/>
  <c r="AR385"/>
  <c r="AP385"/>
  <c r="AN385"/>
  <c r="AL385"/>
  <c r="AJ385"/>
  <c r="AH385"/>
  <c r="AT384"/>
  <c r="AR384"/>
  <c r="AP384"/>
  <c r="AN384"/>
  <c r="AL384"/>
  <c r="AJ384"/>
  <c r="AH384"/>
  <c r="AT383"/>
  <c r="AR383"/>
  <c r="AP383"/>
  <c r="AN383"/>
  <c r="AL383"/>
  <c r="AJ383"/>
  <c r="AH383"/>
  <c r="AT382"/>
  <c r="AR382"/>
  <c r="AP382"/>
  <c r="AN382"/>
  <c r="AL382"/>
  <c r="AJ382"/>
  <c r="AH382"/>
  <c r="AT381"/>
  <c r="AR381"/>
  <c r="AP381"/>
  <c r="AN381"/>
  <c r="AL381"/>
  <c r="AJ381"/>
  <c r="AH381"/>
  <c r="AT380"/>
  <c r="AR380"/>
  <c r="AP380"/>
  <c r="AN380"/>
  <c r="AL380"/>
  <c r="AJ380"/>
  <c r="AH380"/>
  <c r="AT379"/>
  <c r="AR379"/>
  <c r="AP379"/>
  <c r="AN379"/>
  <c r="AL379"/>
  <c r="AJ379"/>
  <c r="AH379"/>
  <c r="AT378"/>
  <c r="AR378"/>
  <c r="AP378"/>
  <c r="AN378"/>
  <c r="AL378"/>
  <c r="AJ378"/>
  <c r="AH378"/>
  <c r="AT377"/>
  <c r="AR377"/>
  <c r="AP377"/>
  <c r="AN377"/>
  <c r="AL377"/>
  <c r="AJ377"/>
  <c r="AH377"/>
  <c r="AT376"/>
  <c r="AR376"/>
  <c r="AP376"/>
  <c r="AN376"/>
  <c r="AL376"/>
  <c r="AJ376"/>
  <c r="AH376"/>
  <c r="AT375"/>
  <c r="AR375"/>
  <c r="AP375"/>
  <c r="AN375"/>
  <c r="AL375"/>
  <c r="AJ375"/>
  <c r="AH375"/>
  <c r="AT374"/>
  <c r="AR374"/>
  <c r="AP374"/>
  <c r="AN374"/>
  <c r="AL374"/>
  <c r="AJ374"/>
  <c r="AH374"/>
  <c r="AT373"/>
  <c r="AR373"/>
  <c r="AP373"/>
  <c r="AN373"/>
  <c r="AL373"/>
  <c r="AJ373"/>
  <c r="AH373"/>
  <c r="AT372"/>
  <c r="AR372"/>
  <c r="AP372"/>
  <c r="AN372"/>
  <c r="AL372"/>
  <c r="AJ372"/>
  <c r="AH372"/>
  <c r="AT371"/>
  <c r="AR371"/>
  <c r="AP371"/>
  <c r="AN371"/>
  <c r="AL371"/>
  <c r="AJ371"/>
  <c r="AH371"/>
  <c r="AT370"/>
  <c r="AR370"/>
  <c r="AP370"/>
  <c r="AN370"/>
  <c r="AL370"/>
  <c r="AJ370"/>
  <c r="AH370"/>
  <c r="AT369"/>
  <c r="AR369"/>
  <c r="AP369"/>
  <c r="AN369"/>
  <c r="AL369"/>
  <c r="AJ369"/>
  <c r="AH369"/>
  <c r="AT368"/>
  <c r="AR368"/>
  <c r="AP368"/>
  <c r="AN368"/>
  <c r="AL368"/>
  <c r="AJ368"/>
  <c r="AH368"/>
  <c r="AT367"/>
  <c r="AR367"/>
  <c r="AP367"/>
  <c r="AN367"/>
  <c r="AL367"/>
  <c r="AJ367"/>
  <c r="AH367"/>
  <c r="AT366"/>
  <c r="AR366"/>
  <c r="AP366"/>
  <c r="AN366"/>
  <c r="AL366"/>
  <c r="AJ366"/>
  <c r="AH366"/>
  <c r="AT365"/>
  <c r="AR365"/>
  <c r="AP365"/>
  <c r="AN365"/>
  <c r="AL365"/>
  <c r="AJ365"/>
  <c r="AH365"/>
  <c r="AT364"/>
  <c r="AR364"/>
  <c r="AP364"/>
  <c r="AN364"/>
  <c r="AL364"/>
  <c r="AJ364"/>
  <c r="AH364"/>
  <c r="AT363"/>
  <c r="AR363"/>
  <c r="AP363"/>
  <c r="AN363"/>
  <c r="AL363"/>
  <c r="AJ363"/>
  <c r="AH363"/>
  <c r="AT362"/>
  <c r="AR362"/>
  <c r="AP362"/>
  <c r="AN362"/>
  <c r="AL362"/>
  <c r="AJ362"/>
  <c r="AH362"/>
  <c r="AT361"/>
  <c r="AR361"/>
  <c r="AP361"/>
  <c r="AN361"/>
  <c r="AL361"/>
  <c r="AJ361"/>
  <c r="AH361"/>
  <c r="AT360"/>
  <c r="AR360"/>
  <c r="AP360"/>
  <c r="AN360"/>
  <c r="AL360"/>
  <c r="AJ360"/>
  <c r="AH360"/>
  <c r="AT359"/>
  <c r="AR359"/>
  <c r="AP359"/>
  <c r="AN359"/>
  <c r="AL359"/>
  <c r="AJ359"/>
  <c r="AH359"/>
  <c r="AT358"/>
  <c r="AR358"/>
  <c r="AP358"/>
  <c r="AN358"/>
  <c r="AL358"/>
  <c r="AJ358"/>
  <c r="AH358"/>
  <c r="AT357"/>
  <c r="AR357"/>
  <c r="AP357"/>
  <c r="AN357"/>
  <c r="AL357"/>
  <c r="AJ357"/>
  <c r="AH357"/>
  <c r="AT356"/>
  <c r="AR356"/>
  <c r="AP356"/>
  <c r="AN356"/>
  <c r="AL356"/>
  <c r="AJ356"/>
  <c r="AH356"/>
  <c r="AT355"/>
  <c r="AR355"/>
  <c r="AP355"/>
  <c r="AN355"/>
  <c r="AL355"/>
  <c r="AJ355"/>
  <c r="AH355"/>
  <c r="AT354"/>
  <c r="AR354"/>
  <c r="AP354"/>
  <c r="AN354"/>
  <c r="AL354"/>
  <c r="AJ354"/>
  <c r="AH354"/>
  <c r="AT353"/>
  <c r="AR353"/>
  <c r="AP353"/>
  <c r="AN353"/>
  <c r="AL353"/>
  <c r="AJ353"/>
  <c r="AH353"/>
  <c r="AT352"/>
  <c r="AR352"/>
  <c r="AP352"/>
  <c r="AN352"/>
  <c r="AL352"/>
  <c r="AJ352"/>
  <c r="AH352"/>
  <c r="AT351"/>
  <c r="AR351"/>
  <c r="AP351"/>
  <c r="AN351"/>
  <c r="AL351"/>
  <c r="AJ351"/>
  <c r="AH351"/>
  <c r="AT350"/>
  <c r="AR350"/>
  <c r="AP350"/>
  <c r="AN350"/>
  <c r="AL350"/>
  <c r="AJ350"/>
  <c r="AH350"/>
  <c r="AT349"/>
  <c r="AR349"/>
  <c r="AP349"/>
  <c r="AN349"/>
  <c r="AL349"/>
  <c r="AJ349"/>
  <c r="AH349"/>
  <c r="AT348"/>
  <c r="AR348"/>
  <c r="AP348"/>
  <c r="AN348"/>
  <c r="AL348"/>
  <c r="AJ348"/>
  <c r="AH348"/>
  <c r="AT347"/>
  <c r="AR347"/>
  <c r="AP347"/>
  <c r="AN347"/>
  <c r="AL347"/>
  <c r="AJ347"/>
  <c r="AH347"/>
  <c r="AT346"/>
  <c r="AR346"/>
  <c r="AP346"/>
  <c r="AN346"/>
  <c r="AL346"/>
  <c r="AJ346"/>
  <c r="AH346"/>
  <c r="AT345"/>
  <c r="AR345"/>
  <c r="AP345"/>
  <c r="AN345"/>
  <c r="AL345"/>
  <c r="AJ345"/>
  <c r="AH345"/>
  <c r="AT344"/>
  <c r="AR344"/>
  <c r="AP344"/>
  <c r="AN344"/>
  <c r="AL344"/>
  <c r="AJ344"/>
  <c r="AH344"/>
  <c r="AT343"/>
  <c r="AR343"/>
  <c r="AP343"/>
  <c r="AN343"/>
  <c r="AL343"/>
  <c r="AJ343"/>
  <c r="AH343"/>
  <c r="AT342"/>
  <c r="AR342"/>
  <c r="AP342"/>
  <c r="AN342"/>
  <c r="AL342"/>
  <c r="AJ342"/>
  <c r="AH342"/>
  <c r="AT341"/>
  <c r="AR341"/>
  <c r="AP341"/>
  <c r="AN341"/>
  <c r="AL341"/>
  <c r="AJ341"/>
  <c r="AH341"/>
  <c r="AT340"/>
  <c r="AR340"/>
  <c r="AP340"/>
  <c r="AN340"/>
  <c r="AL340"/>
  <c r="AJ340"/>
  <c r="AH340"/>
  <c r="AT339"/>
  <c r="AR339"/>
  <c r="AP339"/>
  <c r="AN339"/>
  <c r="AL339"/>
  <c r="AJ339"/>
  <c r="AH339"/>
  <c r="AT338"/>
  <c r="AR338"/>
  <c r="AP338"/>
  <c r="AN338"/>
  <c r="AL338"/>
  <c r="AJ338"/>
  <c r="AH338"/>
  <c r="AT337"/>
  <c r="AR337"/>
  <c r="AP337"/>
  <c r="AN337"/>
  <c r="AL337"/>
  <c r="AJ337"/>
  <c r="AH337"/>
  <c r="AT336"/>
  <c r="AR336"/>
  <c r="AP336"/>
  <c r="AN336"/>
  <c r="AL336"/>
  <c r="AJ336"/>
  <c r="AH336"/>
  <c r="AT335"/>
  <c r="AR335"/>
  <c r="AP335"/>
  <c r="AN335"/>
  <c r="AL335"/>
  <c r="AJ335"/>
  <c r="AH335"/>
  <c r="AT334"/>
  <c r="AR334"/>
  <c r="AP334"/>
  <c r="AN334"/>
  <c r="AL334"/>
  <c r="AJ334"/>
  <c r="AH334"/>
  <c r="AT333"/>
  <c r="AR333"/>
  <c r="AP333"/>
  <c r="AN333"/>
  <c r="AL333"/>
  <c r="AJ333"/>
  <c r="AH333"/>
  <c r="AT332"/>
  <c r="AR332"/>
  <c r="AP332"/>
  <c r="AN332"/>
  <c r="AL332"/>
  <c r="AJ332"/>
  <c r="AH332"/>
  <c r="AT331"/>
  <c r="AR331"/>
  <c r="AP331"/>
  <c r="AN331"/>
  <c r="AL331"/>
  <c r="AJ331"/>
  <c r="AH331"/>
  <c r="AT330"/>
  <c r="AR330"/>
  <c r="AP330"/>
  <c r="AN330"/>
  <c r="AL330"/>
  <c r="AJ330"/>
  <c r="AH330"/>
  <c r="AT329"/>
  <c r="AR329"/>
  <c r="AP329"/>
  <c r="AN329"/>
  <c r="AL329"/>
  <c r="AJ329"/>
  <c r="AH329"/>
  <c r="AT328"/>
  <c r="AR328"/>
  <c r="AP328"/>
  <c r="AN328"/>
  <c r="AL328"/>
  <c r="AJ328"/>
  <c r="AH328"/>
  <c r="AT327"/>
  <c r="AR327"/>
  <c r="AP327"/>
  <c r="AN327"/>
  <c r="AL327"/>
  <c r="AJ327"/>
  <c r="AH327"/>
  <c r="AT326"/>
  <c r="AR326"/>
  <c r="AP326"/>
  <c r="AN326"/>
  <c r="AL326"/>
  <c r="AJ326"/>
  <c r="AH326"/>
  <c r="AT325"/>
  <c r="AR325"/>
  <c r="AP325"/>
  <c r="AN325"/>
  <c r="AL325"/>
  <c r="AJ325"/>
  <c r="AH325"/>
  <c r="AT324"/>
  <c r="AR324"/>
  <c r="AP324"/>
  <c r="AN324"/>
  <c r="AL324"/>
  <c r="AJ324"/>
  <c r="AH324"/>
  <c r="AT323"/>
  <c r="AR323"/>
  <c r="AP323"/>
  <c r="AN323"/>
  <c r="AL323"/>
  <c r="AJ323"/>
  <c r="AH323"/>
  <c r="AT322"/>
  <c r="AR322"/>
  <c r="AP322"/>
  <c r="AN322"/>
  <c r="AL322"/>
  <c r="AJ322"/>
  <c r="AH322"/>
  <c r="AT321"/>
  <c r="AR321"/>
  <c r="AP321"/>
  <c r="AN321"/>
  <c r="AL321"/>
  <c r="AJ321"/>
  <c r="AH321"/>
  <c r="AT320"/>
  <c r="AR320"/>
  <c r="AP320"/>
  <c r="AN320"/>
  <c r="AL320"/>
  <c r="AJ320"/>
  <c r="AH320"/>
  <c r="AT319"/>
  <c r="AR319"/>
  <c r="AP319"/>
  <c r="AN319"/>
  <c r="AL319"/>
  <c r="AJ319"/>
  <c r="AH319"/>
  <c r="AT318"/>
  <c r="AR318"/>
  <c r="AP318"/>
  <c r="AN318"/>
  <c r="AL318"/>
  <c r="AJ318"/>
  <c r="AH318"/>
  <c r="AT317"/>
  <c r="AR317"/>
  <c r="AP317"/>
  <c r="AN317"/>
  <c r="AL317"/>
  <c r="AJ317"/>
  <c r="AH317"/>
  <c r="AT316"/>
  <c r="AR316"/>
  <c r="AP316"/>
  <c r="AN316"/>
  <c r="AL316"/>
  <c r="AJ316"/>
  <c r="AH316"/>
  <c r="AT315"/>
  <c r="AR315"/>
  <c r="AP315"/>
  <c r="AN315"/>
  <c r="AL315"/>
  <c r="AJ315"/>
  <c r="AH315"/>
  <c r="AT314"/>
  <c r="AR314"/>
  <c r="AP314"/>
  <c r="AN314"/>
  <c r="AL314"/>
  <c r="AJ314"/>
  <c r="AH314"/>
  <c r="AT313"/>
  <c r="AR313"/>
  <c r="AP313"/>
  <c r="AN313"/>
  <c r="AL313"/>
  <c r="AJ313"/>
  <c r="AH313"/>
  <c r="AT312"/>
  <c r="AR312"/>
  <c r="AP312"/>
  <c r="AN312"/>
  <c r="AL312"/>
  <c r="AJ312"/>
  <c r="AH312"/>
  <c r="AT311"/>
  <c r="AR311"/>
  <c r="AP311"/>
  <c r="AN311"/>
  <c r="AL311"/>
  <c r="AJ311"/>
  <c r="AH311"/>
  <c r="AT310"/>
  <c r="AR310"/>
  <c r="AP310"/>
  <c r="AN310"/>
  <c r="AL310"/>
  <c r="AJ310"/>
  <c r="AH310"/>
  <c r="AT309"/>
  <c r="AR309"/>
  <c r="AP309"/>
  <c r="AN309"/>
  <c r="AL309"/>
  <c r="AJ309"/>
  <c r="AH309"/>
  <c r="AT308"/>
  <c r="AR308"/>
  <c r="AP308"/>
  <c r="AN308"/>
  <c r="AL308"/>
  <c r="AJ308"/>
  <c r="AH308"/>
  <c r="AT307"/>
  <c r="AR307"/>
  <c r="AP307"/>
  <c r="AN307"/>
  <c r="AL307"/>
  <c r="AJ307"/>
  <c r="AH307"/>
  <c r="AT306"/>
  <c r="AR306"/>
  <c r="AP306"/>
  <c r="AN306"/>
  <c r="AL306"/>
  <c r="AJ306"/>
  <c r="AH306"/>
  <c r="AT305"/>
  <c r="AR305"/>
  <c r="AP305"/>
  <c r="AN305"/>
  <c r="AL305"/>
  <c r="AJ305"/>
  <c r="AH305"/>
  <c r="AT304"/>
  <c r="AR304"/>
  <c r="AP304"/>
  <c r="AN304"/>
  <c r="AL304"/>
  <c r="AJ304"/>
  <c r="AH304"/>
  <c r="AT303"/>
  <c r="AR303"/>
  <c r="AP303"/>
  <c r="AN303"/>
  <c r="AL303"/>
  <c r="AJ303"/>
  <c r="AH303"/>
  <c r="AT302"/>
  <c r="AR302"/>
  <c r="AP302"/>
  <c r="AN302"/>
  <c r="AL302"/>
  <c r="AJ302"/>
  <c r="AH302"/>
  <c r="AT301"/>
  <c r="AR301"/>
  <c r="AP301"/>
  <c r="AN301"/>
  <c r="AL301"/>
  <c r="AJ301"/>
  <c r="AH301"/>
  <c r="AT300"/>
  <c r="AR300"/>
  <c r="AP300"/>
  <c r="AN300"/>
  <c r="AL300"/>
  <c r="AJ300"/>
  <c r="AH300"/>
  <c r="AT299"/>
  <c r="AR299"/>
  <c r="AP299"/>
  <c r="AN299"/>
  <c r="AL299"/>
  <c r="AJ299"/>
  <c r="AH299"/>
  <c r="AT298"/>
  <c r="AR298"/>
  <c r="AP298"/>
  <c r="AN298"/>
  <c r="AL298"/>
  <c r="AJ298"/>
  <c r="AH298"/>
  <c r="AT297"/>
  <c r="AR297"/>
  <c r="AP297"/>
  <c r="AN297"/>
  <c r="AL297"/>
  <c r="AJ297"/>
  <c r="AH297"/>
  <c r="AT296"/>
  <c r="AR296"/>
  <c r="AP296"/>
  <c r="AN296"/>
  <c r="AL296"/>
  <c r="AJ296"/>
  <c r="AH296"/>
  <c r="AT295"/>
  <c r="AR295"/>
  <c r="AP295"/>
  <c r="AN295"/>
  <c r="AL295"/>
  <c r="AJ295"/>
  <c r="AH295"/>
  <c r="AT294"/>
  <c r="AR294"/>
  <c r="AP294"/>
  <c r="AN294"/>
  <c r="AL294"/>
  <c r="AJ294"/>
  <c r="AH294"/>
  <c r="AT293"/>
  <c r="AR293"/>
  <c r="AP293"/>
  <c r="AN293"/>
  <c r="AL293"/>
  <c r="AJ293"/>
  <c r="AH293"/>
  <c r="AT292"/>
  <c r="AR292"/>
  <c r="AP292"/>
  <c r="AN292"/>
  <c r="AL292"/>
  <c r="AJ292"/>
  <c r="AH292"/>
  <c r="AT291"/>
  <c r="AR291"/>
  <c r="AP291"/>
  <c r="AN291"/>
  <c r="AL291"/>
  <c r="AJ291"/>
  <c r="AH291"/>
  <c r="AT290"/>
  <c r="AR290"/>
  <c r="AP290"/>
  <c r="AN290"/>
  <c r="AL290"/>
  <c r="AJ290"/>
  <c r="AH290"/>
  <c r="AT289"/>
  <c r="AR289"/>
  <c r="AP289"/>
  <c r="AN289"/>
  <c r="AL289"/>
  <c r="AJ289"/>
  <c r="AH289"/>
  <c r="AT288"/>
  <c r="AR288"/>
  <c r="AP288"/>
  <c r="AN288"/>
  <c r="AL288"/>
  <c r="AJ288"/>
  <c r="AH288"/>
  <c r="AT287"/>
  <c r="AR287"/>
  <c r="AP287"/>
  <c r="AN287"/>
  <c r="AL287"/>
  <c r="AJ287"/>
  <c r="AH287"/>
  <c r="AT286"/>
  <c r="AR286"/>
  <c r="AP286"/>
  <c r="AN286"/>
  <c r="AL286"/>
  <c r="AJ286"/>
  <c r="AH286"/>
  <c r="AT285"/>
  <c r="AR285"/>
  <c r="AP285"/>
  <c r="AN285"/>
  <c r="AL285"/>
  <c r="AJ285"/>
  <c r="AH285"/>
  <c r="AT284"/>
  <c r="AR284"/>
  <c r="AP284"/>
  <c r="AN284"/>
  <c r="AL284"/>
  <c r="AJ284"/>
  <c r="AH284"/>
  <c r="AT283"/>
  <c r="AR283"/>
  <c r="AP283"/>
  <c r="AN283"/>
  <c r="AL283"/>
  <c r="AJ283"/>
  <c r="AH283"/>
  <c r="AT282"/>
  <c r="AR282"/>
  <c r="AP282"/>
  <c r="AN282"/>
  <c r="AL282"/>
  <c r="AJ282"/>
  <c r="AH282"/>
  <c r="AT281"/>
  <c r="AR281"/>
  <c r="AP281"/>
  <c r="AN281"/>
  <c r="AL281"/>
  <c r="AJ281"/>
  <c r="AH281"/>
  <c r="AT280"/>
  <c r="AR280"/>
  <c r="AP280"/>
  <c r="AN280"/>
  <c r="AL280"/>
  <c r="AJ280"/>
  <c r="AH280"/>
  <c r="AT279"/>
  <c r="AR279"/>
  <c r="AP279"/>
  <c r="AN279"/>
  <c r="AL279"/>
  <c r="AJ279"/>
  <c r="AH279"/>
  <c r="AT278"/>
  <c r="AR278"/>
  <c r="AP278"/>
  <c r="AN278"/>
  <c r="AL278"/>
  <c r="AJ278"/>
  <c r="AH278"/>
  <c r="AT277"/>
  <c r="AR277"/>
  <c r="AP277"/>
  <c r="AN277"/>
  <c r="AL277"/>
  <c r="AJ277"/>
  <c r="AH277"/>
  <c r="AT276"/>
  <c r="AR276"/>
  <c r="AP276"/>
  <c r="AN276"/>
  <c r="AL276"/>
  <c r="AJ276"/>
  <c r="AH276"/>
  <c r="AT275"/>
  <c r="AR275"/>
  <c r="AP275"/>
  <c r="AN275"/>
  <c r="AL275"/>
  <c r="AJ275"/>
  <c r="AH275"/>
  <c r="AT274"/>
  <c r="AR274"/>
  <c r="AP274"/>
  <c r="AN274"/>
  <c r="AL274"/>
  <c r="AJ274"/>
  <c r="AH274"/>
  <c r="AT273"/>
  <c r="AR273"/>
  <c r="AP273"/>
  <c r="AN273"/>
  <c r="AL273"/>
  <c r="AJ273"/>
  <c r="AH273"/>
  <c r="AT272"/>
  <c r="AR272"/>
  <c r="AP272"/>
  <c r="AN272"/>
  <c r="AL272"/>
  <c r="AJ272"/>
  <c r="AH272"/>
  <c r="AT271"/>
  <c r="AR271"/>
  <c r="AP271"/>
  <c r="AN271"/>
  <c r="AL271"/>
  <c r="AJ271"/>
  <c r="AH271"/>
  <c r="AT270"/>
  <c r="AR270"/>
  <c r="AP270"/>
  <c r="AN270"/>
  <c r="AL270"/>
  <c r="AJ270"/>
  <c r="AH270"/>
  <c r="AT269"/>
  <c r="AR269"/>
  <c r="AP269"/>
  <c r="AN269"/>
  <c r="AL269"/>
  <c r="AJ269"/>
  <c r="AH269"/>
  <c r="AT268"/>
  <c r="AR268"/>
  <c r="AP268"/>
  <c r="AN268"/>
  <c r="AL268"/>
  <c r="AJ268"/>
  <c r="AH268"/>
  <c r="AT267"/>
  <c r="AR267"/>
  <c r="AP267"/>
  <c r="AN267"/>
  <c r="AL267"/>
  <c r="AJ267"/>
  <c r="AH267"/>
  <c r="AT266"/>
  <c r="AR266"/>
  <c r="AP266"/>
  <c r="AN266"/>
  <c r="AL266"/>
  <c r="AJ266"/>
  <c r="AH266"/>
  <c r="AT265"/>
  <c r="AR265"/>
  <c r="AP265"/>
  <c r="AN265"/>
  <c r="AL265"/>
  <c r="AJ265"/>
  <c r="AH265"/>
  <c r="AT264"/>
  <c r="AR264"/>
  <c r="AP264"/>
  <c r="AN264"/>
  <c r="AL264"/>
  <c r="AJ264"/>
  <c r="AH264"/>
  <c r="AT263"/>
  <c r="AR263"/>
  <c r="AP263"/>
  <c r="AN263"/>
  <c r="AL263"/>
  <c r="AJ263"/>
  <c r="AH263"/>
  <c r="AT262"/>
  <c r="AR262"/>
  <c r="AP262"/>
  <c r="AN262"/>
  <c r="AL262"/>
  <c r="AJ262"/>
  <c r="AH262"/>
  <c r="AT261"/>
  <c r="AR261"/>
  <c r="AP261"/>
  <c r="AN261"/>
  <c r="AL261"/>
  <c r="AJ261"/>
  <c r="AH261"/>
  <c r="AT260"/>
  <c r="AR260"/>
  <c r="AP260"/>
  <c r="AN260"/>
  <c r="AL260"/>
  <c r="AJ260"/>
  <c r="AH260"/>
  <c r="AT259"/>
  <c r="AR259"/>
  <c r="AP259"/>
  <c r="AN259"/>
  <c r="AL259"/>
  <c r="AJ259"/>
  <c r="AH259"/>
  <c r="AT258"/>
  <c r="AR258"/>
  <c r="AP258"/>
  <c r="AN258"/>
  <c r="AL258"/>
  <c r="AJ258"/>
  <c r="AH258"/>
  <c r="AT257"/>
  <c r="AR257"/>
  <c r="AP257"/>
  <c r="AN257"/>
  <c r="AL257"/>
  <c r="AJ257"/>
  <c r="AH257"/>
  <c r="AT256"/>
  <c r="AR256"/>
  <c r="AP256"/>
  <c r="AN256"/>
  <c r="AL256"/>
  <c r="AJ256"/>
  <c r="AH256"/>
  <c r="AT255"/>
  <c r="AR255"/>
  <c r="AP255"/>
  <c r="AN255"/>
  <c r="AL255"/>
  <c r="AJ255"/>
  <c r="AH255"/>
  <c r="AT254"/>
  <c r="AR254"/>
  <c r="AP254"/>
  <c r="AN254"/>
  <c r="AL254"/>
  <c r="AJ254"/>
  <c r="AH254"/>
  <c r="AT253"/>
  <c r="AR253"/>
  <c r="AP253"/>
  <c r="AN253"/>
  <c r="AL253"/>
  <c r="AJ253"/>
  <c r="AH253"/>
  <c r="AT252"/>
  <c r="AR252"/>
  <c r="AP252"/>
  <c r="AN252"/>
  <c r="AL252"/>
  <c r="AJ252"/>
  <c r="AH252"/>
  <c r="AT251"/>
  <c r="AR251"/>
  <c r="AP251"/>
  <c r="AN251"/>
  <c r="AL251"/>
  <c r="AJ251"/>
  <c r="AH251"/>
  <c r="AT250"/>
  <c r="AR250"/>
  <c r="AP250"/>
  <c r="AN250"/>
  <c r="AL250"/>
  <c r="AJ250"/>
  <c r="AH250"/>
  <c r="AT249"/>
  <c r="AR249"/>
  <c r="AP249"/>
  <c r="AN249"/>
  <c r="AL249"/>
  <c r="AJ249"/>
  <c r="AH249"/>
  <c r="AT248"/>
  <c r="AR248"/>
  <c r="AP248"/>
  <c r="AN248"/>
  <c r="AL248"/>
  <c r="AJ248"/>
  <c r="AH248"/>
  <c r="AT247"/>
  <c r="AR247"/>
  <c r="AP247"/>
  <c r="AN247"/>
  <c r="AL247"/>
  <c r="AJ247"/>
  <c r="AH247"/>
  <c r="AT246"/>
  <c r="AR246"/>
  <c r="AP246"/>
  <c r="AN246"/>
  <c r="AL246"/>
  <c r="AJ246"/>
  <c r="AH246"/>
  <c r="AT245"/>
  <c r="AR245"/>
  <c r="AP245"/>
  <c r="AN245"/>
  <c r="AL245"/>
  <c r="AJ245"/>
  <c r="AH245"/>
  <c r="AT244"/>
  <c r="AR244"/>
  <c r="AP244"/>
  <c r="AN244"/>
  <c r="AL244"/>
  <c r="AJ244"/>
  <c r="AH244"/>
  <c r="AT243"/>
  <c r="AR243"/>
  <c r="AP243"/>
  <c r="AN243"/>
  <c r="AL243"/>
  <c r="AJ243"/>
  <c r="AH243"/>
  <c r="AT242"/>
  <c r="AR242"/>
  <c r="AP242"/>
  <c r="AN242"/>
  <c r="AL242"/>
  <c r="AJ242"/>
  <c r="AH242"/>
  <c r="AT241"/>
  <c r="AR241"/>
  <c r="AP241"/>
  <c r="AN241"/>
  <c r="AL241"/>
  <c r="AJ241"/>
  <c r="AH241"/>
  <c r="AT240"/>
  <c r="AR240"/>
  <c r="AP240"/>
  <c r="AN240"/>
  <c r="AL240"/>
  <c r="AJ240"/>
  <c r="AH240"/>
  <c r="AT239"/>
  <c r="AR239"/>
  <c r="AP239"/>
  <c r="AN239"/>
  <c r="AL239"/>
  <c r="AJ239"/>
  <c r="AH239"/>
  <c r="AT238"/>
  <c r="AR238"/>
  <c r="AP238"/>
  <c r="AN238"/>
  <c r="AL238"/>
  <c r="AJ238"/>
  <c r="AH238"/>
  <c r="AT237"/>
  <c r="AR237"/>
  <c r="AP237"/>
  <c r="AN237"/>
  <c r="AL237"/>
  <c r="AJ237"/>
  <c r="AH237"/>
  <c r="AT236"/>
  <c r="AR236"/>
  <c r="AP236"/>
  <c r="AN236"/>
  <c r="AL236"/>
  <c r="AJ236"/>
  <c r="AH236"/>
  <c r="AT235"/>
  <c r="AR235"/>
  <c r="AP235"/>
  <c r="AN235"/>
  <c r="AL235"/>
  <c r="AJ235"/>
  <c r="AH235"/>
  <c r="AT234"/>
  <c r="AR234"/>
  <c r="AP234"/>
  <c r="AN234"/>
  <c r="AL234"/>
  <c r="AJ234"/>
  <c r="AH234"/>
  <c r="AT233"/>
  <c r="AR233"/>
  <c r="AP233"/>
  <c r="AN233"/>
  <c r="AL233"/>
  <c r="AJ233"/>
  <c r="AH233"/>
  <c r="AT232"/>
  <c r="AR232"/>
  <c r="AP232"/>
  <c r="AN232"/>
  <c r="AL232"/>
  <c r="AJ232"/>
  <c r="AH232"/>
  <c r="AT231"/>
  <c r="AR231"/>
  <c r="AP231"/>
  <c r="AN231"/>
  <c r="AL231"/>
  <c r="AJ231"/>
  <c r="AH231"/>
  <c r="AT230"/>
  <c r="AR230"/>
  <c r="AP230"/>
  <c r="AN230"/>
  <c r="AL230"/>
  <c r="AJ230"/>
  <c r="AH230"/>
  <c r="AT229"/>
  <c r="AR229"/>
  <c r="AP229"/>
  <c r="AN229"/>
  <c r="AL229"/>
  <c r="AJ229"/>
  <c r="AH229"/>
  <c r="AT228"/>
  <c r="AR228"/>
  <c r="AP228"/>
  <c r="AN228"/>
  <c r="AL228"/>
  <c r="AJ228"/>
  <c r="AH228"/>
  <c r="AT227"/>
  <c r="AR227"/>
  <c r="AP227"/>
  <c r="AN227"/>
  <c r="AL227"/>
  <c r="AJ227"/>
  <c r="AH227"/>
  <c r="AT226"/>
  <c r="AR226"/>
  <c r="AP226"/>
  <c r="AN226"/>
  <c r="AL226"/>
  <c r="AJ226"/>
  <c r="AH226"/>
  <c r="AT225"/>
  <c r="AR225"/>
  <c r="AP225"/>
  <c r="AN225"/>
  <c r="AL225"/>
  <c r="AJ225"/>
  <c r="AH225"/>
  <c r="AT224"/>
  <c r="AR224"/>
  <c r="AP224"/>
  <c r="AN224"/>
  <c r="AL224"/>
  <c r="AJ224"/>
  <c r="AH224"/>
  <c r="AT223"/>
  <c r="AR223"/>
  <c r="AP223"/>
  <c r="AN223"/>
  <c r="AL223"/>
  <c r="AJ223"/>
  <c r="AH223"/>
  <c r="AT222"/>
  <c r="AR222"/>
  <c r="AP222"/>
  <c r="AN222"/>
  <c r="AL222"/>
  <c r="AJ222"/>
  <c r="AH222"/>
  <c r="AT221"/>
  <c r="AR221"/>
  <c r="AP221"/>
  <c r="AN221"/>
  <c r="AL221"/>
  <c r="AJ221"/>
  <c r="AH221"/>
  <c r="AT220"/>
  <c r="AR220"/>
  <c r="AP220"/>
  <c r="AN220"/>
  <c r="AL220"/>
  <c r="AJ220"/>
  <c r="AH220"/>
  <c r="AT219"/>
  <c r="AR219"/>
  <c r="AP219"/>
  <c r="AN219"/>
  <c r="AL219"/>
  <c r="AJ219"/>
  <c r="AH219"/>
  <c r="AT218"/>
  <c r="AR218"/>
  <c r="AP218"/>
  <c r="AN218"/>
  <c r="AL218"/>
  <c r="AJ218"/>
  <c r="AH218"/>
  <c r="AT217"/>
  <c r="AR217"/>
  <c r="AP217"/>
  <c r="AN217"/>
  <c r="AL217"/>
  <c r="AJ217"/>
  <c r="AH217"/>
  <c r="AT216"/>
  <c r="AR216"/>
  <c r="AP216"/>
  <c r="AN216"/>
  <c r="AL216"/>
  <c r="AJ216"/>
  <c r="AH216"/>
  <c r="AT215"/>
  <c r="AR215"/>
  <c r="AP215"/>
  <c r="AN215"/>
  <c r="AL215"/>
  <c r="AJ215"/>
  <c r="AH215"/>
  <c r="AT214"/>
  <c r="AR214"/>
  <c r="AP214"/>
  <c r="AN214"/>
  <c r="AL214"/>
  <c r="AJ214"/>
  <c r="AH214"/>
  <c r="AT213"/>
  <c r="AR213"/>
  <c r="AP213"/>
  <c r="AN213"/>
  <c r="AL213"/>
  <c r="AJ213"/>
  <c r="AH213"/>
  <c r="AT212"/>
  <c r="AR212"/>
  <c r="AP212"/>
  <c r="AN212"/>
  <c r="AL212"/>
  <c r="AJ212"/>
  <c r="AH212"/>
  <c r="AT211"/>
  <c r="AR211"/>
  <c r="AP211"/>
  <c r="AN211"/>
  <c r="AL211"/>
  <c r="AJ211"/>
  <c r="AH211"/>
  <c r="AT210"/>
  <c r="AR210"/>
  <c r="AP210"/>
  <c r="AN210"/>
  <c r="AL210"/>
  <c r="AJ210"/>
  <c r="AH210"/>
  <c r="AT209"/>
  <c r="AR209"/>
  <c r="AP209"/>
  <c r="AN209"/>
  <c r="AL209"/>
  <c r="AJ209"/>
  <c r="AH209"/>
  <c r="AT208"/>
  <c r="AR208"/>
  <c r="AP208"/>
  <c r="AN208"/>
  <c r="AL208"/>
  <c r="AJ208"/>
  <c r="AH208"/>
  <c r="AT207"/>
  <c r="AR207"/>
  <c r="AP207"/>
  <c r="AN207"/>
  <c r="AL207"/>
  <c r="AJ207"/>
  <c r="AH207"/>
  <c r="AT206"/>
  <c r="AR206"/>
  <c r="AP206"/>
  <c r="AN206"/>
  <c r="AL206"/>
  <c r="AJ206"/>
  <c r="AH206"/>
  <c r="AT205"/>
  <c r="AR205"/>
  <c r="AP205"/>
  <c r="AN205"/>
  <c r="AL205"/>
  <c r="AJ205"/>
  <c r="AH205"/>
  <c r="AT204"/>
  <c r="AR204"/>
  <c r="AP204"/>
  <c r="AN204"/>
  <c r="AL204"/>
  <c r="AJ204"/>
  <c r="AH204"/>
  <c r="AT203"/>
  <c r="AR203"/>
  <c r="AP203"/>
  <c r="AN203"/>
  <c r="AL203"/>
  <c r="AJ203"/>
  <c r="AH203"/>
  <c r="AT202"/>
  <c r="AR202"/>
  <c r="AP202"/>
  <c r="AN202"/>
  <c r="AL202"/>
  <c r="AJ202"/>
  <c r="AH202"/>
  <c r="AT201"/>
  <c r="AR201"/>
  <c r="AP201"/>
  <c r="AN201"/>
  <c r="AL201"/>
  <c r="AJ201"/>
  <c r="AH201"/>
  <c r="AT200"/>
  <c r="AR200"/>
  <c r="AP200"/>
  <c r="AN200"/>
  <c r="AL200"/>
  <c r="AJ200"/>
  <c r="AH200"/>
  <c r="AT199"/>
  <c r="AR199"/>
  <c r="AP199"/>
  <c r="AN199"/>
  <c r="AL199"/>
  <c r="AJ199"/>
  <c r="AH199"/>
  <c r="AT198"/>
  <c r="AR198"/>
  <c r="AP198"/>
  <c r="AN198"/>
  <c r="AL198"/>
  <c r="AJ198"/>
  <c r="AH198"/>
  <c r="AT197"/>
  <c r="AR197"/>
  <c r="AP197"/>
  <c r="AN197"/>
  <c r="AL197"/>
  <c r="AJ197"/>
  <c r="AH197"/>
  <c r="AT196"/>
  <c r="AR196"/>
  <c r="AP196"/>
  <c r="AN196"/>
  <c r="AL196"/>
  <c r="AJ196"/>
  <c r="AH196"/>
  <c r="AT195"/>
  <c r="AR195"/>
  <c r="AP195"/>
  <c r="AN195"/>
  <c r="AL195"/>
  <c r="AJ195"/>
  <c r="AH195"/>
  <c r="AT194"/>
  <c r="AR194"/>
  <c r="AP194"/>
  <c r="AN194"/>
  <c r="AL194"/>
  <c r="AJ194"/>
  <c r="AH194"/>
  <c r="AT193"/>
  <c r="AR193"/>
  <c r="AP193"/>
  <c r="AN193"/>
  <c r="AL193"/>
  <c r="AJ193"/>
  <c r="AH193"/>
  <c r="AT192"/>
  <c r="AR192"/>
  <c r="AP192"/>
  <c r="AN192"/>
  <c r="AL192"/>
  <c r="AJ192"/>
  <c r="AH192"/>
  <c r="AT191"/>
  <c r="AR191"/>
  <c r="AP191"/>
  <c r="AN191"/>
  <c r="AL191"/>
  <c r="AJ191"/>
  <c r="AH191"/>
  <c r="AT190"/>
  <c r="AR190"/>
  <c r="AP190"/>
  <c r="AN190"/>
  <c r="AL190"/>
  <c r="AJ190"/>
  <c r="AH190"/>
  <c r="AT189"/>
  <c r="AR189"/>
  <c r="AP189"/>
  <c r="AN189"/>
  <c r="AL189"/>
  <c r="AJ189"/>
  <c r="AH189"/>
  <c r="AT188"/>
  <c r="AR188"/>
  <c r="AP188"/>
  <c r="AN188"/>
  <c r="AL188"/>
  <c r="AJ188"/>
  <c r="AH188"/>
  <c r="AT187"/>
  <c r="AR187"/>
  <c r="AP187"/>
  <c r="AN187"/>
  <c r="AL187"/>
  <c r="AJ187"/>
  <c r="AH187"/>
  <c r="AT186"/>
  <c r="AR186"/>
  <c r="AP186"/>
  <c r="AN186"/>
  <c r="AL186"/>
  <c r="AJ186"/>
  <c r="AH186"/>
  <c r="AT185"/>
  <c r="AR185"/>
  <c r="AP185"/>
  <c r="AN185"/>
  <c r="AL185"/>
  <c r="AJ185"/>
  <c r="AH185"/>
  <c r="AT184"/>
  <c r="AR184"/>
  <c r="AP184"/>
  <c r="AN184"/>
  <c r="AL184"/>
  <c r="AJ184"/>
  <c r="AH184"/>
  <c r="AT183"/>
  <c r="AR183"/>
  <c r="AP183"/>
  <c r="AN183"/>
  <c r="AL183"/>
  <c r="AJ183"/>
  <c r="AH183"/>
  <c r="AT182"/>
  <c r="AR182"/>
  <c r="AP182"/>
  <c r="AN182"/>
  <c r="AL182"/>
  <c r="AJ182"/>
  <c r="AH182"/>
  <c r="AT181"/>
  <c r="AR181"/>
  <c r="AP181"/>
  <c r="AN181"/>
  <c r="AL181"/>
  <c r="AJ181"/>
  <c r="AH181"/>
  <c r="AT180"/>
  <c r="AR180"/>
  <c r="AP180"/>
  <c r="AN180"/>
  <c r="AL180"/>
  <c r="AJ180"/>
  <c r="AH180"/>
  <c r="AT179"/>
  <c r="AR179"/>
  <c r="AP179"/>
  <c r="AN179"/>
  <c r="AL179"/>
  <c r="AJ179"/>
  <c r="AH179"/>
  <c r="AT178"/>
  <c r="AR178"/>
  <c r="AP178"/>
  <c r="AN178"/>
  <c r="AL178"/>
  <c r="AJ178"/>
  <c r="AH178"/>
  <c r="AT177"/>
  <c r="AR177"/>
  <c r="AP177"/>
  <c r="AN177"/>
  <c r="AL177"/>
  <c r="AJ177"/>
  <c r="AH177"/>
  <c r="AT176"/>
  <c r="AR176"/>
  <c r="AP176"/>
  <c r="AN176"/>
  <c r="AL176"/>
  <c r="AJ176"/>
  <c r="AH176"/>
  <c r="AT175"/>
  <c r="AR175"/>
  <c r="AP175"/>
  <c r="AN175"/>
  <c r="AL175"/>
  <c r="AJ175"/>
  <c r="AH175"/>
  <c r="AT174"/>
  <c r="AR174"/>
  <c r="AP174"/>
  <c r="AN174"/>
  <c r="AL174"/>
  <c r="AJ174"/>
  <c r="AH174"/>
  <c r="AT173"/>
  <c r="AR173"/>
  <c r="AP173"/>
  <c r="AN173"/>
  <c r="AL173"/>
  <c r="AJ173"/>
  <c r="AH173"/>
  <c r="AT172"/>
  <c r="AR172"/>
  <c r="AP172"/>
  <c r="AN172"/>
  <c r="AL172"/>
  <c r="AJ172"/>
  <c r="AH172"/>
  <c r="AT171"/>
  <c r="AR171"/>
  <c r="AP171"/>
  <c r="AN171"/>
  <c r="AL171"/>
  <c r="AJ171"/>
  <c r="AH171"/>
  <c r="AT170"/>
  <c r="AR170"/>
  <c r="AP170"/>
  <c r="AN170"/>
  <c r="AL170"/>
  <c r="AJ170"/>
  <c r="AH170"/>
  <c r="AT169"/>
  <c r="AR169"/>
  <c r="AP169"/>
  <c r="AN169"/>
  <c r="AL169"/>
  <c r="AJ169"/>
  <c r="AH169"/>
  <c r="AT168"/>
  <c r="AR168"/>
  <c r="AP168"/>
  <c r="AN168"/>
  <c r="AL168"/>
  <c r="AJ168"/>
  <c r="AH168"/>
  <c r="AT167"/>
  <c r="AR167"/>
  <c r="AP167"/>
  <c r="AN167"/>
  <c r="AL167"/>
  <c r="AJ167"/>
  <c r="AH167"/>
  <c r="AT166"/>
  <c r="AR166"/>
  <c r="AP166"/>
  <c r="AN166"/>
  <c r="AL166"/>
  <c r="AJ166"/>
  <c r="AH166"/>
  <c r="AT165"/>
  <c r="AR165"/>
  <c r="AP165"/>
  <c r="AN165"/>
  <c r="AL165"/>
  <c r="AJ165"/>
  <c r="AH165"/>
  <c r="AT164"/>
  <c r="AR164"/>
  <c r="AP164"/>
  <c r="AN164"/>
  <c r="AL164"/>
  <c r="AJ164"/>
  <c r="AH164"/>
  <c r="AT163"/>
  <c r="AR163"/>
  <c r="AP163"/>
  <c r="AN163"/>
  <c r="AL163"/>
  <c r="AJ163"/>
  <c r="AH163"/>
  <c r="AT162"/>
  <c r="AR162"/>
  <c r="AP162"/>
  <c r="AN162"/>
  <c r="AL162"/>
  <c r="AJ162"/>
  <c r="AH162"/>
  <c r="AT161"/>
  <c r="AR161"/>
  <c r="AP161"/>
  <c r="AN161"/>
  <c r="AL161"/>
  <c r="AJ161"/>
  <c r="AH161"/>
  <c r="AT160"/>
  <c r="AR160"/>
  <c r="AP160"/>
  <c r="AN160"/>
  <c r="AL160"/>
  <c r="AJ160"/>
  <c r="AH160"/>
  <c r="AT159"/>
  <c r="AR159"/>
  <c r="AP159"/>
  <c r="AN159"/>
  <c r="AL159"/>
  <c r="AJ159"/>
  <c r="AH159"/>
  <c r="AT158"/>
  <c r="AR158"/>
  <c r="AP158"/>
  <c r="AN158"/>
  <c r="AL158"/>
  <c r="AJ158"/>
  <c r="AH158"/>
  <c r="AT157"/>
  <c r="AR157"/>
  <c r="AP157"/>
  <c r="AN157"/>
  <c r="AL157"/>
  <c r="AJ157"/>
  <c r="AH157"/>
  <c r="AT156"/>
  <c r="AR156"/>
  <c r="AP156"/>
  <c r="AN156"/>
  <c r="AL156"/>
  <c r="AJ156"/>
  <c r="AH156"/>
  <c r="AT155"/>
  <c r="AR155"/>
  <c r="AP155"/>
  <c r="AN155"/>
  <c r="AL155"/>
  <c r="AJ155"/>
  <c r="AH155"/>
  <c r="AT154"/>
  <c r="AR154"/>
  <c r="AP154"/>
  <c r="AN154"/>
  <c r="AL154"/>
  <c r="AJ154"/>
  <c r="AH154"/>
  <c r="AT153"/>
  <c r="AR153"/>
  <c r="AP153"/>
  <c r="AN153"/>
  <c r="AL153"/>
  <c r="AJ153"/>
  <c r="AH153"/>
  <c r="AT152"/>
  <c r="AR152"/>
  <c r="AP152"/>
  <c r="AN152"/>
  <c r="AL152"/>
  <c r="AJ152"/>
  <c r="AH152"/>
  <c r="AT151"/>
  <c r="AR151"/>
  <c r="AP151"/>
  <c r="AN151"/>
  <c r="AL151"/>
  <c r="AJ151"/>
  <c r="AH151"/>
  <c r="AT150"/>
  <c r="AR150"/>
  <c r="AP150"/>
  <c r="AN150"/>
  <c r="AL150"/>
  <c r="AJ150"/>
  <c r="AH150"/>
  <c r="AT149"/>
  <c r="AR149"/>
  <c r="AP149"/>
  <c r="AN149"/>
  <c r="AL149"/>
  <c r="AJ149"/>
  <c r="AH149"/>
  <c r="AT148"/>
  <c r="AR148"/>
  <c r="AP148"/>
  <c r="AN148"/>
  <c r="AL148"/>
  <c r="AJ148"/>
  <c r="AH148"/>
  <c r="AT147"/>
  <c r="AR147"/>
  <c r="AP147"/>
  <c r="AN147"/>
  <c r="AL147"/>
  <c r="AJ147"/>
  <c r="AH147"/>
  <c r="AT146"/>
  <c r="AR146"/>
  <c r="AP146"/>
  <c r="AN146"/>
  <c r="AL146"/>
  <c r="AJ146"/>
  <c r="AH146"/>
  <c r="AT145"/>
  <c r="AR145"/>
  <c r="AP145"/>
  <c r="AN145"/>
  <c r="AL145"/>
  <c r="AJ145"/>
  <c r="AH145"/>
  <c r="AT144"/>
  <c r="AR144"/>
  <c r="AP144"/>
  <c r="AN144"/>
  <c r="AL144"/>
  <c r="AJ144"/>
  <c r="AH144"/>
  <c r="AT143"/>
  <c r="AR143"/>
  <c r="AP143"/>
  <c r="AN143"/>
  <c r="AL143"/>
  <c r="AJ143"/>
  <c r="AH143"/>
  <c r="AT142"/>
  <c r="AR142"/>
  <c r="AP142"/>
  <c r="AN142"/>
  <c r="AL142"/>
  <c r="AJ142"/>
  <c r="AH142"/>
  <c r="AT141"/>
  <c r="AR141"/>
  <c r="AP141"/>
  <c r="AN141"/>
  <c r="AL141"/>
  <c r="AJ141"/>
  <c r="AH141"/>
  <c r="AT140"/>
  <c r="AR140"/>
  <c r="AP140"/>
  <c r="AN140"/>
  <c r="AL140"/>
  <c r="AJ140"/>
  <c r="AH140"/>
  <c r="AT139"/>
  <c r="AR139"/>
  <c r="AP139"/>
  <c r="AN139"/>
  <c r="AL139"/>
  <c r="AJ139"/>
  <c r="AH139"/>
  <c r="AT138"/>
  <c r="AR138"/>
  <c r="AP138"/>
  <c r="AN138"/>
  <c r="AL138"/>
  <c r="AJ138"/>
  <c r="AH138"/>
  <c r="AT137"/>
  <c r="AR137"/>
  <c r="AP137"/>
  <c r="AN137"/>
  <c r="AL137"/>
  <c r="AJ137"/>
  <c r="AH137"/>
  <c r="AT136"/>
  <c r="AR136"/>
  <c r="AP136"/>
  <c r="AN136"/>
  <c r="AL136"/>
  <c r="AJ136"/>
  <c r="AH136"/>
  <c r="AT135"/>
  <c r="AR135"/>
  <c r="AP135"/>
  <c r="AN135"/>
  <c r="AL135"/>
  <c r="AJ135"/>
  <c r="AH135"/>
  <c r="AT134"/>
  <c r="AR134"/>
  <c r="AP134"/>
  <c r="AN134"/>
  <c r="AL134"/>
  <c r="AJ134"/>
  <c r="AH134"/>
  <c r="AT133"/>
  <c r="AR133"/>
  <c r="AP133"/>
  <c r="AN133"/>
  <c r="AL133"/>
  <c r="AJ133"/>
  <c r="AH133"/>
  <c r="AT132"/>
  <c r="AR132"/>
  <c r="AP132"/>
  <c r="AN132"/>
  <c r="AL132"/>
  <c r="AJ132"/>
  <c r="AH132"/>
  <c r="AT131"/>
  <c r="AR131"/>
  <c r="AP131"/>
  <c r="AN131"/>
  <c r="AL131"/>
  <c r="AJ131"/>
  <c r="AH131"/>
  <c r="AT130"/>
  <c r="AR130"/>
  <c r="AP130"/>
  <c r="AN130"/>
  <c r="AL130"/>
  <c r="AJ130"/>
  <c r="AH130"/>
  <c r="AT129"/>
  <c r="AR129"/>
  <c r="AP129"/>
  <c r="AN129"/>
  <c r="AL129"/>
  <c r="AJ129"/>
  <c r="AH129"/>
  <c r="AT128"/>
  <c r="AR128"/>
  <c r="AP128"/>
  <c r="AN128"/>
  <c r="AL128"/>
  <c r="AJ128"/>
  <c r="AH128"/>
  <c r="AT127"/>
  <c r="AR127"/>
  <c r="AP127"/>
  <c r="AN127"/>
  <c r="AL127"/>
  <c r="AJ127"/>
  <c r="AH127"/>
  <c r="AT126"/>
  <c r="AR126"/>
  <c r="AP126"/>
  <c r="AN126"/>
  <c r="AL126"/>
  <c r="AJ126"/>
  <c r="AH126"/>
  <c r="AT125"/>
  <c r="AR125"/>
  <c r="AP125"/>
  <c r="AN125"/>
  <c r="AL125"/>
  <c r="AJ125"/>
  <c r="AH125"/>
  <c r="AT124"/>
  <c r="AR124"/>
  <c r="AP124"/>
  <c r="AN124"/>
  <c r="AL124"/>
  <c r="AJ124"/>
  <c r="AH124"/>
  <c r="AT123"/>
  <c r="AR123"/>
  <c r="AP123"/>
  <c r="AN123"/>
  <c r="AL123"/>
  <c r="AJ123"/>
  <c r="AH123"/>
  <c r="AT122"/>
  <c r="AR122"/>
  <c r="AP122"/>
  <c r="AN122"/>
  <c r="AL122"/>
  <c r="AJ122"/>
  <c r="AH122"/>
  <c r="AT121"/>
  <c r="AR121"/>
  <c r="AP121"/>
  <c r="AN121"/>
  <c r="AL121"/>
  <c r="AJ121"/>
  <c r="AH121"/>
  <c r="AT120"/>
  <c r="AR120"/>
  <c r="AP120"/>
  <c r="AN120"/>
  <c r="AL120"/>
  <c r="AJ120"/>
  <c r="AH120"/>
  <c r="AT119"/>
  <c r="AR119"/>
  <c r="AP119"/>
  <c r="AN119"/>
  <c r="AL119"/>
  <c r="AJ119"/>
  <c r="AH119"/>
  <c r="AT118"/>
  <c r="AR118"/>
  <c r="AP118"/>
  <c r="AN118"/>
  <c r="AL118"/>
  <c r="AJ118"/>
  <c r="AH118"/>
  <c r="AT117"/>
  <c r="AR117"/>
  <c r="AP117"/>
  <c r="AN117"/>
  <c r="AL117"/>
  <c r="AJ117"/>
  <c r="AH117"/>
  <c r="AT116"/>
  <c r="AR116"/>
  <c r="AP116"/>
  <c r="AN116"/>
  <c r="AL116"/>
  <c r="AJ116"/>
  <c r="AH116"/>
  <c r="AT115"/>
  <c r="AR115"/>
  <c r="AP115"/>
  <c r="AN115"/>
  <c r="AL115"/>
  <c r="AJ115"/>
  <c r="AH115"/>
  <c r="AT114"/>
  <c r="AR114"/>
  <c r="AP114"/>
  <c r="AN114"/>
  <c r="AL114"/>
  <c r="AJ114"/>
  <c r="AH114"/>
  <c r="AT113"/>
  <c r="AR113"/>
  <c r="AP113"/>
  <c r="AN113"/>
  <c r="AL113"/>
  <c r="AJ113"/>
  <c r="AH113"/>
  <c r="AT112"/>
  <c r="AR112"/>
  <c r="AP112"/>
  <c r="AN112"/>
  <c r="AL112"/>
  <c r="AJ112"/>
  <c r="AH112"/>
  <c r="AT111"/>
  <c r="AR111"/>
  <c r="AP111"/>
  <c r="AN111"/>
  <c r="AL111"/>
  <c r="AJ111"/>
  <c r="AH111"/>
  <c r="AT110"/>
  <c r="AR110"/>
  <c r="AP110"/>
  <c r="AN110"/>
  <c r="AL110"/>
  <c r="AJ110"/>
  <c r="AH110"/>
  <c r="AT109"/>
  <c r="AR109"/>
  <c r="AP109"/>
  <c r="AN109"/>
  <c r="AL109"/>
  <c r="AJ109"/>
  <c r="AH109"/>
  <c r="AT108"/>
  <c r="AR108"/>
  <c r="AP108"/>
  <c r="AN108"/>
  <c r="AL108"/>
  <c r="AJ108"/>
  <c r="AH108"/>
  <c r="AT107"/>
  <c r="AR107"/>
  <c r="AP107"/>
  <c r="AN107"/>
  <c r="AL107"/>
  <c r="AJ107"/>
  <c r="AH107"/>
  <c r="AT106"/>
  <c r="AR106"/>
  <c r="AP106"/>
  <c r="AN106"/>
  <c r="AL106"/>
  <c r="AJ106"/>
  <c r="AH106"/>
  <c r="AT105"/>
  <c r="AR105"/>
  <c r="AP105"/>
  <c r="AN105"/>
  <c r="AL105"/>
  <c r="AJ105"/>
  <c r="AH105"/>
  <c r="AT104"/>
  <c r="AR104"/>
  <c r="AP104"/>
  <c r="AN104"/>
  <c r="AL104"/>
  <c r="AJ104"/>
  <c r="AH104"/>
  <c r="AT103"/>
  <c r="AR103"/>
  <c r="AP103"/>
  <c r="AN103"/>
  <c r="AL103"/>
  <c r="AJ103"/>
  <c r="AH103"/>
  <c r="AT102"/>
  <c r="AR102"/>
  <c r="AP102"/>
  <c r="AN102"/>
  <c r="AL102"/>
  <c r="AJ102"/>
  <c r="AH102"/>
  <c r="AT101"/>
  <c r="AR101"/>
  <c r="AP101"/>
  <c r="AN101"/>
  <c r="AL101"/>
  <c r="AJ101"/>
  <c r="AH101"/>
  <c r="AT100"/>
  <c r="AR100"/>
  <c r="AP100"/>
  <c r="AN100"/>
  <c r="AL100"/>
  <c r="AJ100"/>
  <c r="AH100"/>
  <c r="AT99"/>
  <c r="AR99"/>
  <c r="AP99"/>
  <c r="AN99"/>
  <c r="AL99"/>
  <c r="AJ99"/>
  <c r="AH99"/>
  <c r="AT98"/>
  <c r="AR98"/>
  <c r="AP98"/>
  <c r="AN98"/>
  <c r="AL98"/>
  <c r="AJ98"/>
  <c r="AH98"/>
  <c r="AT97"/>
  <c r="AR97"/>
  <c r="AP97"/>
  <c r="AN97"/>
  <c r="AL97"/>
  <c r="AJ97"/>
  <c r="AH97"/>
  <c r="AT96"/>
  <c r="AR96"/>
  <c r="AP96"/>
  <c r="AN96"/>
  <c r="AL96"/>
  <c r="AJ96"/>
  <c r="AH96"/>
  <c r="AT95"/>
  <c r="AR95"/>
  <c r="AP95"/>
  <c r="AN95"/>
  <c r="AL95"/>
  <c r="AJ95"/>
  <c r="AH95"/>
  <c r="AT94"/>
  <c r="AR94"/>
  <c r="AP94"/>
  <c r="AN94"/>
  <c r="AL94"/>
  <c r="AJ94"/>
  <c r="AH94"/>
  <c r="AT93"/>
  <c r="AR93"/>
  <c r="AP93"/>
  <c r="AN93"/>
  <c r="AL93"/>
  <c r="AJ93"/>
  <c r="AH93"/>
  <c r="AT92"/>
  <c r="AR92"/>
  <c r="AP92"/>
  <c r="AN92"/>
  <c r="AL92"/>
  <c r="AJ92"/>
  <c r="AH92"/>
  <c r="AT91"/>
  <c r="AR91"/>
  <c r="AP91"/>
  <c r="AN91"/>
  <c r="AL91"/>
  <c r="AJ91"/>
  <c r="AH91"/>
  <c r="AT90"/>
  <c r="AR90"/>
  <c r="AP90"/>
  <c r="AN90"/>
  <c r="AL90"/>
  <c r="AJ90"/>
  <c r="AH90"/>
  <c r="AT89"/>
  <c r="AR89"/>
  <c r="AP89"/>
  <c r="AN89"/>
  <c r="AL89"/>
  <c r="AJ89"/>
  <c r="AH89"/>
  <c r="AT88"/>
  <c r="AR88"/>
  <c r="AP88"/>
  <c r="AN88"/>
  <c r="AL88"/>
  <c r="AJ88"/>
  <c r="AH88"/>
  <c r="AT87"/>
  <c r="AR87"/>
  <c r="AP87"/>
  <c r="AN87"/>
  <c r="AL87"/>
  <c r="AJ87"/>
  <c r="AH87"/>
  <c r="AT86"/>
  <c r="AR86"/>
  <c r="AP86"/>
  <c r="AN86"/>
  <c r="AL86"/>
  <c r="AJ86"/>
  <c r="AH86"/>
  <c r="AT85"/>
  <c r="AR85"/>
  <c r="AP85"/>
  <c r="AN85"/>
  <c r="AL85"/>
  <c r="AJ85"/>
  <c r="AH85"/>
  <c r="AT84"/>
  <c r="AR84"/>
  <c r="AP84"/>
  <c r="AN84"/>
  <c r="AL84"/>
  <c r="AJ84"/>
  <c r="AH84"/>
  <c r="AT83"/>
  <c r="AR83"/>
  <c r="AP83"/>
  <c r="AN83"/>
  <c r="AL83"/>
  <c r="AJ83"/>
  <c r="AH83"/>
  <c r="AT82"/>
  <c r="AR82"/>
  <c r="AP82"/>
  <c r="AN82"/>
  <c r="AL82"/>
  <c r="AJ82"/>
  <c r="AH82"/>
  <c r="AT81"/>
  <c r="AR81"/>
  <c r="AP81"/>
  <c r="AN81"/>
  <c r="AL81"/>
  <c r="AJ81"/>
  <c r="AH81"/>
  <c r="AT80"/>
  <c r="AR80"/>
  <c r="AP80"/>
  <c r="AN80"/>
  <c r="AL80"/>
  <c r="AJ80"/>
  <c r="AH80"/>
  <c r="AT79"/>
  <c r="AR79"/>
  <c r="AP79"/>
  <c r="AN79"/>
  <c r="AL79"/>
  <c r="AJ79"/>
  <c r="AH79"/>
  <c r="AT78"/>
  <c r="AR78"/>
  <c r="AP78"/>
  <c r="AN78"/>
  <c r="AL78"/>
  <c r="AJ78"/>
  <c r="AH78"/>
  <c r="AT77"/>
  <c r="AR77"/>
  <c r="AP77"/>
  <c r="AN77"/>
  <c r="AL77"/>
  <c r="AJ77"/>
  <c r="AH77"/>
  <c r="AT76"/>
  <c r="AR76"/>
  <c r="AP76"/>
  <c r="AN76"/>
  <c r="AL76"/>
  <c r="AJ76"/>
  <c r="AH76"/>
  <c r="AT75"/>
  <c r="AR75"/>
  <c r="AP75"/>
  <c r="AN75"/>
  <c r="AL75"/>
  <c r="AJ75"/>
  <c r="AH75"/>
  <c r="AT74"/>
  <c r="AR74"/>
  <c r="AP74"/>
  <c r="AN74"/>
  <c r="AL74"/>
  <c r="AJ74"/>
  <c r="AH74"/>
  <c r="AT73"/>
  <c r="AR73"/>
  <c r="AP73"/>
  <c r="AN73"/>
  <c r="AL73"/>
  <c r="AJ73"/>
  <c r="AH73"/>
  <c r="AT72"/>
  <c r="AR72"/>
  <c r="AP72"/>
  <c r="AN72"/>
  <c r="AL72"/>
  <c r="AJ72"/>
  <c r="AH72"/>
  <c r="AT71"/>
  <c r="AR71"/>
  <c r="AP71"/>
  <c r="AN71"/>
  <c r="AL71"/>
  <c r="AJ71"/>
  <c r="AH71"/>
  <c r="AT70"/>
  <c r="AR70"/>
  <c r="AP70"/>
  <c r="AN70"/>
  <c r="AL70"/>
  <c r="AJ70"/>
  <c r="AH70"/>
  <c r="AT69"/>
  <c r="AR69"/>
  <c r="AP69"/>
  <c r="AN69"/>
  <c r="AL69"/>
  <c r="AJ69"/>
  <c r="AH69"/>
  <c r="AT68"/>
  <c r="AR68"/>
  <c r="AP68"/>
  <c r="AN68"/>
  <c r="AL68"/>
  <c r="AJ68"/>
  <c r="AH68"/>
  <c r="AT67"/>
  <c r="AR67"/>
  <c r="AP67"/>
  <c r="AN67"/>
  <c r="AL67"/>
  <c r="AJ67"/>
  <c r="AH67"/>
  <c r="AT66"/>
  <c r="AR66"/>
  <c r="AP66"/>
  <c r="AN66"/>
  <c r="AL66"/>
  <c r="AJ66"/>
  <c r="AH66"/>
  <c r="AT65"/>
  <c r="AR65"/>
  <c r="AP65"/>
  <c r="AN65"/>
  <c r="AL65"/>
  <c r="AJ65"/>
  <c r="AH65"/>
  <c r="AT64"/>
  <c r="AR64"/>
  <c r="AP64"/>
  <c r="AN64"/>
  <c r="AL64"/>
  <c r="AJ64"/>
  <c r="AH64"/>
  <c r="AT63"/>
  <c r="AR63"/>
  <c r="AP63"/>
  <c r="AN63"/>
  <c r="AL63"/>
  <c r="AJ63"/>
  <c r="AH63"/>
  <c r="AT62"/>
  <c r="AR62"/>
  <c r="AP62"/>
  <c r="AN62"/>
  <c r="AL62"/>
  <c r="AJ62"/>
  <c r="AH62"/>
  <c r="AT61"/>
  <c r="AR61"/>
  <c r="AP61"/>
  <c r="AN61"/>
  <c r="AL61"/>
  <c r="AJ61"/>
  <c r="AH61"/>
  <c r="AT60"/>
  <c r="AR60"/>
  <c r="AP60"/>
  <c r="AN60"/>
  <c r="AL60"/>
  <c r="AJ60"/>
  <c r="AH60"/>
  <c r="AT59"/>
  <c r="AR59"/>
  <c r="AP59"/>
  <c r="AN59"/>
  <c r="AL59"/>
  <c r="AJ59"/>
  <c r="AH59"/>
  <c r="AT58"/>
  <c r="AR58"/>
  <c r="AP58"/>
  <c r="AN58"/>
  <c r="AL58"/>
  <c r="AJ58"/>
  <c r="AH58"/>
  <c r="AT57"/>
  <c r="AR57"/>
  <c r="AP57"/>
  <c r="AN57"/>
  <c r="AL57"/>
  <c r="AJ57"/>
  <c r="AH57"/>
  <c r="AT56"/>
  <c r="AR56"/>
  <c r="AP56"/>
  <c r="AN56"/>
  <c r="AL56"/>
  <c r="AJ56"/>
  <c r="AH56"/>
  <c r="AT55"/>
  <c r="AR55"/>
  <c r="AP55"/>
  <c r="AN55"/>
  <c r="AL55"/>
  <c r="AJ55"/>
  <c r="AH55"/>
  <c r="AT54"/>
  <c r="AR54"/>
  <c r="AP54"/>
  <c r="AN54"/>
  <c r="AL54"/>
  <c r="AJ54"/>
  <c r="AH54"/>
  <c r="AT53"/>
  <c r="AR53"/>
  <c r="AP53"/>
  <c r="AN53"/>
  <c r="AL53"/>
  <c r="AJ53"/>
  <c r="AH53"/>
  <c r="AT52"/>
  <c r="AR52"/>
  <c r="AP52"/>
  <c r="AN52"/>
  <c r="AL52"/>
  <c r="AJ52"/>
  <c r="AH52"/>
  <c r="AT51"/>
  <c r="AR51"/>
  <c r="AP51"/>
  <c r="AN51"/>
  <c r="AL51"/>
  <c r="AJ51"/>
  <c r="AH51"/>
  <c r="AT50"/>
  <c r="AR50"/>
  <c r="AP50"/>
  <c r="AN50"/>
  <c r="AL50"/>
  <c r="AJ50"/>
  <c r="AH50"/>
  <c r="AT49"/>
  <c r="AR49"/>
  <c r="AP49"/>
  <c r="AN49"/>
  <c r="AL49"/>
  <c r="AJ49"/>
  <c r="AH49"/>
  <c r="AT48"/>
  <c r="AR48"/>
  <c r="AP48"/>
  <c r="AN48"/>
  <c r="AL48"/>
  <c r="AJ48"/>
  <c r="AH48"/>
  <c r="AT47"/>
  <c r="AR47"/>
  <c r="AP47"/>
  <c r="AN47"/>
  <c r="AL47"/>
  <c r="AJ47"/>
  <c r="AH47"/>
  <c r="AT46"/>
  <c r="AR46"/>
  <c r="AP46"/>
  <c r="AN46"/>
  <c r="AL46"/>
  <c r="AJ46"/>
  <c r="AH46"/>
  <c r="AT45"/>
  <c r="AR45"/>
  <c r="AP45"/>
  <c r="AN45"/>
  <c r="AL45"/>
  <c r="AJ45"/>
  <c r="AH45"/>
  <c r="AT44"/>
  <c r="AR44"/>
  <c r="AP44"/>
  <c r="AN44"/>
  <c r="AL44"/>
  <c r="AJ44"/>
  <c r="AH44"/>
  <c r="AT43"/>
  <c r="AR43"/>
  <c r="AP43"/>
  <c r="AN43"/>
  <c r="AL43"/>
  <c r="AJ43"/>
  <c r="AH43"/>
  <c r="AT42"/>
  <c r="AR42"/>
  <c r="AP42"/>
  <c r="AN42"/>
  <c r="AL42"/>
  <c r="AJ42"/>
  <c r="AH42"/>
  <c r="AT41"/>
  <c r="AR41"/>
  <c r="AP41"/>
  <c r="AN41"/>
  <c r="AL41"/>
  <c r="AJ41"/>
  <c r="AH41"/>
  <c r="AT40"/>
  <c r="AR40"/>
  <c r="AP40"/>
  <c r="AN40"/>
  <c r="AL40"/>
  <c r="AJ40"/>
  <c r="AH40"/>
  <c r="AT39"/>
  <c r="AR39"/>
  <c r="AP39"/>
  <c r="AN39"/>
  <c r="AL39"/>
  <c r="AJ39"/>
  <c r="AH39"/>
  <c r="AT38"/>
  <c r="AR38"/>
  <c r="AP38"/>
  <c r="AN38"/>
  <c r="AL38"/>
  <c r="AJ38"/>
  <c r="AH38"/>
  <c r="AT37"/>
  <c r="AR37"/>
  <c r="AP37"/>
  <c r="AN37"/>
  <c r="AL37"/>
  <c r="AJ37"/>
  <c r="AH37"/>
  <c r="AT36"/>
  <c r="AR36"/>
  <c r="AP36"/>
  <c r="AN36"/>
  <c r="AL36"/>
  <c r="AJ36"/>
  <c r="AH36"/>
  <c r="AT35"/>
  <c r="AR35"/>
  <c r="AP35"/>
  <c r="AN35"/>
  <c r="AL35"/>
  <c r="AJ35"/>
  <c r="AH35"/>
  <c r="AT34"/>
  <c r="AR34"/>
  <c r="AP34"/>
  <c r="AN34"/>
  <c r="AL34"/>
  <c r="AJ34"/>
  <c r="AH34"/>
  <c r="AT33"/>
  <c r="AR33"/>
  <c r="AP33"/>
  <c r="AN33"/>
  <c r="AL33"/>
  <c r="AJ33"/>
  <c r="AH33"/>
  <c r="AT32"/>
  <c r="AR32"/>
  <c r="AP32"/>
  <c r="AN32"/>
  <c r="AL32"/>
  <c r="AJ32"/>
  <c r="AH32"/>
  <c r="AT31"/>
  <c r="AR31"/>
  <c r="AP31"/>
  <c r="AN31"/>
  <c r="AL31"/>
  <c r="AJ31"/>
  <c r="AH31"/>
  <c r="AT30"/>
  <c r="AR30"/>
  <c r="AP30"/>
  <c r="AN30"/>
  <c r="AL30"/>
  <c r="AJ30"/>
  <c r="AH30"/>
  <c r="AT29"/>
  <c r="AR29"/>
  <c r="AP29"/>
  <c r="AN29"/>
  <c r="AL29"/>
  <c r="AJ29"/>
  <c r="AH29"/>
  <c r="AT28"/>
  <c r="AR28"/>
  <c r="AP28"/>
  <c r="AN28"/>
  <c r="AL28"/>
  <c r="AJ28"/>
  <c r="AH28"/>
  <c r="AT27"/>
  <c r="AR27"/>
  <c r="AP27"/>
  <c r="AN27"/>
  <c r="AL27"/>
  <c r="AJ27"/>
  <c r="AH27"/>
  <c r="AT26"/>
  <c r="AR26"/>
  <c r="AP26"/>
  <c r="AN26"/>
  <c r="AL26"/>
  <c r="AJ26"/>
  <c r="AH26"/>
  <c r="AT25"/>
  <c r="AR25"/>
  <c r="AP25"/>
  <c r="AN25"/>
  <c r="AL25"/>
  <c r="AJ25"/>
  <c r="AH25"/>
  <c r="AT24"/>
  <c r="AR24"/>
  <c r="AP24"/>
  <c r="AN24"/>
  <c r="AL24"/>
  <c r="AJ24"/>
  <c r="AH24"/>
  <c r="AT23"/>
  <c r="AR23"/>
  <c r="AP23"/>
  <c r="AN23"/>
  <c r="AL23"/>
  <c r="AJ23"/>
  <c r="AH23"/>
  <c r="AT22"/>
  <c r="AR22"/>
  <c r="AP22"/>
  <c r="AN22"/>
  <c r="AL22"/>
  <c r="AJ22"/>
  <c r="AH22"/>
  <c r="AT21"/>
  <c r="AR21"/>
  <c r="AP21"/>
  <c r="AN21"/>
  <c r="AL21"/>
  <c r="AJ21"/>
  <c r="AH21"/>
  <c r="AT20"/>
  <c r="AR20"/>
  <c r="AP20"/>
  <c r="AN20"/>
  <c r="AL20"/>
  <c r="AJ20"/>
  <c r="AH20"/>
  <c r="AT19"/>
  <c r="AR19"/>
  <c r="AP19"/>
  <c r="AN19"/>
  <c r="AL19"/>
  <c r="AJ19"/>
  <c r="AH19"/>
  <c r="AT18"/>
  <c r="AR18"/>
  <c r="AP18"/>
  <c r="AN18"/>
  <c r="AL18"/>
  <c r="AJ18"/>
  <c r="AH18"/>
  <c r="AT17"/>
  <c r="AR17"/>
  <c r="AP17"/>
  <c r="AN17"/>
  <c r="AL17"/>
  <c r="AJ17"/>
  <c r="AH17"/>
  <c r="AT16"/>
  <c r="AR16"/>
  <c r="AP16"/>
  <c r="AN16"/>
  <c r="AL16"/>
  <c r="AJ16"/>
  <c r="AH16"/>
  <c r="AT15"/>
  <c r="AR15"/>
  <c r="AP15"/>
  <c r="AN15"/>
  <c r="AL15"/>
  <c r="AJ15"/>
  <c r="AH15"/>
  <c r="AT14"/>
  <c r="AR14"/>
  <c r="AP14"/>
  <c r="AN14"/>
  <c r="AL14"/>
  <c r="AJ14"/>
  <c r="AH14"/>
  <c r="AT13"/>
  <c r="AR13"/>
  <c r="AP13"/>
  <c r="AN13"/>
  <c r="AL13"/>
  <c r="AJ13"/>
  <c r="AH13"/>
  <c r="AT12"/>
  <c r="AR12"/>
  <c r="AP12"/>
  <c r="AN12"/>
  <c r="AL12"/>
  <c r="AJ12"/>
  <c r="AH12"/>
  <c r="AT11"/>
  <c r="AR11"/>
  <c r="AP11"/>
  <c r="AN11"/>
  <c r="AL11"/>
  <c r="AJ11"/>
  <c r="AH11"/>
  <c r="AT10"/>
  <c r="AR10"/>
  <c r="AP10"/>
  <c r="AN10"/>
  <c r="AL10"/>
  <c r="AJ10"/>
  <c r="AH10"/>
  <c r="AT9"/>
  <c r="AR9"/>
  <c r="AP9"/>
  <c r="AN9"/>
  <c r="AL9"/>
  <c r="AJ9"/>
  <c r="AH9"/>
  <c r="AT8"/>
  <c r="AR8"/>
  <c r="AP8"/>
  <c r="AN8"/>
  <c r="AL8"/>
  <c r="AJ8"/>
  <c r="AH8"/>
  <c r="AT7"/>
  <c r="AR7"/>
  <c r="AP7"/>
  <c r="AN7"/>
  <c r="AL7"/>
  <c r="AJ7"/>
  <c r="AH7"/>
  <c r="AT6"/>
  <c r="AR6"/>
  <c r="AP6"/>
  <c r="AN6"/>
  <c r="AL6"/>
  <c r="AJ6"/>
  <c r="AH6"/>
  <c r="AT5"/>
  <c r="AR5"/>
  <c r="AP5"/>
  <c r="AN5"/>
  <c r="AL5"/>
  <c r="AJ5"/>
  <c r="AH5"/>
  <c r="AT4"/>
  <c r="AR4"/>
  <c r="AP4"/>
  <c r="AN4"/>
  <c r="AL4"/>
  <c r="AJ4"/>
  <c r="AH4"/>
  <c r="AT3"/>
  <c r="AR3"/>
  <c r="AP3"/>
  <c r="AN3"/>
  <c r="AL3"/>
  <c r="AJ3"/>
  <c r="AH3"/>
  <c r="AT2"/>
  <c r="AR2"/>
  <c r="AP2"/>
  <c r="AN2"/>
  <c r="AL2"/>
  <c r="AJ2"/>
  <c r="AH2"/>
  <c r="AM495"/>
  <c r="AK495"/>
  <c r="AI495"/>
  <c r="AG495"/>
  <c r="AS494"/>
  <c r="AQ494"/>
  <c r="AO494"/>
  <c r="AM494"/>
  <c r="AK494"/>
  <c r="AI494"/>
  <c r="AG494"/>
  <c r="AS493"/>
  <c r="AQ493"/>
  <c r="AO493"/>
  <c r="AM493"/>
  <c r="AK493"/>
  <c r="AI493"/>
  <c r="AG493"/>
  <c r="AS492"/>
  <c r="AQ492"/>
  <c r="AO492"/>
  <c r="AM492"/>
  <c r="AK492"/>
  <c r="AI492"/>
  <c r="AG492"/>
  <c r="AS491"/>
  <c r="AQ491"/>
  <c r="AO491"/>
  <c r="AM491"/>
  <c r="AK491"/>
  <c r="AI491"/>
  <c r="AG491"/>
  <c r="AS490"/>
  <c r="AQ490"/>
  <c r="AO490"/>
  <c r="AM490"/>
  <c r="AK490"/>
  <c r="AI490"/>
  <c r="AG490"/>
  <c r="AS489"/>
  <c r="AQ489"/>
  <c r="AO489"/>
  <c r="AM489"/>
  <c r="AK489"/>
  <c r="AI489"/>
  <c r="AG489"/>
  <c r="AS488"/>
  <c r="AQ488"/>
  <c r="AO488"/>
  <c r="AM488"/>
  <c r="AK488"/>
  <c r="AI488"/>
  <c r="AG488"/>
  <c r="AS487"/>
  <c r="AQ487"/>
  <c r="AO487"/>
  <c r="AM487"/>
  <c r="AK487"/>
  <c r="AI487"/>
  <c r="AG487"/>
  <c r="AS486"/>
  <c r="AQ486"/>
  <c r="AO486"/>
  <c r="AM486"/>
  <c r="AK486"/>
  <c r="AI486"/>
  <c r="AG486"/>
  <c r="AS485"/>
  <c r="AQ485"/>
  <c r="AO485"/>
  <c r="AM485"/>
  <c r="AK485"/>
  <c r="AI485"/>
  <c r="AG485"/>
  <c r="AS484"/>
  <c r="AQ484"/>
  <c r="AO484"/>
  <c r="AM484"/>
  <c r="AK484"/>
  <c r="AI484"/>
  <c r="AG484"/>
  <c r="AS483"/>
  <c r="AQ483"/>
  <c r="AO483"/>
  <c r="AM483"/>
  <c r="AK483"/>
  <c r="AI483"/>
  <c r="AG483"/>
  <c r="AS482"/>
  <c r="AQ482"/>
  <c r="AO482"/>
  <c r="AM482"/>
  <c r="AK482"/>
  <c r="AI482"/>
  <c r="AG482"/>
  <c r="AS481"/>
  <c r="AQ481"/>
  <c r="AO481"/>
  <c r="AM481"/>
  <c r="AK481"/>
  <c r="AI481"/>
  <c r="AG481"/>
  <c r="AS480"/>
  <c r="AQ480"/>
  <c r="AO480"/>
  <c r="AM480"/>
  <c r="AK480"/>
  <c r="AI480"/>
  <c r="AG480"/>
  <c r="AS479"/>
  <c r="AQ479"/>
  <c r="AO479"/>
  <c r="AM479"/>
  <c r="AK479"/>
  <c r="AI479"/>
  <c r="AG479"/>
  <c r="AS478"/>
  <c r="AQ478"/>
  <c r="AO478"/>
  <c r="AM478"/>
  <c r="AK478"/>
  <c r="AI478"/>
  <c r="AG478"/>
  <c r="AS477"/>
  <c r="AQ477"/>
  <c r="AO477"/>
  <c r="AM477"/>
  <c r="AK477"/>
  <c r="AI477"/>
  <c r="AG477"/>
  <c r="AS476"/>
  <c r="AQ476"/>
  <c r="AO476"/>
  <c r="AM476"/>
  <c r="AK476"/>
  <c r="AI476"/>
  <c r="AG476"/>
  <c r="AS475"/>
  <c r="AQ475"/>
  <c r="AO475"/>
  <c r="AM475"/>
  <c r="AK475"/>
  <c r="AI475"/>
  <c r="AG475"/>
  <c r="AS474"/>
  <c r="AQ474"/>
  <c r="AO474"/>
  <c r="AM474"/>
  <c r="AK474"/>
  <c r="AI474"/>
  <c r="AG474"/>
  <c r="AS473"/>
  <c r="AQ473"/>
  <c r="AO473"/>
  <c r="AM473"/>
  <c r="AK473"/>
  <c r="AI473"/>
  <c r="AG473"/>
  <c r="AS472"/>
  <c r="AQ472"/>
  <c r="AO472"/>
  <c r="AM472"/>
  <c r="AK472"/>
  <c r="AI472"/>
  <c r="AG472"/>
  <c r="AS471"/>
  <c r="AQ471"/>
  <c r="AO471"/>
  <c r="AM471"/>
  <c r="AK471"/>
  <c r="AI471"/>
  <c r="AG471"/>
  <c r="AS470"/>
  <c r="AQ470"/>
  <c r="AO470"/>
  <c r="AM470"/>
  <c r="AK470"/>
  <c r="AI470"/>
  <c r="AG470"/>
  <c r="AS469"/>
  <c r="AQ469"/>
  <c r="AO469"/>
  <c r="AM469"/>
  <c r="AK469"/>
  <c r="AI469"/>
  <c r="AG469"/>
  <c r="AS468"/>
  <c r="AQ468"/>
  <c r="AO468"/>
  <c r="AM468"/>
  <c r="AK468"/>
  <c r="AI468"/>
  <c r="AG468"/>
  <c r="AS467"/>
  <c r="AQ467"/>
  <c r="AO467"/>
  <c r="AM467"/>
  <c r="AK467"/>
  <c r="AI467"/>
  <c r="AG467"/>
  <c r="AS466"/>
  <c r="AQ466"/>
  <c r="AO466"/>
  <c r="AM466"/>
  <c r="AK466"/>
  <c r="AI466"/>
  <c r="AG466"/>
  <c r="AS465"/>
  <c r="AQ465"/>
  <c r="AO465"/>
  <c r="AM465"/>
  <c r="AK465"/>
  <c r="AI465"/>
  <c r="AG465"/>
  <c r="AS464"/>
  <c r="AQ464"/>
  <c r="AO464"/>
  <c r="AM464"/>
  <c r="AK464"/>
  <c r="AI464"/>
  <c r="AG464"/>
  <c r="AS463"/>
  <c r="AQ463"/>
  <c r="AO463"/>
  <c r="AM463"/>
  <c r="AK463"/>
  <c r="AI463"/>
  <c r="AG463"/>
  <c r="AS462"/>
  <c r="AQ462"/>
  <c r="AO462"/>
  <c r="AM462"/>
  <c r="AK462"/>
  <c r="AI462"/>
  <c r="AG462"/>
  <c r="AS461"/>
  <c r="AQ461"/>
  <c r="AO461"/>
  <c r="AM461"/>
  <c r="AK461"/>
  <c r="AI461"/>
  <c r="AG461"/>
  <c r="AS460"/>
  <c r="AQ460"/>
  <c r="AO460"/>
  <c r="AM460"/>
  <c r="AK460"/>
  <c r="AI460"/>
  <c r="AG460"/>
  <c r="AS459"/>
  <c r="AQ459"/>
  <c r="AO459"/>
  <c r="AM459"/>
  <c r="AK459"/>
  <c r="AI459"/>
  <c r="AG459"/>
  <c r="AS458"/>
  <c r="AQ458"/>
  <c r="AO458"/>
  <c r="AM458"/>
  <c r="AK458"/>
  <c r="AI458"/>
  <c r="AG458"/>
  <c r="AS457"/>
  <c r="AQ457"/>
  <c r="AO457"/>
  <c r="AM457"/>
  <c r="AK457"/>
  <c r="AI457"/>
  <c r="AG457"/>
  <c r="AS456"/>
  <c r="AQ456"/>
  <c r="AO456"/>
  <c r="AM456"/>
  <c r="AK456"/>
  <c r="AI456"/>
  <c r="AG456"/>
  <c r="AS455"/>
  <c r="AQ455"/>
  <c r="AO455"/>
  <c r="AM455"/>
  <c r="AK455"/>
  <c r="AI455"/>
  <c r="AG455"/>
  <c r="AS454"/>
  <c r="AQ454"/>
  <c r="AO454"/>
  <c r="AM454"/>
  <c r="AK454"/>
  <c r="AI454"/>
  <c r="AG454"/>
  <c r="AS453"/>
  <c r="AQ453"/>
  <c r="AO453"/>
  <c r="AM453"/>
  <c r="AK453"/>
  <c r="AI453"/>
  <c r="AG453"/>
  <c r="AS452"/>
  <c r="AQ452"/>
  <c r="AO452"/>
  <c r="AM452"/>
  <c r="AK452"/>
  <c r="AI452"/>
  <c r="AG452"/>
  <c r="AS451"/>
  <c r="AQ451"/>
  <c r="AO451"/>
  <c r="AM451"/>
  <c r="AK451"/>
  <c r="AI451"/>
  <c r="AG451"/>
  <c r="AS450"/>
  <c r="AQ450"/>
  <c r="AO450"/>
  <c r="AM450"/>
  <c r="AK450"/>
  <c r="AI450"/>
  <c r="AG450"/>
  <c r="AS449"/>
  <c r="AQ449"/>
  <c r="AO449"/>
  <c r="AM449"/>
  <c r="AK449"/>
  <c r="AI449"/>
  <c r="AG449"/>
  <c r="AS448"/>
  <c r="AQ448"/>
  <c r="AO448"/>
  <c r="AM448"/>
  <c r="AK448"/>
  <c r="AI448"/>
  <c r="AG448"/>
  <c r="AS447"/>
  <c r="AQ447"/>
  <c r="AO447"/>
  <c r="AM447"/>
  <c r="AK447"/>
  <c r="AI447"/>
  <c r="AG447"/>
  <c r="AS446"/>
  <c r="AQ446"/>
  <c r="AO446"/>
  <c r="AM446"/>
  <c r="AK446"/>
  <c r="AI446"/>
  <c r="AG446"/>
  <c r="AS445"/>
  <c r="AQ445"/>
  <c r="AO445"/>
  <c r="AM445"/>
  <c r="AK445"/>
  <c r="AI445"/>
  <c r="AG445"/>
  <c r="AS444"/>
  <c r="AQ444"/>
  <c r="AO444"/>
  <c r="AM444"/>
  <c r="AK444"/>
  <c r="AI444"/>
  <c r="AG444"/>
  <c r="AS443"/>
  <c r="AQ443"/>
  <c r="AO443"/>
  <c r="AM443"/>
  <c r="AK443"/>
  <c r="AI443"/>
  <c r="AG443"/>
  <c r="AS442"/>
  <c r="AQ442"/>
  <c r="AO442"/>
  <c r="AM442"/>
  <c r="AK442"/>
  <c r="AI442"/>
  <c r="AG442"/>
  <c r="AS441"/>
  <c r="AQ441"/>
  <c r="AO441"/>
  <c r="AM441"/>
  <c r="AK441"/>
  <c r="AI441"/>
  <c r="AG441"/>
  <c r="AS440"/>
  <c r="AQ440"/>
  <c r="AO440"/>
  <c r="AM440"/>
  <c r="AK440"/>
  <c r="AI440"/>
  <c r="AG440"/>
  <c r="AS439"/>
  <c r="AQ439"/>
  <c r="AO439"/>
  <c r="AM439"/>
  <c r="AK439"/>
  <c r="AI439"/>
  <c r="AG439"/>
  <c r="AS438"/>
  <c r="AQ438"/>
  <c r="AO438"/>
  <c r="AM438"/>
  <c r="AK438"/>
  <c r="AI438"/>
  <c r="AG438"/>
  <c r="AS437"/>
  <c r="AQ437"/>
  <c r="AO437"/>
  <c r="AM437"/>
  <c r="AK437"/>
  <c r="AI437"/>
  <c r="AG437"/>
  <c r="AS436"/>
  <c r="AQ436"/>
  <c r="AO436"/>
  <c r="AM436"/>
  <c r="AK436"/>
  <c r="AI436"/>
  <c r="AG436"/>
  <c r="AS435"/>
  <c r="AQ435"/>
  <c r="AO435"/>
  <c r="AM435"/>
  <c r="AK435"/>
  <c r="AI435"/>
  <c r="AG435"/>
  <c r="AS434"/>
  <c r="AQ434"/>
  <c r="AO434"/>
  <c r="AM434"/>
  <c r="AK434"/>
  <c r="AI434"/>
  <c r="AG434"/>
  <c r="AS433"/>
  <c r="AQ433"/>
  <c r="AO433"/>
  <c r="AM433"/>
  <c r="AK433"/>
  <c r="AI433"/>
  <c r="AG433"/>
  <c r="AS432"/>
  <c r="AQ432"/>
  <c r="AO432"/>
  <c r="AM432"/>
  <c r="AK432"/>
  <c r="AI432"/>
  <c r="AG432"/>
  <c r="AS431"/>
  <c r="AQ431"/>
  <c r="AO431"/>
  <c r="AM431"/>
  <c r="AK431"/>
  <c r="AI431"/>
  <c r="AG431"/>
  <c r="AS430"/>
  <c r="AQ430"/>
  <c r="AO430"/>
  <c r="AM430"/>
  <c r="AK430"/>
  <c r="AI430"/>
  <c r="AG430"/>
  <c r="AS429"/>
  <c r="AQ429"/>
  <c r="AO429"/>
  <c r="AM429"/>
  <c r="AK429"/>
  <c r="AI429"/>
  <c r="AG429"/>
  <c r="AS428"/>
  <c r="AQ428"/>
  <c r="AO428"/>
  <c r="AM428"/>
  <c r="AK428"/>
  <c r="AI428"/>
  <c r="AG428"/>
  <c r="AS427"/>
  <c r="AQ427"/>
  <c r="AO427"/>
  <c r="AM427"/>
  <c r="AK427"/>
  <c r="AI427"/>
  <c r="AG427"/>
  <c r="AS426"/>
  <c r="AQ426"/>
  <c r="AO426"/>
  <c r="AM426"/>
  <c r="AK426"/>
  <c r="AI426"/>
  <c r="AG426"/>
  <c r="AS425"/>
  <c r="AQ425"/>
  <c r="AO425"/>
  <c r="AM425"/>
  <c r="AK425"/>
  <c r="AI425"/>
  <c r="AG425"/>
  <c r="AS424"/>
  <c r="AQ424"/>
  <c r="AO424"/>
  <c r="AM424"/>
  <c r="AK424"/>
  <c r="AI424"/>
  <c r="AG424"/>
  <c r="AS423"/>
  <c r="AQ423"/>
  <c r="AO423"/>
  <c r="AM423"/>
  <c r="AK423"/>
  <c r="AI423"/>
  <c r="AG423"/>
  <c r="AS422"/>
  <c r="AQ422"/>
  <c r="AO422"/>
  <c r="AM422"/>
  <c r="AK422"/>
  <c r="AI422"/>
  <c r="AG422"/>
  <c r="AS421"/>
  <c r="AQ421"/>
  <c r="AO421"/>
  <c r="AM421"/>
  <c r="AK421"/>
  <c r="AI421"/>
  <c r="AG421"/>
  <c r="AS420"/>
  <c r="AQ420"/>
  <c r="AO420"/>
  <c r="AM420"/>
  <c r="AK420"/>
  <c r="AI420"/>
  <c r="AG420"/>
  <c r="AS419"/>
  <c r="AQ419"/>
  <c r="AO419"/>
  <c r="AM419"/>
  <c r="AK419"/>
  <c r="AI419"/>
  <c r="AG419"/>
  <c r="AS418"/>
  <c r="AQ418"/>
  <c r="AO418"/>
  <c r="AM418"/>
  <c r="AK418"/>
  <c r="AI418"/>
  <c r="AG418"/>
  <c r="AS417"/>
  <c r="AQ417"/>
  <c r="AO417"/>
  <c r="AM417"/>
  <c r="AK417"/>
  <c r="AI417"/>
  <c r="AG417"/>
  <c r="AS416"/>
  <c r="AQ416"/>
  <c r="AO416"/>
  <c r="AM416"/>
  <c r="AK416"/>
  <c r="AI416"/>
  <c r="AG416"/>
  <c r="AS415"/>
  <c r="AQ415"/>
  <c r="AO415"/>
  <c r="AM415"/>
  <c r="AK415"/>
  <c r="AI415"/>
  <c r="AG415"/>
  <c r="AS414"/>
  <c r="AQ414"/>
  <c r="AO414"/>
  <c r="AM414"/>
  <c r="AK414"/>
  <c r="AI414"/>
  <c r="AG414"/>
  <c r="AS413"/>
  <c r="AQ413"/>
  <c r="AO413"/>
  <c r="AM413"/>
  <c r="AK413"/>
  <c r="AI413"/>
  <c r="AG413"/>
  <c r="AS412"/>
  <c r="AQ412"/>
  <c r="AO412"/>
  <c r="AM412"/>
  <c r="AK412"/>
  <c r="AI412"/>
  <c r="AG412"/>
  <c r="AS411"/>
  <c r="AQ411"/>
  <c r="AO411"/>
  <c r="AM411"/>
  <c r="AK411"/>
  <c r="AI411"/>
  <c r="AG411"/>
  <c r="AS410"/>
  <c r="AQ410"/>
  <c r="AO410"/>
  <c r="AM410"/>
  <c r="AK410"/>
  <c r="AI410"/>
  <c r="AG410"/>
  <c r="AS409"/>
  <c r="AQ409"/>
  <c r="AO409"/>
  <c r="AM409"/>
  <c r="AK409"/>
  <c r="AI409"/>
  <c r="AG409"/>
  <c r="AS408"/>
  <c r="AQ408"/>
  <c r="AO408"/>
  <c r="AM408"/>
  <c r="AK408"/>
  <c r="AI408"/>
  <c r="AG408"/>
  <c r="AS407"/>
  <c r="AQ407"/>
  <c r="AO407"/>
  <c r="AM407"/>
  <c r="AK407"/>
  <c r="AI407"/>
  <c r="AG407"/>
  <c r="AS406"/>
  <c r="AQ406"/>
  <c r="AO406"/>
  <c r="AM406"/>
  <c r="AK406"/>
  <c r="AI406"/>
  <c r="AG406"/>
  <c r="AS405"/>
  <c r="AQ405"/>
  <c r="AO405"/>
  <c r="AM405"/>
  <c r="AK405"/>
  <c r="AI405"/>
  <c r="AG405"/>
  <c r="AS404"/>
  <c r="AQ404"/>
  <c r="AO404"/>
  <c r="AM404"/>
  <c r="AK404"/>
  <c r="AI404"/>
  <c r="AG404"/>
  <c r="AS403"/>
  <c r="AQ403"/>
  <c r="AO403"/>
  <c r="AM403"/>
  <c r="AK403"/>
  <c r="AI403"/>
  <c r="AG403"/>
  <c r="AS402"/>
  <c r="AQ402"/>
  <c r="AO402"/>
  <c r="AM402"/>
  <c r="AK402"/>
  <c r="AI402"/>
  <c r="AG402"/>
  <c r="AS401"/>
  <c r="AQ401"/>
  <c r="AO401"/>
  <c r="AM401"/>
  <c r="AK401"/>
  <c r="AI401"/>
  <c r="AG401"/>
  <c r="AS400"/>
  <c r="AQ400"/>
  <c r="AO400"/>
  <c r="AM400"/>
  <c r="AK400"/>
  <c r="AI400"/>
  <c r="AG400"/>
  <c r="AS399"/>
  <c r="AQ399"/>
  <c r="AO399"/>
  <c r="AM399"/>
  <c r="AK399"/>
  <c r="AI399"/>
  <c r="AG399"/>
  <c r="AS398"/>
  <c r="AQ398"/>
  <c r="AO398"/>
  <c r="AM398"/>
  <c r="AK398"/>
  <c r="AI398"/>
  <c r="AG398"/>
  <c r="AS397"/>
  <c r="AQ397"/>
  <c r="AO397"/>
  <c r="AM397"/>
  <c r="AK397"/>
  <c r="AI397"/>
  <c r="AG397"/>
  <c r="AS396"/>
  <c r="AQ396"/>
  <c r="AO396"/>
  <c r="AM396"/>
  <c r="AK396"/>
  <c r="AI396"/>
  <c r="AG396"/>
  <c r="AS395"/>
  <c r="AQ395"/>
  <c r="AO395"/>
  <c r="AM395"/>
  <c r="AK395"/>
  <c r="AI395"/>
  <c r="AG395"/>
  <c r="AS394"/>
  <c r="AQ394"/>
  <c r="AO394"/>
  <c r="AM394"/>
  <c r="AK394"/>
  <c r="AI394"/>
  <c r="AG394"/>
  <c r="AS393"/>
  <c r="AQ393"/>
  <c r="AO393"/>
  <c r="AM393"/>
  <c r="AK393"/>
  <c r="AI393"/>
  <c r="AG393"/>
  <c r="AS392"/>
  <c r="AQ392"/>
  <c r="AO392"/>
  <c r="AM392"/>
  <c r="AK392"/>
  <c r="AI392"/>
  <c r="AG392"/>
  <c r="AS391"/>
  <c r="AQ391"/>
  <c r="AO391"/>
  <c r="AM391"/>
  <c r="AK391"/>
  <c r="AI391"/>
  <c r="AG391"/>
  <c r="AS390"/>
  <c r="AQ390"/>
  <c r="AO390"/>
  <c r="AM390"/>
  <c r="AK390"/>
  <c r="AI390"/>
  <c r="AG390"/>
  <c r="AS389"/>
  <c r="AQ389"/>
  <c r="AO389"/>
  <c r="AM389"/>
  <c r="AK389"/>
  <c r="AI389"/>
  <c r="AG389"/>
  <c r="AS388"/>
  <c r="AQ388"/>
  <c r="AO388"/>
  <c r="AM388"/>
  <c r="AK388"/>
  <c r="AI388"/>
  <c r="AG388"/>
  <c r="AS387"/>
  <c r="AQ387"/>
  <c r="AO387"/>
  <c r="AM387"/>
  <c r="AK387"/>
  <c r="AI387"/>
  <c r="AG387"/>
  <c r="AS386"/>
  <c r="AQ386"/>
  <c r="AO386"/>
  <c r="AM386"/>
  <c r="AK386"/>
  <c r="AI386"/>
  <c r="AG386"/>
  <c r="AS385"/>
  <c r="AQ385"/>
  <c r="AO385"/>
  <c r="AM385"/>
  <c r="AK385"/>
  <c r="AI385"/>
  <c r="AG385"/>
  <c r="AS384"/>
  <c r="AQ384"/>
  <c r="AO384"/>
  <c r="AM384"/>
  <c r="AK384"/>
  <c r="AI384"/>
  <c r="AG384"/>
  <c r="AS383"/>
  <c r="AQ383"/>
  <c r="AO383"/>
  <c r="AM383"/>
  <c r="AK383"/>
  <c r="AI383"/>
  <c r="AG383"/>
  <c r="AS382"/>
  <c r="AQ382"/>
  <c r="AO382"/>
  <c r="AM382"/>
  <c r="AK382"/>
  <c r="AI382"/>
  <c r="AG382"/>
  <c r="AS381"/>
  <c r="AQ381"/>
  <c r="AO381"/>
  <c r="AM381"/>
  <c r="AK381"/>
  <c r="AI381"/>
  <c r="AG381"/>
  <c r="AS380"/>
  <c r="AQ380"/>
  <c r="AO380"/>
  <c r="AM380"/>
  <c r="AK380"/>
  <c r="AI380"/>
  <c r="AG380"/>
  <c r="AS379"/>
  <c r="AQ379"/>
  <c r="AO379"/>
  <c r="AM379"/>
  <c r="AK379"/>
  <c r="AI379"/>
  <c r="AG379"/>
  <c r="AS378"/>
  <c r="AQ378"/>
  <c r="AO378"/>
  <c r="AM378"/>
  <c r="AK378"/>
  <c r="AI378"/>
  <c r="AG378"/>
  <c r="AS377"/>
  <c r="AQ377"/>
  <c r="AO377"/>
  <c r="AM377"/>
  <c r="AK377"/>
  <c r="AI377"/>
  <c r="AG377"/>
  <c r="AS376"/>
  <c r="AQ376"/>
  <c r="AO376"/>
  <c r="AM376"/>
  <c r="AK376"/>
  <c r="AI376"/>
  <c r="AG376"/>
  <c r="AS375"/>
  <c r="AQ375"/>
  <c r="AO375"/>
  <c r="AM375"/>
  <c r="AK375"/>
  <c r="AI375"/>
  <c r="AG375"/>
  <c r="AS374"/>
  <c r="AQ374"/>
  <c r="AO374"/>
  <c r="AM374"/>
  <c r="AK374"/>
  <c r="AI374"/>
  <c r="AG374"/>
  <c r="AS373"/>
  <c r="AQ373"/>
  <c r="AO373"/>
  <c r="AM373"/>
  <c r="AK373"/>
  <c r="AI373"/>
  <c r="AG373"/>
  <c r="AS372"/>
  <c r="AQ372"/>
  <c r="AO372"/>
  <c r="AM372"/>
  <c r="AK372"/>
  <c r="AI372"/>
  <c r="AG372"/>
  <c r="AS371"/>
  <c r="AQ371"/>
  <c r="AO371"/>
  <c r="AM371"/>
  <c r="AK371"/>
  <c r="AI371"/>
  <c r="AG371"/>
  <c r="AS370"/>
  <c r="AQ370"/>
  <c r="AO370"/>
  <c r="AM370"/>
  <c r="AK370"/>
  <c r="AI370"/>
  <c r="AG370"/>
  <c r="AS369"/>
  <c r="AQ369"/>
  <c r="AO369"/>
  <c r="AM369"/>
  <c r="AK369"/>
  <c r="AI369"/>
  <c r="AG369"/>
  <c r="AS368"/>
  <c r="AQ368"/>
  <c r="AO368"/>
  <c r="AM368"/>
  <c r="AK368"/>
  <c r="AI368"/>
  <c r="AG368"/>
  <c r="AS367"/>
  <c r="AQ367"/>
  <c r="AO367"/>
  <c r="AM367"/>
  <c r="AK367"/>
  <c r="AI367"/>
  <c r="AG367"/>
  <c r="AS366"/>
  <c r="AQ366"/>
  <c r="AO366"/>
  <c r="AM366"/>
  <c r="AK366"/>
  <c r="AI366"/>
  <c r="AG366"/>
  <c r="AS365"/>
  <c r="AQ365"/>
  <c r="AO365"/>
  <c r="AM365"/>
  <c r="AK365"/>
  <c r="AI365"/>
  <c r="AG365"/>
  <c r="AS364"/>
  <c r="AQ364"/>
  <c r="AO364"/>
  <c r="AM364"/>
  <c r="AK364"/>
  <c r="AI364"/>
  <c r="AG364"/>
  <c r="AS363"/>
  <c r="AQ363"/>
  <c r="AO363"/>
  <c r="AM363"/>
  <c r="AK363"/>
  <c r="AI363"/>
  <c r="AG363"/>
  <c r="AS362"/>
  <c r="AQ362"/>
  <c r="AO362"/>
  <c r="AM362"/>
  <c r="AK362"/>
  <c r="AI362"/>
  <c r="AG362"/>
  <c r="AS361"/>
  <c r="AQ361"/>
  <c r="AO361"/>
  <c r="AM361"/>
  <c r="AK361"/>
  <c r="AI361"/>
  <c r="AG361"/>
  <c r="AS360"/>
  <c r="AQ360"/>
  <c r="AO360"/>
  <c r="AM360"/>
  <c r="AK360"/>
  <c r="AI360"/>
  <c r="AG360"/>
  <c r="AS359"/>
  <c r="AQ359"/>
  <c r="AO359"/>
  <c r="AM359"/>
  <c r="AK359"/>
  <c r="AI359"/>
  <c r="AG359"/>
  <c r="AS358"/>
  <c r="AQ358"/>
  <c r="AO358"/>
  <c r="AM358"/>
  <c r="AK358"/>
  <c r="AI358"/>
  <c r="AG358"/>
  <c r="AS357"/>
  <c r="AQ357"/>
  <c r="AO357"/>
  <c r="AM357"/>
  <c r="AK357"/>
  <c r="AI357"/>
  <c r="AG357"/>
  <c r="AS356"/>
  <c r="AQ356"/>
  <c r="AO356"/>
  <c r="AM356"/>
  <c r="AK356"/>
  <c r="AI356"/>
  <c r="AG356"/>
  <c r="AS355"/>
  <c r="AQ355"/>
  <c r="AO355"/>
  <c r="AM355"/>
  <c r="AK355"/>
  <c r="AI355"/>
  <c r="AG355"/>
  <c r="AS354"/>
  <c r="AQ354"/>
  <c r="AO354"/>
  <c r="AM354"/>
  <c r="AK354"/>
  <c r="AI354"/>
  <c r="AG354"/>
  <c r="AS353"/>
  <c r="AQ353"/>
  <c r="AO353"/>
  <c r="AM353"/>
  <c r="AK353"/>
  <c r="AI353"/>
  <c r="AG353"/>
  <c r="AS352"/>
  <c r="AQ352"/>
  <c r="AO352"/>
  <c r="AM352"/>
  <c r="AK352"/>
  <c r="AI352"/>
  <c r="AG352"/>
  <c r="AS351"/>
  <c r="AQ351"/>
  <c r="AO351"/>
  <c r="AM351"/>
  <c r="AK351"/>
  <c r="AI351"/>
  <c r="AG351"/>
  <c r="AS350"/>
  <c r="AQ350"/>
  <c r="AO350"/>
  <c r="AM350"/>
  <c r="AK350"/>
  <c r="AI350"/>
  <c r="AG350"/>
  <c r="AS349"/>
  <c r="AQ349"/>
  <c r="AO349"/>
  <c r="AM349"/>
  <c r="AK349"/>
  <c r="AI349"/>
  <c r="AG349"/>
  <c r="AS348"/>
  <c r="AQ348"/>
  <c r="AO348"/>
  <c r="AM348"/>
  <c r="AK348"/>
  <c r="AI348"/>
  <c r="AG348"/>
  <c r="AS347"/>
  <c r="AQ347"/>
  <c r="AO347"/>
  <c r="AM347"/>
  <c r="AK347"/>
  <c r="AI347"/>
  <c r="AG347"/>
  <c r="AS346"/>
  <c r="AQ346"/>
  <c r="AO346"/>
  <c r="AM346"/>
  <c r="AK346"/>
  <c r="AI346"/>
  <c r="AG346"/>
  <c r="AS345"/>
  <c r="AQ345"/>
  <c r="AO345"/>
  <c r="AM345"/>
  <c r="AK345"/>
  <c r="AI345"/>
  <c r="AG345"/>
  <c r="AS344"/>
  <c r="AQ344"/>
  <c r="AO344"/>
  <c r="AM344"/>
  <c r="AK344"/>
  <c r="AI344"/>
  <c r="AG344"/>
  <c r="AS343"/>
  <c r="AQ343"/>
  <c r="AO343"/>
  <c r="AM343"/>
  <c r="AK343"/>
  <c r="AI343"/>
  <c r="AG343"/>
  <c r="AS342"/>
  <c r="AQ342"/>
  <c r="AO342"/>
  <c r="AM342"/>
  <c r="AK342"/>
  <c r="AI342"/>
  <c r="AG342"/>
  <c r="AS341"/>
  <c r="AQ341"/>
  <c r="AO341"/>
  <c r="AM341"/>
  <c r="AK341"/>
  <c r="AI341"/>
  <c r="AG341"/>
  <c r="AS340"/>
  <c r="AQ340"/>
  <c r="AO340"/>
  <c r="AM340"/>
  <c r="AK340"/>
  <c r="AI340"/>
  <c r="AG340"/>
  <c r="AS339"/>
  <c r="AQ339"/>
  <c r="AO339"/>
  <c r="AM339"/>
  <c r="AK339"/>
  <c r="AI339"/>
  <c r="AG339"/>
  <c r="AS338"/>
  <c r="AQ338"/>
  <c r="AO338"/>
  <c r="AM338"/>
  <c r="AK338"/>
  <c r="AI338"/>
  <c r="AG338"/>
  <c r="AS337"/>
  <c r="AQ337"/>
  <c r="AO337"/>
  <c r="AM337"/>
  <c r="AK337"/>
  <c r="AI337"/>
  <c r="AG337"/>
  <c r="AS336"/>
  <c r="AQ336"/>
  <c r="AO336"/>
  <c r="AM336"/>
  <c r="AK336"/>
  <c r="AI336"/>
  <c r="AG336"/>
  <c r="AS335"/>
  <c r="AQ335"/>
  <c r="AO335"/>
  <c r="AM335"/>
  <c r="AK335"/>
  <c r="AI335"/>
  <c r="AG335"/>
  <c r="AS334"/>
  <c r="AQ334"/>
  <c r="AO334"/>
  <c r="AM334"/>
  <c r="AK334"/>
  <c r="AI334"/>
  <c r="AG334"/>
  <c r="AS333"/>
  <c r="AQ333"/>
  <c r="AO333"/>
  <c r="AM333"/>
  <c r="AK333"/>
  <c r="AI333"/>
  <c r="AG333"/>
  <c r="AS332"/>
  <c r="AQ332"/>
  <c r="AO332"/>
  <c r="AM332"/>
  <c r="AK332"/>
  <c r="AI332"/>
  <c r="AG332"/>
  <c r="AS331"/>
  <c r="AQ331"/>
  <c r="AO331"/>
  <c r="AM331"/>
  <c r="AK331"/>
  <c r="AI331"/>
  <c r="AG331"/>
  <c r="AS330"/>
  <c r="AQ330"/>
  <c r="AO330"/>
  <c r="AM330"/>
  <c r="AK330"/>
  <c r="AI330"/>
  <c r="AG330"/>
  <c r="AS329"/>
  <c r="AQ329"/>
  <c r="AO329"/>
  <c r="AM329"/>
  <c r="AK329"/>
  <c r="AI329"/>
  <c r="AG329"/>
  <c r="AS328"/>
  <c r="AQ328"/>
  <c r="AO328"/>
  <c r="AM328"/>
  <c r="AK328"/>
  <c r="AI328"/>
  <c r="AG328"/>
  <c r="AS327"/>
  <c r="AQ327"/>
  <c r="AO327"/>
  <c r="AM327"/>
  <c r="AK327"/>
  <c r="AI327"/>
  <c r="AG327"/>
  <c r="AS326"/>
  <c r="AQ326"/>
  <c r="AO326"/>
  <c r="AM326"/>
  <c r="AK326"/>
  <c r="AI326"/>
  <c r="AG326"/>
  <c r="AS325"/>
  <c r="AQ325"/>
  <c r="AO325"/>
  <c r="AM325"/>
  <c r="AK325"/>
  <c r="AI325"/>
  <c r="AG325"/>
  <c r="AS324"/>
  <c r="AQ324"/>
  <c r="AO324"/>
  <c r="AM324"/>
  <c r="AK324"/>
  <c r="AI324"/>
  <c r="AG324"/>
  <c r="AS323"/>
  <c r="AQ323"/>
  <c r="AO323"/>
  <c r="AM323"/>
  <c r="AK323"/>
  <c r="AI323"/>
  <c r="AG323"/>
  <c r="AS322"/>
  <c r="AQ322"/>
  <c r="AO322"/>
  <c r="AM322"/>
  <c r="AK322"/>
  <c r="AI322"/>
  <c r="AG322"/>
  <c r="AS321"/>
  <c r="AQ321"/>
  <c r="AO321"/>
  <c r="AM321"/>
  <c r="AK321"/>
  <c r="AI321"/>
  <c r="AG321"/>
  <c r="AS320"/>
  <c r="AQ320"/>
  <c r="AO320"/>
  <c r="AM320"/>
  <c r="AK320"/>
  <c r="AI320"/>
  <c r="AG320"/>
  <c r="AS319"/>
  <c r="AQ319"/>
  <c r="AO319"/>
  <c r="AM319"/>
  <c r="AK319"/>
  <c r="AI319"/>
  <c r="AG319"/>
  <c r="AS318"/>
  <c r="AQ318"/>
  <c r="AO318"/>
  <c r="AM318"/>
  <c r="AK318"/>
  <c r="AI318"/>
  <c r="AG318"/>
  <c r="AS317"/>
  <c r="AQ317"/>
  <c r="AO317"/>
  <c r="AM317"/>
  <c r="AK317"/>
  <c r="AI317"/>
  <c r="AG317"/>
  <c r="AS316"/>
  <c r="AQ316"/>
  <c r="AO316"/>
  <c r="AM316"/>
  <c r="AK316"/>
  <c r="AI316"/>
  <c r="AG316"/>
  <c r="AS315"/>
  <c r="AQ315"/>
  <c r="AO315"/>
  <c r="AM315"/>
  <c r="AK315"/>
  <c r="AI315"/>
  <c r="AG315"/>
  <c r="AS314"/>
  <c r="AQ314"/>
  <c r="AO314"/>
  <c r="AM314"/>
  <c r="AK314"/>
  <c r="AI314"/>
  <c r="AG314"/>
  <c r="AS313"/>
  <c r="AQ313"/>
  <c r="AO313"/>
  <c r="AM313"/>
  <c r="AK313"/>
  <c r="AI313"/>
  <c r="AG313"/>
  <c r="AS312"/>
  <c r="AQ312"/>
  <c r="AO312"/>
  <c r="AM312"/>
  <c r="AK312"/>
  <c r="AI312"/>
  <c r="AG312"/>
  <c r="AS311"/>
  <c r="AQ311"/>
  <c r="AO311"/>
  <c r="AM311"/>
  <c r="AK311"/>
  <c r="AI311"/>
  <c r="AG311"/>
  <c r="AS310"/>
  <c r="AQ310"/>
  <c r="AO310"/>
  <c r="AM310"/>
  <c r="AK310"/>
  <c r="AI310"/>
  <c r="AG310"/>
  <c r="AS309"/>
  <c r="AQ309"/>
  <c r="AO309"/>
  <c r="AM309"/>
  <c r="AK309"/>
  <c r="AI309"/>
  <c r="AG309"/>
  <c r="AS308"/>
  <c r="AQ308"/>
  <c r="AO308"/>
  <c r="AM308"/>
  <c r="AK308"/>
  <c r="AI308"/>
  <c r="AG308"/>
  <c r="AS307"/>
  <c r="AQ307"/>
  <c r="AO307"/>
  <c r="AM307"/>
  <c r="AK307"/>
  <c r="AI307"/>
  <c r="AG307"/>
  <c r="AS306"/>
  <c r="AQ306"/>
  <c r="AO306"/>
  <c r="AM306"/>
  <c r="AK306"/>
  <c r="AI306"/>
  <c r="AG306"/>
  <c r="AS305"/>
  <c r="AQ305"/>
  <c r="AO305"/>
  <c r="AM305"/>
  <c r="AK305"/>
  <c r="AI305"/>
  <c r="AG305"/>
  <c r="AS304"/>
  <c r="AQ304"/>
  <c r="AO304"/>
  <c r="AM304"/>
  <c r="AK304"/>
  <c r="AI304"/>
  <c r="AG304"/>
  <c r="AS303"/>
  <c r="AQ303"/>
  <c r="AO303"/>
  <c r="AM303"/>
  <c r="AK303"/>
  <c r="AI303"/>
  <c r="AG303"/>
  <c r="AS302"/>
  <c r="AQ302"/>
  <c r="AO302"/>
  <c r="AM302"/>
  <c r="AK302"/>
  <c r="AI302"/>
  <c r="AG302"/>
  <c r="AS301"/>
  <c r="AQ301"/>
  <c r="AO301"/>
  <c r="AM301"/>
  <c r="AK301"/>
  <c r="AI301"/>
  <c r="AG301"/>
  <c r="AS300"/>
  <c r="AQ300"/>
  <c r="AO300"/>
  <c r="AM300"/>
  <c r="AK300"/>
  <c r="AI300"/>
  <c r="AG300"/>
  <c r="AS299"/>
  <c r="AQ299"/>
  <c r="AO299"/>
  <c r="AM299"/>
  <c r="AK299"/>
  <c r="AI299"/>
  <c r="AG299"/>
  <c r="AS298"/>
  <c r="AQ298"/>
  <c r="AO298"/>
  <c r="AM298"/>
  <c r="AK298"/>
  <c r="AI298"/>
  <c r="AG298"/>
  <c r="AS297"/>
  <c r="AQ297"/>
  <c r="AO297"/>
  <c r="AM297"/>
  <c r="AK297"/>
  <c r="AI297"/>
  <c r="AG297"/>
  <c r="AS296"/>
  <c r="AQ296"/>
  <c r="AO296"/>
  <c r="AM296"/>
  <c r="AK296"/>
  <c r="AI296"/>
  <c r="AG296"/>
  <c r="AS295"/>
  <c r="AQ295"/>
  <c r="AO295"/>
  <c r="AM295"/>
  <c r="AK295"/>
  <c r="AI295"/>
  <c r="AG295"/>
  <c r="AS294"/>
  <c r="AQ294"/>
  <c r="AO294"/>
  <c r="AM294"/>
  <c r="AK294"/>
  <c r="AI294"/>
  <c r="AG294"/>
  <c r="AS293"/>
  <c r="AQ293"/>
  <c r="AO293"/>
  <c r="AM293"/>
  <c r="AK293"/>
  <c r="AI293"/>
  <c r="AG293"/>
  <c r="AS292"/>
  <c r="AQ292"/>
  <c r="AO292"/>
  <c r="AM292"/>
  <c r="AK292"/>
  <c r="AI292"/>
  <c r="AG292"/>
  <c r="AS291"/>
  <c r="AQ291"/>
  <c r="AO291"/>
  <c r="AM291"/>
  <c r="AK291"/>
  <c r="AI291"/>
  <c r="AG291"/>
  <c r="AS290"/>
  <c r="AQ290"/>
  <c r="AO290"/>
  <c r="AM290"/>
  <c r="AK290"/>
  <c r="AI290"/>
  <c r="AG290"/>
  <c r="AS289"/>
  <c r="AQ289"/>
  <c r="AO289"/>
  <c r="AM289"/>
  <c r="AK289"/>
  <c r="AI289"/>
  <c r="AG289"/>
  <c r="AS288"/>
  <c r="AQ288"/>
  <c r="AO288"/>
  <c r="AM288"/>
  <c r="AK288"/>
  <c r="AI288"/>
  <c r="AG288"/>
  <c r="AS287"/>
  <c r="AQ287"/>
  <c r="AO287"/>
  <c r="AM287"/>
  <c r="AK287"/>
  <c r="AI287"/>
  <c r="AG287"/>
  <c r="AS286"/>
  <c r="AQ286"/>
  <c r="AO286"/>
  <c r="AM286"/>
  <c r="AK286"/>
  <c r="AI286"/>
  <c r="AG286"/>
  <c r="AS285"/>
  <c r="AQ285"/>
  <c r="AO285"/>
  <c r="AM285"/>
  <c r="AK285"/>
  <c r="AI285"/>
  <c r="AG285"/>
  <c r="AS284"/>
  <c r="AQ284"/>
  <c r="AO284"/>
  <c r="AM284"/>
  <c r="AK284"/>
  <c r="AI284"/>
  <c r="AG284"/>
  <c r="AS283"/>
  <c r="AQ283"/>
  <c r="AO283"/>
  <c r="AM283"/>
  <c r="AK283"/>
  <c r="AI283"/>
  <c r="AG283"/>
  <c r="AS282"/>
  <c r="AQ282"/>
  <c r="AO282"/>
  <c r="AM282"/>
  <c r="AK282"/>
  <c r="AI282"/>
  <c r="AG282"/>
  <c r="AS281"/>
  <c r="AQ281"/>
  <c r="AO281"/>
  <c r="AM281"/>
  <c r="AK281"/>
  <c r="AI281"/>
  <c r="AG281"/>
  <c r="AS280"/>
  <c r="AQ280"/>
  <c r="AO280"/>
  <c r="AM280"/>
  <c r="AK280"/>
  <c r="AI280"/>
  <c r="AG280"/>
  <c r="AS279"/>
  <c r="AQ279"/>
  <c r="AO279"/>
  <c r="AM279"/>
  <c r="AK279"/>
  <c r="AI279"/>
  <c r="AG279"/>
  <c r="AS278"/>
  <c r="AQ278"/>
  <c r="AO278"/>
  <c r="AM278"/>
  <c r="AK278"/>
  <c r="AI278"/>
  <c r="AG278"/>
  <c r="AS277"/>
  <c r="AQ277"/>
  <c r="AO277"/>
  <c r="AM277"/>
  <c r="AK277"/>
  <c r="AI277"/>
  <c r="AG277"/>
  <c r="AS276"/>
  <c r="AQ276"/>
  <c r="AO276"/>
  <c r="AM276"/>
  <c r="AK276"/>
  <c r="AI276"/>
  <c r="AG276"/>
  <c r="AS275"/>
  <c r="AQ275"/>
  <c r="AO275"/>
  <c r="AM275"/>
  <c r="AK275"/>
  <c r="AI275"/>
  <c r="AG275"/>
  <c r="AS274"/>
  <c r="AQ274"/>
  <c r="AO274"/>
  <c r="AM274"/>
  <c r="AK274"/>
  <c r="AI274"/>
  <c r="AG274"/>
  <c r="AS273"/>
  <c r="AQ273"/>
  <c r="AO273"/>
  <c r="AM273"/>
  <c r="AK273"/>
  <c r="AI273"/>
  <c r="AG273"/>
  <c r="AS272"/>
  <c r="AQ272"/>
  <c r="AO272"/>
  <c r="AM272"/>
  <c r="AK272"/>
  <c r="AI272"/>
  <c r="AG272"/>
  <c r="AS271"/>
  <c r="AQ271"/>
  <c r="AO271"/>
  <c r="AM271"/>
  <c r="AK271"/>
  <c r="AI271"/>
  <c r="AG271"/>
  <c r="AS270"/>
  <c r="AQ270"/>
  <c r="AO270"/>
  <c r="AM270"/>
  <c r="AK270"/>
  <c r="AI270"/>
  <c r="AG270"/>
  <c r="AS269"/>
  <c r="AQ269"/>
  <c r="AO269"/>
  <c r="AM269"/>
  <c r="AK269"/>
  <c r="AI269"/>
  <c r="AG269"/>
  <c r="AS268"/>
  <c r="AQ268"/>
  <c r="AO268"/>
  <c r="AM268"/>
  <c r="AK268"/>
  <c r="AI268"/>
  <c r="AG268"/>
  <c r="AS267"/>
  <c r="AQ267"/>
  <c r="AO267"/>
  <c r="AM267"/>
  <c r="AK267"/>
  <c r="AI267"/>
  <c r="AG267"/>
  <c r="AS266"/>
  <c r="AQ266"/>
  <c r="AO266"/>
  <c r="AM266"/>
  <c r="AK266"/>
  <c r="AI266"/>
  <c r="AG266"/>
  <c r="AS265"/>
  <c r="AQ265"/>
  <c r="AO265"/>
  <c r="AM265"/>
  <c r="AK265"/>
  <c r="AI265"/>
  <c r="AG265"/>
  <c r="AS264"/>
  <c r="AQ264"/>
  <c r="AO264"/>
  <c r="AM264"/>
  <c r="AK264"/>
  <c r="AI264"/>
  <c r="AG264"/>
  <c r="AS263"/>
  <c r="AQ263"/>
  <c r="AO263"/>
  <c r="AM263"/>
  <c r="AK263"/>
  <c r="AI263"/>
  <c r="AG263"/>
  <c r="AS262"/>
  <c r="AQ262"/>
  <c r="AO262"/>
  <c r="AM262"/>
  <c r="AK262"/>
  <c r="AI262"/>
  <c r="AG262"/>
  <c r="AS261"/>
  <c r="AQ261"/>
  <c r="AO261"/>
  <c r="AM261"/>
  <c r="AK261"/>
  <c r="AI261"/>
  <c r="AG261"/>
  <c r="AS260"/>
  <c r="AQ260"/>
  <c r="AO260"/>
  <c r="AM260"/>
  <c r="AK260"/>
  <c r="AI260"/>
  <c r="AG260"/>
  <c r="AS259"/>
  <c r="AQ259"/>
  <c r="AO259"/>
  <c r="AM259"/>
  <c r="AK259"/>
  <c r="AI259"/>
  <c r="AG259"/>
  <c r="AS258"/>
  <c r="AQ258"/>
  <c r="AO258"/>
  <c r="AM258"/>
  <c r="AK258"/>
  <c r="AI258"/>
  <c r="AG258"/>
  <c r="AS257"/>
  <c r="AQ257"/>
  <c r="AO257"/>
  <c r="AM257"/>
  <c r="AK257"/>
  <c r="AI257"/>
  <c r="AG257"/>
  <c r="AS256"/>
  <c r="AQ256"/>
  <c r="AO256"/>
  <c r="AM256"/>
  <c r="AK256"/>
  <c r="AI256"/>
  <c r="AG256"/>
  <c r="AS255"/>
  <c r="AQ255"/>
  <c r="AO255"/>
  <c r="AM255"/>
  <c r="AK255"/>
  <c r="AI255"/>
  <c r="AG255"/>
  <c r="AS254"/>
  <c r="AQ254"/>
  <c r="AO254"/>
  <c r="AM254"/>
  <c r="AK254"/>
  <c r="AI254"/>
  <c r="AG254"/>
  <c r="AS253"/>
  <c r="AQ253"/>
  <c r="AO253"/>
  <c r="AM253"/>
  <c r="AK253"/>
  <c r="AI253"/>
  <c r="AG253"/>
  <c r="AS252"/>
  <c r="AQ252"/>
  <c r="AO252"/>
  <c r="AM252"/>
  <c r="AK252"/>
  <c r="AI252"/>
  <c r="AG252"/>
  <c r="AS251"/>
  <c r="AQ251"/>
  <c r="AO251"/>
  <c r="AM251"/>
  <c r="AK251"/>
  <c r="AI251"/>
  <c r="AG251"/>
  <c r="AS250"/>
  <c r="AQ250"/>
  <c r="AO250"/>
  <c r="AM250"/>
  <c r="AK250"/>
  <c r="AI250"/>
  <c r="AG250"/>
  <c r="AS249"/>
  <c r="AQ249"/>
  <c r="AO249"/>
  <c r="AM249"/>
  <c r="AK249"/>
  <c r="AI249"/>
  <c r="AG249"/>
  <c r="AS248"/>
  <c r="AQ248"/>
  <c r="AO248"/>
  <c r="AM248"/>
  <c r="AK248"/>
  <c r="AI248"/>
  <c r="AG248"/>
  <c r="AS247"/>
  <c r="AQ247"/>
  <c r="AO247"/>
  <c r="AM247"/>
  <c r="AK247"/>
  <c r="AI247"/>
  <c r="AG247"/>
  <c r="AS246"/>
  <c r="AQ246"/>
  <c r="AO246"/>
  <c r="AM246"/>
  <c r="AK246"/>
  <c r="AI246"/>
  <c r="AG246"/>
  <c r="AS245"/>
  <c r="AQ245"/>
  <c r="AO245"/>
  <c r="AM245"/>
  <c r="AK245"/>
  <c r="AI245"/>
  <c r="AG245"/>
  <c r="AS244"/>
  <c r="AQ244"/>
  <c r="AO244"/>
  <c r="AM244"/>
  <c r="AK244"/>
  <c r="AI244"/>
  <c r="AG244"/>
  <c r="AS243"/>
  <c r="AQ243"/>
  <c r="AO243"/>
  <c r="AM243"/>
  <c r="AK243"/>
  <c r="AI243"/>
  <c r="AG243"/>
  <c r="AS242"/>
  <c r="AQ242"/>
  <c r="AO242"/>
  <c r="AM242"/>
  <c r="AK242"/>
  <c r="AI242"/>
  <c r="AG242"/>
  <c r="AS241"/>
  <c r="AQ241"/>
  <c r="AO241"/>
  <c r="AM241"/>
  <c r="AK241"/>
  <c r="AI241"/>
  <c r="AG241"/>
  <c r="AS240"/>
  <c r="AQ240"/>
  <c r="AO240"/>
  <c r="AM240"/>
  <c r="AK240"/>
  <c r="AI240"/>
  <c r="AG240"/>
  <c r="AS239"/>
  <c r="AQ239"/>
  <c r="AO239"/>
  <c r="AM239"/>
  <c r="AK239"/>
  <c r="AI239"/>
  <c r="AG239"/>
  <c r="AS238"/>
  <c r="AQ238"/>
  <c r="AO238"/>
  <c r="AM238"/>
  <c r="AK238"/>
  <c r="AI238"/>
  <c r="AG238"/>
  <c r="AS237"/>
  <c r="AQ237"/>
  <c r="AO237"/>
  <c r="AM237"/>
  <c r="AK237"/>
  <c r="AI237"/>
  <c r="AG237"/>
  <c r="AS236"/>
  <c r="AQ236"/>
  <c r="AO236"/>
  <c r="AM236"/>
  <c r="AK236"/>
  <c r="AI236"/>
  <c r="AG236"/>
  <c r="AS235"/>
  <c r="AQ235"/>
  <c r="AO235"/>
  <c r="AM235"/>
  <c r="AK235"/>
  <c r="AI235"/>
  <c r="AG235"/>
  <c r="AS234"/>
  <c r="AQ234"/>
  <c r="AO234"/>
  <c r="AM234"/>
  <c r="AK234"/>
  <c r="AI234"/>
  <c r="AG234"/>
  <c r="AS233"/>
  <c r="AQ233"/>
  <c r="AO233"/>
  <c r="AM233"/>
  <c r="AK233"/>
  <c r="AI233"/>
  <c r="AG233"/>
  <c r="AS232"/>
  <c r="AQ232"/>
  <c r="AO232"/>
  <c r="AM232"/>
  <c r="AK232"/>
  <c r="AI232"/>
  <c r="AG232"/>
  <c r="AS231"/>
  <c r="AQ231"/>
  <c r="AO231"/>
  <c r="AM231"/>
  <c r="AK231"/>
  <c r="AI231"/>
  <c r="AG231"/>
  <c r="AS230"/>
  <c r="AQ230"/>
  <c r="AO230"/>
  <c r="AM230"/>
  <c r="AK230"/>
  <c r="AI230"/>
  <c r="AG230"/>
  <c r="AS229"/>
  <c r="AQ229"/>
  <c r="AO229"/>
  <c r="AM229"/>
  <c r="AK229"/>
  <c r="AI229"/>
  <c r="AG229"/>
  <c r="AS228"/>
  <c r="AQ228"/>
  <c r="AO228"/>
  <c r="AM228"/>
  <c r="AK228"/>
  <c r="AI228"/>
  <c r="AG228"/>
  <c r="AS227"/>
  <c r="AQ227"/>
  <c r="AO227"/>
  <c r="AM227"/>
  <c r="AK227"/>
  <c r="AI227"/>
  <c r="AG227"/>
  <c r="AS226"/>
  <c r="AQ226"/>
  <c r="AO226"/>
  <c r="AM226"/>
  <c r="AK226"/>
  <c r="AI226"/>
  <c r="AG226"/>
  <c r="AS225"/>
  <c r="AQ225"/>
  <c r="AO225"/>
  <c r="AM225"/>
  <c r="AK225"/>
  <c r="AI225"/>
  <c r="AG225"/>
  <c r="AS224"/>
  <c r="AQ224"/>
  <c r="AO224"/>
  <c r="AM224"/>
  <c r="AK224"/>
  <c r="AI224"/>
  <c r="AG224"/>
  <c r="AS223"/>
  <c r="AQ223"/>
  <c r="AO223"/>
  <c r="AM223"/>
  <c r="AK223"/>
  <c r="AI223"/>
  <c r="AG223"/>
  <c r="AS222"/>
  <c r="AQ222"/>
  <c r="AO222"/>
  <c r="AM222"/>
  <c r="AK222"/>
  <c r="AI222"/>
  <c r="AG222"/>
  <c r="AS221"/>
  <c r="AQ221"/>
  <c r="AO221"/>
  <c r="AM221"/>
  <c r="AK221"/>
  <c r="AI221"/>
  <c r="AG221"/>
  <c r="AS220"/>
  <c r="AQ220"/>
  <c r="AO220"/>
  <c r="AM220"/>
  <c r="AK220"/>
  <c r="AI220"/>
  <c r="AG220"/>
  <c r="AS219"/>
  <c r="AQ219"/>
  <c r="AO219"/>
  <c r="AM219"/>
  <c r="AK219"/>
  <c r="AI219"/>
  <c r="AG219"/>
  <c r="AS218"/>
  <c r="AQ218"/>
  <c r="AO218"/>
  <c r="AM218"/>
  <c r="AK218"/>
  <c r="AI218"/>
  <c r="AG218"/>
  <c r="AS217"/>
  <c r="AQ217"/>
  <c r="AO217"/>
  <c r="AM217"/>
  <c r="AK217"/>
  <c r="AI217"/>
  <c r="AG217"/>
  <c r="AS216"/>
  <c r="AQ216"/>
  <c r="AO216"/>
  <c r="AM216"/>
  <c r="AK216"/>
  <c r="AI216"/>
  <c r="AG216"/>
  <c r="AS215"/>
  <c r="AQ215"/>
  <c r="AO215"/>
  <c r="AM215"/>
  <c r="AK215"/>
  <c r="AI215"/>
  <c r="AG215"/>
  <c r="AS214"/>
  <c r="AQ214"/>
  <c r="AO214"/>
  <c r="AM214"/>
  <c r="AK214"/>
  <c r="AI214"/>
  <c r="AG214"/>
  <c r="AS213"/>
  <c r="AQ213"/>
  <c r="AO213"/>
  <c r="AM213"/>
  <c r="AK213"/>
  <c r="AI213"/>
  <c r="AG213"/>
  <c r="AS212"/>
  <c r="AQ212"/>
  <c r="AO212"/>
  <c r="AM212"/>
  <c r="AK212"/>
  <c r="AI212"/>
  <c r="AG212"/>
  <c r="AS211"/>
  <c r="AQ211"/>
  <c r="AO211"/>
  <c r="AM211"/>
  <c r="AK211"/>
  <c r="AI211"/>
  <c r="AG211"/>
  <c r="AS210"/>
  <c r="AQ210"/>
  <c r="AO210"/>
  <c r="AM210"/>
  <c r="AK210"/>
  <c r="AI210"/>
  <c r="AG210"/>
  <c r="AS209"/>
  <c r="AQ209"/>
  <c r="AO209"/>
  <c r="AM209"/>
  <c r="AK209"/>
  <c r="AI209"/>
  <c r="AG209"/>
  <c r="AS208"/>
  <c r="AQ208"/>
  <c r="AO208"/>
  <c r="AM208"/>
  <c r="AK208"/>
  <c r="AI208"/>
  <c r="AG208"/>
  <c r="AS207"/>
  <c r="AQ207"/>
  <c r="AO207"/>
  <c r="AM207"/>
  <c r="AK207"/>
  <c r="AI207"/>
  <c r="AG207"/>
  <c r="AS206"/>
  <c r="AQ206"/>
  <c r="AO206"/>
  <c r="AM206"/>
  <c r="AK206"/>
  <c r="AI206"/>
  <c r="AG206"/>
  <c r="AS205"/>
  <c r="AQ205"/>
  <c r="AO205"/>
  <c r="AM205"/>
  <c r="AK205"/>
  <c r="AI205"/>
  <c r="AG205"/>
  <c r="AS204"/>
  <c r="AQ204"/>
  <c r="AO204"/>
  <c r="AM204"/>
  <c r="AK204"/>
  <c r="AI204"/>
  <c r="AG204"/>
  <c r="AS203"/>
  <c r="AQ203"/>
  <c r="AO203"/>
  <c r="AM203"/>
  <c r="AK203"/>
  <c r="AI203"/>
  <c r="AG203"/>
  <c r="AS202"/>
  <c r="AQ202"/>
  <c r="AO202"/>
  <c r="AM202"/>
  <c r="AK202"/>
  <c r="AI202"/>
  <c r="AG202"/>
  <c r="AS201"/>
  <c r="AQ201"/>
  <c r="AO201"/>
  <c r="AM201"/>
  <c r="AK201"/>
  <c r="AI201"/>
  <c r="AG201"/>
  <c r="AS200"/>
  <c r="AQ200"/>
  <c r="AO200"/>
  <c r="AM200"/>
  <c r="AK200"/>
  <c r="AI200"/>
  <c r="AG200"/>
  <c r="AS199"/>
  <c r="AQ199"/>
  <c r="AO199"/>
  <c r="AM199"/>
  <c r="AK199"/>
  <c r="AI199"/>
  <c r="AG199"/>
  <c r="AS198"/>
  <c r="AQ198"/>
  <c r="AO198"/>
  <c r="AM198"/>
  <c r="AK198"/>
  <c r="AI198"/>
  <c r="AG198"/>
  <c r="AS197"/>
  <c r="AQ197"/>
  <c r="AO197"/>
  <c r="AM197"/>
  <c r="AK197"/>
  <c r="AI197"/>
  <c r="AG197"/>
  <c r="AS196"/>
  <c r="AQ196"/>
  <c r="AO196"/>
  <c r="AM196"/>
  <c r="AK196"/>
  <c r="AI196"/>
  <c r="AG196"/>
  <c r="AS195"/>
  <c r="AQ195"/>
  <c r="AO195"/>
  <c r="AM195"/>
  <c r="AK195"/>
  <c r="AI195"/>
  <c r="AG195"/>
  <c r="AS194"/>
  <c r="AQ194"/>
  <c r="AO194"/>
  <c r="AM194"/>
  <c r="AK194"/>
  <c r="AI194"/>
  <c r="AG194"/>
  <c r="AS193"/>
  <c r="AQ193"/>
  <c r="AO193"/>
  <c r="AM193"/>
  <c r="AK193"/>
  <c r="AI193"/>
  <c r="AG193"/>
  <c r="AS192"/>
  <c r="AQ192"/>
  <c r="AO192"/>
  <c r="AM192"/>
  <c r="AK192"/>
  <c r="AI192"/>
  <c r="AG192"/>
  <c r="AS191"/>
  <c r="AQ191"/>
  <c r="AO191"/>
  <c r="AM191"/>
  <c r="AK191"/>
  <c r="AI191"/>
  <c r="AG191"/>
  <c r="AS190"/>
  <c r="AQ190"/>
  <c r="AO190"/>
  <c r="AM190"/>
  <c r="AK190"/>
  <c r="AI190"/>
  <c r="AG190"/>
  <c r="AS189"/>
  <c r="AQ189"/>
  <c r="AO189"/>
  <c r="AM189"/>
  <c r="AK189"/>
  <c r="AI189"/>
  <c r="AG189"/>
  <c r="AS188"/>
  <c r="AQ188"/>
  <c r="AO188"/>
  <c r="AM188"/>
  <c r="AK188"/>
  <c r="AI188"/>
  <c r="AG188"/>
  <c r="AS187"/>
  <c r="AQ187"/>
  <c r="AO187"/>
  <c r="AM187"/>
  <c r="AK187"/>
  <c r="AI187"/>
  <c r="AG187"/>
  <c r="AS186"/>
  <c r="AQ186"/>
  <c r="AO186"/>
  <c r="AM186"/>
  <c r="AK186"/>
  <c r="AI186"/>
  <c r="AG186"/>
  <c r="AS185"/>
  <c r="AQ185"/>
  <c r="AO185"/>
  <c r="AM185"/>
  <c r="AK185"/>
  <c r="AI185"/>
  <c r="AG185"/>
  <c r="AS184"/>
  <c r="AQ184"/>
  <c r="AO184"/>
  <c r="AM184"/>
  <c r="AK184"/>
  <c r="AI184"/>
  <c r="AG184"/>
  <c r="AS183"/>
  <c r="AQ183"/>
  <c r="AO183"/>
  <c r="AM183"/>
  <c r="AK183"/>
  <c r="AI183"/>
  <c r="AG183"/>
  <c r="AS182"/>
  <c r="AQ182"/>
  <c r="AO182"/>
  <c r="AM182"/>
  <c r="AK182"/>
  <c r="AI182"/>
  <c r="AG182"/>
  <c r="AS181"/>
  <c r="AQ181"/>
  <c r="AO181"/>
  <c r="AM181"/>
  <c r="AK181"/>
  <c r="AI181"/>
  <c r="AG181"/>
  <c r="AS180"/>
  <c r="AQ180"/>
  <c r="AO180"/>
  <c r="AM180"/>
  <c r="AK180"/>
  <c r="AI180"/>
  <c r="AG180"/>
  <c r="AS179"/>
  <c r="AQ179"/>
  <c r="AO179"/>
  <c r="AM179"/>
  <c r="AK179"/>
  <c r="AI179"/>
  <c r="AG179"/>
  <c r="AS178"/>
  <c r="AQ178"/>
  <c r="AO178"/>
  <c r="AM178"/>
  <c r="AK178"/>
  <c r="AI178"/>
  <c r="AG178"/>
  <c r="AS177"/>
  <c r="AQ177"/>
  <c r="AO177"/>
  <c r="AM177"/>
  <c r="AK177"/>
  <c r="AI177"/>
  <c r="AG177"/>
  <c r="AS176"/>
  <c r="AQ176"/>
  <c r="AO176"/>
  <c r="AM176"/>
  <c r="AK176"/>
  <c r="AI176"/>
  <c r="AG176"/>
  <c r="AS175"/>
  <c r="AQ175"/>
  <c r="AO175"/>
  <c r="AM175"/>
  <c r="AK175"/>
  <c r="AI175"/>
  <c r="AG175"/>
  <c r="AS174"/>
  <c r="AQ174"/>
  <c r="AO174"/>
  <c r="AM174"/>
  <c r="AK174"/>
  <c r="AI174"/>
  <c r="AG174"/>
  <c r="AS173"/>
  <c r="AQ173"/>
  <c r="AO173"/>
  <c r="AM173"/>
  <c r="AK173"/>
  <c r="AI173"/>
  <c r="AG173"/>
  <c r="AS172"/>
  <c r="AQ172"/>
  <c r="AO172"/>
  <c r="AM172"/>
  <c r="AK172"/>
  <c r="AI172"/>
  <c r="AG172"/>
  <c r="AS171"/>
  <c r="AQ171"/>
  <c r="AO171"/>
  <c r="AM171"/>
  <c r="AK171"/>
  <c r="AI171"/>
  <c r="AG171"/>
  <c r="AS170"/>
  <c r="AQ170"/>
  <c r="AO170"/>
  <c r="AM170"/>
  <c r="AK170"/>
  <c r="AI170"/>
  <c r="AG170"/>
  <c r="AS169"/>
  <c r="AQ169"/>
  <c r="AO169"/>
  <c r="AM169"/>
  <c r="AK169"/>
  <c r="AI169"/>
  <c r="AG169"/>
  <c r="AS168"/>
  <c r="AQ168"/>
  <c r="AO168"/>
  <c r="AM168"/>
  <c r="AK168"/>
  <c r="AI168"/>
  <c r="AG168"/>
  <c r="AS167"/>
  <c r="AQ167"/>
  <c r="AO167"/>
  <c r="AM167"/>
  <c r="AK167"/>
  <c r="AI167"/>
  <c r="AG167"/>
  <c r="AS166"/>
  <c r="AQ166"/>
  <c r="AO166"/>
  <c r="AM166"/>
  <c r="AK166"/>
  <c r="AI166"/>
  <c r="AG166"/>
  <c r="AS165"/>
  <c r="AQ165"/>
  <c r="AO165"/>
  <c r="AM165"/>
  <c r="AK165"/>
  <c r="AI165"/>
  <c r="AG165"/>
  <c r="AS164"/>
  <c r="AQ164"/>
  <c r="AO164"/>
  <c r="AM164"/>
  <c r="AK164"/>
  <c r="AI164"/>
  <c r="AG164"/>
  <c r="AS163"/>
  <c r="AQ163"/>
  <c r="AO163"/>
  <c r="AM163"/>
  <c r="AK163"/>
  <c r="AI163"/>
  <c r="AG163"/>
  <c r="AS162"/>
  <c r="AQ162"/>
  <c r="AO162"/>
  <c r="AM162"/>
  <c r="AK162"/>
  <c r="AI162"/>
  <c r="AG162"/>
  <c r="AS161"/>
  <c r="AQ161"/>
  <c r="AO161"/>
  <c r="AM161"/>
  <c r="AK161"/>
  <c r="AI161"/>
  <c r="AG161"/>
  <c r="AS160"/>
  <c r="AQ160"/>
  <c r="AO160"/>
  <c r="AM160"/>
  <c r="AK160"/>
  <c r="AI160"/>
  <c r="AG160"/>
  <c r="AS159"/>
  <c r="AQ159"/>
  <c r="AO159"/>
  <c r="AM159"/>
  <c r="AK159"/>
  <c r="AI159"/>
  <c r="AG159"/>
  <c r="AS158"/>
  <c r="AQ158"/>
  <c r="AO158"/>
  <c r="AM158"/>
  <c r="AK158"/>
  <c r="AI158"/>
  <c r="AG158"/>
  <c r="AS157"/>
  <c r="AQ157"/>
  <c r="AO157"/>
  <c r="AM157"/>
  <c r="AK157"/>
  <c r="AI157"/>
  <c r="AG157"/>
  <c r="AS156"/>
  <c r="AQ156"/>
  <c r="AO156"/>
  <c r="AM156"/>
  <c r="AK156"/>
  <c r="AI156"/>
  <c r="AG156"/>
  <c r="AS155"/>
  <c r="AQ155"/>
  <c r="AO155"/>
  <c r="AM155"/>
  <c r="AK155"/>
  <c r="AI155"/>
  <c r="AG155"/>
  <c r="AS154"/>
  <c r="AQ154"/>
  <c r="AO154"/>
  <c r="AM154"/>
  <c r="AK154"/>
  <c r="AI154"/>
  <c r="AG154"/>
  <c r="AS153"/>
  <c r="AQ153"/>
  <c r="AO153"/>
  <c r="AM153"/>
  <c r="AK153"/>
  <c r="AI153"/>
  <c r="AG153"/>
  <c r="AS152"/>
  <c r="AQ152"/>
  <c r="AO152"/>
  <c r="AM152"/>
  <c r="AK152"/>
  <c r="AI152"/>
  <c r="AG152"/>
  <c r="AS151"/>
  <c r="AQ151"/>
  <c r="AO151"/>
  <c r="AM151"/>
  <c r="AK151"/>
  <c r="AI151"/>
  <c r="AG151"/>
  <c r="AS150"/>
  <c r="AQ150"/>
  <c r="AO150"/>
  <c r="AM150"/>
  <c r="AK150"/>
  <c r="AI150"/>
  <c r="AG150"/>
  <c r="AS149"/>
  <c r="AQ149"/>
  <c r="AO149"/>
  <c r="AM149"/>
  <c r="AK149"/>
  <c r="AI149"/>
  <c r="AG149"/>
  <c r="AS148"/>
  <c r="AQ148"/>
  <c r="AO148"/>
  <c r="AM148"/>
  <c r="AK148"/>
  <c r="AI148"/>
  <c r="AG148"/>
  <c r="AS147"/>
  <c r="AQ147"/>
  <c r="AO147"/>
  <c r="AM147"/>
  <c r="AK147"/>
  <c r="AI147"/>
  <c r="AG147"/>
  <c r="AS146"/>
  <c r="AQ146"/>
  <c r="AO146"/>
  <c r="AM146"/>
  <c r="AK146"/>
  <c r="AI146"/>
  <c r="AG146"/>
  <c r="AS145"/>
  <c r="AQ145"/>
  <c r="AO145"/>
  <c r="AM145"/>
  <c r="AK145"/>
  <c r="AI145"/>
  <c r="AG145"/>
  <c r="AS144"/>
  <c r="AQ144"/>
  <c r="AO144"/>
  <c r="AM144"/>
  <c r="AK144"/>
  <c r="AI144"/>
  <c r="AG144"/>
  <c r="AS143"/>
  <c r="AQ143"/>
  <c r="AO143"/>
  <c r="AM143"/>
  <c r="AK143"/>
  <c r="AI143"/>
  <c r="AG143"/>
  <c r="AS142"/>
  <c r="AQ142"/>
  <c r="AO142"/>
  <c r="AM142"/>
  <c r="AK142"/>
  <c r="AI142"/>
  <c r="AG142"/>
  <c r="AS141"/>
  <c r="AQ141"/>
  <c r="AO141"/>
  <c r="AM141"/>
  <c r="AK141"/>
  <c r="AI141"/>
  <c r="AG141"/>
  <c r="AS140"/>
  <c r="AQ140"/>
  <c r="AO140"/>
  <c r="AM140"/>
  <c r="AK140"/>
  <c r="AI140"/>
  <c r="AG140"/>
  <c r="AS139"/>
  <c r="AQ139"/>
  <c r="AO139"/>
  <c r="AM139"/>
  <c r="AK139"/>
  <c r="AI139"/>
  <c r="AG139"/>
  <c r="AS138"/>
  <c r="AQ138"/>
  <c r="AO138"/>
  <c r="AM138"/>
  <c r="AK138"/>
  <c r="AI138"/>
  <c r="AG138"/>
  <c r="AS137"/>
  <c r="AQ137"/>
  <c r="AO137"/>
  <c r="AM137"/>
  <c r="AK137"/>
  <c r="AI137"/>
  <c r="AG137"/>
  <c r="AS136"/>
  <c r="AQ136"/>
  <c r="AO136"/>
  <c r="AM136"/>
  <c r="AK136"/>
  <c r="AI136"/>
  <c r="AG136"/>
  <c r="AS135"/>
  <c r="AQ135"/>
  <c r="AO135"/>
  <c r="AM135"/>
  <c r="AK135"/>
  <c r="AI135"/>
  <c r="AG135"/>
  <c r="AS134"/>
  <c r="AQ134"/>
  <c r="AO134"/>
  <c r="AM134"/>
  <c r="AK134"/>
  <c r="AI134"/>
  <c r="AG134"/>
  <c r="AS133"/>
  <c r="AQ133"/>
  <c r="AO133"/>
  <c r="AM133"/>
  <c r="AK133"/>
  <c r="AI133"/>
  <c r="AG133"/>
  <c r="AS132"/>
  <c r="AQ132"/>
  <c r="AO132"/>
  <c r="AM132"/>
  <c r="AK132"/>
  <c r="AI132"/>
  <c r="AG132"/>
  <c r="AS131"/>
  <c r="AQ131"/>
  <c r="AO131"/>
  <c r="AM131"/>
  <c r="AK131"/>
  <c r="AI131"/>
  <c r="AG131"/>
  <c r="AS130"/>
  <c r="AQ130"/>
  <c r="AO130"/>
  <c r="AM130"/>
  <c r="AK130"/>
  <c r="AI130"/>
  <c r="AG130"/>
  <c r="AS129"/>
  <c r="AQ129"/>
  <c r="AO129"/>
  <c r="AM129"/>
  <c r="AK129"/>
  <c r="AI129"/>
  <c r="AG129"/>
  <c r="AS128"/>
  <c r="AQ128"/>
  <c r="AO128"/>
  <c r="AM128"/>
  <c r="AK128"/>
  <c r="AI128"/>
  <c r="AG128"/>
  <c r="AS127"/>
  <c r="AQ127"/>
  <c r="AO127"/>
  <c r="AM127"/>
  <c r="AK127"/>
  <c r="AI127"/>
  <c r="AG127"/>
  <c r="AS126"/>
  <c r="AQ126"/>
  <c r="AO126"/>
  <c r="AM126"/>
  <c r="AK126"/>
  <c r="AI126"/>
  <c r="AG126"/>
  <c r="AS125"/>
  <c r="AQ125"/>
  <c r="AO125"/>
  <c r="AM125"/>
  <c r="AK125"/>
  <c r="AI125"/>
  <c r="AG125"/>
  <c r="AS124"/>
  <c r="AQ124"/>
  <c r="AO124"/>
  <c r="AM124"/>
  <c r="AK124"/>
  <c r="AI124"/>
  <c r="AG124"/>
  <c r="AS123"/>
  <c r="AQ123"/>
  <c r="AO123"/>
  <c r="AM123"/>
  <c r="AK123"/>
  <c r="AI123"/>
  <c r="AG123"/>
  <c r="AS122"/>
  <c r="AQ122"/>
  <c r="AO122"/>
  <c r="AM122"/>
  <c r="AK122"/>
  <c r="AI122"/>
  <c r="AG122"/>
  <c r="AS121"/>
  <c r="AQ121"/>
  <c r="AO121"/>
  <c r="AM121"/>
  <c r="AK121"/>
  <c r="AI121"/>
  <c r="AG121"/>
  <c r="AS120"/>
  <c r="AQ120"/>
  <c r="AO120"/>
  <c r="AM120"/>
  <c r="AK120"/>
  <c r="AI120"/>
  <c r="AG120"/>
  <c r="AS119"/>
  <c r="AQ119"/>
  <c r="AO119"/>
  <c r="AM119"/>
  <c r="AK119"/>
  <c r="AI119"/>
  <c r="AG119"/>
  <c r="AS118"/>
  <c r="AQ118"/>
  <c r="AO118"/>
  <c r="AM118"/>
  <c r="AK118"/>
  <c r="AI118"/>
  <c r="AG118"/>
  <c r="AS117"/>
  <c r="AQ117"/>
  <c r="AO117"/>
  <c r="AM117"/>
  <c r="AK117"/>
  <c r="AI117"/>
  <c r="AG117"/>
  <c r="AS116"/>
  <c r="AQ116"/>
  <c r="AO116"/>
  <c r="AM116"/>
  <c r="AK116"/>
  <c r="AI116"/>
  <c r="AG116"/>
  <c r="AS115"/>
  <c r="AQ115"/>
  <c r="AO115"/>
  <c r="AM115"/>
  <c r="AK115"/>
  <c r="AI115"/>
  <c r="AG115"/>
  <c r="AS114"/>
  <c r="AQ114"/>
  <c r="AO114"/>
  <c r="AM114"/>
  <c r="AK114"/>
  <c r="AI114"/>
  <c r="AG114"/>
  <c r="AS113"/>
  <c r="AQ113"/>
  <c r="AO113"/>
  <c r="AM113"/>
  <c r="AK113"/>
  <c r="AI113"/>
  <c r="AG113"/>
  <c r="AS112"/>
  <c r="AQ112"/>
  <c r="AO112"/>
  <c r="AM112"/>
  <c r="AK112"/>
  <c r="AI112"/>
  <c r="AG112"/>
  <c r="AS111"/>
  <c r="AQ111"/>
  <c r="AO111"/>
  <c r="AM111"/>
  <c r="AK111"/>
  <c r="AI111"/>
  <c r="AG111"/>
  <c r="AS110"/>
  <c r="AQ110"/>
  <c r="AO110"/>
  <c r="AM110"/>
  <c r="AK110"/>
  <c r="AI110"/>
  <c r="AG110"/>
  <c r="AS109"/>
  <c r="AQ109"/>
  <c r="AO109"/>
  <c r="AM109"/>
  <c r="AK109"/>
  <c r="AI109"/>
  <c r="AG109"/>
  <c r="AS108"/>
  <c r="AQ108"/>
  <c r="AO108"/>
  <c r="AM108"/>
  <c r="AK108"/>
  <c r="AI108"/>
  <c r="AG108"/>
  <c r="AS107"/>
  <c r="AQ107"/>
  <c r="AO107"/>
  <c r="AM107"/>
  <c r="AK107"/>
  <c r="AI107"/>
  <c r="AG107"/>
  <c r="AS106"/>
  <c r="AQ106"/>
  <c r="AO106"/>
  <c r="AM106"/>
  <c r="AK106"/>
  <c r="AI106"/>
  <c r="AG106"/>
  <c r="AS105"/>
  <c r="AQ105"/>
  <c r="AO105"/>
  <c r="AM105"/>
  <c r="AK105"/>
  <c r="AI105"/>
  <c r="AG105"/>
  <c r="AS104"/>
  <c r="AQ104"/>
  <c r="AO104"/>
  <c r="AM104"/>
  <c r="AK104"/>
  <c r="AI104"/>
  <c r="AG104"/>
  <c r="AS103"/>
  <c r="AQ103"/>
  <c r="AO103"/>
  <c r="AM103"/>
  <c r="AK103"/>
  <c r="AI103"/>
  <c r="AG103"/>
  <c r="AS102"/>
  <c r="AQ102"/>
  <c r="AO102"/>
  <c r="AM102"/>
  <c r="AK102"/>
  <c r="AI102"/>
  <c r="AG102"/>
  <c r="AS101"/>
  <c r="AQ101"/>
  <c r="AO101"/>
  <c r="AM101"/>
  <c r="AK101"/>
  <c r="AI101"/>
  <c r="AG101"/>
  <c r="AS100"/>
  <c r="AQ100"/>
  <c r="AO100"/>
  <c r="AM100"/>
  <c r="AK100"/>
  <c r="AI100"/>
  <c r="AG100"/>
  <c r="AS99"/>
  <c r="AQ99"/>
  <c r="AO99"/>
  <c r="AM99"/>
  <c r="AK99"/>
  <c r="AI99"/>
  <c r="AG99"/>
  <c r="AS98"/>
  <c r="AQ98"/>
  <c r="AO98"/>
  <c r="AM98"/>
  <c r="AK98"/>
  <c r="AI98"/>
  <c r="AG98"/>
  <c r="AS97"/>
  <c r="AQ97"/>
  <c r="AO97"/>
  <c r="AM97"/>
  <c r="AK97"/>
  <c r="AI97"/>
  <c r="AG97"/>
  <c r="AS96"/>
  <c r="AQ96"/>
  <c r="AO96"/>
  <c r="AM96"/>
  <c r="AK96"/>
  <c r="AI96"/>
  <c r="AG96"/>
  <c r="AS95"/>
  <c r="AQ95"/>
  <c r="AO95"/>
  <c r="AM95"/>
  <c r="AK95"/>
  <c r="AI95"/>
  <c r="AG95"/>
  <c r="AS94"/>
  <c r="AQ94"/>
  <c r="AO94"/>
  <c r="AM94"/>
  <c r="AK94"/>
  <c r="AI94"/>
  <c r="AG94"/>
  <c r="AS93"/>
  <c r="AQ93"/>
  <c r="AO93"/>
  <c r="AM93"/>
  <c r="AK93"/>
  <c r="AI93"/>
  <c r="AG93"/>
  <c r="AS92"/>
  <c r="AQ92"/>
  <c r="AO92"/>
  <c r="AM92"/>
  <c r="AK92"/>
  <c r="AI92"/>
  <c r="AG92"/>
  <c r="AS91"/>
  <c r="AQ91"/>
  <c r="AO91"/>
  <c r="AM91"/>
  <c r="AK91"/>
  <c r="AI91"/>
  <c r="AG91"/>
  <c r="AS90"/>
  <c r="AQ90"/>
  <c r="AO90"/>
  <c r="AM90"/>
  <c r="AK90"/>
  <c r="AI90"/>
  <c r="AG90"/>
  <c r="AS89"/>
  <c r="AQ89"/>
  <c r="AO89"/>
  <c r="AM89"/>
  <c r="AK89"/>
  <c r="AI89"/>
  <c r="AG89"/>
  <c r="AS88"/>
  <c r="AQ88"/>
  <c r="AO88"/>
  <c r="AM88"/>
  <c r="AK88"/>
  <c r="AI88"/>
  <c r="AG88"/>
  <c r="AS87"/>
  <c r="AQ87"/>
  <c r="AO87"/>
  <c r="AM87"/>
  <c r="AK87"/>
  <c r="AI87"/>
  <c r="AG87"/>
  <c r="AS86"/>
  <c r="AQ86"/>
  <c r="AO86"/>
  <c r="AM86"/>
  <c r="AK86"/>
  <c r="AI86"/>
  <c r="AG86"/>
  <c r="AS85"/>
  <c r="AQ85"/>
  <c r="AO85"/>
  <c r="AM85"/>
  <c r="AK85"/>
  <c r="AI85"/>
  <c r="AG85"/>
  <c r="AS84"/>
  <c r="AQ84"/>
  <c r="AO84"/>
  <c r="AM84"/>
  <c r="AK84"/>
  <c r="AI84"/>
  <c r="AG84"/>
  <c r="AS83"/>
  <c r="AQ83"/>
  <c r="AO83"/>
  <c r="AM83"/>
  <c r="AK83"/>
  <c r="AI83"/>
  <c r="AG83"/>
  <c r="AS82"/>
  <c r="AQ82"/>
  <c r="AO82"/>
  <c r="AM82"/>
  <c r="AK82"/>
  <c r="AI82"/>
  <c r="AG82"/>
  <c r="AS81"/>
  <c r="AQ81"/>
  <c r="AO81"/>
  <c r="AM81"/>
  <c r="AK81"/>
  <c r="AI81"/>
  <c r="AG81"/>
  <c r="AS80"/>
  <c r="AQ80"/>
  <c r="AO80"/>
  <c r="AM80"/>
  <c r="AK80"/>
  <c r="AI80"/>
  <c r="AG80"/>
  <c r="AS79"/>
  <c r="AQ79"/>
  <c r="AO79"/>
  <c r="AM79"/>
  <c r="AK79"/>
  <c r="AI79"/>
  <c r="AG79"/>
  <c r="AS78"/>
  <c r="AQ78"/>
  <c r="AO78"/>
  <c r="AM78"/>
  <c r="AK78"/>
  <c r="AI78"/>
  <c r="AG78"/>
  <c r="AS77"/>
  <c r="AQ77"/>
  <c r="AO77"/>
  <c r="AM77"/>
  <c r="AK77"/>
  <c r="AI77"/>
  <c r="AG77"/>
  <c r="AS76"/>
  <c r="AQ76"/>
  <c r="AO76"/>
  <c r="AM76"/>
  <c r="AK76"/>
  <c r="AI76"/>
  <c r="AG76"/>
  <c r="AS75"/>
  <c r="AQ75"/>
  <c r="AO75"/>
  <c r="AM75"/>
  <c r="AK75"/>
  <c r="AI75"/>
  <c r="AG75"/>
  <c r="AS74"/>
  <c r="AQ74"/>
  <c r="AO74"/>
  <c r="AM74"/>
  <c r="AK74"/>
  <c r="AI74"/>
  <c r="AG74"/>
  <c r="AS73"/>
  <c r="AQ73"/>
  <c r="AO73"/>
  <c r="AM73"/>
  <c r="AK73"/>
  <c r="AI73"/>
  <c r="AG73"/>
  <c r="AS72"/>
  <c r="AQ72"/>
  <c r="AO72"/>
  <c r="AM72"/>
  <c r="AK72"/>
  <c r="AI72"/>
  <c r="AG72"/>
  <c r="AS71"/>
  <c r="AQ71"/>
  <c r="AO71"/>
  <c r="AM71"/>
  <c r="AK71"/>
  <c r="AI71"/>
  <c r="AG71"/>
  <c r="AS70"/>
  <c r="AQ70"/>
  <c r="AO70"/>
  <c r="AM70"/>
  <c r="AK70"/>
  <c r="AI70"/>
  <c r="AG70"/>
  <c r="AS69"/>
  <c r="AQ69"/>
  <c r="AO69"/>
  <c r="AM69"/>
  <c r="AK69"/>
  <c r="AI69"/>
  <c r="AG69"/>
  <c r="AS68"/>
  <c r="AQ68"/>
  <c r="AO68"/>
  <c r="AM68"/>
  <c r="AK68"/>
  <c r="AI68"/>
  <c r="AG68"/>
  <c r="AS67"/>
  <c r="AQ67"/>
  <c r="AO67"/>
  <c r="AM67"/>
  <c r="AK67"/>
  <c r="AI67"/>
  <c r="AG67"/>
  <c r="AS66"/>
  <c r="AQ66"/>
  <c r="AO66"/>
  <c r="AM66"/>
  <c r="AK66"/>
  <c r="AI66"/>
  <c r="AG66"/>
  <c r="AS65"/>
  <c r="AQ65"/>
  <c r="AO65"/>
  <c r="AM65"/>
  <c r="AK65"/>
  <c r="AI65"/>
  <c r="AG65"/>
  <c r="AS64"/>
  <c r="AQ64"/>
  <c r="AO64"/>
  <c r="AM64"/>
  <c r="AK64"/>
  <c r="AI64"/>
  <c r="AG64"/>
  <c r="AS63"/>
  <c r="AQ63"/>
  <c r="AO63"/>
  <c r="AM63"/>
  <c r="AK63"/>
  <c r="AI63"/>
  <c r="AG63"/>
  <c r="AS62"/>
  <c r="AQ62"/>
  <c r="AO62"/>
  <c r="AM62"/>
  <c r="AK62"/>
  <c r="AI62"/>
  <c r="AG62"/>
  <c r="AS61"/>
  <c r="AQ61"/>
  <c r="AO61"/>
  <c r="AM61"/>
  <c r="AK61"/>
  <c r="AI61"/>
  <c r="AG61"/>
  <c r="AS60"/>
  <c r="AQ60"/>
  <c r="AO60"/>
  <c r="AM60"/>
  <c r="AK60"/>
  <c r="AI60"/>
  <c r="AG60"/>
  <c r="AS59"/>
  <c r="AQ59"/>
  <c r="AO59"/>
  <c r="AM59"/>
  <c r="AK59"/>
  <c r="AI59"/>
  <c r="AG59"/>
  <c r="AS58"/>
  <c r="AQ58"/>
  <c r="AO58"/>
  <c r="AM58"/>
  <c r="AK58"/>
  <c r="AI58"/>
  <c r="AG58"/>
  <c r="AS57"/>
  <c r="AQ57"/>
  <c r="AO57"/>
  <c r="AM57"/>
  <c r="AK57"/>
  <c r="AI57"/>
  <c r="AG57"/>
  <c r="AS56"/>
  <c r="AQ56"/>
  <c r="AO56"/>
  <c r="AM56"/>
  <c r="AK56"/>
  <c r="AI56"/>
  <c r="AG56"/>
  <c r="AS55"/>
  <c r="AQ55"/>
  <c r="AO55"/>
  <c r="AM55"/>
  <c r="AK55"/>
  <c r="AI55"/>
  <c r="AG55"/>
  <c r="AS54"/>
  <c r="AQ54"/>
  <c r="AO54"/>
  <c r="AM54"/>
  <c r="AK54"/>
  <c r="AI54"/>
  <c r="AG54"/>
  <c r="AS53"/>
  <c r="AQ53"/>
  <c r="AO53"/>
  <c r="AM53"/>
  <c r="AK53"/>
  <c r="AI53"/>
  <c r="AG53"/>
  <c r="AS52"/>
  <c r="AQ52"/>
  <c r="AO52"/>
  <c r="AM52"/>
  <c r="AK52"/>
  <c r="AI52"/>
  <c r="AG52"/>
  <c r="AS51"/>
  <c r="AQ51"/>
  <c r="AO51"/>
  <c r="AM51"/>
  <c r="AK51"/>
  <c r="AI51"/>
  <c r="AG51"/>
  <c r="AS50"/>
  <c r="AQ50"/>
  <c r="AO50"/>
  <c r="AM50"/>
  <c r="AK50"/>
  <c r="AI50"/>
  <c r="AG50"/>
  <c r="AS49"/>
  <c r="AQ49"/>
  <c r="AO49"/>
  <c r="AM49"/>
  <c r="AK49"/>
  <c r="AI49"/>
  <c r="AG49"/>
  <c r="AS48"/>
  <c r="AQ48"/>
  <c r="AO48"/>
  <c r="AM48"/>
  <c r="AK48"/>
  <c r="AI48"/>
  <c r="AG48"/>
  <c r="AS47"/>
  <c r="AQ47"/>
  <c r="AO47"/>
  <c r="AM47"/>
  <c r="AK47"/>
  <c r="AI47"/>
  <c r="AG47"/>
  <c r="AS46"/>
  <c r="AQ46"/>
  <c r="AO46"/>
  <c r="AM46"/>
  <c r="AK46"/>
  <c r="AI46"/>
  <c r="AG46"/>
  <c r="AS45"/>
  <c r="AQ45"/>
  <c r="AO45"/>
  <c r="AM45"/>
  <c r="AK45"/>
  <c r="AI45"/>
  <c r="AG45"/>
  <c r="AS44"/>
  <c r="AQ44"/>
  <c r="AO44"/>
  <c r="AM44"/>
  <c r="AK44"/>
  <c r="AI44"/>
  <c r="AG44"/>
  <c r="AS43"/>
  <c r="AQ43"/>
  <c r="AO43"/>
  <c r="AM43"/>
  <c r="AK43"/>
  <c r="AI43"/>
  <c r="AG43"/>
  <c r="AS42"/>
  <c r="AQ42"/>
  <c r="AO42"/>
  <c r="AM42"/>
  <c r="AK42"/>
  <c r="AI42"/>
  <c r="AG42"/>
  <c r="AS41"/>
  <c r="AQ41"/>
  <c r="AO41"/>
  <c r="AM41"/>
  <c r="AK41"/>
  <c r="AI41"/>
  <c r="AG41"/>
  <c r="AS40"/>
  <c r="AQ40"/>
  <c r="AO40"/>
  <c r="AM40"/>
  <c r="AK40"/>
  <c r="AI40"/>
  <c r="AG40"/>
  <c r="AS39"/>
  <c r="AQ39"/>
  <c r="AO39"/>
  <c r="AM39"/>
  <c r="AK39"/>
  <c r="AI39"/>
  <c r="AG39"/>
  <c r="AS38"/>
  <c r="AQ38"/>
  <c r="AO38"/>
  <c r="AM38"/>
  <c r="AK38"/>
  <c r="AI38"/>
  <c r="AG38"/>
  <c r="AS37"/>
  <c r="AQ37"/>
  <c r="AO37"/>
  <c r="AM37"/>
  <c r="AK37"/>
  <c r="AI37"/>
  <c r="AG37"/>
  <c r="AS36"/>
  <c r="AQ36"/>
  <c r="AO36"/>
  <c r="AM36"/>
  <c r="AK36"/>
  <c r="AI36"/>
  <c r="AG36"/>
  <c r="AS35"/>
  <c r="AQ35"/>
  <c r="AO35"/>
  <c r="AM35"/>
  <c r="AK35"/>
  <c r="AI35"/>
  <c r="AG35"/>
  <c r="AS34"/>
  <c r="AQ34"/>
  <c r="AO34"/>
  <c r="AM34"/>
  <c r="AK34"/>
  <c r="AI34"/>
  <c r="AG34"/>
  <c r="AS33"/>
  <c r="AQ33"/>
  <c r="AO33"/>
  <c r="AM33"/>
  <c r="AK33"/>
  <c r="AI33"/>
  <c r="AG33"/>
  <c r="AS32"/>
  <c r="AQ32"/>
  <c r="AO32"/>
  <c r="AM32"/>
  <c r="AK32"/>
  <c r="AI32"/>
  <c r="AG32"/>
  <c r="AS31"/>
  <c r="AQ31"/>
  <c r="AO31"/>
  <c r="AM31"/>
  <c r="AK31"/>
  <c r="AI31"/>
  <c r="AG31"/>
  <c r="AS30"/>
  <c r="AQ30"/>
  <c r="AO30"/>
  <c r="AM30"/>
  <c r="AK30"/>
  <c r="AI30"/>
  <c r="AG30"/>
  <c r="AS29"/>
  <c r="AQ29"/>
  <c r="AO29"/>
  <c r="AM29"/>
  <c r="AK29"/>
  <c r="AI29"/>
  <c r="AG29"/>
  <c r="AS28"/>
  <c r="AQ28"/>
  <c r="AO28"/>
  <c r="AM28"/>
  <c r="AK28"/>
  <c r="AI28"/>
  <c r="AG28"/>
  <c r="AS27"/>
  <c r="AQ27"/>
  <c r="AO27"/>
  <c r="AM27"/>
  <c r="AK27"/>
  <c r="AI27"/>
  <c r="AG27"/>
  <c r="AS26"/>
  <c r="AQ26"/>
  <c r="AO26"/>
  <c r="AM26"/>
  <c r="AK26"/>
  <c r="AI26"/>
  <c r="AG26"/>
  <c r="AS25"/>
  <c r="AQ25"/>
  <c r="AO25"/>
  <c r="AM25"/>
  <c r="AK25"/>
  <c r="AI25"/>
  <c r="AG25"/>
  <c r="AS24"/>
  <c r="AQ24"/>
  <c r="AO24"/>
  <c r="AM24"/>
  <c r="AK24"/>
  <c r="AI24"/>
  <c r="AG24"/>
  <c r="AS23"/>
  <c r="AQ23"/>
  <c r="AO23"/>
  <c r="AM23"/>
  <c r="AK23"/>
  <c r="AI23"/>
  <c r="AG23"/>
  <c r="AS22"/>
  <c r="AQ22"/>
  <c r="AO22"/>
  <c r="AM22"/>
  <c r="AK22"/>
  <c r="AI22"/>
  <c r="AG22"/>
  <c r="AS21"/>
  <c r="AQ21"/>
  <c r="AO21"/>
  <c r="AM21"/>
  <c r="AK21"/>
  <c r="AI21"/>
  <c r="AG21"/>
  <c r="AS20"/>
  <c r="AQ20"/>
  <c r="AO20"/>
  <c r="AM20"/>
  <c r="AK20"/>
  <c r="AI20"/>
  <c r="AG20"/>
  <c r="AS19"/>
  <c r="AQ19"/>
  <c r="AO19"/>
  <c r="AM19"/>
  <c r="AK19"/>
  <c r="AI19"/>
  <c r="AG19"/>
  <c r="AS18"/>
  <c r="AQ18"/>
  <c r="AO18"/>
  <c r="AM18"/>
  <c r="AK18"/>
  <c r="AI18"/>
  <c r="AG18"/>
  <c r="AS17"/>
  <c r="AQ17"/>
  <c r="AO17"/>
  <c r="AM17"/>
  <c r="AK17"/>
  <c r="AI17"/>
  <c r="AG17"/>
  <c r="AS16"/>
  <c r="AQ16"/>
  <c r="AO16"/>
  <c r="AM16"/>
  <c r="AK16"/>
  <c r="AI16"/>
  <c r="AG16"/>
  <c r="AS15"/>
  <c r="AQ15"/>
  <c r="AO15"/>
  <c r="AM15"/>
  <c r="AK15"/>
  <c r="AI15"/>
  <c r="AG15"/>
  <c r="AS14"/>
  <c r="AQ14"/>
  <c r="AO14"/>
  <c r="AM14"/>
  <c r="AK14"/>
  <c r="AI14"/>
  <c r="AG14"/>
  <c r="AS13"/>
  <c r="AQ13"/>
  <c r="AO13"/>
  <c r="AM13"/>
  <c r="AK13"/>
  <c r="AI13"/>
  <c r="AG13"/>
  <c r="AS12"/>
  <c r="AQ12"/>
  <c r="AO12"/>
  <c r="AM12"/>
  <c r="AK12"/>
  <c r="AI12"/>
  <c r="AG12"/>
  <c r="AS11"/>
  <c r="AQ11"/>
  <c r="AO11"/>
  <c r="AM11"/>
  <c r="AK11"/>
  <c r="AI11"/>
  <c r="AG11"/>
  <c r="AS10"/>
  <c r="AQ10"/>
  <c r="AO10"/>
  <c r="AM10"/>
  <c r="AK10"/>
  <c r="AI10"/>
  <c r="AG10"/>
  <c r="AS9"/>
  <c r="AQ9"/>
  <c r="AO9"/>
  <c r="AM9"/>
  <c r="AK9"/>
  <c r="AI9"/>
  <c r="AG9"/>
  <c r="AS8"/>
  <c r="AQ8"/>
  <c r="AO8"/>
  <c r="AM8"/>
  <c r="AK8"/>
  <c r="AI8"/>
  <c r="AG8"/>
  <c r="AS7"/>
  <c r="AQ7"/>
  <c r="AO7"/>
  <c r="AM7"/>
  <c r="AK7"/>
  <c r="AI7"/>
  <c r="AG7"/>
  <c r="AS6"/>
  <c r="AQ6"/>
  <c r="AO6"/>
  <c r="AM6"/>
  <c r="AK6"/>
  <c r="AI6"/>
  <c r="AG6"/>
  <c r="AS5"/>
  <c r="AQ5"/>
  <c r="AO5"/>
  <c r="AM5"/>
  <c r="AK5"/>
  <c r="AI5"/>
  <c r="AG5"/>
  <c r="AS4"/>
  <c r="AQ4"/>
  <c r="AO4"/>
  <c r="AM4"/>
  <c r="AK4"/>
  <c r="AI4"/>
  <c r="AG4"/>
  <c r="AS3"/>
  <c r="AQ3"/>
  <c r="AO3"/>
  <c r="AM3"/>
  <c r="AK3"/>
  <c r="AI3"/>
  <c r="AG3"/>
  <c r="AS2"/>
  <c r="AQ2"/>
  <c r="AO2"/>
  <c r="AM2"/>
  <c r="AK2"/>
  <c r="AI2"/>
  <c r="AG2"/>
  <c r="G24" i="3"/>
  <c r="E30"/>
  <c r="V72"/>
  <c r="T70"/>
  <c r="H27"/>
  <c r="G26"/>
  <c r="R72"/>
  <c r="F25"/>
  <c r="P54"/>
  <c r="P70" s="1"/>
  <c r="P55"/>
  <c r="P71" s="1"/>
  <c r="P57"/>
  <c r="P73" s="1"/>
  <c r="P52"/>
  <c r="N24"/>
  <c r="L24"/>
  <c r="C24"/>
  <c r="U54"/>
  <c r="U70" s="1"/>
  <c r="U56"/>
  <c r="U72" s="1"/>
  <c r="U58"/>
  <c r="U74" s="1"/>
  <c r="N29"/>
  <c r="L29"/>
  <c r="S54"/>
  <c r="S56"/>
  <c r="S58"/>
  <c r="N27"/>
  <c r="L27"/>
  <c r="C27"/>
  <c r="Q54"/>
  <c r="Q70" s="1"/>
  <c r="Q56"/>
  <c r="Q72" s="1"/>
  <c r="Q58"/>
  <c r="Q74" s="1"/>
  <c r="N25"/>
  <c r="L25"/>
  <c r="C25"/>
  <c r="J10" i="2"/>
  <c r="L10"/>
  <c r="L16" s="1"/>
  <c r="M10"/>
  <c r="M15" s="1"/>
  <c r="J13"/>
  <c r="H19"/>
  <c r="I19"/>
  <c r="M14"/>
  <c r="L15"/>
  <c r="M21"/>
  <c r="Q17"/>
  <c r="Q15"/>
  <c r="H21"/>
  <c r="I21"/>
  <c r="H24" i="3"/>
  <c r="D24"/>
  <c r="F30"/>
  <c r="I27"/>
  <c r="E27"/>
  <c r="F26"/>
  <c r="I25"/>
  <c r="E25"/>
  <c r="K20"/>
  <c r="I30" s="1"/>
  <c r="K18"/>
  <c r="I28" s="1"/>
  <c r="K15"/>
  <c r="G25" s="1"/>
  <c r="C26"/>
  <c r="L28"/>
  <c r="N30"/>
  <c r="N26"/>
  <c r="H33"/>
  <c r="F39"/>
  <c r="D37"/>
  <c r="C36"/>
  <c r="I34"/>
  <c r="E34"/>
  <c r="P58"/>
  <c r="P74" s="1"/>
  <c r="P53"/>
  <c r="P69" s="1"/>
  <c r="Q57"/>
  <c r="Q73" s="1"/>
  <c r="Q53"/>
  <c r="Q69" s="1"/>
  <c r="S52"/>
  <c r="S55"/>
  <c r="T58"/>
  <c r="T74" s="1"/>
  <c r="U57"/>
  <c r="U73" s="1"/>
  <c r="U53"/>
  <c r="U69" s="1"/>
  <c r="V54"/>
  <c r="V70" s="1"/>
  <c r="V53"/>
  <c r="V69" s="1"/>
  <c r="V55"/>
  <c r="V71" s="1"/>
  <c r="V57"/>
  <c r="V73" s="1"/>
  <c r="V52"/>
  <c r="V68" s="1"/>
  <c r="C39"/>
  <c r="T53"/>
  <c r="T69" s="1"/>
  <c r="T55"/>
  <c r="T71" s="1"/>
  <c r="T57"/>
  <c r="T73" s="1"/>
  <c r="T52"/>
  <c r="R53"/>
  <c r="R69" s="1"/>
  <c r="R55"/>
  <c r="R71" s="1"/>
  <c r="R57"/>
  <c r="R73" s="1"/>
  <c r="R52"/>
  <c r="C35"/>
  <c r="K16"/>
  <c r="H26" s="1"/>
  <c r="T51"/>
  <c r="P51"/>
  <c r="U51"/>
  <c r="H10" i="2"/>
  <c r="H14" s="1"/>
  <c r="I10"/>
  <c r="I16" s="1"/>
  <c r="N10"/>
  <c r="N14" s="1"/>
  <c r="H13"/>
  <c r="H15"/>
  <c r="I33" i="3"/>
  <c r="E33"/>
  <c r="I39"/>
  <c r="G39"/>
  <c r="E39"/>
  <c r="G37"/>
  <c r="H36"/>
  <c r="D36"/>
  <c r="I35"/>
  <c r="G35"/>
  <c r="E35"/>
  <c r="H34"/>
  <c r="F34"/>
  <c r="D34"/>
  <c r="K14"/>
  <c r="F24" s="1"/>
  <c r="K19"/>
  <c r="G29" s="1"/>
  <c r="K17"/>
  <c r="D27" s="1"/>
  <c r="I24"/>
  <c r="E24"/>
  <c r="H29"/>
  <c r="G28"/>
  <c r="F27"/>
  <c r="I26"/>
  <c r="E26"/>
  <c r="H25"/>
  <c r="D25"/>
  <c r="G30"/>
  <c r="C30"/>
  <c r="L30"/>
  <c r="L26"/>
  <c r="N28"/>
  <c r="C33"/>
  <c r="F33"/>
  <c r="H39"/>
  <c r="D39"/>
  <c r="G38"/>
  <c r="F37"/>
  <c r="I36"/>
  <c r="E36"/>
  <c r="H35"/>
  <c r="D35"/>
  <c r="G34"/>
  <c r="C34"/>
  <c r="V51"/>
  <c r="P56"/>
  <c r="P72" s="1"/>
  <c r="Q52"/>
  <c r="Q55"/>
  <c r="Q71" s="1"/>
  <c r="R58"/>
  <c r="R74" s="1"/>
  <c r="R54"/>
  <c r="R70" s="1"/>
  <c r="S57"/>
  <c r="S53"/>
  <c r="T56"/>
  <c r="T72" s="1"/>
  <c r="U52"/>
  <c r="U55"/>
  <c r="U71" s="1"/>
  <c r="V74"/>
  <c r="AD49"/>
  <c r="AD48"/>
  <c r="AT463" i="1" l="1"/>
  <c r="AT465"/>
  <c r="AT590" s="1"/>
  <c r="AT591" s="1"/>
  <c r="AT468"/>
  <c r="AT469"/>
  <c r="AT472"/>
  <c r="AT473"/>
  <c r="AT476"/>
  <c r="AT477"/>
  <c r="AT480"/>
  <c r="AT481"/>
  <c r="AT484"/>
  <c r="AT485"/>
  <c r="AT511"/>
  <c r="AT512"/>
  <c r="AT536"/>
  <c r="AT540"/>
  <c r="AT544"/>
  <c r="AT548"/>
  <c r="AT552"/>
  <c r="AT556"/>
  <c r="AT560"/>
  <c r="AT564"/>
  <c r="AT565"/>
  <c r="AT568"/>
  <c r="AT515"/>
  <c r="AT516"/>
  <c r="AT519"/>
  <c r="AT520"/>
  <c r="AT523"/>
  <c r="AT524"/>
  <c r="AT527"/>
  <c r="AT528"/>
  <c r="AT531"/>
  <c r="AT532"/>
  <c r="AT535"/>
  <c r="AT537"/>
  <c r="AT539"/>
  <c r="AT541"/>
  <c r="AT543"/>
  <c r="AT545"/>
  <c r="AT547"/>
  <c r="AT549"/>
  <c r="AT551"/>
  <c r="AT553"/>
  <c r="AT555"/>
  <c r="AT557"/>
  <c r="AT559"/>
  <c r="AT561"/>
  <c r="AT563"/>
  <c r="AT566"/>
  <c r="AT567"/>
  <c r="AT570"/>
  <c r="AT571"/>
  <c r="AT572"/>
  <c r="AT575"/>
  <c r="AT576"/>
  <c r="AT579"/>
  <c r="AT580"/>
  <c r="AT583"/>
  <c r="AT584"/>
  <c r="AT587"/>
  <c r="AT588"/>
  <c r="Q67" i="3"/>
  <c r="U67"/>
  <c r="R67"/>
  <c r="V67"/>
  <c r="S67"/>
  <c r="P67"/>
  <c r="T67"/>
  <c r="S69"/>
  <c r="S72"/>
  <c r="Q19" i="2"/>
  <c r="Q20" s="1"/>
  <c r="H16"/>
  <c r="D55" i="3"/>
  <c r="D54"/>
  <c r="D56"/>
  <c r="D58"/>
  <c r="F63"/>
  <c r="F65"/>
  <c r="C44"/>
  <c r="C41"/>
  <c r="C43"/>
  <c r="C47"/>
  <c r="C42"/>
  <c r="D49"/>
  <c r="D51"/>
  <c r="D53"/>
  <c r="D48"/>
  <c r="D50"/>
  <c r="D59"/>
  <c r="D60"/>
  <c r="D62"/>
  <c r="G63"/>
  <c r="G64"/>
  <c r="G65"/>
  <c r="E41"/>
  <c r="E42"/>
  <c r="E43"/>
  <c r="E44"/>
  <c r="E47"/>
  <c r="C55"/>
  <c r="C54"/>
  <c r="C58"/>
  <c r="C59"/>
  <c r="C62"/>
  <c r="H41"/>
  <c r="H43"/>
  <c r="H47"/>
  <c r="H42"/>
  <c r="H44"/>
  <c r="H38"/>
  <c r="H46" s="1"/>
  <c r="H18" i="2"/>
  <c r="H20" s="1"/>
  <c r="K68" i="3"/>
  <c r="L68" s="1"/>
  <c r="E29"/>
  <c r="I29"/>
  <c r="K25"/>
  <c r="C29"/>
  <c r="E28"/>
  <c r="I15" i="2"/>
  <c r="AO495" i="1"/>
  <c r="AS495"/>
  <c r="AI496"/>
  <c r="AM496"/>
  <c r="AQ496"/>
  <c r="AG497"/>
  <c r="AK497"/>
  <c r="AO497"/>
  <c r="AS497"/>
  <c r="AI498"/>
  <c r="AM498"/>
  <c r="AQ498"/>
  <c r="AG499"/>
  <c r="AK499"/>
  <c r="AO499"/>
  <c r="AS499"/>
  <c r="AI500"/>
  <c r="AM500"/>
  <c r="AQ500"/>
  <c r="AG501"/>
  <c r="AK501"/>
  <c r="AO501"/>
  <c r="AS501"/>
  <c r="AI502"/>
  <c r="AM502"/>
  <c r="AQ502"/>
  <c r="AG503"/>
  <c r="AK503"/>
  <c r="AO503"/>
  <c r="AS503"/>
  <c r="AI504"/>
  <c r="AM504"/>
  <c r="AQ504"/>
  <c r="AG505"/>
  <c r="AK505"/>
  <c r="AO505"/>
  <c r="AS505"/>
  <c r="AI506"/>
  <c r="AM506"/>
  <c r="AQ506"/>
  <c r="AG507"/>
  <c r="AK507"/>
  <c r="AO507"/>
  <c r="AS507"/>
  <c r="AI508"/>
  <c r="AM508"/>
  <c r="AQ508"/>
  <c r="AG509"/>
  <c r="AK509"/>
  <c r="AO509"/>
  <c r="AS509"/>
  <c r="AI510"/>
  <c r="AM510"/>
  <c r="AQ510"/>
  <c r="AG511"/>
  <c r="AK511"/>
  <c r="AO511"/>
  <c r="AS511"/>
  <c r="AI512"/>
  <c r="AM512"/>
  <c r="AQ512"/>
  <c r="AG513"/>
  <c r="AK513"/>
  <c r="AO513"/>
  <c r="AS513"/>
  <c r="AI514"/>
  <c r="AM514"/>
  <c r="AQ514"/>
  <c r="AG515"/>
  <c r="AK515"/>
  <c r="AO515"/>
  <c r="AS515"/>
  <c r="AI516"/>
  <c r="AM516"/>
  <c r="AQ516"/>
  <c r="AG517"/>
  <c r="AK517"/>
  <c r="AO517"/>
  <c r="AS517"/>
  <c r="AI518"/>
  <c r="AM518"/>
  <c r="AQ518"/>
  <c r="AG519"/>
  <c r="AK519"/>
  <c r="AO519"/>
  <c r="AS519"/>
  <c r="AI520"/>
  <c r="AM520"/>
  <c r="AQ520"/>
  <c r="AG521"/>
  <c r="AK521"/>
  <c r="AO521"/>
  <c r="AS521"/>
  <c r="AI522"/>
  <c r="AM522"/>
  <c r="AQ522"/>
  <c r="AG523"/>
  <c r="AK523"/>
  <c r="AO523"/>
  <c r="AS523"/>
  <c r="AI524"/>
  <c r="AM524"/>
  <c r="AQ524"/>
  <c r="AG525"/>
  <c r="AK525"/>
  <c r="AO525"/>
  <c r="AS525"/>
  <c r="AI526"/>
  <c r="AM526"/>
  <c r="AQ526"/>
  <c r="AG527"/>
  <c r="AK527"/>
  <c r="AO527"/>
  <c r="AS527"/>
  <c r="AI528"/>
  <c r="AM528"/>
  <c r="AQ528"/>
  <c r="AG529"/>
  <c r="AK529"/>
  <c r="AO529"/>
  <c r="AS529"/>
  <c r="AI530"/>
  <c r="AM530"/>
  <c r="AQ530"/>
  <c r="AG531"/>
  <c r="AK531"/>
  <c r="AO531"/>
  <c r="AS531"/>
  <c r="AI532"/>
  <c r="AM532"/>
  <c r="AQ532"/>
  <c r="AG533"/>
  <c r="AK533"/>
  <c r="AO533"/>
  <c r="AS533"/>
  <c r="AI534"/>
  <c r="AM534"/>
  <c r="AQ534"/>
  <c r="AG535"/>
  <c r="AK535"/>
  <c r="AO535"/>
  <c r="AS535"/>
  <c r="AI536"/>
  <c r="AM536"/>
  <c r="AQ536"/>
  <c r="AG537"/>
  <c r="AK537"/>
  <c r="AO537"/>
  <c r="AS537"/>
  <c r="AI538"/>
  <c r="AM538"/>
  <c r="AQ538"/>
  <c r="AG539"/>
  <c r="AK539"/>
  <c r="AO539"/>
  <c r="AS539"/>
  <c r="AI540"/>
  <c r="AM540"/>
  <c r="AQ540"/>
  <c r="AG541"/>
  <c r="AK541"/>
  <c r="AO541"/>
  <c r="AS541"/>
  <c r="AI542"/>
  <c r="AM542"/>
  <c r="AQ542"/>
  <c r="AG543"/>
  <c r="AK543"/>
  <c r="AO543"/>
  <c r="AS543"/>
  <c r="AI544"/>
  <c r="AM544"/>
  <c r="AQ544"/>
  <c r="AG545"/>
  <c r="AK545"/>
  <c r="AO545"/>
  <c r="AS545"/>
  <c r="AI546"/>
  <c r="AM546"/>
  <c r="AQ546"/>
  <c r="AG547"/>
  <c r="AK547"/>
  <c r="AO547"/>
  <c r="AS547"/>
  <c r="AI548"/>
  <c r="AM548"/>
  <c r="AQ548"/>
  <c r="AG549"/>
  <c r="AK549"/>
  <c r="AO549"/>
  <c r="AS549"/>
  <c r="AI550"/>
  <c r="AM550"/>
  <c r="AQ550"/>
  <c r="AG551"/>
  <c r="AK551"/>
  <c r="AO551"/>
  <c r="AS551"/>
  <c r="AI552"/>
  <c r="AM552"/>
  <c r="AQ552"/>
  <c r="AG553"/>
  <c r="AK553"/>
  <c r="AO553"/>
  <c r="AS553"/>
  <c r="AI554"/>
  <c r="AM554"/>
  <c r="AQ554"/>
  <c r="AG555"/>
  <c r="AK555"/>
  <c r="AO555"/>
  <c r="AS555"/>
  <c r="AI556"/>
  <c r="AM556"/>
  <c r="AQ556"/>
  <c r="AG557"/>
  <c r="AK557"/>
  <c r="AO557"/>
  <c r="AS557"/>
  <c r="AI558"/>
  <c r="AM558"/>
  <c r="AQ558"/>
  <c r="AG559"/>
  <c r="AK559"/>
  <c r="AO559"/>
  <c r="AS559"/>
  <c r="AI560"/>
  <c r="AM560"/>
  <c r="AQ560"/>
  <c r="AG561"/>
  <c r="AK561"/>
  <c r="AO561"/>
  <c r="AS561"/>
  <c r="AI562"/>
  <c r="AM562"/>
  <c r="AQ562"/>
  <c r="AG563"/>
  <c r="AK563"/>
  <c r="AO563"/>
  <c r="AS563"/>
  <c r="AI564"/>
  <c r="AM564"/>
  <c r="AQ564"/>
  <c r="AG565"/>
  <c r="AK565"/>
  <c r="AO565"/>
  <c r="AS565"/>
  <c r="AI566"/>
  <c r="AM566"/>
  <c r="AQ566"/>
  <c r="AG567"/>
  <c r="AK567"/>
  <c r="AO567"/>
  <c r="AS567"/>
  <c r="AI568"/>
  <c r="AM568"/>
  <c r="AQ568"/>
  <c r="AG569"/>
  <c r="AK569"/>
  <c r="AO569"/>
  <c r="AS569"/>
  <c r="AI570"/>
  <c r="AM570"/>
  <c r="AQ570"/>
  <c r="AG571"/>
  <c r="AK571"/>
  <c r="AO571"/>
  <c r="AS571"/>
  <c r="AI572"/>
  <c r="AM572"/>
  <c r="AQ572"/>
  <c r="AG573"/>
  <c r="AK573"/>
  <c r="AO573"/>
  <c r="AS573"/>
  <c r="AI574"/>
  <c r="AM574"/>
  <c r="AQ574"/>
  <c r="AG575"/>
  <c r="AK575"/>
  <c r="AO575"/>
  <c r="AS575"/>
  <c r="AI576"/>
  <c r="AM576"/>
  <c r="AQ576"/>
  <c r="AG577"/>
  <c r="AK577"/>
  <c r="AO577"/>
  <c r="AS577"/>
  <c r="AI578"/>
  <c r="AM578"/>
  <c r="AQ578"/>
  <c r="AG579"/>
  <c r="AK579"/>
  <c r="AO579"/>
  <c r="AS579"/>
  <c r="AI580"/>
  <c r="AM580"/>
  <c r="AQ580"/>
  <c r="AG581"/>
  <c r="AK581"/>
  <c r="AO581"/>
  <c r="AS581"/>
  <c r="AI582"/>
  <c r="AM582"/>
  <c r="AQ582"/>
  <c r="AG583"/>
  <c r="AK583"/>
  <c r="AO583"/>
  <c r="AS583"/>
  <c r="AI584"/>
  <c r="AM584"/>
  <c r="AQ584"/>
  <c r="AG585"/>
  <c r="AK585"/>
  <c r="AO585"/>
  <c r="AS585"/>
  <c r="AI586"/>
  <c r="AM586"/>
  <c r="AQ586"/>
  <c r="AG587"/>
  <c r="AK587"/>
  <c r="AO587"/>
  <c r="AS587"/>
  <c r="AI588"/>
  <c r="AM588"/>
  <c r="AQ588"/>
  <c r="C50" i="3"/>
  <c r="C48"/>
  <c r="C49"/>
  <c r="C53"/>
  <c r="E59"/>
  <c r="E61"/>
  <c r="E62"/>
  <c r="H49"/>
  <c r="H53"/>
  <c r="H48"/>
  <c r="H50"/>
  <c r="H52"/>
  <c r="G54"/>
  <c r="G56"/>
  <c r="G57"/>
  <c r="G58"/>
  <c r="H59"/>
  <c r="H61"/>
  <c r="H62"/>
  <c r="I41"/>
  <c r="I42"/>
  <c r="I43"/>
  <c r="I44"/>
  <c r="I47"/>
  <c r="I48"/>
  <c r="I49"/>
  <c r="I50"/>
  <c r="I53"/>
  <c r="D63"/>
  <c r="D65"/>
  <c r="G48"/>
  <c r="G49"/>
  <c r="G51"/>
  <c r="G52"/>
  <c r="G53"/>
  <c r="H55"/>
  <c r="H57"/>
  <c r="H54"/>
  <c r="H56"/>
  <c r="H58"/>
  <c r="I59"/>
  <c r="I62"/>
  <c r="F42"/>
  <c r="F41"/>
  <c r="F45"/>
  <c r="F47"/>
  <c r="F48"/>
  <c r="F50"/>
  <c r="F49"/>
  <c r="F51"/>
  <c r="F53"/>
  <c r="E54"/>
  <c r="E55"/>
  <c r="E57"/>
  <c r="E58"/>
  <c r="I54"/>
  <c r="I55"/>
  <c r="I56"/>
  <c r="I58"/>
  <c r="E48"/>
  <c r="E49"/>
  <c r="E50"/>
  <c r="E53"/>
  <c r="J14" i="2"/>
  <c r="J15"/>
  <c r="J16"/>
  <c r="D38" i="3"/>
  <c r="D57" s="1"/>
  <c r="E38"/>
  <c r="E46" s="1"/>
  <c r="F28"/>
  <c r="J18" i="2"/>
  <c r="J20" s="1"/>
  <c r="K24" i="3"/>
  <c r="F29"/>
  <c r="I13" i="2"/>
  <c r="S73" i="3"/>
  <c r="C38"/>
  <c r="C46" s="1"/>
  <c r="C28"/>
  <c r="D29"/>
  <c r="F36"/>
  <c r="E37"/>
  <c r="E45" s="1"/>
  <c r="I37"/>
  <c r="F38"/>
  <c r="F64" s="1"/>
  <c r="G33"/>
  <c r="C37"/>
  <c r="S71"/>
  <c r="F35"/>
  <c r="G36"/>
  <c r="G55" s="1"/>
  <c r="H37"/>
  <c r="I38"/>
  <c r="I46" s="1"/>
  <c r="D33"/>
  <c r="D26"/>
  <c r="K26" s="1"/>
  <c r="G27"/>
  <c r="K27" s="1"/>
  <c r="D28"/>
  <c r="H28"/>
  <c r="D30"/>
  <c r="K30" s="1"/>
  <c r="H30"/>
  <c r="N15" i="2"/>
  <c r="L14"/>
  <c r="L18" s="1"/>
  <c r="L20" s="1"/>
  <c r="S74" i="3"/>
  <c r="S70"/>
  <c r="M16" i="2"/>
  <c r="M18" s="1"/>
  <c r="M20" s="1"/>
  <c r="N16"/>
  <c r="I14"/>
  <c r="AH467" i="1"/>
  <c r="AH469"/>
  <c r="AH471"/>
  <c r="AH473"/>
  <c r="AH475"/>
  <c r="AH477"/>
  <c r="AH479"/>
  <c r="AH481"/>
  <c r="AH483"/>
  <c r="AH485"/>
  <c r="AH487"/>
  <c r="AJ488"/>
  <c r="AH489"/>
  <c r="AJ490"/>
  <c r="AH491"/>
  <c r="AJ492"/>
  <c r="AH493"/>
  <c r="AJ494"/>
  <c r="AH495"/>
  <c r="AJ496"/>
  <c r="AH497"/>
  <c r="AJ498"/>
  <c r="AH499"/>
  <c r="AJ500"/>
  <c r="AH501"/>
  <c r="AJ502"/>
  <c r="AH503"/>
  <c r="AJ504"/>
  <c r="AH505"/>
  <c r="AJ506"/>
  <c r="AH507"/>
  <c r="AJ508"/>
  <c r="AH509"/>
  <c r="AJ510"/>
  <c r="AH511"/>
  <c r="AL511"/>
  <c r="AJ512"/>
  <c r="AH513"/>
  <c r="AL513"/>
  <c r="AJ514"/>
  <c r="AH515"/>
  <c r="AL515"/>
  <c r="AJ516"/>
  <c r="AH517"/>
  <c r="AL517"/>
  <c r="AJ518"/>
  <c r="AH519"/>
  <c r="AL519"/>
  <c r="AJ520"/>
  <c r="AH521"/>
  <c r="AL521"/>
  <c r="AJ522"/>
  <c r="AH523"/>
  <c r="AL523"/>
  <c r="AJ524"/>
  <c r="AH525"/>
  <c r="AL525"/>
  <c r="AJ526"/>
  <c r="AH527"/>
  <c r="AL527"/>
  <c r="AJ528"/>
  <c r="AH529"/>
  <c r="AL529"/>
  <c r="AJ530"/>
  <c r="AH531"/>
  <c r="AL531"/>
  <c r="AJ532"/>
  <c r="AH533"/>
  <c r="AL533"/>
  <c r="AJ534"/>
  <c r="AH535"/>
  <c r="AL535"/>
  <c r="AJ536"/>
  <c r="AN536"/>
  <c r="AH537"/>
  <c r="AL537"/>
  <c r="AJ538"/>
  <c r="AN538"/>
  <c r="AH539"/>
  <c r="AL539"/>
  <c r="AJ540"/>
  <c r="AN540"/>
  <c r="AH541"/>
  <c r="AL541"/>
  <c r="AJ542"/>
  <c r="AN542"/>
  <c r="AH543"/>
  <c r="AL543"/>
  <c r="AJ544"/>
  <c r="AN544"/>
  <c r="AH545"/>
  <c r="AL545"/>
  <c r="AJ546"/>
  <c r="AN546"/>
  <c r="AH547"/>
  <c r="AL547"/>
  <c r="AJ548"/>
  <c r="AN548"/>
  <c r="AH549"/>
  <c r="AL549"/>
  <c r="AJ550"/>
  <c r="AN550"/>
  <c r="AH551"/>
  <c r="AL551"/>
  <c r="AJ552"/>
  <c r="AN552"/>
  <c r="AH553"/>
  <c r="AL553"/>
  <c r="AJ554"/>
  <c r="AN554"/>
  <c r="AH555"/>
  <c r="AL555"/>
  <c r="AJ556"/>
  <c r="AN556"/>
  <c r="AH557"/>
  <c r="AL557"/>
  <c r="AJ558"/>
  <c r="AN558"/>
  <c r="AH559"/>
  <c r="AL559"/>
  <c r="AJ560"/>
  <c r="AN560"/>
  <c r="AH561"/>
  <c r="AL561"/>
  <c r="AJ562"/>
  <c r="AN562"/>
  <c r="AH563"/>
  <c r="AL563"/>
  <c r="AJ564"/>
  <c r="AN564"/>
  <c r="AH565"/>
  <c r="AL565"/>
  <c r="AP565"/>
  <c r="AJ566"/>
  <c r="AN566"/>
  <c r="AH567"/>
  <c r="AL567"/>
  <c r="AP567"/>
  <c r="AJ568"/>
  <c r="AN568"/>
  <c r="AH569"/>
  <c r="AL569"/>
  <c r="AP569"/>
  <c r="AJ570"/>
  <c r="AN570"/>
  <c r="AH571"/>
  <c r="AL571"/>
  <c r="AP571"/>
  <c r="AJ572"/>
  <c r="AP572"/>
  <c r="AJ573"/>
  <c r="AN573"/>
  <c r="AH574"/>
  <c r="AL574"/>
  <c r="AP574"/>
  <c r="AJ575"/>
  <c r="AN575"/>
  <c r="AH576"/>
  <c r="AL576"/>
  <c r="AP576"/>
  <c r="AJ577"/>
  <c r="AN577"/>
  <c r="AH578"/>
  <c r="AL578"/>
  <c r="AP578"/>
  <c r="AJ579"/>
  <c r="AN579"/>
  <c r="AH580"/>
  <c r="AL580"/>
  <c r="AP580"/>
  <c r="AJ581"/>
  <c r="AN581"/>
  <c r="AH582"/>
  <c r="AL582"/>
  <c r="AP582"/>
  <c r="AJ583"/>
  <c r="AN583"/>
  <c r="AH584"/>
  <c r="AL584"/>
  <c r="AP584"/>
  <c r="AJ585"/>
  <c r="AN585"/>
  <c r="AH586"/>
  <c r="AL586"/>
  <c r="AP586"/>
  <c r="AJ587"/>
  <c r="AN587"/>
  <c r="AH588"/>
  <c r="AL588"/>
  <c r="AP588"/>
  <c r="AQ495"/>
  <c r="AG496"/>
  <c r="AK496"/>
  <c r="AO496"/>
  <c r="AS496"/>
  <c r="AI497"/>
  <c r="AM497"/>
  <c r="AQ497"/>
  <c r="AG498"/>
  <c r="AK498"/>
  <c r="AO498"/>
  <c r="AS498"/>
  <c r="AI499"/>
  <c r="AM499"/>
  <c r="AQ499"/>
  <c r="AG500"/>
  <c r="AK500"/>
  <c r="AO500"/>
  <c r="AS500"/>
  <c r="AI501"/>
  <c r="AM501"/>
  <c r="AQ501"/>
  <c r="AG502"/>
  <c r="AK502"/>
  <c r="AO502"/>
  <c r="AS502"/>
  <c r="AI503"/>
  <c r="AM503"/>
  <c r="AQ503"/>
  <c r="AG504"/>
  <c r="AK504"/>
  <c r="AO504"/>
  <c r="AS504"/>
  <c r="AI505"/>
  <c r="AM505"/>
  <c r="AQ505"/>
  <c r="AG506"/>
  <c r="AK506"/>
  <c r="AO506"/>
  <c r="AS506"/>
  <c r="AI507"/>
  <c r="AM507"/>
  <c r="AQ507"/>
  <c r="AG508"/>
  <c r="AK508"/>
  <c r="AO508"/>
  <c r="AS508"/>
  <c r="AI509"/>
  <c r="AM509"/>
  <c r="AQ509"/>
  <c r="AG510"/>
  <c r="AK510"/>
  <c r="AO510"/>
  <c r="AS510"/>
  <c r="AI511"/>
  <c r="AM511"/>
  <c r="AQ511"/>
  <c r="AG512"/>
  <c r="AK512"/>
  <c r="AO512"/>
  <c r="AS512"/>
  <c r="AI513"/>
  <c r="AM513"/>
  <c r="AQ513"/>
  <c r="AG514"/>
  <c r="AK514"/>
  <c r="AO514"/>
  <c r="AS514"/>
  <c r="AI515"/>
  <c r="AM515"/>
  <c r="AQ515"/>
  <c r="AG516"/>
  <c r="AK516"/>
  <c r="AO516"/>
  <c r="AS516"/>
  <c r="AI517"/>
  <c r="AM517"/>
  <c r="AQ517"/>
  <c r="AG518"/>
  <c r="AK518"/>
  <c r="AO518"/>
  <c r="AS518"/>
  <c r="AI519"/>
  <c r="AM519"/>
  <c r="AQ519"/>
  <c r="AG520"/>
  <c r="AK520"/>
  <c r="AO520"/>
  <c r="AS520"/>
  <c r="AI521"/>
  <c r="AM521"/>
  <c r="AQ521"/>
  <c r="AG522"/>
  <c r="AK522"/>
  <c r="AO522"/>
  <c r="AS522"/>
  <c r="AI523"/>
  <c r="AM523"/>
  <c r="AQ523"/>
  <c r="AG524"/>
  <c r="AK524"/>
  <c r="AO524"/>
  <c r="AS524"/>
  <c r="AI525"/>
  <c r="AM525"/>
  <c r="AQ525"/>
  <c r="AG526"/>
  <c r="AK526"/>
  <c r="AO526"/>
  <c r="AS526"/>
  <c r="AI527"/>
  <c r="AM527"/>
  <c r="AQ527"/>
  <c r="AG528"/>
  <c r="AK528"/>
  <c r="AO528"/>
  <c r="AS528"/>
  <c r="AI529"/>
  <c r="AM529"/>
  <c r="AQ529"/>
  <c r="AG530"/>
  <c r="AK530"/>
  <c r="AO530"/>
  <c r="AS530"/>
  <c r="AI531"/>
  <c r="AM531"/>
  <c r="AQ531"/>
  <c r="AG532"/>
  <c r="AK532"/>
  <c r="AO532"/>
  <c r="AS532"/>
  <c r="AI533"/>
  <c r="AM533"/>
  <c r="AQ533"/>
  <c r="AG534"/>
  <c r="AK534"/>
  <c r="AO534"/>
  <c r="AS534"/>
  <c r="AI535"/>
  <c r="AM535"/>
  <c r="AQ535"/>
  <c r="AG536"/>
  <c r="AK536"/>
  <c r="AO536"/>
  <c r="AS536"/>
  <c r="AI537"/>
  <c r="AM537"/>
  <c r="AQ537"/>
  <c r="AG538"/>
  <c r="AK538"/>
  <c r="AO538"/>
  <c r="AS538"/>
  <c r="AI539"/>
  <c r="AM539"/>
  <c r="AQ539"/>
  <c r="AG540"/>
  <c r="AK540"/>
  <c r="AO540"/>
  <c r="AS540"/>
  <c r="AI541"/>
  <c r="AM541"/>
  <c r="AQ541"/>
  <c r="AG542"/>
  <c r="AK542"/>
  <c r="AO542"/>
  <c r="AS542"/>
  <c r="AI543"/>
  <c r="AM543"/>
  <c r="AQ543"/>
  <c r="AG544"/>
  <c r="AK544"/>
  <c r="AO544"/>
  <c r="AS544"/>
  <c r="AI545"/>
  <c r="AM545"/>
  <c r="AQ545"/>
  <c r="AG546"/>
  <c r="AK546"/>
  <c r="AO546"/>
  <c r="AS546"/>
  <c r="AI547"/>
  <c r="AM547"/>
  <c r="AQ547"/>
  <c r="AG548"/>
  <c r="AK548"/>
  <c r="AO548"/>
  <c r="AS548"/>
  <c r="AI549"/>
  <c r="AM549"/>
  <c r="AQ549"/>
  <c r="AG550"/>
  <c r="AK550"/>
  <c r="AO550"/>
  <c r="AS550"/>
  <c r="AI551"/>
  <c r="AM551"/>
  <c r="AQ551"/>
  <c r="AG552"/>
  <c r="AK552"/>
  <c r="AO552"/>
  <c r="AS552"/>
  <c r="AI553"/>
  <c r="AM553"/>
  <c r="AQ553"/>
  <c r="AG554"/>
  <c r="AK554"/>
  <c r="AO554"/>
  <c r="AS554"/>
  <c r="AI555"/>
  <c r="AM555"/>
  <c r="AQ555"/>
  <c r="AG556"/>
  <c r="AK556"/>
  <c r="AO556"/>
  <c r="AS556"/>
  <c r="AI557"/>
  <c r="AM557"/>
  <c r="AQ557"/>
  <c r="AG558"/>
  <c r="AK558"/>
  <c r="AO558"/>
  <c r="AS558"/>
  <c r="AI559"/>
  <c r="AM559"/>
  <c r="AQ559"/>
  <c r="AG560"/>
  <c r="AK560"/>
  <c r="AO560"/>
  <c r="AS560"/>
  <c r="AI561"/>
  <c r="AM561"/>
  <c r="AQ561"/>
  <c r="AG562"/>
  <c r="AK562"/>
  <c r="AO562"/>
  <c r="AS562"/>
  <c r="AI563"/>
  <c r="AM563"/>
  <c r="AQ563"/>
  <c r="AG564"/>
  <c r="AK564"/>
  <c r="AO564"/>
  <c r="AS564"/>
  <c r="AI565"/>
  <c r="AM565"/>
  <c r="AQ565"/>
  <c r="AG566"/>
  <c r="AK566"/>
  <c r="AO566"/>
  <c r="AS566"/>
  <c r="AI567"/>
  <c r="AM567"/>
  <c r="AQ567"/>
  <c r="AG568"/>
  <c r="AK568"/>
  <c r="AO568"/>
  <c r="AS568"/>
  <c r="AI569"/>
  <c r="AM569"/>
  <c r="AQ569"/>
  <c r="AG570"/>
  <c r="AK570"/>
  <c r="AO570"/>
  <c r="AS570"/>
  <c r="AI571"/>
  <c r="AM571"/>
  <c r="AQ571"/>
  <c r="AG572"/>
  <c r="AK572"/>
  <c r="AO572"/>
  <c r="AS572"/>
  <c r="AI573"/>
  <c r="AM573"/>
  <c r="AQ573"/>
  <c r="AG574"/>
  <c r="AK574"/>
  <c r="AO574"/>
  <c r="AS574"/>
  <c r="AI575"/>
  <c r="AM575"/>
  <c r="AQ575"/>
  <c r="AG576"/>
  <c r="AK576"/>
  <c r="AO576"/>
  <c r="AS576"/>
  <c r="AI577"/>
  <c r="AM577"/>
  <c r="AQ577"/>
  <c r="AG578"/>
  <c r="AK578"/>
  <c r="AO578"/>
  <c r="AS578"/>
  <c r="AI579"/>
  <c r="AM579"/>
  <c r="AQ579"/>
  <c r="AG580"/>
  <c r="AK580"/>
  <c r="AO580"/>
  <c r="AS580"/>
  <c r="AI581"/>
  <c r="AM581"/>
  <c r="AQ581"/>
  <c r="AG582"/>
  <c r="AK582"/>
  <c r="AO582"/>
  <c r="AS582"/>
  <c r="AI583"/>
  <c r="AM583"/>
  <c r="AQ583"/>
  <c r="AG584"/>
  <c r="AK584"/>
  <c r="AO584"/>
  <c r="AS584"/>
  <c r="AI585"/>
  <c r="AM585"/>
  <c r="AQ585"/>
  <c r="AG586"/>
  <c r="AK586"/>
  <c r="AO586"/>
  <c r="AS586"/>
  <c r="N18" i="2" l="1"/>
  <c r="N20" s="1"/>
  <c r="N58" i="3"/>
  <c r="M30"/>
  <c r="N54"/>
  <c r="M26"/>
  <c r="N55"/>
  <c r="M27"/>
  <c r="D41"/>
  <c r="D43"/>
  <c r="D45"/>
  <c r="D47"/>
  <c r="D42"/>
  <c r="D44"/>
  <c r="D46"/>
  <c r="K46" s="1"/>
  <c r="L46" s="1"/>
  <c r="H63"/>
  <c r="H65"/>
  <c r="H64"/>
  <c r="F54"/>
  <c r="F56"/>
  <c r="F58"/>
  <c r="F55"/>
  <c r="F57"/>
  <c r="C64"/>
  <c r="C63"/>
  <c r="G41"/>
  <c r="G42"/>
  <c r="G43"/>
  <c r="G44"/>
  <c r="G45"/>
  <c r="G46"/>
  <c r="G47"/>
  <c r="I63"/>
  <c r="I64"/>
  <c r="I65"/>
  <c r="F60"/>
  <c r="F62"/>
  <c r="F59"/>
  <c r="F61"/>
  <c r="N53"/>
  <c r="M25"/>
  <c r="AD592" i="1"/>
  <c r="K28" i="3"/>
  <c r="E52"/>
  <c r="I57"/>
  <c r="E56"/>
  <c r="F52"/>
  <c r="F43"/>
  <c r="F44"/>
  <c r="I60"/>
  <c r="G50"/>
  <c r="I51"/>
  <c r="I45"/>
  <c r="H60"/>
  <c r="H51"/>
  <c r="E60"/>
  <c r="K53"/>
  <c r="L53" s="1"/>
  <c r="C51"/>
  <c r="K51" s="1"/>
  <c r="L51" s="1"/>
  <c r="C52"/>
  <c r="H45"/>
  <c r="C60"/>
  <c r="C61"/>
  <c r="K61" s="1"/>
  <c r="L61" s="1"/>
  <c r="K58"/>
  <c r="L58" s="1"/>
  <c r="C57"/>
  <c r="K57" s="1"/>
  <c r="L57" s="1"/>
  <c r="D61"/>
  <c r="D52"/>
  <c r="K42"/>
  <c r="L42" s="1"/>
  <c r="Q41" s="1"/>
  <c r="P42" s="1"/>
  <c r="K47"/>
  <c r="L47" s="1"/>
  <c r="K66"/>
  <c r="L66" s="1"/>
  <c r="K44"/>
  <c r="L44" s="1"/>
  <c r="G59"/>
  <c r="G60"/>
  <c r="G61"/>
  <c r="G62"/>
  <c r="E63"/>
  <c r="E64"/>
  <c r="E65"/>
  <c r="N52"/>
  <c r="M24"/>
  <c r="K41"/>
  <c r="L41" s="1"/>
  <c r="P41" s="1"/>
  <c r="I18" i="2"/>
  <c r="I20" s="1"/>
  <c r="E51" i="3"/>
  <c r="F46"/>
  <c r="I61"/>
  <c r="D64"/>
  <c r="I52"/>
  <c r="K49"/>
  <c r="L49" s="1"/>
  <c r="Q43" s="1"/>
  <c r="R42" s="1"/>
  <c r="K48"/>
  <c r="L48" s="1"/>
  <c r="Q42" s="1"/>
  <c r="K50"/>
  <c r="L50" s="1"/>
  <c r="K29"/>
  <c r="K62"/>
  <c r="L62" s="1"/>
  <c r="K59"/>
  <c r="L59" s="1"/>
  <c r="C56"/>
  <c r="K56" s="1"/>
  <c r="L56" s="1"/>
  <c r="K54"/>
  <c r="L54" s="1"/>
  <c r="R43" s="1"/>
  <c r="K55"/>
  <c r="L55" s="1"/>
  <c r="C45"/>
  <c r="K43"/>
  <c r="L43" s="1"/>
  <c r="P43" s="1"/>
  <c r="R41" s="1"/>
  <c r="K67" l="1"/>
  <c r="L67" s="1"/>
  <c r="AG590" i="1"/>
  <c r="AG591" s="1"/>
  <c r="K63" i="3"/>
  <c r="L63" s="1"/>
  <c r="N57"/>
  <c r="M29"/>
  <c r="N56"/>
  <c r="M28"/>
  <c r="K45"/>
  <c r="L45" s="1"/>
  <c r="K60"/>
  <c r="L60" s="1"/>
  <c r="K52"/>
  <c r="L52" s="1"/>
  <c r="K65"/>
  <c r="L65" s="1"/>
  <c r="K64"/>
  <c r="L64" s="1"/>
  <c r="AU570" i="1"/>
</calcChain>
</file>

<file path=xl/sharedStrings.xml><?xml version="1.0" encoding="utf-8"?>
<sst xmlns="http://schemas.openxmlformats.org/spreadsheetml/2006/main" count="268" uniqueCount="102">
  <si>
    <t>Datum</t>
  </si>
  <si>
    <t>AAA</t>
  </si>
  <si>
    <t>CETV</t>
  </si>
  <si>
    <t>ČEZ</t>
  </si>
  <si>
    <t>ERSTE</t>
  </si>
  <si>
    <t>FORTUNA</t>
  </si>
  <si>
    <t>KB</t>
  </si>
  <si>
    <t>NWR</t>
  </si>
  <si>
    <t>ORCO</t>
  </si>
  <si>
    <t>PEGAS</t>
  </si>
  <si>
    <t>PM</t>
  </si>
  <si>
    <t>TELEFONICA</t>
  </si>
  <si>
    <t>UNI</t>
  </si>
  <si>
    <t>VIG</t>
  </si>
  <si>
    <t>PX</t>
  </si>
  <si>
    <t>Jednodenni vynosnosti</t>
  </si>
  <si>
    <t>Riziko</t>
  </si>
  <si>
    <t>rozptyl</t>
  </si>
  <si>
    <t>riziko</t>
  </si>
  <si>
    <t>fce_smodch</t>
  </si>
  <si>
    <t>rozptyl-fce</t>
  </si>
  <si>
    <t>Kurzy akcií pro hypotetické kurzovní lístky</t>
  </si>
  <si>
    <t>Obchodní den na burze</t>
  </si>
  <si>
    <t>Kurzy akcií jednotlivých firem</t>
  </si>
  <si>
    <t>F1</t>
  </si>
  <si>
    <t>F2</t>
  </si>
  <si>
    <t>F3</t>
  </si>
  <si>
    <t>1.</t>
  </si>
  <si>
    <t>2.</t>
  </si>
  <si>
    <t>3.</t>
  </si>
  <si>
    <t>4.</t>
  </si>
  <si>
    <t>5.</t>
  </si>
  <si>
    <t>Vypočítejte jednodenní a dvoudenní výnosnosti jednotlivých akcií a riziko jejich změn</t>
  </si>
  <si>
    <t>jednodenni</t>
  </si>
  <si>
    <t>dvoudenní</t>
  </si>
  <si>
    <t>E(X)</t>
  </si>
  <si>
    <t>sigma^2</t>
  </si>
  <si>
    <t>fce</t>
  </si>
  <si>
    <t>1. ZPŮSOB</t>
  </si>
  <si>
    <t>2.ZPŮSOB</t>
  </si>
  <si>
    <t>SUMA</t>
  </si>
  <si>
    <t>ROZPTYL</t>
  </si>
  <si>
    <t>R o k</t>
  </si>
  <si>
    <t>Emise</t>
  </si>
  <si>
    <t>I.</t>
  </si>
  <si>
    <t>II.</t>
  </si>
  <si>
    <t>III.</t>
  </si>
  <si>
    <t>IV.</t>
  </si>
  <si>
    <t>A</t>
  </si>
  <si>
    <t>B</t>
  </si>
  <si>
    <t>C</t>
  </si>
  <si>
    <t>D</t>
  </si>
  <si>
    <t>E</t>
  </si>
  <si>
    <t>F</t>
  </si>
  <si>
    <t>G</t>
  </si>
  <si>
    <t>Vypočítejte výnosnosti jednotlivých akcií za jednotlivá čtvrtletí, riziko změny výnosnosti a střední hodnotu a riziko změny jejich výnosností za dva roky. Vypočítejte kovarianční a korelační matici.</t>
  </si>
  <si>
    <t>vynosnosti</t>
  </si>
  <si>
    <t>vyp rozptylu</t>
  </si>
  <si>
    <t>mezi vypocet - kovariace</t>
  </si>
  <si>
    <t>AA</t>
  </si>
  <si>
    <t>AB</t>
  </si>
  <si>
    <t>AC</t>
  </si>
  <si>
    <t>AD</t>
  </si>
  <si>
    <t>AE</t>
  </si>
  <si>
    <t>AF</t>
  </si>
  <si>
    <t>AG</t>
  </si>
  <si>
    <t>BB</t>
  </si>
  <si>
    <t>BC</t>
  </si>
  <si>
    <t>BD</t>
  </si>
  <si>
    <t>BE</t>
  </si>
  <si>
    <t>BF</t>
  </si>
  <si>
    <t>BG</t>
  </si>
  <si>
    <t>CC</t>
  </si>
  <si>
    <t>CD</t>
  </si>
  <si>
    <t>CE</t>
  </si>
  <si>
    <t>CF</t>
  </si>
  <si>
    <t>CG</t>
  </si>
  <si>
    <t>DD</t>
  </si>
  <si>
    <t>DE</t>
  </si>
  <si>
    <t>DF</t>
  </si>
  <si>
    <t>DG</t>
  </si>
  <si>
    <t>EE</t>
  </si>
  <si>
    <t>EF</t>
  </si>
  <si>
    <t>EG</t>
  </si>
  <si>
    <t>FF</t>
  </si>
  <si>
    <t>FG</t>
  </si>
  <si>
    <t>GG</t>
  </si>
  <si>
    <t>COVAR_MATICE</t>
  </si>
  <si>
    <t>FCE</t>
  </si>
  <si>
    <t>CORREL_M</t>
  </si>
  <si>
    <t>E[Xi - E(X)]^2</t>
  </si>
  <si>
    <t>Overit platnost výroku:</t>
  </si>
  <si>
    <t>E(Xi^2) - E[(X)]^2</t>
  </si>
  <si>
    <t>Pozn: covar=vyberova!!!</t>
  </si>
  <si>
    <t>covar.vyber</t>
  </si>
  <si>
    <t>Mesicni vynosnosti</t>
  </si>
  <si>
    <t>počet</t>
  </si>
  <si>
    <t>covar_M</t>
  </si>
  <si>
    <t>Correl_M</t>
  </si>
  <si>
    <t>sigma</t>
  </si>
  <si>
    <t>korelacni koeficient indikuje vyssi zavislost</t>
  </si>
  <si>
    <t>nizka zavislost dle korelacniho koeficientu</t>
  </si>
</sst>
</file>

<file path=xl/styles.xml><?xml version="1.0" encoding="utf-8"?>
<styleSheet xmlns="http://schemas.openxmlformats.org/spreadsheetml/2006/main">
  <numFmts count="2">
    <numFmt numFmtId="164" formatCode="[$-1010405]dd\.mm\.yyyy"/>
    <numFmt numFmtId="165" formatCode="[$-1010405]#\ ###\ ###\ ###\ ###\ ###\ ##0.00"/>
  </numFmts>
  <fonts count="12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indexed="8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wrapText="1"/>
    </xf>
  </cellStyleXfs>
  <cellXfs count="61">
    <xf numFmtId="0" fontId="0" fillId="0" borderId="0" xfId="0"/>
    <xf numFmtId="164" fontId="1" fillId="0" borderId="1" xfId="0" applyNumberFormat="1" applyFont="1" applyFill="1" applyBorder="1" applyAlignment="1">
      <alignment horizontal="right" vertical="top" wrapText="1"/>
    </xf>
    <xf numFmtId="165" fontId="1" fillId="0" borderId="1" xfId="0" applyNumberFormat="1" applyFont="1" applyFill="1" applyBorder="1" applyAlignment="1">
      <alignment horizontal="right" vertical="top" wrapText="1"/>
    </xf>
    <xf numFmtId="165" fontId="1" fillId="0" borderId="1" xfId="1" applyNumberFormat="1" applyFont="1" applyFill="1" applyBorder="1" applyAlignment="1">
      <alignment horizontal="right" vertical="top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7" borderId="0" xfId="0" applyFill="1"/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oleObject" Target="../embeddings/oleObject2.bin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zoomScale="115" zoomScaleNormal="160" workbookViewId="0">
      <selection activeCell="D25" sqref="D25"/>
    </sheetView>
  </sheetViews>
  <sheetFormatPr defaultRowHeight="15"/>
  <cols>
    <col min="5" max="5" width="10.140625" bestFit="1" customWidth="1"/>
  </cols>
  <sheetData>
    <row r="1" spans="1:17" ht="36" customHeight="1" thickTop="1" thickBot="1">
      <c r="A1" s="32" t="s">
        <v>21</v>
      </c>
      <c r="B1" s="33"/>
      <c r="C1" s="33"/>
      <c r="D1" s="34"/>
      <c r="F1" s="18" t="s">
        <v>32</v>
      </c>
    </row>
    <row r="2" spans="1:17" ht="31.5" customHeight="1" thickTop="1" thickBot="1">
      <c r="A2" s="9"/>
      <c r="B2" s="35" t="s">
        <v>23</v>
      </c>
      <c r="C2" s="36"/>
      <c r="D2" s="37"/>
    </row>
    <row r="3" spans="1:17" ht="64.5" thickTop="1" thickBot="1">
      <c r="A3" s="10" t="s">
        <v>22</v>
      </c>
      <c r="B3" s="11" t="s">
        <v>24</v>
      </c>
      <c r="C3" s="12" t="s">
        <v>25</v>
      </c>
      <c r="D3" s="12" t="s">
        <v>26</v>
      </c>
      <c r="H3" t="s">
        <v>24</v>
      </c>
      <c r="I3" t="s">
        <v>25</v>
      </c>
      <c r="J3" t="s">
        <v>26</v>
      </c>
      <c r="L3" t="s">
        <v>24</v>
      </c>
      <c r="M3" t="s">
        <v>25</v>
      </c>
      <c r="N3" t="s">
        <v>26</v>
      </c>
    </row>
    <row r="4" spans="1:17" ht="20.25" thickTop="1" thickBot="1">
      <c r="A4" s="13" t="s">
        <v>27</v>
      </c>
      <c r="B4" s="14">
        <v>100</v>
      </c>
      <c r="C4" s="14">
        <v>200</v>
      </c>
      <c r="D4" s="14">
        <v>1000</v>
      </c>
      <c r="H4" t="s">
        <v>33</v>
      </c>
      <c r="L4" t="s">
        <v>34</v>
      </c>
    </row>
    <row r="5" spans="1:17" ht="19.5" thickBot="1">
      <c r="A5" s="15" t="s">
        <v>28</v>
      </c>
      <c r="B5" s="14">
        <v>110</v>
      </c>
      <c r="C5" s="14">
        <v>210</v>
      </c>
      <c r="D5" s="14">
        <v>1050</v>
      </c>
      <c r="H5">
        <f t="shared" ref="H5:J8" si="0">(B5-B4)/B4</f>
        <v>0.1</v>
      </c>
      <c r="I5">
        <f t="shared" si="0"/>
        <v>0.05</v>
      </c>
      <c r="J5">
        <f t="shared" si="0"/>
        <v>0.05</v>
      </c>
    </row>
    <row r="6" spans="1:17" ht="19.5" thickBot="1">
      <c r="A6" s="15" t="s">
        <v>29</v>
      </c>
      <c r="B6" s="14">
        <v>121</v>
      </c>
      <c r="C6" s="14">
        <v>205</v>
      </c>
      <c r="D6" s="14">
        <v>1080</v>
      </c>
      <c r="H6">
        <f t="shared" si="0"/>
        <v>0.1</v>
      </c>
      <c r="I6">
        <f t="shared" si="0"/>
        <v>-2.3809523809523808E-2</v>
      </c>
      <c r="J6">
        <f t="shared" si="0"/>
        <v>2.8571428571428571E-2</v>
      </c>
      <c r="L6">
        <f t="shared" ref="L6:N8" si="1">(B6-B4)/B4</f>
        <v>0.21</v>
      </c>
      <c r="M6">
        <f t="shared" si="1"/>
        <v>2.5000000000000001E-2</v>
      </c>
      <c r="N6">
        <f t="shared" si="1"/>
        <v>0.08</v>
      </c>
    </row>
    <row r="7" spans="1:17" ht="19.5" thickBot="1">
      <c r="A7" s="15" t="s">
        <v>30</v>
      </c>
      <c r="B7" s="14">
        <v>95</v>
      </c>
      <c r="C7" s="14">
        <v>150</v>
      </c>
      <c r="D7" s="14">
        <v>1020</v>
      </c>
      <c r="H7">
        <f t="shared" si="0"/>
        <v>-0.21487603305785125</v>
      </c>
      <c r="I7">
        <f t="shared" si="0"/>
        <v>-0.26829268292682928</v>
      </c>
      <c r="J7">
        <f t="shared" si="0"/>
        <v>-5.5555555555555552E-2</v>
      </c>
      <c r="L7">
        <f t="shared" si="1"/>
        <v>-0.13636363636363635</v>
      </c>
      <c r="M7">
        <f t="shared" si="1"/>
        <v>-0.2857142857142857</v>
      </c>
      <c r="N7">
        <f t="shared" si="1"/>
        <v>-2.8571428571428571E-2</v>
      </c>
    </row>
    <row r="8" spans="1:17" ht="19.5" thickBot="1">
      <c r="A8" s="16" t="s">
        <v>31</v>
      </c>
      <c r="B8" s="17">
        <v>98</v>
      </c>
      <c r="C8" s="17">
        <v>210</v>
      </c>
      <c r="D8" s="17">
        <v>950</v>
      </c>
      <c r="H8">
        <f t="shared" si="0"/>
        <v>3.1578947368421054E-2</v>
      </c>
      <c r="I8">
        <f t="shared" si="0"/>
        <v>0.4</v>
      </c>
      <c r="J8">
        <f t="shared" si="0"/>
        <v>-6.8627450980392163E-2</v>
      </c>
      <c r="L8">
        <f t="shared" si="1"/>
        <v>-0.19008264462809918</v>
      </c>
      <c r="M8">
        <f t="shared" si="1"/>
        <v>2.4390243902439025E-2</v>
      </c>
      <c r="N8">
        <f t="shared" si="1"/>
        <v>-0.12037037037037036</v>
      </c>
    </row>
    <row r="9" spans="1:17" ht="15.75" thickTop="1"/>
    <row r="10" spans="1:17" ht="22.5" customHeight="1">
      <c r="A10" s="49" t="s">
        <v>91</v>
      </c>
      <c r="G10" s="52" t="s">
        <v>35</v>
      </c>
      <c r="H10" s="52">
        <f>SUM(H5:H8)/4</f>
        <v>4.1757285776424548E-3</v>
      </c>
      <c r="I10" s="52">
        <f>SUM(I5:I8)/4</f>
        <v>3.9474448315911737E-2</v>
      </c>
      <c r="J10" s="52">
        <f>SUM(J5:J8)/4</f>
        <v>-1.1402894491129786E-2</v>
      </c>
      <c r="L10" s="52">
        <f>SUM(L6:L8)/3</f>
        <v>-3.8815426997245182E-2</v>
      </c>
      <c r="M10" s="52">
        <f>SUM(M6:M8)/3</f>
        <v>-7.8774680603948891E-2</v>
      </c>
      <c r="N10" s="52">
        <f>SUM(N6:N8)/3</f>
        <v>-2.2980599647266311E-2</v>
      </c>
    </row>
    <row r="11" spans="1:17">
      <c r="E11" s="52" t="s">
        <v>38</v>
      </c>
      <c r="G11" s="52"/>
      <c r="H11" s="52"/>
      <c r="I11" s="52"/>
      <c r="J11" s="52"/>
      <c r="L11" s="52"/>
      <c r="M11" s="52"/>
      <c r="N11" s="52"/>
      <c r="P11" s="50" t="s">
        <v>39</v>
      </c>
      <c r="Q11" s="50"/>
    </row>
    <row r="12" spans="1:17">
      <c r="E12" s="52" t="s">
        <v>90</v>
      </c>
      <c r="G12" s="52"/>
      <c r="H12" s="52"/>
      <c r="I12" s="52"/>
      <c r="J12" s="52"/>
      <c r="L12" s="52"/>
      <c r="M12" s="52"/>
      <c r="N12" s="52"/>
      <c r="P12" s="50" t="s">
        <v>92</v>
      </c>
      <c r="Q12" s="50"/>
    </row>
    <row r="13" spans="1:17">
      <c r="G13" s="52" t="s">
        <v>36</v>
      </c>
      <c r="H13" s="52">
        <f>(H5-$H$10)^2</f>
        <v>9.1822909936256514E-3</v>
      </c>
      <c r="I13" s="52">
        <f t="shared" ref="I13:J16" si="2">(I5-I$10)^2</f>
        <v>1.1078723825441333E-4</v>
      </c>
      <c r="J13" s="52">
        <f t="shared" si="2"/>
        <v>3.7703154518888169E-3</v>
      </c>
      <c r="L13" s="52"/>
      <c r="M13" s="52"/>
      <c r="N13" s="52"/>
      <c r="P13" s="50"/>
      <c r="Q13" s="50"/>
    </row>
    <row r="14" spans="1:17">
      <c r="G14" s="52"/>
      <c r="H14" s="52">
        <f>(H6-$H$10)^2</f>
        <v>9.1822909936256514E-3</v>
      </c>
      <c r="I14" s="52">
        <f t="shared" si="2"/>
        <v>4.0048611279729033E-3</v>
      </c>
      <c r="J14" s="52">
        <f t="shared" si="2"/>
        <v>1.5979465043097847E-3</v>
      </c>
      <c r="L14" s="52">
        <f t="shared" ref="L14:N16" si="3">(L6-L$10)^2</f>
        <v>6.1909116711821449E-2</v>
      </c>
      <c r="M14" s="52">
        <f t="shared" si="3"/>
        <v>1.0769184334451608E-2</v>
      </c>
      <c r="N14" s="52">
        <f t="shared" si="3"/>
        <v>1.0605003903710547E-2</v>
      </c>
      <c r="P14" s="50"/>
      <c r="Q14" s="50">
        <f>H5^2</f>
        <v>1.0000000000000002E-2</v>
      </c>
    </row>
    <row r="15" spans="1:17">
      <c r="G15" s="52"/>
      <c r="H15" s="52">
        <f>(H7-$H$10)^2</f>
        <v>4.7983674275613147E-2</v>
      </c>
      <c r="I15" s="52">
        <f t="shared" si="2"/>
        <v>9.4720607073386573E-2</v>
      </c>
      <c r="J15" s="52">
        <f t="shared" si="2"/>
        <v>1.9494574790700589E-3</v>
      </c>
      <c r="L15" s="52">
        <f t="shared" si="3"/>
        <v>9.5156531505892848E-3</v>
      </c>
      <c r="M15" s="52">
        <f t="shared" si="3"/>
        <v>4.2824000163222138E-2</v>
      </c>
      <c r="N15" s="52">
        <f t="shared" si="3"/>
        <v>3.1257368059249327E-5</v>
      </c>
      <c r="P15" s="50"/>
      <c r="Q15" s="50">
        <f>H6^2</f>
        <v>1.0000000000000002E-2</v>
      </c>
    </row>
    <row r="16" spans="1:17">
      <c r="G16" s="52"/>
      <c r="H16" s="52">
        <f>(H8-$H$10)^2</f>
        <v>7.5093640009528124E-4</v>
      </c>
      <c r="I16" s="52">
        <f t="shared" si="2"/>
        <v>0.12997867341711622</v>
      </c>
      <c r="J16" s="52">
        <f t="shared" si="2"/>
        <v>3.2746498653927806E-3</v>
      </c>
      <c r="L16" s="52">
        <f t="shared" si="3"/>
        <v>2.2881771129780144E-2</v>
      </c>
      <c r="M16" s="52">
        <f t="shared" si="3"/>
        <v>1.064300164840872E-2</v>
      </c>
      <c r="N16" s="52">
        <f t="shared" si="3"/>
        <v>9.4847674414987749E-3</v>
      </c>
      <c r="P16" s="50"/>
      <c r="Q16" s="50">
        <f>H7^2</f>
        <v>4.6171709582678779E-2</v>
      </c>
    </row>
    <row r="17" spans="7:17">
      <c r="G17" s="52"/>
      <c r="H17" s="52"/>
      <c r="I17" s="52"/>
      <c r="J17" s="52"/>
      <c r="L17" s="52"/>
      <c r="M17" s="52"/>
      <c r="N17" s="52"/>
      <c r="P17" s="50"/>
      <c r="Q17" s="50">
        <f>H8^2</f>
        <v>9.9722991689750701E-4</v>
      </c>
    </row>
    <row r="18" spans="7:17">
      <c r="G18" s="52" t="s">
        <v>17</v>
      </c>
      <c r="H18" s="55">
        <f>SUM(H13:H16)/3</f>
        <v>2.2366397554319909E-2</v>
      </c>
      <c r="I18" s="56">
        <f>SUM(I13:I16)/3</f>
        <v>7.6271642952243368E-2</v>
      </c>
      <c r="J18" s="56">
        <f>SUM(J13:J16)/3</f>
        <v>3.530789766887147E-3</v>
      </c>
      <c r="L18" s="56">
        <f>SUM(L14:L16)/2</f>
        <v>4.715327049609544E-2</v>
      </c>
      <c r="M18" s="56">
        <f>SUM(M14:M16)/2</f>
        <v>3.2118093073041233E-2</v>
      </c>
      <c r="N18" s="56">
        <f>SUM(N14:N16)/2</f>
        <v>1.0060514356634286E-2</v>
      </c>
      <c r="P18" s="50"/>
      <c r="Q18" s="50"/>
    </row>
    <row r="19" spans="7:17">
      <c r="G19" s="52" t="s">
        <v>37</v>
      </c>
      <c r="H19" s="52">
        <f>VAR(H5:H8)</f>
        <v>2.2366397554319909E-2</v>
      </c>
      <c r="I19" s="52">
        <f>VAR(I5:I8)</f>
        <v>7.6271642952243382E-2</v>
      </c>
      <c r="J19" s="52">
        <f>VAR(J5:J8)</f>
        <v>3.530789766887147E-3</v>
      </c>
      <c r="L19" s="52">
        <f>VAR(L6:L8)</f>
        <v>4.715327049609544E-2</v>
      </c>
      <c r="M19" s="52">
        <f>VAR(M6:M8)</f>
        <v>3.2118093073041233E-2</v>
      </c>
      <c r="N19" s="52">
        <f>VAR(N6:N8)</f>
        <v>1.0060514356634286E-2</v>
      </c>
      <c r="P19" s="50" t="s">
        <v>40</v>
      </c>
      <c r="Q19" s="50">
        <f>SUM(Q14:Q17)/3</f>
        <v>2.2389646499858765E-2</v>
      </c>
    </row>
    <row r="20" spans="7:17">
      <c r="G20" s="52" t="s">
        <v>18</v>
      </c>
      <c r="H20" s="54">
        <f>H18^0.5</f>
        <v>0.14955399544753029</v>
      </c>
      <c r="I20" s="54">
        <f>I18^0.5</f>
        <v>0.27617321186574806</v>
      </c>
      <c r="J20" s="54">
        <f>J18^0.5</f>
        <v>5.9420449063324547E-2</v>
      </c>
      <c r="L20" s="54">
        <f>L18^0.5</f>
        <v>0.21714803820457471</v>
      </c>
      <c r="M20" s="54">
        <f>M18^0.5</f>
        <v>0.17921521440168309</v>
      </c>
      <c r="N20" s="54">
        <f>N18^0.5</f>
        <v>0.10030211541455288</v>
      </c>
      <c r="P20" s="50" t="s">
        <v>41</v>
      </c>
      <c r="Q20" s="55">
        <f>Q19-H10^2</f>
        <v>2.2372209790704624E-2</v>
      </c>
    </row>
    <row r="21" spans="7:17">
      <c r="G21" s="52" t="s">
        <v>37</v>
      </c>
      <c r="H21" s="52">
        <f>STDEV(H5:H8)</f>
        <v>0.14955399544753029</v>
      </c>
      <c r="I21" s="52">
        <f>STDEV(I5:I8)</f>
        <v>0.27617321186574811</v>
      </c>
      <c r="J21" s="52">
        <f>STDEV(J5:J8)</f>
        <v>5.9420449063324547E-2</v>
      </c>
      <c r="L21" s="52">
        <f>STDEV(L6:L8)</f>
        <v>0.21714803820457471</v>
      </c>
      <c r="M21" s="52">
        <f>STDEV(M6:M8)</f>
        <v>0.17921521440168309</v>
      </c>
      <c r="N21" s="52">
        <f>STDEV(N6:N8)</f>
        <v>0.10030211541455288</v>
      </c>
    </row>
  </sheetData>
  <mergeCells count="2">
    <mergeCell ref="A1:D1"/>
    <mergeCell ref="B2:D2"/>
  </mergeCells>
  <phoneticPr fontId="0" type="noConversion"/>
  <pageMargins left="0.7" right="0.7" top="0.78740157499999996" bottom="0.78740157499999996" header="0.3" footer="0.3"/>
  <pageSetup paperSize="9" orientation="portrait" r:id="rId1"/>
  <legacyDrawing r:id="rId2"/>
  <oleObjects>
    <oleObject progId="Equation.3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G84"/>
  <sheetViews>
    <sheetView zoomScaleNormal="100" workbookViewId="0">
      <pane xSplit="2" topLeftCell="C1" activePane="topRight" state="frozen"/>
      <selection activeCell="A35" sqref="A35"/>
      <selection pane="topRight" activeCell="U84" sqref="U84"/>
    </sheetView>
  </sheetViews>
  <sheetFormatPr defaultRowHeight="15"/>
  <cols>
    <col min="16" max="16" width="10.28515625" customWidth="1"/>
    <col min="18" max="18" width="18.5703125" bestFit="1" customWidth="1"/>
    <col min="22" max="22" width="16.28515625" bestFit="1" customWidth="1"/>
  </cols>
  <sheetData>
    <row r="1" spans="1:11" ht="21.75" thickTop="1" thickBot="1">
      <c r="A1" s="38"/>
      <c r="B1" s="40" t="s">
        <v>42</v>
      </c>
      <c r="C1" s="41"/>
      <c r="D1" s="41"/>
      <c r="E1" s="41"/>
      <c r="F1" s="41"/>
      <c r="G1" s="41"/>
      <c r="H1" s="41"/>
      <c r="I1" s="42"/>
    </row>
    <row r="2" spans="1:11" ht="21.75" thickTop="1" thickBot="1">
      <c r="A2" s="39"/>
      <c r="B2" s="43">
        <v>2007</v>
      </c>
      <c r="C2" s="44"/>
      <c r="D2" s="44"/>
      <c r="E2" s="45"/>
      <c r="F2" s="46">
        <v>2008</v>
      </c>
      <c r="G2" s="47"/>
      <c r="H2" s="47"/>
      <c r="I2" s="48"/>
      <c r="K2" s="18" t="s">
        <v>55</v>
      </c>
    </row>
    <row r="3" spans="1:11" ht="16.5" thickBot="1">
      <c r="A3" s="19" t="s">
        <v>43</v>
      </c>
      <c r="B3" s="20" t="s">
        <v>44</v>
      </c>
      <c r="C3" s="21" t="s">
        <v>45</v>
      </c>
      <c r="D3" s="21" t="s">
        <v>46</v>
      </c>
      <c r="E3" s="21" t="s">
        <v>47</v>
      </c>
      <c r="F3" s="20" t="s">
        <v>44</v>
      </c>
      <c r="G3" s="20" t="s">
        <v>45</v>
      </c>
      <c r="H3" s="20" t="s">
        <v>46</v>
      </c>
      <c r="I3" s="22" t="s">
        <v>47</v>
      </c>
    </row>
    <row r="4" spans="1:11" ht="17.25" thickTop="1" thickBot="1">
      <c r="A4" s="23" t="s">
        <v>48</v>
      </c>
      <c r="B4" s="24">
        <v>1010</v>
      </c>
      <c r="C4" s="24">
        <v>1055</v>
      </c>
      <c r="D4" s="24">
        <v>1100</v>
      </c>
      <c r="E4" s="24">
        <v>1031</v>
      </c>
      <c r="F4" s="24">
        <v>988</v>
      </c>
      <c r="G4" s="24">
        <v>1065</v>
      </c>
      <c r="H4" s="24">
        <v>918</v>
      </c>
      <c r="I4" s="25">
        <v>1060</v>
      </c>
    </row>
    <row r="5" spans="1:11" ht="15.75" thickBot="1">
      <c r="A5" s="26" t="s">
        <v>49</v>
      </c>
      <c r="B5" s="27">
        <v>2650</v>
      </c>
      <c r="C5" s="27">
        <v>3000</v>
      </c>
      <c r="D5" s="27">
        <v>3848</v>
      </c>
      <c r="E5" s="27">
        <v>3228</v>
      </c>
      <c r="F5" s="27">
        <v>3638</v>
      </c>
      <c r="G5" s="27">
        <v>4205</v>
      </c>
      <c r="H5" s="27">
        <v>3979</v>
      </c>
      <c r="I5" s="14">
        <v>4731</v>
      </c>
    </row>
    <row r="6" spans="1:11" ht="16.5" thickBot="1">
      <c r="A6" s="28" t="s">
        <v>50</v>
      </c>
      <c r="B6" s="27">
        <v>1505</v>
      </c>
      <c r="C6" s="27">
        <v>2030</v>
      </c>
      <c r="D6" s="27">
        <v>2190</v>
      </c>
      <c r="E6" s="27">
        <v>2325</v>
      </c>
      <c r="F6" s="27">
        <v>2250</v>
      </c>
      <c r="G6" s="27">
        <v>2443</v>
      </c>
      <c r="H6" s="27">
        <v>1700</v>
      </c>
      <c r="I6" s="14">
        <v>1796</v>
      </c>
    </row>
    <row r="7" spans="1:11" ht="16.5" thickBot="1">
      <c r="A7" s="28" t="s">
        <v>51</v>
      </c>
      <c r="B7" s="27">
        <v>178</v>
      </c>
      <c r="C7" s="27">
        <v>300</v>
      </c>
      <c r="D7" s="27">
        <v>325</v>
      </c>
      <c r="E7" s="27">
        <v>396</v>
      </c>
      <c r="F7" s="27">
        <v>351</v>
      </c>
      <c r="G7" s="27">
        <v>370</v>
      </c>
      <c r="H7" s="27">
        <v>335</v>
      </c>
      <c r="I7" s="14">
        <v>327</v>
      </c>
    </row>
    <row r="8" spans="1:11" ht="15.75" thickBot="1">
      <c r="A8" s="26" t="s">
        <v>52</v>
      </c>
      <c r="B8" s="27">
        <v>281</v>
      </c>
      <c r="C8" s="27">
        <v>372</v>
      </c>
      <c r="D8" s="27">
        <v>358</v>
      </c>
      <c r="E8" s="27">
        <v>494</v>
      </c>
      <c r="F8" s="27">
        <v>460</v>
      </c>
      <c r="G8" s="27">
        <v>539</v>
      </c>
      <c r="H8" s="27">
        <v>443</v>
      </c>
      <c r="I8" s="14">
        <v>468</v>
      </c>
    </row>
    <row r="9" spans="1:11" ht="16.5" thickBot="1">
      <c r="A9" s="28" t="s">
        <v>53</v>
      </c>
      <c r="B9" s="27">
        <v>2645</v>
      </c>
      <c r="C9" s="27">
        <v>3125</v>
      </c>
      <c r="D9" s="27">
        <v>3400</v>
      </c>
      <c r="E9" s="27">
        <v>3330</v>
      </c>
      <c r="F9" s="27">
        <v>3400</v>
      </c>
      <c r="G9" s="27">
        <v>3425</v>
      </c>
      <c r="H9" s="27">
        <v>3475</v>
      </c>
      <c r="I9" s="14">
        <v>4100</v>
      </c>
    </row>
    <row r="10" spans="1:11" ht="15.75" thickBot="1">
      <c r="A10" s="29" t="s">
        <v>54</v>
      </c>
      <c r="B10" s="30">
        <v>547</v>
      </c>
      <c r="C10" s="30">
        <v>800</v>
      </c>
      <c r="D10" s="30">
        <v>803</v>
      </c>
      <c r="E10" s="30">
        <v>1070</v>
      </c>
      <c r="F10" s="30">
        <v>975</v>
      </c>
      <c r="G10" s="30">
        <v>952</v>
      </c>
      <c r="H10" s="30">
        <v>997</v>
      </c>
      <c r="I10" s="17">
        <v>944</v>
      </c>
    </row>
    <row r="11" spans="1:11" ht="15.75" thickTop="1"/>
    <row r="13" spans="1:11">
      <c r="B13" t="s">
        <v>56</v>
      </c>
      <c r="K13" t="s">
        <v>35</v>
      </c>
    </row>
    <row r="14" spans="1:11">
      <c r="B14" t="s">
        <v>48</v>
      </c>
      <c r="C14">
        <f>(C4-B4)/B4</f>
        <v>4.4554455445544552E-2</v>
      </c>
      <c r="D14">
        <f t="shared" ref="D14:I14" si="0">(D4-C4)/C4</f>
        <v>4.2654028436018961E-2</v>
      </c>
      <c r="E14">
        <f t="shared" si="0"/>
        <v>-6.2727272727272729E-2</v>
      </c>
      <c r="F14">
        <f t="shared" si="0"/>
        <v>-4.1707080504364696E-2</v>
      </c>
      <c r="G14">
        <f t="shared" si="0"/>
        <v>7.7935222672064777E-2</v>
      </c>
      <c r="H14">
        <f t="shared" si="0"/>
        <v>-0.13802816901408452</v>
      </c>
      <c r="I14">
        <f t="shared" si="0"/>
        <v>0.15468409586056645</v>
      </c>
      <c r="K14" s="6">
        <f>AVERAGE(C14:I14)</f>
        <v>1.10521828812104E-2</v>
      </c>
    </row>
    <row r="15" spans="1:11">
      <c r="B15" t="s">
        <v>49</v>
      </c>
      <c r="C15">
        <f t="shared" ref="C15:I15" si="1">(C5-B5)/B5</f>
        <v>0.13207547169811321</v>
      </c>
      <c r="D15">
        <f t="shared" si="1"/>
        <v>0.28266666666666668</v>
      </c>
      <c r="E15">
        <f t="shared" si="1"/>
        <v>-0.16112266112266113</v>
      </c>
      <c r="F15">
        <f t="shared" si="1"/>
        <v>0.12701363073110286</v>
      </c>
      <c r="G15">
        <f t="shared" si="1"/>
        <v>0.15585486531061021</v>
      </c>
      <c r="H15">
        <f t="shared" si="1"/>
        <v>-5.3745541022592151E-2</v>
      </c>
      <c r="I15">
        <f t="shared" si="1"/>
        <v>0.18899220909776326</v>
      </c>
      <c r="K15" s="6">
        <f t="shared" ref="K15:K20" si="2">AVERAGE(C15:I15)</f>
        <v>9.5962091622714699E-2</v>
      </c>
    </row>
    <row r="16" spans="1:11">
      <c r="B16" t="s">
        <v>50</v>
      </c>
      <c r="C16">
        <f t="shared" ref="C16:I16" si="3">(C6-B6)/B6</f>
        <v>0.34883720930232559</v>
      </c>
      <c r="D16">
        <f t="shared" si="3"/>
        <v>7.8817733990147784E-2</v>
      </c>
      <c r="E16">
        <f t="shared" si="3"/>
        <v>6.1643835616438353E-2</v>
      </c>
      <c r="F16">
        <f t="shared" si="3"/>
        <v>-3.2258064516129031E-2</v>
      </c>
      <c r="G16">
        <f t="shared" si="3"/>
        <v>8.5777777777777772E-2</v>
      </c>
      <c r="H16">
        <f t="shared" si="3"/>
        <v>-0.30413426115431846</v>
      </c>
      <c r="I16">
        <f t="shared" si="3"/>
        <v>5.647058823529412E-2</v>
      </c>
      <c r="K16" s="6">
        <f t="shared" si="2"/>
        <v>4.2164974178790872E-2</v>
      </c>
    </row>
    <row r="17" spans="2:14">
      <c r="B17" t="s">
        <v>51</v>
      </c>
      <c r="C17">
        <f t="shared" ref="C17:I17" si="4">(C7-B7)/B7</f>
        <v>0.6853932584269663</v>
      </c>
      <c r="D17">
        <f t="shared" si="4"/>
        <v>8.3333333333333329E-2</v>
      </c>
      <c r="E17">
        <f t="shared" si="4"/>
        <v>0.21846153846153846</v>
      </c>
      <c r="F17">
        <f t="shared" si="4"/>
        <v>-0.11363636363636363</v>
      </c>
      <c r="G17">
        <f t="shared" si="4"/>
        <v>5.4131054131054131E-2</v>
      </c>
      <c r="H17">
        <f t="shared" si="4"/>
        <v>-9.45945945945946E-2</v>
      </c>
      <c r="I17">
        <f t="shared" si="4"/>
        <v>-2.3880597014925373E-2</v>
      </c>
      <c r="K17" s="6">
        <f t="shared" si="2"/>
        <v>0.1156010898724298</v>
      </c>
    </row>
    <row r="18" spans="2:14">
      <c r="B18" t="s">
        <v>52</v>
      </c>
      <c r="C18">
        <f t="shared" ref="C18:I18" si="5">(C8-B8)/B8</f>
        <v>0.32384341637010677</v>
      </c>
      <c r="D18">
        <f t="shared" si="5"/>
        <v>-3.7634408602150539E-2</v>
      </c>
      <c r="E18">
        <f t="shared" si="5"/>
        <v>0.37988826815642457</v>
      </c>
      <c r="F18">
        <f t="shared" si="5"/>
        <v>-6.8825910931174086E-2</v>
      </c>
      <c r="G18">
        <f t="shared" si="5"/>
        <v>0.17173913043478262</v>
      </c>
      <c r="H18">
        <f t="shared" si="5"/>
        <v>-0.17810760667903525</v>
      </c>
      <c r="I18">
        <f t="shared" si="5"/>
        <v>5.6433408577878104E-2</v>
      </c>
      <c r="K18" s="6">
        <f t="shared" si="2"/>
        <v>9.2476613903833188E-2</v>
      </c>
    </row>
    <row r="19" spans="2:14">
      <c r="B19" t="s">
        <v>53</v>
      </c>
      <c r="C19">
        <f t="shared" ref="C19:I19" si="6">(C9-B9)/B9</f>
        <v>0.18147448015122875</v>
      </c>
      <c r="D19">
        <f t="shared" si="6"/>
        <v>8.7999999999999995E-2</v>
      </c>
      <c r="E19">
        <f t="shared" si="6"/>
        <v>-2.0588235294117647E-2</v>
      </c>
      <c r="F19">
        <f t="shared" si="6"/>
        <v>2.1021021021021023E-2</v>
      </c>
      <c r="G19">
        <f t="shared" si="6"/>
        <v>7.3529411764705881E-3</v>
      </c>
      <c r="H19">
        <f t="shared" si="6"/>
        <v>1.4598540145985401E-2</v>
      </c>
      <c r="I19">
        <f t="shared" si="6"/>
        <v>0.17985611510791366</v>
      </c>
      <c r="K19" s="6">
        <f t="shared" si="2"/>
        <v>6.7387837472643111E-2</v>
      </c>
    </row>
    <row r="20" spans="2:14">
      <c r="B20" t="s">
        <v>54</v>
      </c>
      <c r="C20">
        <f t="shared" ref="C20:I20" si="7">(C10-B10)/B10</f>
        <v>0.46252285191956122</v>
      </c>
      <c r="D20">
        <f t="shared" si="7"/>
        <v>3.7499999999999999E-3</v>
      </c>
      <c r="E20">
        <f t="shared" si="7"/>
        <v>0.33250311332503113</v>
      </c>
      <c r="F20">
        <f t="shared" si="7"/>
        <v>-8.8785046728971959E-2</v>
      </c>
      <c r="G20">
        <f t="shared" si="7"/>
        <v>-2.3589743589743591E-2</v>
      </c>
      <c r="H20">
        <f t="shared" si="7"/>
        <v>4.7268907563025209E-2</v>
      </c>
      <c r="I20">
        <f t="shared" si="7"/>
        <v>-5.3159478435305919E-2</v>
      </c>
      <c r="K20" s="6">
        <f t="shared" si="2"/>
        <v>9.721580057908516E-2</v>
      </c>
    </row>
    <row r="23" spans="2:14">
      <c r="B23" t="s">
        <v>57</v>
      </c>
      <c r="K23" t="s">
        <v>17</v>
      </c>
      <c r="L23" t="s">
        <v>37</v>
      </c>
      <c r="M23" t="s">
        <v>18</v>
      </c>
      <c r="N23" t="s">
        <v>37</v>
      </c>
    </row>
    <row r="24" spans="2:14">
      <c r="B24" t="s">
        <v>48</v>
      </c>
      <c r="C24">
        <f>(C14-$K14)^2</f>
        <v>1.1224022669749365E-3</v>
      </c>
      <c r="D24">
        <f t="shared" ref="D24:I24" si="8">(D14-$K14)^2</f>
        <v>9.986766424699737E-4</v>
      </c>
      <c r="E24">
        <f t="shared" si="8"/>
        <v>5.4434080698841335E-3</v>
      </c>
      <c r="F24">
        <f t="shared" si="8"/>
        <v>2.7835398729884856E-3</v>
      </c>
      <c r="G24">
        <f t="shared" si="8"/>
        <v>4.4733410116650097E-3</v>
      </c>
      <c r="H24">
        <f t="shared" si="8"/>
        <v>2.2224951321224963E-2</v>
      </c>
      <c r="I24">
        <f t="shared" si="8"/>
        <v>2.0630126426109306E-2</v>
      </c>
      <c r="K24" s="57">
        <f>SUM(C24:I24)/6</f>
        <v>9.6127409352194677E-3</v>
      </c>
      <c r="L24">
        <f>VAR(C14:I14)</f>
        <v>9.6127409352194677E-3</v>
      </c>
      <c r="M24" s="31">
        <f>K24^0.5</f>
        <v>9.8044586465645664E-2</v>
      </c>
      <c r="N24">
        <f>STDEV(C14:I14)</f>
        <v>9.8044586465645664E-2</v>
      </c>
    </row>
    <row r="25" spans="2:14">
      <c r="B25" t="s">
        <v>49</v>
      </c>
      <c r="C25">
        <f t="shared" ref="C25:I25" si="9">(C15-$K15)^2</f>
        <v>1.3041762204701898E-3</v>
      </c>
      <c r="D25">
        <f t="shared" si="9"/>
        <v>3.48585983423427E-2</v>
      </c>
      <c r="E25">
        <f t="shared" si="9"/>
        <v>6.6092570094151037E-2</v>
      </c>
      <c r="F25">
        <f t="shared" si="9"/>
        <v>9.6419808099975951E-4</v>
      </c>
      <c r="G25">
        <f t="shared" si="9"/>
        <v>3.5871443400294694E-3</v>
      </c>
      <c r="H25">
        <f t="shared" si="9"/>
        <v>2.2412375272262142E-2</v>
      </c>
      <c r="I25">
        <f t="shared" si="9"/>
        <v>8.6546027574213365E-3</v>
      </c>
      <c r="K25" s="57">
        <f t="shared" ref="K25:K30" si="10">SUM(C25:I25)/6</f>
        <v>2.2978944184612771E-2</v>
      </c>
      <c r="L25">
        <f t="shared" ref="L25:L30" si="11">VAR(C15:I15)</f>
        <v>2.2978944184612771E-2</v>
      </c>
      <c r="M25" s="31">
        <f t="shared" ref="M25:M30" si="12">K25^0.5</f>
        <v>0.15158807401841601</v>
      </c>
      <c r="N25">
        <f t="shared" ref="N25:N30" si="13">STDEV(C15:I15)</f>
        <v>0.15158807401841601</v>
      </c>
    </row>
    <row r="26" spans="2:14">
      <c r="B26" t="s">
        <v>50</v>
      </c>
      <c r="C26">
        <f t="shared" ref="C26:I26" si="14">(C16-$K16)^2</f>
        <v>9.4047859795664546E-2</v>
      </c>
      <c r="D26">
        <f t="shared" si="14"/>
        <v>1.3434248017890203E-3</v>
      </c>
      <c r="E26">
        <f t="shared" si="14"/>
        <v>3.7942604290707008E-4</v>
      </c>
      <c r="F26">
        <f t="shared" si="14"/>
        <v>5.5387886885855438E-3</v>
      </c>
      <c r="G26">
        <f t="shared" si="14"/>
        <v>1.9020766377638048E-3</v>
      </c>
      <c r="H26">
        <f t="shared" si="14"/>
        <v>0.11992316039229625</v>
      </c>
      <c r="I26">
        <f t="shared" si="14"/>
        <v>2.0465059353362331E-4</v>
      </c>
      <c r="K26" s="57">
        <f t="shared" si="10"/>
        <v>3.7223231158756635E-2</v>
      </c>
      <c r="L26">
        <f t="shared" si="11"/>
        <v>3.7223231158756649E-2</v>
      </c>
      <c r="M26" s="31">
        <f t="shared" si="12"/>
        <v>0.19293322979403169</v>
      </c>
      <c r="N26">
        <f t="shared" si="13"/>
        <v>0.19293322979403171</v>
      </c>
    </row>
    <row r="27" spans="2:14">
      <c r="B27" t="s">
        <v>51</v>
      </c>
      <c r="C27">
        <f t="shared" ref="C27:I27" si="15">(C17-$K17)^2</f>
        <v>0.32466311534608133</v>
      </c>
      <c r="D27">
        <f t="shared" si="15"/>
        <v>1.0412081120664031E-3</v>
      </c>
      <c r="E27">
        <f t="shared" si="15"/>
        <v>1.0580271883952665E-2</v>
      </c>
      <c r="F27">
        <f t="shared" si="15"/>
        <v>5.2549810091196233E-2</v>
      </c>
      <c r="G27">
        <f t="shared" si="15"/>
        <v>3.7785652940460022E-3</v>
      </c>
      <c r="H27">
        <f t="shared" si="15"/>
        <v>4.4182225768560887E-2</v>
      </c>
      <c r="I27">
        <f t="shared" si="15"/>
        <v>1.945514097694219E-2</v>
      </c>
      <c r="K27" s="57">
        <f t="shared" si="10"/>
        <v>7.6041722912140966E-2</v>
      </c>
      <c r="L27">
        <f t="shared" si="11"/>
        <v>7.6041722912140938E-2</v>
      </c>
      <c r="M27" s="31">
        <f t="shared" si="12"/>
        <v>0.27575663711348991</v>
      </c>
      <c r="N27">
        <f t="shared" si="13"/>
        <v>0.27575663711348986</v>
      </c>
    </row>
    <row r="28" spans="2:14">
      <c r="B28" t="s">
        <v>52</v>
      </c>
      <c r="C28">
        <f t="shared" ref="C28:I28" si="16">(C18-$K18)^2</f>
        <v>5.3530597283467658E-2</v>
      </c>
      <c r="D28">
        <f t="shared" si="16"/>
        <v>1.6928878177552602E-2</v>
      </c>
      <c r="E28">
        <f t="shared" si="16"/>
        <v>8.2605459000211143E-2</v>
      </c>
      <c r="F28">
        <f t="shared" si="16"/>
        <v>2.6018504518148144E-2</v>
      </c>
      <c r="G28">
        <f t="shared" si="16"/>
        <v>6.2825465268190311E-3</v>
      </c>
      <c r="H28">
        <f t="shared" si="16"/>
        <v>7.3215820428438411E-2</v>
      </c>
      <c r="I28">
        <f t="shared" si="16"/>
        <v>1.2991126501689569E-3</v>
      </c>
      <c r="K28" s="57">
        <f t="shared" si="10"/>
        <v>4.331348643080099E-2</v>
      </c>
      <c r="L28">
        <f t="shared" si="11"/>
        <v>4.331348643080099E-2</v>
      </c>
      <c r="M28" s="31">
        <f t="shared" si="12"/>
        <v>0.20811892376908206</v>
      </c>
      <c r="N28">
        <f t="shared" si="13"/>
        <v>0.20811892376908206</v>
      </c>
    </row>
    <row r="29" spans="2:14">
      <c r="B29" t="s">
        <v>53</v>
      </c>
      <c r="C29">
        <f t="shared" ref="C29:I30" si="17">(C19-$K19)^2</f>
        <v>1.3015762037671278E-2</v>
      </c>
      <c r="D29">
        <f t="shared" si="17"/>
        <v>4.2486124405417532E-4</v>
      </c>
      <c r="E29">
        <f t="shared" si="17"/>
        <v>7.7397893794623829E-3</v>
      </c>
      <c r="F29">
        <f t="shared" si="17"/>
        <v>2.1498816678584133E-3</v>
      </c>
      <c r="G29">
        <f t="shared" si="17"/>
        <v>3.6041887732921893E-3</v>
      </c>
      <c r="H29">
        <f t="shared" si="17"/>
        <v>2.7867099122422714E-3</v>
      </c>
      <c r="I29">
        <f t="shared" si="17"/>
        <v>1.2649113474244298E-2</v>
      </c>
      <c r="K29" s="57">
        <f t="shared" si="10"/>
        <v>7.0617177481375019E-3</v>
      </c>
      <c r="L29">
        <f t="shared" si="11"/>
        <v>7.0617177481375019E-3</v>
      </c>
      <c r="M29" s="31">
        <f t="shared" si="12"/>
        <v>8.4034027323088012E-2</v>
      </c>
      <c r="N29">
        <f t="shared" si="13"/>
        <v>8.4034027323088012E-2</v>
      </c>
    </row>
    <row r="30" spans="2:14">
      <c r="B30" t="s">
        <v>54</v>
      </c>
      <c r="C30">
        <f>(C20-$K20)^2</f>
        <v>0.13344924175907319</v>
      </c>
      <c r="D30">
        <f t="shared" si="17"/>
        <v>8.7358558778893158E-3</v>
      </c>
      <c r="E30">
        <f t="shared" si="17"/>
        <v>5.5360119539208587E-2</v>
      </c>
      <c r="F30">
        <f t="shared" si="17"/>
        <v>3.4596315199315171E-2</v>
      </c>
      <c r="G30">
        <f t="shared" si="17"/>
        <v>1.4593979501926832E-2</v>
      </c>
      <c r="H30">
        <f t="shared" si="17"/>
        <v>2.4946921219577384E-3</v>
      </c>
      <c r="I30">
        <f t="shared" si="17"/>
        <v>2.2612724538655964E-2</v>
      </c>
      <c r="K30" s="57">
        <f t="shared" si="10"/>
        <v>4.5307154756337793E-2</v>
      </c>
      <c r="L30">
        <f t="shared" si="11"/>
        <v>4.5307154756337807E-2</v>
      </c>
      <c r="M30" s="31">
        <f t="shared" si="12"/>
        <v>0.2128547738631619</v>
      </c>
      <c r="N30">
        <f t="shared" si="13"/>
        <v>0.21285477386316193</v>
      </c>
    </row>
    <row r="32" spans="2:14">
      <c r="B32" t="s">
        <v>58</v>
      </c>
    </row>
    <row r="33" spans="2:33">
      <c r="B33" t="s">
        <v>48</v>
      </c>
      <c r="C33">
        <f>(C14-$K14)</f>
        <v>3.3502272564334148E-2</v>
      </c>
      <c r="D33">
        <f t="shared" ref="D33:I33" si="18">(D14-$K14)</f>
        <v>3.1601845554808564E-2</v>
      </c>
      <c r="E33">
        <f t="shared" si="18"/>
        <v>-7.3779455608483133E-2</v>
      </c>
      <c r="F33">
        <f t="shared" si="18"/>
        <v>-5.27592633855751E-2</v>
      </c>
      <c r="G33">
        <f t="shared" si="18"/>
        <v>6.6883039790854373E-2</v>
      </c>
      <c r="H33">
        <f t="shared" si="18"/>
        <v>-0.14908035189529492</v>
      </c>
      <c r="I33">
        <f t="shared" si="18"/>
        <v>0.14363191297935604</v>
      </c>
    </row>
    <row r="34" spans="2:33">
      <c r="B34" t="s">
        <v>49</v>
      </c>
      <c r="C34">
        <f t="shared" ref="C34:I34" si="19">(C15-$K15)</f>
        <v>3.6113380075398507E-2</v>
      </c>
      <c r="D34">
        <f t="shared" si="19"/>
        <v>0.18670457504395199</v>
      </c>
      <c r="E34">
        <f t="shared" si="19"/>
        <v>-0.25708475274537584</v>
      </c>
      <c r="F34">
        <f t="shared" si="19"/>
        <v>3.1051539108388163E-2</v>
      </c>
      <c r="G34">
        <f t="shared" si="19"/>
        <v>5.9892773687895515E-2</v>
      </c>
      <c r="H34">
        <f t="shared" si="19"/>
        <v>-0.14970763264530684</v>
      </c>
      <c r="I34">
        <f t="shared" si="19"/>
        <v>9.3030117475048565E-2</v>
      </c>
    </row>
    <row r="35" spans="2:33">
      <c r="B35" t="s">
        <v>50</v>
      </c>
      <c r="C35">
        <f t="shared" ref="C35:I35" si="20">(C16-$K16)</f>
        <v>0.3066722351235347</v>
      </c>
      <c r="D35">
        <f t="shared" si="20"/>
        <v>3.6652759811356912E-2</v>
      </c>
      <c r="E35">
        <f t="shared" si="20"/>
        <v>1.9478861437647481E-2</v>
      </c>
      <c r="F35">
        <f t="shared" si="20"/>
        <v>-7.4423038694919896E-2</v>
      </c>
      <c r="G35">
        <f t="shared" si="20"/>
        <v>4.36128035989869E-2</v>
      </c>
      <c r="H35">
        <f t="shared" si="20"/>
        <v>-0.34629923533310936</v>
      </c>
      <c r="I35">
        <f t="shared" si="20"/>
        <v>1.4305614056503248E-2</v>
      </c>
    </row>
    <row r="36" spans="2:33">
      <c r="B36" t="s">
        <v>51</v>
      </c>
      <c r="C36">
        <f t="shared" ref="C36:I36" si="21">(C17-$K17)</f>
        <v>0.56979216855453652</v>
      </c>
      <c r="D36">
        <f t="shared" si="21"/>
        <v>-3.226775653909647E-2</v>
      </c>
      <c r="E36">
        <f t="shared" si="21"/>
        <v>0.10286044858910866</v>
      </c>
      <c r="F36">
        <f t="shared" si="21"/>
        <v>-0.22923745350879343</v>
      </c>
      <c r="G36">
        <f t="shared" si="21"/>
        <v>-6.1470035741375668E-2</v>
      </c>
      <c r="H36">
        <f t="shared" si="21"/>
        <v>-0.21019568446702441</v>
      </c>
      <c r="I36">
        <f t="shared" si="21"/>
        <v>-0.13948168688735518</v>
      </c>
    </row>
    <row r="37" spans="2:33">
      <c r="B37" t="s">
        <v>52</v>
      </c>
      <c r="C37">
        <f t="shared" ref="C37:I37" si="22">(C18-$K18)</f>
        <v>0.23136680246627359</v>
      </c>
      <c r="D37">
        <f t="shared" si="22"/>
        <v>-0.13011102250598372</v>
      </c>
      <c r="E37">
        <f t="shared" si="22"/>
        <v>0.28741165425259141</v>
      </c>
      <c r="F37">
        <f t="shared" si="22"/>
        <v>-0.16130252483500729</v>
      </c>
      <c r="G37">
        <f t="shared" si="22"/>
        <v>7.9262516530949428E-2</v>
      </c>
      <c r="H37">
        <f t="shared" si="22"/>
        <v>-0.27058422058286846</v>
      </c>
      <c r="I37">
        <f t="shared" si="22"/>
        <v>-3.6043205325955084E-2</v>
      </c>
    </row>
    <row r="38" spans="2:33">
      <c r="B38" t="s">
        <v>53</v>
      </c>
      <c r="C38">
        <f t="shared" ref="C38:I38" si="23">(C19-$K19)</f>
        <v>0.11408664267858563</v>
      </c>
      <c r="D38">
        <f t="shared" si="23"/>
        <v>2.0612162527356884E-2</v>
      </c>
      <c r="E38">
        <f t="shared" si="23"/>
        <v>-8.7976072766760754E-2</v>
      </c>
      <c r="F38">
        <f t="shared" si="23"/>
        <v>-4.6366816451622092E-2</v>
      </c>
      <c r="G38">
        <f t="shared" si="23"/>
        <v>-6.0034896296172521E-2</v>
      </c>
      <c r="H38">
        <f t="shared" si="23"/>
        <v>-5.2789297326657714E-2</v>
      </c>
      <c r="I38">
        <f t="shared" si="23"/>
        <v>0.11246827763527055</v>
      </c>
    </row>
    <row r="39" spans="2:33">
      <c r="B39" t="s">
        <v>54</v>
      </c>
      <c r="C39">
        <f t="shared" ref="C39:I39" si="24">(C20-$K20)</f>
        <v>0.36530705134047603</v>
      </c>
      <c r="D39">
        <f t="shared" si="24"/>
        <v>-9.3465800579085156E-2</v>
      </c>
      <c r="E39">
        <f t="shared" si="24"/>
        <v>0.23528731274594597</v>
      </c>
      <c r="F39">
        <f t="shared" si="24"/>
        <v>-0.1860008473080571</v>
      </c>
      <c r="G39">
        <f t="shared" si="24"/>
        <v>-0.12080554416882874</v>
      </c>
      <c r="H39">
        <f t="shared" si="24"/>
        <v>-4.9946893016059951E-2</v>
      </c>
      <c r="I39">
        <f t="shared" si="24"/>
        <v>-0.15037527901439107</v>
      </c>
    </row>
    <row r="40" spans="2:33">
      <c r="L40" t="s">
        <v>94</v>
      </c>
      <c r="N40" t="s">
        <v>87</v>
      </c>
      <c r="P40" t="str">
        <f t="array" ref="P40:V40">TRANSPOSE(O41:O47)</f>
        <v>A</v>
      </c>
      <c r="Q40" t="str">
        <v>B</v>
      </c>
      <c r="R40" t="str">
        <v>C</v>
      </c>
      <c r="S40" t="str">
        <v>D</v>
      </c>
      <c r="T40" t="str">
        <v>E</v>
      </c>
      <c r="U40" t="str">
        <v>F</v>
      </c>
      <c r="V40" t="str">
        <v>G</v>
      </c>
    </row>
    <row r="41" spans="2:33">
      <c r="B41" t="s">
        <v>59</v>
      </c>
      <c r="C41">
        <f>C33*C33</f>
        <v>1.1224022669749365E-3</v>
      </c>
      <c r="D41">
        <f t="shared" ref="D41:I41" si="25">D33*D33</f>
        <v>9.986766424699737E-4</v>
      </c>
      <c r="E41">
        <f t="shared" si="25"/>
        <v>5.4434080698841335E-3</v>
      </c>
      <c r="F41">
        <f t="shared" si="25"/>
        <v>2.7835398729884856E-3</v>
      </c>
      <c r="G41">
        <f t="shared" si="25"/>
        <v>4.4733410116650097E-3</v>
      </c>
      <c r="H41">
        <f t="shared" si="25"/>
        <v>2.2224951321224963E-2</v>
      </c>
      <c r="I41">
        <f t="shared" si="25"/>
        <v>2.0630126426109306E-2</v>
      </c>
      <c r="K41">
        <f>SUM(C41:I41)</f>
        <v>5.7676445611316809E-2</v>
      </c>
      <c r="L41">
        <f>K41/6</f>
        <v>9.6127409352194677E-3</v>
      </c>
      <c r="O41" t="s">
        <v>48</v>
      </c>
      <c r="P41" s="57">
        <f>L41</f>
        <v>9.6127409352194677E-3</v>
      </c>
      <c r="Q41" s="4">
        <f>L42</f>
        <v>1.0687629546571731E-2</v>
      </c>
      <c r="R41" s="4">
        <f>P43</f>
        <v>1.175333133796147E-2</v>
      </c>
      <c r="S41" s="4">
        <f>P44</f>
        <v>4.960957568651816E-3</v>
      </c>
      <c r="T41" s="4">
        <f>P45</f>
        <v>5.2346410974310198E-3</v>
      </c>
      <c r="U41" s="4">
        <f>P46</f>
        <v>5.5698690904545942E-3</v>
      </c>
      <c r="V41" s="4">
        <f>P47</f>
        <v>-3.415601360686327E-3</v>
      </c>
    </row>
    <row r="42" spans="2:33">
      <c r="B42" t="s">
        <v>60</v>
      </c>
      <c r="C42">
        <f t="shared" ref="C42:C47" si="26">C$33*C34</f>
        <v>1.2098803025053948E-3</v>
      </c>
      <c r="D42">
        <f t="shared" ref="D42:I42" si="27">D$33*D34</f>
        <v>5.9002091449151363E-3</v>
      </c>
      <c r="E42">
        <f t="shared" si="27"/>
        <v>1.8967573102795319E-2</v>
      </c>
      <c r="F42">
        <f t="shared" si="27"/>
        <v>-1.6382563303469369E-3</v>
      </c>
      <c r="G42">
        <f t="shared" si="27"/>
        <v>4.0058107657521512E-3</v>
      </c>
      <c r="H42">
        <f t="shared" si="27"/>
        <v>2.2318466556173887E-2</v>
      </c>
      <c r="I42">
        <f t="shared" si="27"/>
        <v>1.3362093737635446E-2</v>
      </c>
      <c r="K42">
        <f t="shared" ref="K42:K68" si="28">SUM(C42:I42)</f>
        <v>6.412577727943039E-2</v>
      </c>
      <c r="L42">
        <f t="shared" ref="L42:L68" si="29">K42/6</f>
        <v>1.0687629546571731E-2</v>
      </c>
      <c r="O42" t="s">
        <v>49</v>
      </c>
      <c r="P42" s="53">
        <f>Q41</f>
        <v>1.0687629546571731E-2</v>
      </c>
      <c r="Q42" s="57">
        <f>L48</f>
        <v>2.2978944184612771E-2</v>
      </c>
      <c r="R42" s="4">
        <f>Q43</f>
        <v>1.1064354032995658E-2</v>
      </c>
      <c r="S42" s="4">
        <f>L50</f>
        <v>-6.998592854964656E-4</v>
      </c>
      <c r="T42" s="4">
        <f>L50</f>
        <v>-6.998592854964656E-4</v>
      </c>
      <c r="U42" s="4">
        <f>L52</f>
        <v>7.3193710982539456E-3</v>
      </c>
      <c r="V42" s="4">
        <f>L53</f>
        <v>-1.4044965212091672E-2</v>
      </c>
    </row>
    <row r="43" spans="2:33">
      <c r="B43" t="s">
        <v>61</v>
      </c>
      <c r="C43">
        <f t="shared" si="26"/>
        <v>1.0274216809022227E-2</v>
      </c>
      <c r="D43">
        <f t="shared" ref="D43:I47" si="30">D$33*D35</f>
        <v>1.1582948547159955E-3</v>
      </c>
      <c r="E43">
        <f t="shared" si="30"/>
        <v>-1.4371397927427062E-3</v>
      </c>
      <c r="F43">
        <f t="shared" si="30"/>
        <v>3.9265047004601265E-3</v>
      </c>
      <c r="G43">
        <f t="shared" si="30"/>
        <v>2.9169568785017575E-3</v>
      </c>
      <c r="H43">
        <f t="shared" si="30"/>
        <v>5.1626411864531492E-2</v>
      </c>
      <c r="I43">
        <f t="shared" si="30"/>
        <v>2.0547427132799269E-3</v>
      </c>
      <c r="K43">
        <f t="shared" si="28"/>
        <v>7.0519988027768821E-2</v>
      </c>
      <c r="L43">
        <f t="shared" si="29"/>
        <v>1.175333133796147E-2</v>
      </c>
      <c r="O43" t="s">
        <v>50</v>
      </c>
      <c r="P43" s="53">
        <f>L43</f>
        <v>1.175333133796147E-2</v>
      </c>
      <c r="Q43" s="53">
        <f>L49</f>
        <v>1.1064354032995658E-2</v>
      </c>
      <c r="R43" s="57">
        <f>L54</f>
        <v>3.7223231158756635E-2</v>
      </c>
      <c r="S43" s="4">
        <f>L55</f>
        <v>4.3455873479899376E-2</v>
      </c>
      <c r="T43" s="4">
        <f>L56</f>
        <v>3.0072045214609499E-2</v>
      </c>
      <c r="U43" s="4">
        <f>L57</f>
        <v>9.1252191540283321E-3</v>
      </c>
      <c r="V43" s="4">
        <f>L58</f>
        <v>2.2817719883880636E-2</v>
      </c>
    </row>
    <row r="44" spans="2:33">
      <c r="B44" t="s">
        <v>62</v>
      </c>
      <c r="C44">
        <f t="shared" si="26"/>
        <v>1.9089332535937108E-2</v>
      </c>
      <c r="D44">
        <f t="shared" si="30"/>
        <v>-1.0197206585486908E-3</v>
      </c>
      <c r="E44">
        <f t="shared" si="30"/>
        <v>-7.5889879005488041E-3</v>
      </c>
      <c r="F44">
        <f t="shared" si="30"/>
        <v>1.209439918750896E-2</v>
      </c>
      <c r="G44">
        <f t="shared" si="30"/>
        <v>-4.1113028464356697E-3</v>
      </c>
      <c r="H44">
        <f t="shared" si="30"/>
        <v>3.1336046607216374E-2</v>
      </c>
      <c r="I44">
        <f t="shared" si="30"/>
        <v>-2.0034021513218387E-2</v>
      </c>
      <c r="K44">
        <f t="shared" si="28"/>
        <v>2.9765745411910894E-2</v>
      </c>
      <c r="L44">
        <f t="shared" si="29"/>
        <v>4.960957568651816E-3</v>
      </c>
      <c r="O44" t="s">
        <v>51</v>
      </c>
      <c r="P44" s="53">
        <f>L44</f>
        <v>4.960957568651816E-3</v>
      </c>
      <c r="Q44" s="53">
        <f>L50</f>
        <v>-6.998592854964656E-4</v>
      </c>
      <c r="R44" s="53">
        <f>L54</f>
        <v>3.7223231158756635E-2</v>
      </c>
      <c r="S44" s="57">
        <f>L59</f>
        <v>7.6041722912140966E-2</v>
      </c>
      <c r="T44" s="4">
        <f>L60</f>
        <v>4.3266664572818914E-2</v>
      </c>
      <c r="U44" s="4">
        <f>L61</f>
        <v>1.0836580755470976E-2</v>
      </c>
      <c r="V44" s="4">
        <f>L62</f>
        <v>5.2817381309755322E-2</v>
      </c>
    </row>
    <row r="45" spans="2:33">
      <c r="B45" t="s">
        <v>63</v>
      </c>
      <c r="C45">
        <f t="shared" si="26"/>
        <v>7.7513136785635562E-3</v>
      </c>
      <c r="D45">
        <f t="shared" si="30"/>
        <v>-4.111748438212319E-3</v>
      </c>
      <c r="E45">
        <f t="shared" si="30"/>
        <v>-2.1205075386289771E-2</v>
      </c>
      <c r="F45">
        <f t="shared" si="30"/>
        <v>8.5102023925284175E-3</v>
      </c>
      <c r="G45">
        <f t="shared" si="30"/>
        <v>5.3013180470627428E-3</v>
      </c>
      <c r="H45">
        <f t="shared" si="30"/>
        <v>4.0338790821808135E-2</v>
      </c>
      <c r="I45">
        <f t="shared" si="30"/>
        <v>-5.176954530874643E-3</v>
      </c>
      <c r="K45">
        <f t="shared" si="28"/>
        <v>3.1407846584586119E-2</v>
      </c>
      <c r="L45">
        <f t="shared" si="29"/>
        <v>5.2346410974310198E-3</v>
      </c>
      <c r="O45" t="s">
        <v>52</v>
      </c>
      <c r="P45" s="53">
        <f>L45</f>
        <v>5.2346410974310198E-3</v>
      </c>
      <c r="Q45" s="53">
        <f>L51</f>
        <v>-8.8220100309292279E-3</v>
      </c>
      <c r="R45" s="53">
        <f>L56</f>
        <v>3.0072045214609499E-2</v>
      </c>
      <c r="S45" s="53">
        <f>L60</f>
        <v>4.3266664572818914E-2</v>
      </c>
      <c r="T45" s="57">
        <f>L63</f>
        <v>4.331348643080099E-2</v>
      </c>
      <c r="U45" s="4">
        <f>L64</f>
        <v>1.8965741367511432E-3</v>
      </c>
      <c r="V45" s="4">
        <f>L65</f>
        <v>3.3944512345991863E-2</v>
      </c>
    </row>
    <row r="46" spans="2:33">
      <c r="B46" t="s">
        <v>64</v>
      </c>
      <c r="C46">
        <f t="shared" si="26"/>
        <v>3.8221617989677727E-3</v>
      </c>
      <c r="D46">
        <f t="shared" si="30"/>
        <v>6.5138237674014477E-4</v>
      </c>
      <c r="E46">
        <f t="shared" si="30"/>
        <v>6.490826755303907E-3</v>
      </c>
      <c r="F46">
        <f t="shared" si="30"/>
        <v>2.4462790815217468E-3</v>
      </c>
      <c r="G46">
        <f t="shared" si="30"/>
        <v>-4.015316357816723E-3</v>
      </c>
      <c r="H46">
        <f t="shared" si="30"/>
        <v>7.8698470217634826E-3</v>
      </c>
      <c r="I46">
        <f t="shared" si="30"/>
        <v>1.6154033866247235E-2</v>
      </c>
      <c r="K46">
        <f t="shared" si="28"/>
        <v>3.3419214542727567E-2</v>
      </c>
      <c r="L46">
        <f t="shared" si="29"/>
        <v>5.5698690904545942E-3</v>
      </c>
      <c r="O46" t="s">
        <v>53</v>
      </c>
      <c r="P46" s="53">
        <f>L46</f>
        <v>5.5698690904545942E-3</v>
      </c>
      <c r="Q46" s="53">
        <f>L52</f>
        <v>7.3193710982539456E-3</v>
      </c>
      <c r="R46" s="53">
        <f>L57</f>
        <v>9.1252191540283321E-3</v>
      </c>
      <c r="S46" s="53">
        <f>L61</f>
        <v>1.0836580755470976E-2</v>
      </c>
      <c r="T46" s="53">
        <f>L64</f>
        <v>1.8965741367511432E-3</v>
      </c>
      <c r="U46" s="57">
        <f>L66</f>
        <v>7.0617177481375019E-3</v>
      </c>
      <c r="V46" s="4">
        <f>L67</f>
        <v>3.4419162056971656E-3</v>
      </c>
    </row>
    <row r="47" spans="2:33">
      <c r="B47" t="s">
        <v>65</v>
      </c>
      <c r="C47">
        <f t="shared" si="26"/>
        <v>1.2238616403681837E-2</v>
      </c>
      <c r="D47">
        <f t="shared" si="30"/>
        <v>-2.9536917945567859E-3</v>
      </c>
      <c r="E47">
        <f t="shared" si="30"/>
        <v>-1.7359369845978807E-2</v>
      </c>
      <c r="F47">
        <f t="shared" si="30"/>
        <v>9.8132676930659229E-3</v>
      </c>
      <c r="G47">
        <f t="shared" si="30"/>
        <v>-8.0798420175995887E-3</v>
      </c>
      <c r="H47">
        <f t="shared" si="30"/>
        <v>7.446100386910866E-3</v>
      </c>
      <c r="I47">
        <f t="shared" si="30"/>
        <v>-2.1598688989641405E-2</v>
      </c>
      <c r="K47">
        <f t="shared" si="28"/>
        <v>-2.0493608164117962E-2</v>
      </c>
      <c r="L47">
        <f t="shared" si="29"/>
        <v>-3.415601360686327E-3</v>
      </c>
      <c r="O47" t="s">
        <v>54</v>
      </c>
      <c r="P47" s="53">
        <f>L47</f>
        <v>-3.415601360686327E-3</v>
      </c>
      <c r="Q47" s="53">
        <f>L53</f>
        <v>-1.4044965212091672E-2</v>
      </c>
      <c r="R47" s="53">
        <f>L58</f>
        <v>2.2817719883880636E-2</v>
      </c>
      <c r="S47" s="53">
        <f>L62</f>
        <v>5.2817381309755322E-2</v>
      </c>
      <c r="T47" s="53">
        <f>L65</f>
        <v>3.3944512345991863E-2</v>
      </c>
      <c r="U47" s="53">
        <f>L67</f>
        <v>3.4419162056971656E-3</v>
      </c>
      <c r="V47" s="57">
        <f>L68</f>
        <v>4.5307154756337793E-2</v>
      </c>
    </row>
    <row r="48" spans="2:33">
      <c r="B48" t="s">
        <v>66</v>
      </c>
      <c r="C48">
        <f>C$34*C34</f>
        <v>1.3041762204701898E-3</v>
      </c>
      <c r="D48">
        <f t="shared" ref="D48:I48" si="31">D$34*D34</f>
        <v>3.48585983423427E-2</v>
      </c>
      <c r="E48">
        <f t="shared" si="31"/>
        <v>6.6092570094151037E-2</v>
      </c>
      <c r="F48">
        <f t="shared" si="31"/>
        <v>9.6419808099975951E-4</v>
      </c>
      <c r="G48">
        <f t="shared" si="31"/>
        <v>3.5871443400294694E-3</v>
      </c>
      <c r="H48">
        <f t="shared" si="31"/>
        <v>2.2412375272262142E-2</v>
      </c>
      <c r="I48">
        <f t="shared" si="31"/>
        <v>8.6546027574213365E-3</v>
      </c>
      <c r="K48">
        <f t="shared" si="28"/>
        <v>0.13787366510767662</v>
      </c>
      <c r="L48">
        <f t="shared" si="29"/>
        <v>2.2978944184612771E-2</v>
      </c>
      <c r="AA48" t="str">
        <f t="array" ref="AA48:AG48">TRANSPOSE(O52:O58)</f>
        <v>A</v>
      </c>
      <c r="AB48" t="str">
        <v>B</v>
      </c>
      <c r="AC48" t="str">
        <v>C</v>
      </c>
      <c r="AD48" t="str">
        <v>D</v>
      </c>
      <c r="AE48" t="str">
        <v>E</v>
      </c>
      <c r="AF48" t="str">
        <v>F</v>
      </c>
      <c r="AG48" t="str">
        <v>G</v>
      </c>
    </row>
    <row r="49" spans="2:33">
      <c r="B49" t="s">
        <v>67</v>
      </c>
      <c r="C49">
        <f t="shared" ref="C49:I53" si="32">C$34*C35</f>
        <v>1.1074970985588184E-2</v>
      </c>
      <c r="D49">
        <f t="shared" si="32"/>
        <v>6.8432379447674347E-3</v>
      </c>
      <c r="E49">
        <f t="shared" si="32"/>
        <v>-5.0077182764590392E-3</v>
      </c>
      <c r="F49">
        <f t="shared" si="32"/>
        <v>-2.3109498966003908E-3</v>
      </c>
      <c r="G49">
        <f t="shared" si="32"/>
        <v>2.6120917758487576E-3</v>
      </c>
      <c r="H49">
        <f t="shared" si="32"/>
        <v>5.1843638708599801E-2</v>
      </c>
      <c r="I49">
        <f t="shared" si="32"/>
        <v>1.3308529562292032E-3</v>
      </c>
      <c r="K49">
        <f t="shared" si="28"/>
        <v>6.6386124197973947E-2</v>
      </c>
      <c r="L49">
        <f t="shared" si="29"/>
        <v>1.1064354032995658E-2</v>
      </c>
      <c r="AA49">
        <f t="array" ref="AA49:AG49">TRANSPOSE(Z50:Z56)</f>
        <v>9.8044586465645664E-2</v>
      </c>
      <c r="AB49">
        <v>0.15158807401841601</v>
      </c>
      <c r="AC49">
        <v>0.19293322979403169</v>
      </c>
      <c r="AD49">
        <v>0.27575663711348991</v>
      </c>
      <c r="AE49">
        <v>0.20811892376908206</v>
      </c>
      <c r="AF49">
        <v>8.4034027323088012E-2</v>
      </c>
      <c r="AG49">
        <v>0.2128547738631619</v>
      </c>
    </row>
    <row r="50" spans="2:33">
      <c r="B50" t="s">
        <v>68</v>
      </c>
      <c r="C50">
        <f t="shared" si="32"/>
        <v>2.0577121146995506E-2</v>
      </c>
      <c r="D50">
        <f t="shared" si="32"/>
        <v>-6.0245377722537097E-3</v>
      </c>
      <c r="E50">
        <f t="shared" si="32"/>
        <v>-2.6443852992809443E-2</v>
      </c>
      <c r="F50">
        <f t="shared" si="32"/>
        <v>-7.1181757527356126E-3</v>
      </c>
      <c r="G50">
        <f t="shared" si="32"/>
        <v>-3.6816109392450616E-3</v>
      </c>
      <c r="H50">
        <f t="shared" si="32"/>
        <v>3.1467898313818118E-2</v>
      </c>
      <c r="I50">
        <f t="shared" si="32"/>
        <v>-1.2975997716748594E-2</v>
      </c>
      <c r="K50">
        <f t="shared" si="28"/>
        <v>-4.1991557129787936E-3</v>
      </c>
      <c r="L50">
        <f t="shared" si="29"/>
        <v>-6.998592854964656E-4</v>
      </c>
      <c r="O50" t="s">
        <v>88</v>
      </c>
      <c r="Y50" t="s">
        <v>48</v>
      </c>
      <c r="Z50">
        <v>9.8044586465645664E-2</v>
      </c>
    </row>
    <row r="51" spans="2:33">
      <c r="B51" t="s">
        <v>69</v>
      </c>
      <c r="C51">
        <f t="shared" si="32"/>
        <v>8.3554372742941866E-3</v>
      </c>
      <c r="D51">
        <f t="shared" si="32"/>
        <v>-2.4292323165513763E-2</v>
      </c>
      <c r="E51">
        <f t="shared" si="32"/>
        <v>-7.388915406966691E-2</v>
      </c>
      <c r="F51">
        <f t="shared" si="32"/>
        <v>-5.0086916581959812E-3</v>
      </c>
      <c r="G51">
        <f t="shared" si="32"/>
        <v>4.7472519645212312E-3</v>
      </c>
      <c r="H51">
        <f t="shared" si="32"/>
        <v>4.0508523094636747E-2</v>
      </c>
      <c r="I51">
        <f t="shared" si="32"/>
        <v>-3.3531036256508975E-3</v>
      </c>
      <c r="K51">
        <f t="shared" si="28"/>
        <v>-5.2932060185575371E-2</v>
      </c>
      <c r="L51">
        <f t="shared" si="29"/>
        <v>-8.8220100309292279E-3</v>
      </c>
      <c r="N51" t="s">
        <v>36</v>
      </c>
      <c r="P51" t="str">
        <f t="array" ref="P51:V51">TRANSPOSE(O52:O58)</f>
        <v>A</v>
      </c>
      <c r="Q51" t="str">
        <v>B</v>
      </c>
      <c r="R51" t="str">
        <v>C</v>
      </c>
      <c r="S51" t="str">
        <v>D</v>
      </c>
      <c r="T51" t="str">
        <v>E</v>
      </c>
      <c r="U51" t="str">
        <v>F</v>
      </c>
      <c r="V51" t="str">
        <v>G</v>
      </c>
      <c r="Y51" t="s">
        <v>49</v>
      </c>
      <c r="Z51">
        <v>0.15158807401841601</v>
      </c>
    </row>
    <row r="52" spans="2:33">
      <c r="B52" t="s">
        <v>70</v>
      </c>
      <c r="C52">
        <f t="shared" si="32"/>
        <v>4.1200542885779434E-3</v>
      </c>
      <c r="D52">
        <f t="shared" si="32"/>
        <v>3.8483850454070385E-3</v>
      </c>
      <c r="E52">
        <f t="shared" si="32"/>
        <v>2.2617306914751882E-2</v>
      </c>
      <c r="F52">
        <f t="shared" si="32"/>
        <v>-1.439761014378999E-3</v>
      </c>
      <c r="G52">
        <f t="shared" si="32"/>
        <v>-3.5956564572429375E-3</v>
      </c>
      <c r="H52">
        <f t="shared" si="32"/>
        <v>7.902960731783152E-3</v>
      </c>
      <c r="I52">
        <f t="shared" si="32"/>
        <v>1.0462937080625597E-2</v>
      </c>
      <c r="K52">
        <f t="shared" si="28"/>
        <v>4.3916226589523676E-2</v>
      </c>
      <c r="L52">
        <f t="shared" si="29"/>
        <v>7.3193710982539456E-3</v>
      </c>
      <c r="N52" s="57">
        <f>K24</f>
        <v>9.6127409352194677E-3</v>
      </c>
      <c r="O52" t="s">
        <v>48</v>
      </c>
      <c r="P52" s="57">
        <f>7/6*COVAR($C$14:$I$14,C14:I14)</f>
        <v>9.6127409352194694E-3</v>
      </c>
      <c r="Q52" s="4">
        <f>7/6*COVAR($C$15:$I$15,C14:I14)</f>
        <v>1.0687629546571731E-2</v>
      </c>
      <c r="R52" s="4">
        <f>7/6*COVAR($C$16:$I$16,C14:I14)</f>
        <v>1.175333133796147E-2</v>
      </c>
      <c r="S52" s="4">
        <f>7/6*COVAR($C$17:$I$17,C14:I14)</f>
        <v>4.960957568651816E-3</v>
      </c>
      <c r="T52" s="4">
        <f>7/6*COVAR($C$18:$I$18,C14:I14)</f>
        <v>5.2346410974310198E-3</v>
      </c>
      <c r="U52" s="4">
        <f>7/6*COVAR($C$19:$I$19,C14:I14)</f>
        <v>5.5698690904545942E-3</v>
      </c>
      <c r="V52" s="4">
        <f>7/6*COVAR($C$20:$I$20,C14:I14)</f>
        <v>-3.415601360686327E-3</v>
      </c>
      <c r="Y52" t="s">
        <v>50</v>
      </c>
      <c r="Z52">
        <v>0.19293322979403169</v>
      </c>
    </row>
    <row r="53" spans="2:33">
      <c r="B53" t="s">
        <v>71</v>
      </c>
      <c r="C53">
        <f t="shared" si="32"/>
        <v>1.3192472389281727E-2</v>
      </c>
      <c r="D53">
        <f t="shared" si="32"/>
        <v>-1.7450492578260857E-2</v>
      </c>
      <c r="E53">
        <f t="shared" si="32"/>
        <v>-6.0488780621415439E-2</v>
      </c>
      <c r="F53">
        <f t="shared" si="32"/>
        <v>-5.7756125843794704E-3</v>
      </c>
      <c r="G53">
        <f t="shared" si="32"/>
        <v>-7.2353791171467256E-3</v>
      </c>
      <c r="H53">
        <f t="shared" si="32"/>
        <v>7.4774311114227448E-3</v>
      </c>
      <c r="I53">
        <f t="shared" si="32"/>
        <v>-1.3989429872052006E-2</v>
      </c>
      <c r="K53">
        <f t="shared" si="28"/>
        <v>-8.4269791272550035E-2</v>
      </c>
      <c r="L53">
        <f t="shared" si="29"/>
        <v>-1.4044965212091672E-2</v>
      </c>
      <c r="N53" s="57">
        <f>K25</f>
        <v>2.2978944184612771E-2</v>
      </c>
      <c r="O53" t="s">
        <v>49</v>
      </c>
      <c r="P53" s="53">
        <f>7/6*COVAR($C$14:$I$14,C15:I15)</f>
        <v>1.0687629546571731E-2</v>
      </c>
      <c r="Q53" s="57">
        <f>7/6*COVAR($C$15:$I$15,C15:I15)</f>
        <v>2.2978944184612771E-2</v>
      </c>
      <c r="R53" s="4">
        <f>7/6*COVAR($C$16:$I$16,C15:I15)</f>
        <v>1.1064354032995658E-2</v>
      </c>
      <c r="S53" s="4">
        <f>7/6*COVAR($C$17:$I$17,C15:I15)</f>
        <v>-6.9985928549646571E-4</v>
      </c>
      <c r="T53" s="4">
        <f>7/6*COVAR($C$18:$I$18,C15:I15)</f>
        <v>-8.8220100309292279E-3</v>
      </c>
      <c r="U53" s="4">
        <f>7/6*COVAR($C$19:$I$19,C15:I15)</f>
        <v>7.3193710982539465E-3</v>
      </c>
      <c r="V53" s="4">
        <f>7/6*COVAR($C$20:$I$20,C15:I15)</f>
        <v>-1.4044965212091674E-2</v>
      </c>
      <c r="Y53" t="s">
        <v>51</v>
      </c>
      <c r="Z53">
        <v>0.27575663711348991</v>
      </c>
    </row>
    <row r="54" spans="2:33">
      <c r="B54" t="s">
        <v>72</v>
      </c>
      <c r="C54">
        <f>C$35*C35</f>
        <v>9.4047859795664546E-2</v>
      </c>
      <c r="D54">
        <f t="shared" ref="D54:I54" si="33">D$35*D35</f>
        <v>1.3434248017890203E-3</v>
      </c>
      <c r="E54">
        <f t="shared" si="33"/>
        <v>3.7942604290707008E-4</v>
      </c>
      <c r="F54">
        <f t="shared" si="33"/>
        <v>5.5387886885855438E-3</v>
      </c>
      <c r="G54">
        <f t="shared" si="33"/>
        <v>1.9020766377638048E-3</v>
      </c>
      <c r="H54">
        <f t="shared" si="33"/>
        <v>0.11992316039229625</v>
      </c>
      <c r="I54">
        <f t="shared" si="33"/>
        <v>2.0465059353362331E-4</v>
      </c>
      <c r="K54">
        <f t="shared" si="28"/>
        <v>0.22333938695253983</v>
      </c>
      <c r="L54">
        <f t="shared" si="29"/>
        <v>3.7223231158756635E-2</v>
      </c>
      <c r="N54" s="57">
        <f>K26</f>
        <v>3.7223231158756635E-2</v>
      </c>
      <c r="O54" t="s">
        <v>50</v>
      </c>
      <c r="P54" s="53">
        <f>7/6*COVAR($C$14:$I$14,C16:I16)</f>
        <v>1.175333133796147E-2</v>
      </c>
      <c r="Q54" s="53">
        <f>7/6*COVAR($C$15:$I$15,C16:I16)</f>
        <v>1.1064354032995658E-2</v>
      </c>
      <c r="R54" s="57">
        <f>7/6*COVAR($C$16:$I$16,C16:I16)</f>
        <v>3.7223231158756642E-2</v>
      </c>
      <c r="S54" s="4">
        <f>7/6*COVAR($C$17:$I$17,C16:I16)</f>
        <v>4.3455873479899376E-2</v>
      </c>
      <c r="T54" s="4">
        <f>7/6*COVAR($C$18:$I$18,C16:I16)</f>
        <v>3.0072045214609499E-2</v>
      </c>
      <c r="U54" s="4">
        <f>7/6*COVAR($C$19:$I$19,C16:I16)</f>
        <v>9.1252191540283339E-3</v>
      </c>
      <c r="V54" s="4">
        <f>7/6*COVAR($C$20:$I$20,C16:I16)</f>
        <v>2.2817719883880636E-2</v>
      </c>
      <c r="Y54" t="s">
        <v>52</v>
      </c>
      <c r="Z54">
        <v>0.20811892376908206</v>
      </c>
    </row>
    <row r="55" spans="2:33">
      <c r="B55" t="s">
        <v>73</v>
      </c>
      <c r="C55">
        <f t="shared" ref="C55:I58" si="34">C$35*C36</f>
        <v>0.17473943788650553</v>
      </c>
      <c r="D55">
        <f t="shared" si="34"/>
        <v>-1.1827023300788444E-3</v>
      </c>
      <c r="E55">
        <f t="shared" si="34"/>
        <v>2.0036044254815098E-3</v>
      </c>
      <c r="F55">
        <f t="shared" si="34"/>
        <v>1.7060547872809834E-2</v>
      </c>
      <c r="G55">
        <f t="shared" si="34"/>
        <v>-2.680880596011322E-3</v>
      </c>
      <c r="H55">
        <f t="shared" si="34"/>
        <v>7.2790604801250089E-2</v>
      </c>
      <c r="I55">
        <f t="shared" si="34"/>
        <v>-1.9953711805605332E-3</v>
      </c>
      <c r="K55">
        <f t="shared" si="28"/>
        <v>0.26073524087939626</v>
      </c>
      <c r="L55">
        <f t="shared" si="29"/>
        <v>4.3455873479899376E-2</v>
      </c>
      <c r="N55" s="57">
        <f>K27</f>
        <v>7.6041722912140966E-2</v>
      </c>
      <c r="O55" t="s">
        <v>51</v>
      </c>
      <c r="P55" s="53">
        <f>7/6*COVAR($C$14:$I$14,C17:I17)</f>
        <v>4.960957568651816E-3</v>
      </c>
      <c r="Q55" s="53">
        <f>7/6*COVAR($C$15:$I$15,C17:I17)</f>
        <v>-6.9985928549646571E-4</v>
      </c>
      <c r="R55" s="53">
        <f>7/6*COVAR($C$16:$I$16,C17:I17)</f>
        <v>4.3455873479899376E-2</v>
      </c>
      <c r="S55" s="57">
        <f>7/6*COVAR($C$17:$I$17,C17:I17)</f>
        <v>7.6041722912140966E-2</v>
      </c>
      <c r="T55" s="4">
        <f>7/6*COVAR($C$18:$I$18,C17:I17)</f>
        <v>4.3266664572818914E-2</v>
      </c>
      <c r="U55" s="4">
        <f>7/6*COVAR($C$19:$I$19,C17:I17)</f>
        <v>1.0836580755470976E-2</v>
      </c>
      <c r="V55" s="4">
        <f>7/6*COVAR($C$20:$I$20,C17:I17)</f>
        <v>5.2817381309755322E-2</v>
      </c>
      <c r="Y55" t="s">
        <v>53</v>
      </c>
      <c r="Z55">
        <v>8.4034027323088012E-2</v>
      </c>
    </row>
    <row r="56" spans="2:33">
      <c r="B56" t="s">
        <v>74</v>
      </c>
      <c r="C56">
        <f t="shared" si="34"/>
        <v>7.095377444571746E-2</v>
      </c>
      <c r="D56">
        <f t="shared" si="34"/>
        <v>-4.768928056721875E-3</v>
      </c>
      <c r="E56">
        <f t="shared" si="34"/>
        <v>5.5984517887512734E-3</v>
      </c>
      <c r="F56">
        <f t="shared" si="34"/>
        <v>1.2004624047384026E-2</v>
      </c>
      <c r="G56">
        <f t="shared" si="34"/>
        <v>3.4568605662257498E-3</v>
      </c>
      <c r="H56">
        <f t="shared" si="34"/>
        <v>9.3703108681052735E-2</v>
      </c>
      <c r="I56">
        <f t="shared" si="34"/>
        <v>-5.1562018475241579E-4</v>
      </c>
      <c r="K56">
        <f t="shared" si="28"/>
        <v>0.18043227128765699</v>
      </c>
      <c r="L56">
        <f t="shared" si="29"/>
        <v>3.0072045214609499E-2</v>
      </c>
      <c r="N56" s="57">
        <f>K28</f>
        <v>4.331348643080099E-2</v>
      </c>
      <c r="O56" t="s">
        <v>52</v>
      </c>
      <c r="P56" s="53">
        <f>7/6*COVAR($C$14:$I$14,C18:I18)</f>
        <v>5.2346410974310198E-3</v>
      </c>
      <c r="Q56" s="53">
        <f>7/6*COVAR($C$15:$I$15,C18:I18)</f>
        <v>-8.8220100309292279E-3</v>
      </c>
      <c r="R56" s="53">
        <f>7/6*COVAR($C$16:$I$16,C18:I18)</f>
        <v>3.0072045214609499E-2</v>
      </c>
      <c r="S56" s="53">
        <f>7/6*COVAR($C$17:$I$17,C18:I18)</f>
        <v>4.3266664572818914E-2</v>
      </c>
      <c r="T56" s="57">
        <f>7/6*COVAR($C$18:$I$18,C18:I18)</f>
        <v>4.331348643080099E-2</v>
      </c>
      <c r="U56" s="4">
        <f>7/6*COVAR($C$19:$I$19,C18:I18)</f>
        <v>1.8965741367511434E-3</v>
      </c>
      <c r="V56" s="4">
        <f>7/6*COVAR($C$20:$I$20,C18:I18)</f>
        <v>3.394451234599187E-2</v>
      </c>
      <c r="Y56" t="s">
        <v>54</v>
      </c>
      <c r="Z56">
        <v>0.2128547738631619</v>
      </c>
    </row>
    <row r="57" spans="2:33">
      <c r="B57" t="s">
        <v>75</v>
      </c>
      <c r="C57">
        <f t="shared" si="34"/>
        <v>3.4987205707981903E-2</v>
      </c>
      <c r="D57">
        <f t="shared" si="34"/>
        <v>7.5549264230786333E-4</v>
      </c>
      <c r="E57">
        <f t="shared" si="34"/>
        <v>-1.7136737312521248E-3</v>
      </c>
      <c r="F57">
        <f t="shared" si="34"/>
        <v>3.4507593749393195E-3</v>
      </c>
      <c r="G57">
        <f t="shared" si="34"/>
        <v>-2.6182901412505183E-3</v>
      </c>
      <c r="H57">
        <f t="shared" si="34"/>
        <v>1.8280893297993719E-2</v>
      </c>
      <c r="I57">
        <f t="shared" si="34"/>
        <v>1.6089277734498363E-3</v>
      </c>
      <c r="K57">
        <f t="shared" si="28"/>
        <v>5.4751314924169993E-2</v>
      </c>
      <c r="L57">
        <f t="shared" si="29"/>
        <v>9.1252191540283321E-3</v>
      </c>
      <c r="N57" s="57">
        <f>K29</f>
        <v>7.0617177481375019E-3</v>
      </c>
      <c r="O57" t="s">
        <v>53</v>
      </c>
      <c r="P57" s="53">
        <f>7/6*COVAR($C$14:$I$14,C19:I19)</f>
        <v>5.5698690904545942E-3</v>
      </c>
      <c r="Q57" s="53">
        <f>7/6*COVAR($C$15:$I$15,C19:I19)</f>
        <v>7.3193710982539465E-3</v>
      </c>
      <c r="R57" s="53">
        <f>7/6*COVAR($C$16:$I$16,C19:I19)</f>
        <v>9.1252191540283339E-3</v>
      </c>
      <c r="S57" s="53">
        <f>7/6*COVAR($C$17:$I$17,C19:I19)</f>
        <v>1.0836580755470976E-2</v>
      </c>
      <c r="T57" s="53">
        <f>7/6*COVAR($C$18:$I$18,C19:I19)</f>
        <v>1.8965741367511434E-3</v>
      </c>
      <c r="U57" s="57">
        <f>7/6*COVAR($C$19:$I$19,C19:I19)</f>
        <v>7.0617177481375028E-3</v>
      </c>
      <c r="V57" s="4">
        <f>7/6*COVAR($C$20:$I$20,C19:I19)</f>
        <v>3.4419162056971661E-3</v>
      </c>
    </row>
    <row r="58" spans="2:33">
      <c r="B58" t="s">
        <v>76</v>
      </c>
      <c r="C58">
        <f t="shared" si="34"/>
        <v>0.11202952994097162</v>
      </c>
      <c r="D58">
        <f t="shared" si="34"/>
        <v>-3.4257795392013922E-3</v>
      </c>
      <c r="E58">
        <f t="shared" si="34"/>
        <v>4.5831289630147093E-3</v>
      </c>
      <c r="F58">
        <f t="shared" si="34"/>
        <v>1.3842748256495421E-2</v>
      </c>
      <c r="G58">
        <f t="shared" si="34"/>
        <v>-5.2686684715038653E-3</v>
      </c>
      <c r="H58">
        <f t="shared" si="34"/>
        <v>1.7296570858726181E-2</v>
      </c>
      <c r="I58">
        <f t="shared" si="34"/>
        <v>-2.1512107052188709E-3</v>
      </c>
      <c r="K58">
        <f t="shared" si="28"/>
        <v>0.13690631930328381</v>
      </c>
      <c r="L58">
        <f t="shared" si="29"/>
        <v>2.2817719883880636E-2</v>
      </c>
      <c r="N58" s="57">
        <f>K30</f>
        <v>4.5307154756337793E-2</v>
      </c>
      <c r="O58" t="s">
        <v>54</v>
      </c>
      <c r="P58" s="53">
        <f>7/6*COVAR($C$14:$I$14,C20:I20)</f>
        <v>-3.415601360686327E-3</v>
      </c>
      <c r="Q58" s="53">
        <f>7/6*COVAR($C$15:$I$15,C20:I20)</f>
        <v>-1.4044965212091674E-2</v>
      </c>
      <c r="R58" s="53">
        <f>7/6*COVAR($C$16:$I$16,C20:I20)</f>
        <v>2.2817719883880636E-2</v>
      </c>
      <c r="S58" s="53">
        <f>7/6*COVAR($C$17:$I$17,C20:I20)</f>
        <v>5.2817381309755322E-2</v>
      </c>
      <c r="T58" s="53">
        <f>7/6*COVAR($C$18:$I$18,C20:I20)</f>
        <v>3.394451234599187E-2</v>
      </c>
      <c r="U58" s="53">
        <f>7/6*COVAR($C$19:$I$19,C20:I20)</f>
        <v>3.4419162056971661E-3</v>
      </c>
      <c r="V58" s="57">
        <f>7/6*COVAR($C$20:$I$20,C20:I20)</f>
        <v>4.53071547563378E-2</v>
      </c>
    </row>
    <row r="59" spans="2:33">
      <c r="B59" t="s">
        <v>77</v>
      </c>
      <c r="C59">
        <f>C$36*C36</f>
        <v>0.32466311534608133</v>
      </c>
      <c r="D59">
        <f t="shared" ref="D59:I59" si="35">D$36*D36</f>
        <v>1.0412081120664031E-3</v>
      </c>
      <c r="E59">
        <f t="shared" si="35"/>
        <v>1.0580271883952665E-2</v>
      </c>
      <c r="F59">
        <f t="shared" si="35"/>
        <v>5.2549810091196233E-2</v>
      </c>
      <c r="G59">
        <f t="shared" si="35"/>
        <v>3.7785652940460022E-3</v>
      </c>
      <c r="H59">
        <f t="shared" si="35"/>
        <v>4.4182225768560887E-2</v>
      </c>
      <c r="I59">
        <f t="shared" si="35"/>
        <v>1.945514097694219E-2</v>
      </c>
      <c r="K59">
        <f t="shared" si="28"/>
        <v>0.45625033747284577</v>
      </c>
      <c r="L59">
        <f t="shared" si="29"/>
        <v>7.6041722912140966E-2</v>
      </c>
      <c r="P59" t="s">
        <v>93</v>
      </c>
    </row>
    <row r="60" spans="2:33">
      <c r="B60" t="s">
        <v>78</v>
      </c>
      <c r="C60">
        <f t="shared" ref="C60:I62" si="36">C$36*C37</f>
        <v>0.13183099210878713</v>
      </c>
      <c r="D60">
        <f t="shared" si="36"/>
        <v>4.1983907972759846E-3</v>
      </c>
      <c r="E60">
        <f t="shared" si="36"/>
        <v>2.956329168615935E-2</v>
      </c>
      <c r="F60">
        <f t="shared" si="36"/>
        <v>3.6976580037715978E-2</v>
      </c>
      <c r="G60">
        <f t="shared" si="36"/>
        <v>-4.8722697241088408E-3</v>
      </c>
      <c r="H60">
        <f t="shared" si="36"/>
        <v>5.6875635451392355E-2</v>
      </c>
      <c r="I60">
        <f t="shared" si="36"/>
        <v>5.0273670796915195E-3</v>
      </c>
      <c r="K60">
        <f t="shared" si="28"/>
        <v>0.25959998743691348</v>
      </c>
      <c r="L60">
        <f t="shared" si="29"/>
        <v>4.3266664572818914E-2</v>
      </c>
    </row>
    <row r="61" spans="2:33">
      <c r="B61" t="s">
        <v>79</v>
      </c>
      <c r="C61">
        <f t="shared" si="36"/>
        <v>6.5005675534937843E-2</v>
      </c>
      <c r="D61">
        <f t="shared" si="36"/>
        <v>-6.6510824217703936E-4</v>
      </c>
      <c r="E61">
        <f t="shared" si="36"/>
        <v>-9.049258309897076E-3</v>
      </c>
      <c r="F61">
        <f t="shared" si="36"/>
        <v>1.0629010930679477E-2</v>
      </c>
      <c r="G61">
        <f t="shared" si="36"/>
        <v>3.6903472210555064E-3</v>
      </c>
      <c r="H61">
        <f t="shared" si="36"/>
        <v>1.109608248411008E-2</v>
      </c>
      <c r="I61">
        <f t="shared" si="36"/>
        <v>-1.5687265085882938E-2</v>
      </c>
      <c r="K61">
        <f t="shared" si="28"/>
        <v>6.5019484532825855E-2</v>
      </c>
      <c r="L61">
        <f t="shared" si="29"/>
        <v>1.0836580755470976E-2</v>
      </c>
    </row>
    <row r="62" spans="2:33">
      <c r="B62" t="s">
        <v>80</v>
      </c>
      <c r="C62">
        <f t="shared" si="36"/>
        <v>0.20814909697155323</v>
      </c>
      <c r="D62">
        <f t="shared" si="36"/>
        <v>3.0159316978176616E-3</v>
      </c>
      <c r="E62">
        <f t="shared" si="36"/>
        <v>2.4201758536373907E-2</v>
      </c>
      <c r="F62">
        <f t="shared" si="36"/>
        <v>4.2638360587376925E-2</v>
      </c>
      <c r="G62">
        <f t="shared" si="36"/>
        <v>7.4259211178142395E-3</v>
      </c>
      <c r="H62">
        <f t="shared" si="36"/>
        <v>1.0498621364511964E-2</v>
      </c>
      <c r="I62">
        <f t="shared" si="36"/>
        <v>2.0974597583083968E-2</v>
      </c>
      <c r="K62">
        <f t="shared" si="28"/>
        <v>0.31690428785853192</v>
      </c>
      <c r="L62">
        <f t="shared" si="29"/>
        <v>5.2817381309755322E-2</v>
      </c>
    </row>
    <row r="63" spans="2:33">
      <c r="B63" t="s">
        <v>81</v>
      </c>
      <c r="C63">
        <f>C$37*C37</f>
        <v>5.3530597283467658E-2</v>
      </c>
      <c r="D63">
        <f t="shared" ref="D63:I63" si="37">D$37*D37</f>
        <v>1.6928878177552602E-2</v>
      </c>
      <c r="E63">
        <f t="shared" si="37"/>
        <v>8.2605459000211143E-2</v>
      </c>
      <c r="F63">
        <f t="shared" si="37"/>
        <v>2.6018504518148144E-2</v>
      </c>
      <c r="G63">
        <f t="shared" si="37"/>
        <v>6.2825465268190311E-3</v>
      </c>
      <c r="H63">
        <f t="shared" si="37"/>
        <v>7.3215820428438411E-2</v>
      </c>
      <c r="I63">
        <f t="shared" si="37"/>
        <v>1.2991126501689569E-3</v>
      </c>
      <c r="K63">
        <f t="shared" si="28"/>
        <v>0.25988091858480594</v>
      </c>
      <c r="L63">
        <f t="shared" si="29"/>
        <v>4.331348643080099E-2</v>
      </c>
    </row>
    <row r="64" spans="2:33">
      <c r="B64" t="s">
        <v>82</v>
      </c>
      <c r="C64">
        <f t="shared" ref="C64:I65" si="38">C$37*C38</f>
        <v>2.6395861720656659E-2</v>
      </c>
      <c r="D64">
        <f t="shared" si="38"/>
        <v>-2.6818695424939256E-3</v>
      </c>
      <c r="E64">
        <f t="shared" si="38"/>
        <v>-2.5285348608541064E-2</v>
      </c>
      <c r="F64">
        <f t="shared" si="38"/>
        <v>7.4790845622079967E-3</v>
      </c>
      <c r="G64">
        <f t="shared" si="38"/>
        <v>-4.7585169601092091E-3</v>
      </c>
      <c r="H64">
        <f t="shared" si="38"/>
        <v>1.428395087225098E-2</v>
      </c>
      <c r="I64">
        <f t="shared" si="38"/>
        <v>-4.0537172234645785E-3</v>
      </c>
      <c r="K64">
        <f t="shared" si="28"/>
        <v>1.1379444820506859E-2</v>
      </c>
      <c r="L64">
        <f t="shared" si="29"/>
        <v>1.8965741367511432E-3</v>
      </c>
    </row>
    <row r="65" spans="2:22">
      <c r="B65" t="s">
        <v>83</v>
      </c>
      <c r="C65">
        <f>C$37*C39</f>
        <v>8.451992438702878E-2</v>
      </c>
      <c r="D65">
        <f t="shared" si="38"/>
        <v>1.2160930882685135E-2</v>
      </c>
      <c r="E65">
        <f t="shared" si="38"/>
        <v>6.7624315780959163E-2</v>
      </c>
      <c r="F65">
        <f t="shared" si="38"/>
        <v>3.0002406292240279E-2</v>
      </c>
      <c r="G65">
        <f t="shared" si="38"/>
        <v>-9.5753514417121297E-3</v>
      </c>
      <c r="H65">
        <f t="shared" si="38"/>
        <v>1.3514841117286498E-2</v>
      </c>
      <c r="I65">
        <f t="shared" si="38"/>
        <v>5.420007057463482E-3</v>
      </c>
      <c r="K65">
        <f t="shared" si="28"/>
        <v>0.20366707407595119</v>
      </c>
      <c r="L65">
        <f t="shared" si="29"/>
        <v>3.3944512345991863E-2</v>
      </c>
    </row>
    <row r="66" spans="2:22">
      <c r="B66" t="s">
        <v>84</v>
      </c>
      <c r="C66">
        <f>C$38*C38</f>
        <v>1.3015762037671278E-2</v>
      </c>
      <c r="D66">
        <f t="shared" ref="D66:I66" si="39">D$38*D38</f>
        <v>4.2486124405417532E-4</v>
      </c>
      <c r="E66">
        <f t="shared" si="39"/>
        <v>7.7397893794623829E-3</v>
      </c>
      <c r="F66">
        <f t="shared" si="39"/>
        <v>2.1498816678584133E-3</v>
      </c>
      <c r="G66">
        <f t="shared" si="39"/>
        <v>3.6041887732921893E-3</v>
      </c>
      <c r="H66">
        <f t="shared" si="39"/>
        <v>2.7867099122422714E-3</v>
      </c>
      <c r="I66">
        <f t="shared" si="39"/>
        <v>1.2649113474244298E-2</v>
      </c>
      <c r="K66">
        <f t="shared" si="28"/>
        <v>4.2370306488825012E-2</v>
      </c>
      <c r="L66">
        <f t="shared" si="29"/>
        <v>7.0617177481375019E-3</v>
      </c>
    </row>
    <row r="67" spans="2:22">
      <c r="B67" t="s">
        <v>85</v>
      </c>
      <c r="C67">
        <f>C$38*C39</f>
        <v>4.1676655034248625E-2</v>
      </c>
      <c r="D67">
        <f t="shared" ref="D67:I67" si="40">D$38*D39</f>
        <v>-1.9265322722856304E-3</v>
      </c>
      <c r="E67">
        <f t="shared" si="40"/>
        <v>-2.0699653747232937E-2</v>
      </c>
      <c r="F67">
        <f t="shared" si="40"/>
        <v>8.6242671469788715E-3</v>
      </c>
      <c r="G67">
        <f t="shared" si="40"/>
        <v>7.2525483161783224E-3</v>
      </c>
      <c r="H67">
        <f t="shared" si="40"/>
        <v>2.6366613859675524E-3</v>
      </c>
      <c r="I67">
        <f t="shared" si="40"/>
        <v>-1.6912448629671808E-2</v>
      </c>
      <c r="K67">
        <f t="shared" si="28"/>
        <v>2.0651497234182994E-2</v>
      </c>
      <c r="L67">
        <f t="shared" si="29"/>
        <v>3.4419162056971656E-3</v>
      </c>
      <c r="N67" t="s">
        <v>89</v>
      </c>
      <c r="P67" t="str">
        <f t="array" ref="P67:V67">TRANSPOSE(O68:O74)</f>
        <v>A</v>
      </c>
      <c r="Q67" t="str">
        <v>B</v>
      </c>
      <c r="R67" t="str">
        <v>C</v>
      </c>
      <c r="S67" t="str">
        <v>D</v>
      </c>
      <c r="T67" t="str">
        <v>E</v>
      </c>
      <c r="U67" t="str">
        <v>F</v>
      </c>
      <c r="V67" t="str">
        <v>G</v>
      </c>
    </row>
    <row r="68" spans="2:22">
      <c r="B68" t="s">
        <v>86</v>
      </c>
      <c r="C68">
        <f>C$39*C39</f>
        <v>0.13344924175907319</v>
      </c>
      <c r="D68">
        <f t="shared" ref="D68:I68" si="41">D$39*D39</f>
        <v>8.7358558778893158E-3</v>
      </c>
      <c r="E68">
        <f t="shared" si="41"/>
        <v>5.5360119539208587E-2</v>
      </c>
      <c r="F68">
        <f t="shared" si="41"/>
        <v>3.4596315199315171E-2</v>
      </c>
      <c r="G68">
        <f t="shared" si="41"/>
        <v>1.4593979501926832E-2</v>
      </c>
      <c r="H68">
        <f t="shared" si="41"/>
        <v>2.4946921219577384E-3</v>
      </c>
      <c r="I68">
        <f t="shared" si="41"/>
        <v>2.2612724538655964E-2</v>
      </c>
      <c r="K68">
        <f t="shared" si="28"/>
        <v>0.27184292853802677</v>
      </c>
      <c r="L68">
        <f t="shared" si="29"/>
        <v>4.5307154756337793E-2</v>
      </c>
      <c r="O68" t="s">
        <v>48</v>
      </c>
      <c r="P68" s="59">
        <f>P52/($AA$49*AA49)</f>
        <v>1</v>
      </c>
      <c r="Q68" s="6">
        <f>Q52/(Z50*AB$49)</f>
        <v>0.71910571077815266</v>
      </c>
      <c r="R68" s="6">
        <f>R52/(Z50*AC$49)</f>
        <v>0.62134144883602482</v>
      </c>
      <c r="S68" s="6">
        <f>S52/(Z50*AD$49)</f>
        <v>0.18349148661765519</v>
      </c>
      <c r="T68" s="6">
        <f>T52/(Z50*AE$49)</f>
        <v>0.25653800911467162</v>
      </c>
      <c r="U68" s="6">
        <f>U52/(Z50*AF$49)</f>
        <v>0.67603034620932634</v>
      </c>
      <c r="V68" s="6">
        <f>V52/(Z50*AG$49)</f>
        <v>-0.16366663897455863</v>
      </c>
    </row>
    <row r="69" spans="2:22">
      <c r="O69" t="s">
        <v>49</v>
      </c>
      <c r="P69" s="6">
        <f>P53/(Z51*$Z$50)</f>
        <v>0.71910571077815266</v>
      </c>
      <c r="Q69" s="59">
        <f>Q53/(Z51*AB$49)</f>
        <v>1</v>
      </c>
      <c r="R69" s="6">
        <f>R53/(Z51*AC$49)</f>
        <v>0.37831537695907957</v>
      </c>
      <c r="S69" s="6">
        <f>S53/(Z51*AD$49)</f>
        <v>-1.6742477338189808E-2</v>
      </c>
      <c r="T69" s="6">
        <f>T53/(Z51*AE$49)</f>
        <v>-0.2796346217759178</v>
      </c>
      <c r="U69" s="6">
        <f>U53/(Z51*AF$49)</f>
        <v>0.57458403408505609</v>
      </c>
      <c r="V69" s="6">
        <f>V53/(Z51*AG$49)</f>
        <v>-0.43528353293882538</v>
      </c>
    </row>
    <row r="70" spans="2:22">
      <c r="O70" t="s">
        <v>50</v>
      </c>
      <c r="P70" s="6">
        <f>P54/(Z52*$Z$50)</f>
        <v>0.62134144883602482</v>
      </c>
      <c r="Q70" s="6">
        <f>Q54/(Z52*AB$49)</f>
        <v>0.37831537695907957</v>
      </c>
      <c r="R70" s="59">
        <f>R54/(Z52*AC$49)</f>
        <v>1.0000000000000002</v>
      </c>
      <c r="S70" s="6">
        <f>S54/(Z52*AD$49)</f>
        <v>0.81679952217515117</v>
      </c>
      <c r="T70" s="6">
        <f>T54/(Z52*AE$49)</f>
        <v>0.74893540124922686</v>
      </c>
      <c r="U70" s="6">
        <f>U54/(Z52*AF$49)</f>
        <v>0.56283499337826726</v>
      </c>
      <c r="V70" s="6">
        <f>V54/(Z52*AG$49)</f>
        <v>0.55562504663967149</v>
      </c>
    </row>
    <row r="71" spans="2:22">
      <c r="O71" t="s">
        <v>51</v>
      </c>
      <c r="P71" s="6">
        <f>P55/(Z53*$Z$50)</f>
        <v>0.18349148661765519</v>
      </c>
      <c r="Q71" s="6">
        <f>Q55/(Z53*AB$49)</f>
        <v>-1.6742477338189808E-2</v>
      </c>
      <c r="R71" s="6">
        <f>R55/(Z53*AC$49)</f>
        <v>0.81679952217515117</v>
      </c>
      <c r="S71" s="59">
        <f>S55/(Z53*AD$49)</f>
        <v>1</v>
      </c>
      <c r="T71" s="6">
        <f>T55/(Z53*AE$49)</f>
        <v>0.75390369381067157</v>
      </c>
      <c r="U71" s="6">
        <f>U55/(Z53*AF$49)</f>
        <v>0.46763942735705671</v>
      </c>
      <c r="V71" s="6">
        <f>V55/(Z53*AG$49)</f>
        <v>0.89984456108138011</v>
      </c>
    </row>
    <row r="72" spans="2:22">
      <c r="O72" t="s">
        <v>52</v>
      </c>
      <c r="P72" s="6">
        <f>P56/(Z54*$Z$50)</f>
        <v>0.25653800911467162</v>
      </c>
      <c r="Q72" s="6">
        <f>Q56/(Z54*AB$49)</f>
        <v>-0.2796346217759178</v>
      </c>
      <c r="R72" s="6">
        <f>R56/(Z54*AC$49)</f>
        <v>0.74893540124922686</v>
      </c>
      <c r="S72" s="6">
        <f>S56/(Z54*AD$49)</f>
        <v>0.75390369381067157</v>
      </c>
      <c r="T72" s="59">
        <f>T56/(Z54*AE$49)</f>
        <v>1</v>
      </c>
      <c r="U72" s="6">
        <f>U56/(Z54*AF$49)</f>
        <v>0.1084433873788048</v>
      </c>
      <c r="V72" s="6">
        <f>V56/(Z54*AG$49)</f>
        <v>0.76625726932168869</v>
      </c>
    </row>
    <row r="73" spans="2:22">
      <c r="O73" t="s">
        <v>53</v>
      </c>
      <c r="P73" s="6">
        <f>P57/(Z55*$Z$50)</f>
        <v>0.67603034620932634</v>
      </c>
      <c r="Q73" s="6">
        <f>Q57/(Z55*AB$49)</f>
        <v>0.57458403408505609</v>
      </c>
      <c r="R73" s="6">
        <f>R57/(Z55*AC$49)</f>
        <v>0.56283499337826726</v>
      </c>
      <c r="S73" s="6">
        <f>S57/(Z55*AD$49)</f>
        <v>0.46763942735705671</v>
      </c>
      <c r="T73" s="6">
        <f>T57/(Z55*AE$49)</f>
        <v>0.1084433873788048</v>
      </c>
      <c r="U73" s="59">
        <f>U57/(Z55*AF$49)</f>
        <v>1</v>
      </c>
      <c r="V73" s="6">
        <f>V57/(Z55*AG$49)</f>
        <v>0.19242509988095541</v>
      </c>
    </row>
    <row r="74" spans="2:22">
      <c r="O74" t="s">
        <v>54</v>
      </c>
      <c r="P74" s="6">
        <f>P58/(Z56*$Z$50)</f>
        <v>-0.16366663897455863</v>
      </c>
      <c r="Q74" s="6">
        <f>Q58/(Z56*AB$49)</f>
        <v>-0.43528353293882538</v>
      </c>
      <c r="R74" s="6">
        <f>R58/(Z56*AC$49)</f>
        <v>0.55562504663967149</v>
      </c>
      <c r="S74" s="6">
        <f>S58/(Z56*AD$49)</f>
        <v>0.89984456108138011</v>
      </c>
      <c r="T74" s="6">
        <f>T58/(Z56*AE$49)</f>
        <v>0.76625726932168869</v>
      </c>
      <c r="U74" s="6">
        <f>U58/(Z56*AF$49)</f>
        <v>0.19242509988095541</v>
      </c>
      <c r="V74" s="59">
        <f>V58/(Z56*AG$49)</f>
        <v>1.0000000000000002</v>
      </c>
    </row>
    <row r="76" spans="2:22">
      <c r="O76" t="s">
        <v>88</v>
      </c>
    </row>
    <row r="77" spans="2:22">
      <c r="P77" t="str">
        <f t="array" ref="P77:V77">TRANSPOSE(O78:O84)</f>
        <v>A</v>
      </c>
      <c r="Q77" t="str">
        <v>B</v>
      </c>
      <c r="R77" t="str">
        <v>C</v>
      </c>
      <c r="S77" t="str">
        <v>D</v>
      </c>
      <c r="T77" t="str">
        <v>E</v>
      </c>
      <c r="U77" t="str">
        <v>F</v>
      </c>
      <c r="V77" t="str">
        <v>G</v>
      </c>
    </row>
    <row r="78" spans="2:22">
      <c r="O78" t="s">
        <v>48</v>
      </c>
      <c r="P78">
        <f>CORREL(C14:I14,C14:I14)</f>
        <v>0.99999999999999978</v>
      </c>
      <c r="Q78">
        <f>CORREL($C$15:$I$15,C14:I14)</f>
        <v>0.71910571077815255</v>
      </c>
      <c r="R78">
        <f>CORREL($C$16:$I$16,C14:I14)</f>
        <v>0.62134144883602471</v>
      </c>
      <c r="S78">
        <f>CORREL($C$17:$I$17,C14:I14)</f>
        <v>0.18349148661765516</v>
      </c>
      <c r="T78">
        <f>CORREL($C$18:$I$18,C14:I14)</f>
        <v>0.25653800911467156</v>
      </c>
      <c r="U78">
        <f>CORREL($C$19:$I$19,C14:I14)</f>
        <v>0.67603034620932634</v>
      </c>
      <c r="V78">
        <f>CORREL($C$20:$I$20,C14:I14)</f>
        <v>-0.16366663897455863</v>
      </c>
    </row>
    <row r="79" spans="2:22">
      <c r="O79" t="s">
        <v>49</v>
      </c>
      <c r="P79">
        <f>CORREL($C$14:$I$14,C15:I15)</f>
        <v>0.71910571077815255</v>
      </c>
      <c r="Q79">
        <f>CORREL($C$15:$I$15,C15:I15)</f>
        <v>1</v>
      </c>
      <c r="R79">
        <f>CORREL($C$16:$I$16,C15:I15)</f>
        <v>0.37831537695907957</v>
      </c>
      <c r="S79">
        <f>CORREL($C$17:$I$17,C15:I15)</f>
        <v>-1.6742477338189808E-2</v>
      </c>
      <c r="T79">
        <f>CORREL($C$18:$I$18,C15:I15)</f>
        <v>-0.2796346217759178</v>
      </c>
      <c r="U79">
        <f>CORREL($C$19:$I$19,C15:I15)</f>
        <v>0.57458403408505598</v>
      </c>
      <c r="V79">
        <f>CORREL($C$20:$I$20,C15:I15)</f>
        <v>-0.43528353293882532</v>
      </c>
    </row>
    <row r="80" spans="2:22">
      <c r="O80" t="s">
        <v>50</v>
      </c>
      <c r="P80">
        <f>CORREL($C$14:$I$14,C16:I16)</f>
        <v>0.62134144883602471</v>
      </c>
      <c r="Q80">
        <f>CORREL($C$15:$I$15,C16:I16)</f>
        <v>0.37831537695907957</v>
      </c>
      <c r="R80">
        <f>CORREL($C$16:$I$16,C16:I16)</f>
        <v>1</v>
      </c>
      <c r="S80">
        <f>CORREL($C$17:$I$17,C16:I16)</f>
        <v>0.81679952217515117</v>
      </c>
      <c r="T80">
        <f>CORREL($C$18:$I$18,C16:I16)</f>
        <v>0.74893540124922675</v>
      </c>
      <c r="U80">
        <f>CORREL($C$19:$I$19,C16:I16)</f>
        <v>0.56283499337826715</v>
      </c>
      <c r="V80">
        <f>CORREL($C$20:$I$20,C16:I16)</f>
        <v>0.55562504663967138</v>
      </c>
    </row>
    <row r="81" spans="15:22">
      <c r="O81" t="s">
        <v>51</v>
      </c>
      <c r="P81">
        <f>CORREL($C$14:$I$14,C17:I17)</f>
        <v>0.18349148661765516</v>
      </c>
      <c r="Q81">
        <f>CORREL($C$15:$I$15,C17:I17)</f>
        <v>-1.6742477338189808E-2</v>
      </c>
      <c r="R81">
        <f>CORREL($C$16:$I$16,C17:I17)</f>
        <v>0.81679952217515117</v>
      </c>
      <c r="S81">
        <f>CORREL($C$17:$I$17,C17:I17)</f>
        <v>1.0000000000000002</v>
      </c>
      <c r="T81">
        <f>CORREL($C$18:$I$18,C17:I17)</f>
        <v>0.75390369381067157</v>
      </c>
      <c r="U81">
        <f>CORREL($C$19:$I$19,C17:I17)</f>
        <v>0.46763942735705677</v>
      </c>
      <c r="V81">
        <f>CORREL($C$20:$I$20,C17:I17)</f>
        <v>0.89984456108138022</v>
      </c>
    </row>
    <row r="82" spans="15:22">
      <c r="O82" t="s">
        <v>52</v>
      </c>
      <c r="P82">
        <f>CORREL($C$14:$I$14,C18:I18)</f>
        <v>0.25653800911467156</v>
      </c>
      <c r="Q82">
        <f>CORREL($C$15:$I$15,C18:I18)</f>
        <v>-0.2796346217759178</v>
      </c>
      <c r="R82">
        <f>CORREL($C$16:$I$16,C18:I18)</f>
        <v>0.74893540124922675</v>
      </c>
      <c r="S82">
        <f>CORREL($C$17:$I$17,C18:I18)</f>
        <v>0.75390369381067157</v>
      </c>
      <c r="T82">
        <f>CORREL($C$18:$I$18,C18:I18)</f>
        <v>1</v>
      </c>
      <c r="U82">
        <f>CORREL($C$19:$I$19,C18:I18)</f>
        <v>0.10844338737880478</v>
      </c>
      <c r="V82">
        <f>CORREL($C$20:$I$20,C18:I18)</f>
        <v>0.76625726932168858</v>
      </c>
    </row>
    <row r="83" spans="15:22">
      <c r="O83" t="s">
        <v>53</v>
      </c>
      <c r="P83">
        <f>CORREL($C$14:$I$14,C19:I19)</f>
        <v>0.67603034620932634</v>
      </c>
      <c r="Q83">
        <f>CORREL($C$15:$I$15,C19:I19)</f>
        <v>0.57458403408505598</v>
      </c>
      <c r="R83">
        <f>CORREL($C$16:$I$16,C19:I19)</f>
        <v>0.56283499337826715</v>
      </c>
      <c r="S83">
        <f>CORREL($C$17:$I$17,C19:I19)</f>
        <v>0.46763942735705677</v>
      </c>
      <c r="T83">
        <f>CORREL($C$18:$I$18,C19:I19)</f>
        <v>0.10844338737880478</v>
      </c>
      <c r="U83">
        <f>CORREL($C$19:$I$19,C19:I19)</f>
        <v>1</v>
      </c>
      <c r="V83">
        <f>CORREL($C$20:$I$20,C19:I19)</f>
        <v>0.19242509988095538</v>
      </c>
    </row>
    <row r="84" spans="15:22">
      <c r="O84" t="s">
        <v>54</v>
      </c>
      <c r="P84">
        <f>CORREL($C$14:$I$14,C20:I20)</f>
        <v>-0.16366663897455863</v>
      </c>
      <c r="Q84">
        <f>CORREL($C$15:$I$15,C20:I20)</f>
        <v>-0.43528353293882532</v>
      </c>
      <c r="R84">
        <f>CORREL($C$16:$I$16,C20:I20)</f>
        <v>0.55562504663967138</v>
      </c>
      <c r="S84">
        <f>CORREL($C$17:$I$17,C20:I20)</f>
        <v>0.89984456108138022</v>
      </c>
      <c r="T84">
        <f>CORREL($C$18:$I$18,C20:I20)</f>
        <v>0.76625726932168858</v>
      </c>
      <c r="U84">
        <f>CORREL($C$19:$I$19,C20:I20)</f>
        <v>0.19242509988095538</v>
      </c>
      <c r="V84">
        <f>CORREL($C$20:$I$20,C20:I20)</f>
        <v>1</v>
      </c>
    </row>
  </sheetData>
  <mergeCells count="4">
    <mergeCell ref="A1:A2"/>
    <mergeCell ref="B1:I1"/>
    <mergeCell ref="B2:E2"/>
    <mergeCell ref="F2:I2"/>
  </mergeCells>
  <phoneticPr fontId="0" type="noConversion"/>
  <pageMargins left="0.7" right="0.7" top="0.78740157499999996" bottom="0.78740157499999996" header="0.3" footer="0.3"/>
  <legacyDrawing r:id="rId1"/>
  <oleObjects>
    <oleObject progId="Equation.3" shapeId="2050" r:id="rId2"/>
    <oleObject progId="Equation.3" shapeId="2051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BY4253"/>
  <sheetViews>
    <sheetView tabSelected="1" topLeftCell="AE1" workbookViewId="0">
      <pane ySplit="1" topLeftCell="A611" activePane="bottomLeft" state="frozen"/>
      <selection pane="bottomLeft" activeCell="AH631" sqref="AH631"/>
    </sheetView>
  </sheetViews>
  <sheetFormatPr defaultRowHeight="15"/>
  <cols>
    <col min="1" max="1" width="10.140625" bestFit="1" customWidth="1"/>
    <col min="3" max="5" width="11" bestFit="1" customWidth="1"/>
    <col min="6" max="6" width="10" bestFit="1" customWidth="1"/>
    <col min="7" max="7" width="11" bestFit="1" customWidth="1"/>
    <col min="8" max="10" width="10" bestFit="1" customWidth="1"/>
    <col min="11" max="11" width="12" bestFit="1" customWidth="1"/>
    <col min="12" max="12" width="11.7109375" bestFit="1" customWidth="1"/>
    <col min="13" max="13" width="10" bestFit="1" customWidth="1"/>
    <col min="14" max="15" width="11" bestFit="1" customWidth="1"/>
    <col min="16" max="16" width="21.85546875" bestFit="1" customWidth="1"/>
    <col min="32" max="32" width="11.5703125" bestFit="1" customWidth="1"/>
    <col min="33" max="33" width="12" bestFit="1" customWidth="1"/>
    <col min="34" max="34" width="16.28515625" bestFit="1" customWidth="1"/>
    <col min="46" max="46" width="12" bestFit="1" customWidth="1"/>
    <col min="47" max="47" width="18.140625" bestFit="1" customWidth="1"/>
  </cols>
  <sheetData>
    <row r="1" spans="1:77" ht="15.75" thickBo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</v>
      </c>
      <c r="R1" t="s">
        <v>2</v>
      </c>
      <c r="S1" t="s">
        <v>3</v>
      </c>
      <c r="T1" t="s">
        <v>4</v>
      </c>
      <c r="U1" t="s">
        <v>5</v>
      </c>
      <c r="V1" t="s">
        <v>6</v>
      </c>
      <c r="W1" t="s">
        <v>7</v>
      </c>
      <c r="X1" t="s">
        <v>8</v>
      </c>
      <c r="Y1" t="s">
        <v>9</v>
      </c>
      <c r="Z1" t="s">
        <v>10</v>
      </c>
      <c r="AA1" t="s">
        <v>11</v>
      </c>
      <c r="AB1" t="s">
        <v>12</v>
      </c>
      <c r="AC1" t="s">
        <v>13</v>
      </c>
      <c r="AD1" t="s">
        <v>14</v>
      </c>
      <c r="AF1" t="s">
        <v>16</v>
      </c>
      <c r="AG1" t="s">
        <v>1</v>
      </c>
      <c r="AH1" t="s">
        <v>2</v>
      </c>
      <c r="AI1" t="s">
        <v>3</v>
      </c>
      <c r="AJ1" t="s">
        <v>4</v>
      </c>
      <c r="AK1" t="s">
        <v>5</v>
      </c>
      <c r="AL1" t="s">
        <v>6</v>
      </c>
      <c r="AM1" t="s">
        <v>7</v>
      </c>
      <c r="AN1" t="s">
        <v>8</v>
      </c>
      <c r="AO1" t="s">
        <v>9</v>
      </c>
      <c r="AP1" t="s">
        <v>10</v>
      </c>
      <c r="AQ1" t="s">
        <v>11</v>
      </c>
      <c r="AR1" t="s">
        <v>12</v>
      </c>
      <c r="AS1" t="s">
        <v>13</v>
      </c>
      <c r="AT1" t="s">
        <v>14</v>
      </c>
      <c r="AU1" t="s">
        <v>95</v>
      </c>
      <c r="AV1" t="s">
        <v>1</v>
      </c>
      <c r="AW1" t="s">
        <v>2</v>
      </c>
      <c r="AX1" t="s">
        <v>3</v>
      </c>
      <c r="AY1" t="s">
        <v>4</v>
      </c>
      <c r="AZ1" t="s">
        <v>5</v>
      </c>
      <c r="BA1" t="s">
        <v>6</v>
      </c>
      <c r="BB1" t="s">
        <v>7</v>
      </c>
      <c r="BC1" t="s">
        <v>8</v>
      </c>
      <c r="BD1" t="s">
        <v>9</v>
      </c>
      <c r="BE1" t="s">
        <v>10</v>
      </c>
      <c r="BF1" t="s">
        <v>11</v>
      </c>
      <c r="BG1" t="s">
        <v>12</v>
      </c>
      <c r="BH1" t="s">
        <v>13</v>
      </c>
      <c r="BI1" t="s">
        <v>14</v>
      </c>
      <c r="BK1" t="s">
        <v>16</v>
      </c>
      <c r="BL1" t="s">
        <v>1</v>
      </c>
      <c r="BM1" t="s">
        <v>2</v>
      </c>
      <c r="BN1" t="s">
        <v>3</v>
      </c>
      <c r="BO1" t="s">
        <v>4</v>
      </c>
      <c r="BP1" t="s">
        <v>5</v>
      </c>
      <c r="BQ1" t="s">
        <v>6</v>
      </c>
      <c r="BR1" t="s">
        <v>7</v>
      </c>
      <c r="BS1" t="s">
        <v>8</v>
      </c>
      <c r="BT1" t="s">
        <v>9</v>
      </c>
      <c r="BU1" t="s">
        <v>10</v>
      </c>
      <c r="BV1" t="s">
        <v>11</v>
      </c>
      <c r="BW1" t="s">
        <v>12</v>
      </c>
      <c r="BX1" t="s">
        <v>13</v>
      </c>
      <c r="BY1" t="s">
        <v>14</v>
      </c>
    </row>
    <row r="2" spans="1:77" ht="15.75" thickBot="1">
      <c r="A2" s="1">
        <v>41326</v>
      </c>
      <c r="B2" s="3">
        <v>20.65</v>
      </c>
      <c r="C2" s="3">
        <v>111.45</v>
      </c>
      <c r="D2" s="3">
        <v>599</v>
      </c>
      <c r="E2" s="3">
        <v>586.5</v>
      </c>
      <c r="F2" s="2">
        <v>85</v>
      </c>
      <c r="G2" s="3">
        <v>4050</v>
      </c>
      <c r="H2" s="2">
        <v>81.3</v>
      </c>
      <c r="I2" s="3">
        <v>66.45</v>
      </c>
      <c r="J2" s="3">
        <v>517</v>
      </c>
      <c r="K2" s="3">
        <v>11579</v>
      </c>
      <c r="L2" s="3">
        <v>309.8</v>
      </c>
      <c r="M2" s="3">
        <v>168</v>
      </c>
      <c r="N2" s="3">
        <v>964.7</v>
      </c>
      <c r="O2" s="3">
        <v>993.06</v>
      </c>
      <c r="Q2">
        <f t="shared" ref="Q2:Q65" si="0">(B2-B3)/B3</f>
        <v>2.4271844660192794E-3</v>
      </c>
      <c r="R2">
        <f t="shared" ref="R2:R65" si="1">(C2-C3)/C3</f>
        <v>-1.4588859416445549E-2</v>
      </c>
      <c r="S2">
        <f t="shared" ref="S2:S65" si="2">(D2-D3)/D3</f>
        <v>-1.0571522960026392E-2</v>
      </c>
      <c r="T2">
        <f t="shared" ref="T2:T65" si="3">(E2-E3)/E3</f>
        <v>-2.5747508305647839E-2</v>
      </c>
      <c r="U2">
        <f t="shared" ref="U2:U65" si="4">(F2-F3)/F3</f>
        <v>-2.2988505747126436E-2</v>
      </c>
      <c r="V2">
        <f t="shared" ref="V2:V65" si="5">(G2-G3)/G3</f>
        <v>-8.5679314565483469E-3</v>
      </c>
      <c r="W2">
        <f t="shared" ref="W2:W65" si="6">(H2-H3)/H3</f>
        <v>-6.712564543889854E-2</v>
      </c>
      <c r="X2">
        <f t="shared" ref="X2:X65" si="7">(I2-I3)/I3</f>
        <v>-2.9218407596785973E-2</v>
      </c>
      <c r="Y2">
        <f t="shared" ref="Y2:Y65" si="8">(J2-J3)/J3</f>
        <v>-5.7692307692307696E-3</v>
      </c>
      <c r="Z2">
        <f t="shared" ref="Z2:Z65" si="9">(K2-K3)/K3</f>
        <v>2.0770229337948938E-3</v>
      </c>
      <c r="AA2">
        <f t="shared" ref="AA2:AA65" si="10">(L2-L3)/L3</f>
        <v>7.1521456436930706E-3</v>
      </c>
      <c r="AB2">
        <f t="shared" ref="AB2:AB65" si="11">(M2-M3)/M3</f>
        <v>-5.9171597633136093E-3</v>
      </c>
      <c r="AC2">
        <f t="shared" ref="AC2:AD65" si="12">(N2-N3)/N3</f>
        <v>7.2614107883822146E-4</v>
      </c>
      <c r="AD2">
        <f t="shared" si="12"/>
        <v>-1.06204917706134E-2</v>
      </c>
      <c r="AG2">
        <f t="shared" ref="AG2:AG65" si="13">(Q2-Q$590)^2</f>
        <v>3.7756034531794461E-6</v>
      </c>
      <c r="AH2">
        <f t="shared" ref="AH2:AH65" si="14">(R2-R$590)^2</f>
        <v>1.6195116301215341E-4</v>
      </c>
      <c r="AI2">
        <f t="shared" ref="AI2:AI65" si="15">(S2-S$590)^2</f>
        <v>1.0548919663554825E-4</v>
      </c>
      <c r="AJ2">
        <f t="shared" ref="AJ2:AJ65" si="16">(T2-T$590)^2</f>
        <v>6.5583333330307631E-4</v>
      </c>
      <c r="AK2">
        <f t="shared" ref="AK2:AK65" si="17">(U2-U$590)^2</f>
        <v>5.1614825823032365E-4</v>
      </c>
      <c r="AL2">
        <f t="shared" ref="AL2:AL65" si="18">(V2-V$590)^2</f>
        <v>7.752461562215945E-5</v>
      </c>
      <c r="AM2">
        <f t="shared" ref="AM2:AM65" si="19">(W2-W$590)^2</f>
        <v>4.3210672022040942E-3</v>
      </c>
      <c r="AN2">
        <f t="shared" ref="AN2:AN65" si="20">(X2-X$590)^2</f>
        <v>7.8329567552482492E-4</v>
      </c>
      <c r="AO2">
        <f t="shared" ref="AO2:AO65" si="21">(Y2-Y$590)^2</f>
        <v>3.8176162321830614E-5</v>
      </c>
      <c r="AP2">
        <f t="shared" ref="AP2:AP65" si="22">(Z2-Z$590)^2</f>
        <v>2.5218043704242226E-6</v>
      </c>
      <c r="AQ2">
        <f t="shared" ref="AQ2:AQ65" si="23">(AA2-AA$590)^2</f>
        <v>5.5625510926755246E-5</v>
      </c>
      <c r="AR2">
        <f t="shared" ref="AR2:AR65" si="24">(AB2-AB$590)^2</f>
        <v>3.3134918559300703E-5</v>
      </c>
      <c r="AS2">
        <f t="shared" ref="AS2:AS65" si="25">(AC2-AC$590)^2</f>
        <v>2.661398120489326E-7</v>
      </c>
      <c r="AT2">
        <f t="shared" ref="AT2:AT65" si="26">(AD2-AD$590)^2</f>
        <v>1.0940307866513145E-4</v>
      </c>
      <c r="AV2">
        <f>(B2-B23)/B23</f>
        <v>-0.17234468937875755</v>
      </c>
      <c r="AW2">
        <f t="shared" ref="AW2:BI2" si="27">(C2-C23)/C23</f>
        <v>3.194444444444447E-2</v>
      </c>
      <c r="AX2">
        <f t="shared" si="27"/>
        <v>-6.8429237947122856E-2</v>
      </c>
      <c r="AY2">
        <f t="shared" si="27"/>
        <v>-4.727095516569204E-2</v>
      </c>
      <c r="AZ2">
        <f t="shared" si="27"/>
        <v>-1.2775842044134662E-2</v>
      </c>
      <c r="BA2">
        <f t="shared" si="27"/>
        <v>2.8702057404114807E-2</v>
      </c>
      <c r="BB2">
        <f t="shared" si="27"/>
        <v>-7.5085324232082001E-2</v>
      </c>
      <c r="BC2">
        <f t="shared" si="27"/>
        <v>-7.0629370629370594E-2</v>
      </c>
      <c r="BD2">
        <f t="shared" si="27"/>
        <v>2.3762376237623763E-2</v>
      </c>
      <c r="BE2">
        <f t="shared" si="27"/>
        <v>6.2293577981651374E-2</v>
      </c>
      <c r="BF2">
        <f t="shared" si="27"/>
        <v>-5.8358662613981725E-2</v>
      </c>
      <c r="BG2">
        <f t="shared" si="27"/>
        <v>-2.3255813953488372E-2</v>
      </c>
      <c r="BH2">
        <f t="shared" si="27"/>
        <v>-3.1328446631187799E-2</v>
      </c>
      <c r="BI2">
        <f t="shared" si="27"/>
        <v>-3.2878206501626372E-2</v>
      </c>
      <c r="BL2">
        <f>(AV2-AV$571)^2</f>
        <v>3.4220048393514321E-2</v>
      </c>
      <c r="BM2">
        <f t="shared" ref="BM2:BY2" si="28">(AW2-AW$571)^2</f>
        <v>4.5500028969750281E-3</v>
      </c>
      <c r="BN2">
        <f t="shared" si="28"/>
        <v>3.8730264582269524E-3</v>
      </c>
      <c r="BO2">
        <f t="shared" si="28"/>
        <v>2.0613274650687833E-3</v>
      </c>
      <c r="BP2">
        <f t="shared" si="28"/>
        <v>7.5315174059594178E-5</v>
      </c>
      <c r="BQ2">
        <f t="shared" si="28"/>
        <v>8.1151040176529919E-4</v>
      </c>
      <c r="BR2">
        <f t="shared" si="28"/>
        <v>2.3514336922539482E-3</v>
      </c>
      <c r="BS2">
        <f t="shared" si="28"/>
        <v>2.4482588818324686E-3</v>
      </c>
      <c r="BT2">
        <f t="shared" si="28"/>
        <v>2.2834419644730551E-4</v>
      </c>
      <c r="BU2">
        <f t="shared" si="28"/>
        <v>3.0925540244261282E-3</v>
      </c>
      <c r="BV2">
        <f t="shared" si="28"/>
        <v>2.7239483947231291E-3</v>
      </c>
      <c r="BW2">
        <f t="shared" si="28"/>
        <v>3.3683982277340005E-4</v>
      </c>
      <c r="BX2">
        <f t="shared" si="28"/>
        <v>1.2141638886590416E-3</v>
      </c>
      <c r="BY2">
        <f t="shared" si="28"/>
        <v>8.5722617182230605E-4</v>
      </c>
    </row>
    <row r="3" spans="1:77" ht="15.75" thickBot="1">
      <c r="A3" s="1">
        <v>41325</v>
      </c>
      <c r="B3" s="3">
        <v>20.6</v>
      </c>
      <c r="C3" s="3">
        <v>113.1</v>
      </c>
      <c r="D3" s="3">
        <v>605.4</v>
      </c>
      <c r="E3" s="3">
        <v>602</v>
      </c>
      <c r="F3" s="2">
        <v>87</v>
      </c>
      <c r="G3" s="3">
        <v>4085</v>
      </c>
      <c r="H3" s="2">
        <v>87.15</v>
      </c>
      <c r="I3" s="3">
        <v>68.45</v>
      </c>
      <c r="J3" s="3">
        <v>520</v>
      </c>
      <c r="K3" s="3">
        <v>11555</v>
      </c>
      <c r="L3" s="3">
        <v>307.60000000000002</v>
      </c>
      <c r="M3" s="3">
        <v>169</v>
      </c>
      <c r="N3" s="3">
        <v>964</v>
      </c>
      <c r="O3" s="3">
        <v>1003.72</v>
      </c>
      <c r="Q3">
        <f t="shared" si="0"/>
        <v>4.8780487804878743E-3</v>
      </c>
      <c r="R3">
        <f t="shared" si="1"/>
        <v>5.3333333333332828E-3</v>
      </c>
      <c r="S3">
        <f t="shared" si="2"/>
        <v>-9.1653027823240963E-3</v>
      </c>
      <c r="T3">
        <f t="shared" si="3"/>
        <v>2.0858063422078944E-2</v>
      </c>
      <c r="U3">
        <f t="shared" si="4"/>
        <v>-2.6845637583892679E-2</v>
      </c>
      <c r="V3">
        <f t="shared" si="5"/>
        <v>4.9200492004920051E-3</v>
      </c>
      <c r="W3">
        <f t="shared" si="6"/>
        <v>-1.6365688487584521E-2</v>
      </c>
      <c r="X3">
        <f t="shared" si="7"/>
        <v>3.6656891495601171E-3</v>
      </c>
      <c r="Y3">
        <f t="shared" si="8"/>
        <v>9.7087378640776691E-3</v>
      </c>
      <c r="Z3">
        <f t="shared" si="9"/>
        <v>-1.1125374411638854E-2</v>
      </c>
      <c r="AA3">
        <f t="shared" si="10"/>
        <v>-1.298701298701225E-3</v>
      </c>
      <c r="AB3">
        <f t="shared" si="11"/>
        <v>-2.0667257159728038E-3</v>
      </c>
      <c r="AC3">
        <f t="shared" si="12"/>
        <v>5.189413596263622E-4</v>
      </c>
      <c r="AD3">
        <f t="shared" si="12"/>
        <v>2.8174642821461185E-3</v>
      </c>
      <c r="AG3">
        <f t="shared" si="13"/>
        <v>1.9306845157340194E-5</v>
      </c>
      <c r="AH3">
        <f t="shared" si="14"/>
        <v>5.1785140889078141E-5</v>
      </c>
      <c r="AI3">
        <f t="shared" si="15"/>
        <v>7.8580658042406559E-5</v>
      </c>
      <c r="AJ3">
        <f t="shared" si="16"/>
        <v>4.4084581490213848E-4</v>
      </c>
      <c r="AK3">
        <f t="shared" si="17"/>
        <v>7.0628528221814595E-4</v>
      </c>
      <c r="AL3">
        <f t="shared" si="18"/>
        <v>2.1932121185271185E-5</v>
      </c>
      <c r="AM3">
        <f t="shared" si="19"/>
        <v>2.2424666952711002E-4</v>
      </c>
      <c r="AN3">
        <f t="shared" si="20"/>
        <v>2.3977443636122688E-5</v>
      </c>
      <c r="AO3">
        <f t="shared" si="21"/>
        <v>8.6476655033028541E-5</v>
      </c>
      <c r="AP3">
        <f t="shared" si="22"/>
        <v>1.3489378416026038E-4</v>
      </c>
      <c r="AQ3">
        <f t="shared" si="23"/>
        <v>9.8524631255001616E-7</v>
      </c>
      <c r="AR3">
        <f t="shared" si="24"/>
        <v>3.6323014787123225E-6</v>
      </c>
      <c r="AS3">
        <f t="shared" si="25"/>
        <v>9.5288085808256007E-8</v>
      </c>
      <c r="AT3">
        <f t="shared" si="26"/>
        <v>8.8706484845214372E-6</v>
      </c>
      <c r="AV3">
        <f t="shared" ref="AV3:AV66" si="29">(B3-B24)/B24</f>
        <v>-0.16935483870967738</v>
      </c>
      <c r="AW3">
        <f t="shared" ref="AW3:AW66" si="30">(C3-C24)/C24</f>
        <v>4.7222222222222172E-2</v>
      </c>
      <c r="AX3">
        <f t="shared" ref="AX3:AX66" si="31">(D3-D24)/D24</f>
        <v>-6.574074074074078E-2</v>
      </c>
      <c r="AY3">
        <f t="shared" ref="AY3:AY66" si="32">(E3-E24)/E24</f>
        <v>-1.8904823989569788E-2</v>
      </c>
      <c r="AZ3">
        <f t="shared" ref="AZ3:AZ66" si="33">(F3-F24)/F24</f>
        <v>9.2807424593967184E-3</v>
      </c>
      <c r="BA3">
        <f t="shared" ref="BA3:BA66" si="34">(G3-G24)/G24</f>
        <v>3.4177215189873419E-2</v>
      </c>
      <c r="BB3">
        <f t="shared" ref="BB3:BB66" si="35">(H3-H24)/H24</f>
        <v>-1.3023782559456302E-2</v>
      </c>
      <c r="BC3">
        <f t="shared" ref="BC3:BC66" si="36">(I3-I24)/I24</f>
        <v>-1.0838150289017341E-2</v>
      </c>
      <c r="BD3">
        <f t="shared" ref="BD3:BD66" si="37">(J3-J24)/J24</f>
        <v>2.766798418972332E-2</v>
      </c>
      <c r="BE3">
        <f t="shared" ref="BE3:BE66" si="38">(K3-K24)/K24</f>
        <v>6.0091743119266058E-2</v>
      </c>
      <c r="BF3">
        <f t="shared" ref="BF3:BF66" si="39">(L3-L24)/L24</f>
        <v>-5.9902200488997456E-2</v>
      </c>
      <c r="BG3">
        <f t="shared" ref="BG3:BG66" si="40">(M3-M24)/M24</f>
        <v>-1.7441860465116279E-2</v>
      </c>
      <c r="BH3">
        <f t="shared" ref="BH3:BH66" si="41">(N3-N24)/N24</f>
        <v>-2.1319796954314719E-2</v>
      </c>
      <c r="BI3">
        <f t="shared" ref="BI3:BI66" si="42">(O3-O24)/O24</f>
        <v>-2.1009304956791413E-2</v>
      </c>
      <c r="BL3">
        <f t="shared" ref="BL3:BL66" si="43">(AV3-AV$571)^2</f>
        <v>3.3122822880542795E-2</v>
      </c>
      <c r="BM3">
        <f t="shared" ref="BM3:BM66" si="44">(AW3-AW$571)^2</f>
        <v>6.8444989524399751E-3</v>
      </c>
      <c r="BN3">
        <f t="shared" ref="BN3:BN66" si="45">(AX3-AX$571)^2</f>
        <v>3.5456245188327275E-3</v>
      </c>
      <c r="BO3">
        <f t="shared" ref="BO3:BO66" si="46">(AY3-AY$571)^2</f>
        <v>2.902155213491427E-4</v>
      </c>
      <c r="BP3">
        <f t="shared" ref="BP3:BP66" si="47">(AZ3-AZ$571)^2</f>
        <v>1.7897497661524691E-4</v>
      </c>
      <c r="BQ3">
        <f t="shared" ref="BQ3:BQ66" si="48">(BA3-BA$571)^2</f>
        <v>1.1534296311655769E-3</v>
      </c>
      <c r="BR3">
        <f t="shared" ref="BR3:BR66" si="49">(BB3-BB$571)^2</f>
        <v>1.8414375867367131E-4</v>
      </c>
      <c r="BS3">
        <f t="shared" ref="BS3:BS66" si="50">(BC3-BC$571)^2</f>
        <v>1.0632366521397058E-4</v>
      </c>
      <c r="BT3">
        <f t="shared" ref="BT3:BT66" si="51">(BD3-BD$571)^2</f>
        <v>3.6163373818062165E-4</v>
      </c>
      <c r="BU3">
        <f t="shared" ref="BU3:BU66" si="52">(BE3-BE$571)^2</f>
        <v>2.8525107840801553E-3</v>
      </c>
      <c r="BV3">
        <f t="shared" ref="BV3:BV66" si="53">(BF3-BF$571)^2</f>
        <v>2.8874498913967063E-3</v>
      </c>
      <c r="BW3">
        <f t="shared" ref="BW3:BW66" si="54">(BG3-BG$571)^2</f>
        <v>1.5723261599183207E-4</v>
      </c>
      <c r="BX3">
        <f t="shared" ref="BX3:BX66" si="55">(BH3-BH$571)^2</f>
        <v>6.1683707253442136E-4</v>
      </c>
      <c r="BY3">
        <f t="shared" ref="BY3:BY66" si="56">(BI3-BI$571)^2</f>
        <v>3.0309150773373148E-4</v>
      </c>
    </row>
    <row r="4" spans="1:77" ht="15.75" thickBot="1">
      <c r="A4" s="1">
        <v>41324</v>
      </c>
      <c r="B4" s="3">
        <v>20.5</v>
      </c>
      <c r="C4" s="3">
        <v>112.5</v>
      </c>
      <c r="D4" s="3">
        <v>611</v>
      </c>
      <c r="E4" s="3">
        <v>589.70000000000005</v>
      </c>
      <c r="F4" s="2">
        <v>89.4</v>
      </c>
      <c r="G4" s="3">
        <v>4065</v>
      </c>
      <c r="H4" s="2">
        <v>88.6</v>
      </c>
      <c r="I4" s="3">
        <v>68.2</v>
      </c>
      <c r="J4" s="3">
        <v>515</v>
      </c>
      <c r="K4" s="3">
        <v>11685</v>
      </c>
      <c r="L4" s="3">
        <v>308</v>
      </c>
      <c r="M4" s="3">
        <v>169.35</v>
      </c>
      <c r="N4" s="3">
        <v>963.5</v>
      </c>
      <c r="O4" s="3">
        <v>1000.9</v>
      </c>
      <c r="Q4">
        <f t="shared" si="0"/>
        <v>-9.6618357487922371E-3</v>
      </c>
      <c r="R4">
        <f t="shared" si="1"/>
        <v>0</v>
      </c>
      <c r="S4">
        <f t="shared" si="2"/>
        <v>-8.4388185654009178E-3</v>
      </c>
      <c r="T4">
        <f t="shared" si="3"/>
        <v>8.0341880341881118E-3</v>
      </c>
      <c r="U4">
        <f t="shared" si="4"/>
        <v>2.1130782410051497E-2</v>
      </c>
      <c r="V4">
        <f t="shared" si="5"/>
        <v>-4.6523016650342804E-3</v>
      </c>
      <c r="W4">
        <f t="shared" si="6"/>
        <v>3.3975084937712023E-3</v>
      </c>
      <c r="X4">
        <f t="shared" si="7"/>
        <v>2.9411764705882769E-3</v>
      </c>
      <c r="Y4">
        <f t="shared" si="8"/>
        <v>0</v>
      </c>
      <c r="Z4">
        <f t="shared" si="9"/>
        <v>7.3275862068965516E-3</v>
      </c>
      <c r="AA4">
        <f t="shared" si="10"/>
        <v>-1.2970168612191223E-3</v>
      </c>
      <c r="AB4">
        <f t="shared" si="11"/>
        <v>-3.5304501323918467E-3</v>
      </c>
      <c r="AC4">
        <f t="shared" si="12"/>
        <v>2.6014568158168575E-3</v>
      </c>
      <c r="AD4">
        <f t="shared" si="12"/>
        <v>-2.4971283024521803E-4</v>
      </c>
      <c r="AG4">
        <f t="shared" si="13"/>
        <v>1.0293987535605435E-4</v>
      </c>
      <c r="AH4">
        <f t="shared" si="14"/>
        <v>3.4702324684259596E-6</v>
      </c>
      <c r="AI4">
        <f t="shared" si="15"/>
        <v>6.6228492318737417E-5</v>
      </c>
      <c r="AJ4">
        <f t="shared" si="16"/>
        <v>6.6788991590896956E-5</v>
      </c>
      <c r="AK4">
        <f t="shared" si="17"/>
        <v>4.5797676303105281E-4</v>
      </c>
      <c r="AL4">
        <f t="shared" si="18"/>
        <v>2.3904047842708568E-5</v>
      </c>
      <c r="AM4">
        <f t="shared" si="19"/>
        <v>2.2928095102085083E-5</v>
      </c>
      <c r="AN4">
        <f t="shared" si="20"/>
        <v>1.7406953412292487E-5</v>
      </c>
      <c r="AO4">
        <f t="shared" si="21"/>
        <v>1.6765369436963319E-7</v>
      </c>
      <c r="AP4">
        <f t="shared" si="22"/>
        <v>4.6766207618217871E-5</v>
      </c>
      <c r="AQ4">
        <f t="shared" si="23"/>
        <v>9.8190521892549017E-7</v>
      </c>
      <c r="AR4">
        <f t="shared" si="24"/>
        <v>1.1354097617313797E-5</v>
      </c>
      <c r="AS4">
        <f t="shared" si="25"/>
        <v>5.7178524542095437E-6</v>
      </c>
      <c r="AT4">
        <f t="shared" si="26"/>
        <v>7.8878772364249262E-9</v>
      </c>
      <c r="AV4">
        <f t="shared" si="29"/>
        <v>-0.17835671342685369</v>
      </c>
      <c r="AW4">
        <f t="shared" si="30"/>
        <v>3.2110091743119268E-2</v>
      </c>
      <c r="AX4">
        <f t="shared" si="31"/>
        <v>-5.5787358986246365E-2</v>
      </c>
      <c r="AY4">
        <f t="shared" si="32"/>
        <v>-5.5724579663730914E-2</v>
      </c>
      <c r="AZ4">
        <f t="shared" si="33"/>
        <v>2.6995979322228702E-2</v>
      </c>
      <c r="BA4">
        <f t="shared" si="34"/>
        <v>3.5404992358634743E-2</v>
      </c>
      <c r="BB4">
        <f t="shared" si="35"/>
        <v>-1.2263099219621054E-2</v>
      </c>
      <c r="BC4">
        <f t="shared" si="36"/>
        <v>1.4684287812042369E-3</v>
      </c>
      <c r="BD4">
        <f t="shared" si="37"/>
        <v>1.9600079192239113E-2</v>
      </c>
      <c r="BE4">
        <f t="shared" si="38"/>
        <v>8.1944444444444445E-2</v>
      </c>
      <c r="BF4">
        <f t="shared" si="39"/>
        <v>-6.4682660188278202E-2</v>
      </c>
      <c r="BG4">
        <f t="shared" si="40"/>
        <v>-3.8235294117647395E-3</v>
      </c>
      <c r="BH4">
        <f t="shared" si="41"/>
        <v>-2.8240040342914774E-2</v>
      </c>
      <c r="BI4">
        <f t="shared" si="42"/>
        <v>-2.7940990802878683E-2</v>
      </c>
      <c r="BL4">
        <f t="shared" si="43"/>
        <v>3.648048080417244E-2</v>
      </c>
      <c r="BM4">
        <f t="shared" si="44"/>
        <v>4.5723773854615419E-3</v>
      </c>
      <c r="BN4">
        <f t="shared" si="45"/>
        <v>2.4593431698223555E-3</v>
      </c>
      <c r="BO4">
        <f t="shared" si="46"/>
        <v>2.9004115185400138E-3</v>
      </c>
      <c r="BP4">
        <f t="shared" si="47"/>
        <v>9.6679889066085599E-4</v>
      </c>
      <c r="BQ4">
        <f t="shared" si="48"/>
        <v>1.2383330449357785E-3</v>
      </c>
      <c r="BR4">
        <f t="shared" si="49"/>
        <v>2.053672796817274E-4</v>
      </c>
      <c r="BS4">
        <f t="shared" si="50"/>
        <v>5.1157011526551017E-4</v>
      </c>
      <c r="BT4">
        <f t="shared" si="51"/>
        <v>1.1987545524827212E-4</v>
      </c>
      <c r="BU4">
        <f t="shared" si="52"/>
        <v>5.6643088945414295E-3</v>
      </c>
      <c r="BV4">
        <f t="shared" si="53"/>
        <v>3.4240586605363004E-3</v>
      </c>
      <c r="BW4">
        <f t="shared" si="54"/>
        <v>1.1644309426550047E-6</v>
      </c>
      <c r="BX4">
        <f t="shared" si="55"/>
        <v>1.0084720062438399E-3</v>
      </c>
      <c r="BY4">
        <f t="shared" si="56"/>
        <v>5.9249447136280561E-4</v>
      </c>
    </row>
    <row r="5" spans="1:77" ht="15.75" thickBot="1">
      <c r="A5" s="1">
        <v>41323</v>
      </c>
      <c r="B5" s="3">
        <v>20.7</v>
      </c>
      <c r="C5" s="3">
        <v>112.5</v>
      </c>
      <c r="D5" s="3">
        <v>616.20000000000005</v>
      </c>
      <c r="E5" s="3">
        <v>585</v>
      </c>
      <c r="F5" s="2">
        <v>87.55</v>
      </c>
      <c r="G5" s="3">
        <v>4084</v>
      </c>
      <c r="H5" s="2">
        <v>88.3</v>
      </c>
      <c r="I5" s="3">
        <v>68</v>
      </c>
      <c r="J5" s="3">
        <v>515</v>
      </c>
      <c r="K5" s="3">
        <v>11600</v>
      </c>
      <c r="L5" s="3">
        <v>308.39999999999998</v>
      </c>
      <c r="M5" s="3">
        <v>169.95</v>
      </c>
      <c r="N5" s="3">
        <v>961</v>
      </c>
      <c r="O5" s="3">
        <v>1001.15</v>
      </c>
      <c r="Q5">
        <f t="shared" si="0"/>
        <v>-3.720930232558143E-2</v>
      </c>
      <c r="R5">
        <f t="shared" si="1"/>
        <v>-6.1837455830388941E-3</v>
      </c>
      <c r="S5">
        <f t="shared" si="2"/>
        <v>-4.3625787687832148E-3</v>
      </c>
      <c r="T5">
        <f t="shared" si="3"/>
        <v>-9.8171970209884139E-3</v>
      </c>
      <c r="U5">
        <f t="shared" si="4"/>
        <v>1.8023255813953455E-2</v>
      </c>
      <c r="V5">
        <f t="shared" si="5"/>
        <v>1.5920398009950248E-2</v>
      </c>
      <c r="W5">
        <f t="shared" si="6"/>
        <v>2.6744186046511596E-2</v>
      </c>
      <c r="X5">
        <f t="shared" si="7"/>
        <v>-1.1627906976744146E-2</v>
      </c>
      <c r="Y5">
        <f t="shared" si="8"/>
        <v>-1.717557251908397E-2</v>
      </c>
      <c r="Z5">
        <f t="shared" si="9"/>
        <v>-8.5470085470085479E-3</v>
      </c>
      <c r="AA5">
        <f t="shared" si="10"/>
        <v>1.298701298701225E-3</v>
      </c>
      <c r="AB5">
        <f t="shared" si="11"/>
        <v>-2.941176470588904E-4</v>
      </c>
      <c r="AC5">
        <f t="shared" si="12"/>
        <v>-1.5267957782559665E-2</v>
      </c>
      <c r="AD5">
        <f t="shared" si="12"/>
        <v>-2.5306618577449983E-3</v>
      </c>
      <c r="AG5">
        <f t="shared" si="13"/>
        <v>1.420792070416716E-3</v>
      </c>
      <c r="AH5">
        <f t="shared" si="14"/>
        <v>1.8670086808089142E-5</v>
      </c>
      <c r="AI5">
        <f t="shared" si="15"/>
        <v>1.6498618824649469E-5</v>
      </c>
      <c r="AJ5">
        <f t="shared" si="16"/>
        <v>9.3681721519962429E-5</v>
      </c>
      <c r="AK5">
        <f t="shared" si="17"/>
        <v>3.3462891210051562E-4</v>
      </c>
      <c r="AL5">
        <f t="shared" si="18"/>
        <v>2.4597289598993444E-4</v>
      </c>
      <c r="AM5">
        <f t="shared" si="19"/>
        <v>7.9157859660094457E-4</v>
      </c>
      <c r="AN5">
        <f t="shared" si="20"/>
        <v>1.0809593157860943E-4</v>
      </c>
      <c r="AO5">
        <f t="shared" si="21"/>
        <v>3.0923320561711373E-4</v>
      </c>
      <c r="AP5">
        <f t="shared" si="22"/>
        <v>8.1649521404932797E-5</v>
      </c>
      <c r="AQ5">
        <f t="shared" si="23"/>
        <v>2.5754050342326183E-6</v>
      </c>
      <c r="AR5">
        <f t="shared" si="24"/>
        <v>1.7756016947572174E-8</v>
      </c>
      <c r="AS5">
        <f t="shared" si="25"/>
        <v>2.3957502996663582E-4</v>
      </c>
      <c r="AT5">
        <f t="shared" si="26"/>
        <v>5.6157754894752634E-6</v>
      </c>
      <c r="AV5">
        <f t="shared" si="29"/>
        <v>-0.16194331983805668</v>
      </c>
      <c r="AW5">
        <f t="shared" si="30"/>
        <v>5.3619302949061151E-3</v>
      </c>
      <c r="AX5">
        <f t="shared" si="31"/>
        <v>-5.621075202940716E-2</v>
      </c>
      <c r="AY5">
        <f t="shared" si="32"/>
        <v>-9.372579395817196E-2</v>
      </c>
      <c r="AZ5">
        <f t="shared" si="33"/>
        <v>-6.2429057888762447E-3</v>
      </c>
      <c r="BA5">
        <f t="shared" si="34"/>
        <v>2.6130653266331658E-2</v>
      </c>
      <c r="BB5">
        <f t="shared" si="35"/>
        <v>-1.670378619153675E-2</v>
      </c>
      <c r="BC5">
        <f t="shared" si="36"/>
        <v>-7.3475385745770997E-4</v>
      </c>
      <c r="BD5">
        <f t="shared" si="37"/>
        <v>1.5178395426769147E-2</v>
      </c>
      <c r="BE5">
        <f t="shared" si="38"/>
        <v>8.1585081585081584E-2</v>
      </c>
      <c r="BF5">
        <f t="shared" si="39"/>
        <v>-6.5454545454545529E-2</v>
      </c>
      <c r="BG5">
        <f t="shared" si="40"/>
        <v>-2.941176470588904E-4</v>
      </c>
      <c r="BH5">
        <f t="shared" si="41"/>
        <v>-3.4073776258920475E-2</v>
      </c>
      <c r="BI5">
        <f t="shared" si="42"/>
        <v>-3.9682691938763767E-2</v>
      </c>
      <c r="BL5">
        <f t="shared" si="43"/>
        <v>3.0480008559084618E-2</v>
      </c>
      <c r="BM5">
        <f t="shared" si="44"/>
        <v>1.6704545922067839E-3</v>
      </c>
      <c r="BN5">
        <f t="shared" si="45"/>
        <v>2.5015160482090696E-3</v>
      </c>
      <c r="BO5">
        <f t="shared" si="46"/>
        <v>8.4376502271890468E-3</v>
      </c>
      <c r="BP5">
        <f t="shared" si="47"/>
        <v>4.603150032949265E-6</v>
      </c>
      <c r="BQ5">
        <f t="shared" si="48"/>
        <v>6.7161923038244742E-4</v>
      </c>
      <c r="BR5">
        <f t="shared" si="49"/>
        <v>9.7811196344143027E-5</v>
      </c>
      <c r="BS5">
        <f t="shared" si="50"/>
        <v>4.1676133016562989E-4</v>
      </c>
      <c r="BT5">
        <f t="shared" si="51"/>
        <v>4.2602789575123141E-5</v>
      </c>
      <c r="BU5">
        <f t="shared" si="52"/>
        <v>5.610345586457329E-3</v>
      </c>
      <c r="BV5">
        <f t="shared" si="53"/>
        <v>3.5149889049899499E-3</v>
      </c>
      <c r="BW5">
        <f t="shared" si="54"/>
        <v>2.1238270213306597E-5</v>
      </c>
      <c r="BX5">
        <f t="shared" si="55"/>
        <v>1.413021946568062E-3</v>
      </c>
      <c r="BY5">
        <f t="shared" si="56"/>
        <v>1.3019764272679747E-3</v>
      </c>
    </row>
    <row r="6" spans="1:77" ht="15.75" thickBot="1">
      <c r="A6" s="1">
        <v>41320</v>
      </c>
      <c r="B6" s="3">
        <v>21.5</v>
      </c>
      <c r="C6" s="3">
        <v>113.2</v>
      </c>
      <c r="D6" s="3">
        <v>618.9</v>
      </c>
      <c r="E6" s="3">
        <v>590.79999999999995</v>
      </c>
      <c r="F6" s="2">
        <v>86</v>
      </c>
      <c r="G6" s="3">
        <v>4020</v>
      </c>
      <c r="H6" s="2">
        <v>86</v>
      </c>
      <c r="I6" s="3">
        <v>68.8</v>
      </c>
      <c r="J6" s="3">
        <v>524</v>
      </c>
      <c r="K6" s="3">
        <v>11700</v>
      </c>
      <c r="L6" s="3">
        <v>308</v>
      </c>
      <c r="M6" s="3">
        <v>170</v>
      </c>
      <c r="N6" s="3">
        <v>975.9</v>
      </c>
      <c r="O6" s="3">
        <v>1003.69</v>
      </c>
      <c r="Q6">
        <f t="shared" si="0"/>
        <v>-0.12601626016260167</v>
      </c>
      <c r="R6">
        <f t="shared" si="1"/>
        <v>8.8417329796647683E-4</v>
      </c>
      <c r="S6">
        <f t="shared" si="2"/>
        <v>-9.760000000000036E-3</v>
      </c>
      <c r="T6">
        <f t="shared" si="3"/>
        <v>-2.3640661938535814E-3</v>
      </c>
      <c r="U6">
        <f t="shared" si="4"/>
        <v>0</v>
      </c>
      <c r="V6">
        <f t="shared" si="5"/>
        <v>2.030456852791878E-2</v>
      </c>
      <c r="W6">
        <f t="shared" si="6"/>
        <v>8.2063305978898344E-3</v>
      </c>
      <c r="X6">
        <f t="shared" si="7"/>
        <v>-1.4326647564469915E-2</v>
      </c>
      <c r="Y6">
        <f t="shared" si="8"/>
        <v>-1.1320754716981131E-2</v>
      </c>
      <c r="Z6">
        <f t="shared" si="9"/>
        <v>9.0556274256144882E-3</v>
      </c>
      <c r="AA6">
        <f t="shared" si="10"/>
        <v>-1.6207455429497568E-3</v>
      </c>
      <c r="AB6">
        <f t="shared" si="11"/>
        <v>-1.1627906976744186E-2</v>
      </c>
      <c r="AC6">
        <f t="shared" si="12"/>
        <v>2.1884816753926679E-2</v>
      </c>
      <c r="AD6">
        <f t="shared" si="12"/>
        <v>4.6343562949173319E-3</v>
      </c>
      <c r="AG6">
        <f t="shared" si="13"/>
        <v>1.6002339414853704E-2</v>
      </c>
      <c r="AH6">
        <f t="shared" si="14"/>
        <v>7.5461699516319321E-6</v>
      </c>
      <c r="AI6">
        <f t="shared" si="15"/>
        <v>8.9477796860594217E-5</v>
      </c>
      <c r="AJ6">
        <f t="shared" si="16"/>
        <v>4.9541901388904209E-6</v>
      </c>
      <c r="AK6">
        <f t="shared" si="17"/>
        <v>7.2689145511734869E-8</v>
      </c>
      <c r="AL6">
        <f t="shared" si="18"/>
        <v>4.0271232607201775E-4</v>
      </c>
      <c r="AM6">
        <f t="shared" si="19"/>
        <v>9.2105310297070089E-5</v>
      </c>
      <c r="AN6">
        <f t="shared" si="20"/>
        <v>1.7149630871106202E-4</v>
      </c>
      <c r="AO6">
        <f t="shared" si="21"/>
        <v>1.3759782852278772E-4</v>
      </c>
      <c r="AP6">
        <f t="shared" si="22"/>
        <v>7.3387038191194301E-5</v>
      </c>
      <c r="AQ6">
        <f t="shared" si="23"/>
        <v>1.7282783007458567E-6</v>
      </c>
      <c r="AR6">
        <f t="shared" si="24"/>
        <v>1.3149303009650609E-4</v>
      </c>
      <c r="AS6">
        <f t="shared" si="25"/>
        <v>4.6978668460397158E-4</v>
      </c>
      <c r="AT6">
        <f t="shared" si="26"/>
        <v>2.299447438042948E-5</v>
      </c>
      <c r="AV6">
        <f t="shared" si="29"/>
        <v>-0.1382765531062124</v>
      </c>
      <c r="AW6">
        <f t="shared" si="30"/>
        <v>2.1660649819494636E-2</v>
      </c>
      <c r="AX6">
        <f t="shared" si="31"/>
        <v>-5.0329906398649787E-2</v>
      </c>
      <c r="AY6">
        <f t="shared" si="32"/>
        <v>-8.9536138079827438E-2</v>
      </c>
      <c r="AZ6">
        <f t="shared" si="33"/>
        <v>-1.2629161882893161E-2</v>
      </c>
      <c r="BA6">
        <f t="shared" si="34"/>
        <v>1.2594458438287154E-2</v>
      </c>
      <c r="BB6">
        <f t="shared" si="35"/>
        <v>-7.177549919050194E-2</v>
      </c>
      <c r="BC6">
        <f t="shared" si="36"/>
        <v>1.1764705882352899E-2</v>
      </c>
      <c r="BD6">
        <f t="shared" si="37"/>
        <v>3.968253968253968E-2</v>
      </c>
      <c r="BE6">
        <f t="shared" si="38"/>
        <v>8.8068446015065568E-2</v>
      </c>
      <c r="BF6">
        <f t="shared" si="39"/>
        <v>-6.525037936267071E-2</v>
      </c>
      <c r="BG6">
        <f t="shared" si="40"/>
        <v>-1.7615971814445763E-3</v>
      </c>
      <c r="BH6">
        <f t="shared" si="41"/>
        <v>-1.3145919708767318E-2</v>
      </c>
      <c r="BI6">
        <f t="shared" si="42"/>
        <v>-3.7006121313299882E-2</v>
      </c>
      <c r="BL6">
        <f t="shared" si="43"/>
        <v>2.2776387763413924E-2</v>
      </c>
      <c r="BM6">
        <f t="shared" si="44"/>
        <v>3.2683991428050451E-3</v>
      </c>
      <c r="BN6">
        <f t="shared" si="45"/>
        <v>1.9478375445813071E-3</v>
      </c>
      <c r="BO6">
        <f t="shared" si="46"/>
        <v>7.6855076590720177E-3</v>
      </c>
      <c r="BP6">
        <f t="shared" si="47"/>
        <v>7.2790781652974198E-5</v>
      </c>
      <c r="BQ6">
        <f t="shared" si="48"/>
        <v>1.5325010567952886E-4</v>
      </c>
      <c r="BR6">
        <f t="shared" si="49"/>
        <v>2.0413913178155539E-3</v>
      </c>
      <c r="BS6">
        <f t="shared" si="50"/>
        <v>1.0833440945226523E-3</v>
      </c>
      <c r="BT6">
        <f t="shared" si="51"/>
        <v>9.6293695606204459E-4</v>
      </c>
      <c r="BU6">
        <f t="shared" si="52"/>
        <v>6.6236166404217926E-3</v>
      </c>
      <c r="BV6">
        <f t="shared" si="53"/>
        <v>3.4908216590120466E-3</v>
      </c>
      <c r="BW6">
        <f t="shared" si="54"/>
        <v>9.8660081772565929E-6</v>
      </c>
      <c r="BX6">
        <f t="shared" si="55"/>
        <v>2.7763316199193728E-4</v>
      </c>
      <c r="BY6">
        <f t="shared" si="56"/>
        <v>1.1159835411438449E-3</v>
      </c>
    </row>
    <row r="7" spans="1:77" ht="15.75" thickBot="1">
      <c r="A7" s="1">
        <v>41319</v>
      </c>
      <c r="B7" s="3">
        <v>24.6</v>
      </c>
      <c r="C7" s="3">
        <v>113.1</v>
      </c>
      <c r="D7" s="3">
        <v>625</v>
      </c>
      <c r="E7" s="3">
        <v>592.20000000000005</v>
      </c>
      <c r="F7" s="2">
        <v>86</v>
      </c>
      <c r="G7" s="3">
        <v>3940</v>
      </c>
      <c r="H7" s="2">
        <v>85.3</v>
      </c>
      <c r="I7" s="3">
        <v>69.8</v>
      </c>
      <c r="J7" s="3">
        <v>530</v>
      </c>
      <c r="K7" s="3">
        <v>11595</v>
      </c>
      <c r="L7" s="3">
        <v>308.5</v>
      </c>
      <c r="M7" s="3">
        <v>172</v>
      </c>
      <c r="N7" s="3">
        <v>955</v>
      </c>
      <c r="O7" s="3">
        <v>999.06</v>
      </c>
      <c r="Q7">
        <f t="shared" si="0"/>
        <v>0</v>
      </c>
      <c r="R7">
        <f t="shared" si="1"/>
        <v>2.8181818181818131E-2</v>
      </c>
      <c r="S7">
        <f t="shared" si="2"/>
        <v>-1.4040069411579079E-2</v>
      </c>
      <c r="T7">
        <f t="shared" si="3"/>
        <v>-2.6787181594083737E-2</v>
      </c>
      <c r="U7">
        <f t="shared" si="4"/>
        <v>-1.1614401858303638E-3</v>
      </c>
      <c r="V7">
        <f t="shared" si="5"/>
        <v>8.1883316274309111E-3</v>
      </c>
      <c r="W7">
        <f t="shared" si="6"/>
        <v>-2.4027459954233506E-2</v>
      </c>
      <c r="X7">
        <f t="shared" si="7"/>
        <v>0</v>
      </c>
      <c r="Y7">
        <f t="shared" si="8"/>
        <v>-1.8864365214114832E-4</v>
      </c>
      <c r="Z7">
        <f t="shared" si="9"/>
        <v>2.2486772486772486E-2</v>
      </c>
      <c r="AA7">
        <f t="shared" si="10"/>
        <v>-1.437699680511182E-2</v>
      </c>
      <c r="AB7">
        <f t="shared" si="11"/>
        <v>1.0575793184488903E-2</v>
      </c>
      <c r="AC7">
        <f t="shared" si="12"/>
        <v>-1.3939081053175014E-2</v>
      </c>
      <c r="AD7">
        <f t="shared" si="12"/>
        <v>-1.0674958409253036E-2</v>
      </c>
      <c r="AG7">
        <f t="shared" si="13"/>
        <v>2.3434627982572245E-7</v>
      </c>
      <c r="AH7">
        <f t="shared" si="14"/>
        <v>9.0268244655758228E-4</v>
      </c>
      <c r="AI7">
        <f t="shared" si="15"/>
        <v>1.8876945898133518E-4</v>
      </c>
      <c r="AJ7">
        <f t="shared" si="16"/>
        <v>7.1016474587263937E-4</v>
      </c>
      <c r="AK7">
        <f t="shared" si="17"/>
        <v>7.9536242529479034E-7</v>
      </c>
      <c r="AL7">
        <f t="shared" si="18"/>
        <v>6.3225663504955451E-5</v>
      </c>
      <c r="AM7">
        <f t="shared" si="19"/>
        <v>5.1241744318324394E-4</v>
      </c>
      <c r="AN7">
        <f t="shared" si="20"/>
        <v>1.5153305835854234E-6</v>
      </c>
      <c r="AO7">
        <f t="shared" si="21"/>
        <v>3.5772243202991952E-7</v>
      </c>
      <c r="AP7">
        <f t="shared" si="22"/>
        <v>4.8390182167140633E-4</v>
      </c>
      <c r="AQ7">
        <f t="shared" si="23"/>
        <v>1.9798998060275625E-4</v>
      </c>
      <c r="AR7">
        <f t="shared" si="24"/>
        <v>1.152758491946731E-4</v>
      </c>
      <c r="AS7">
        <f t="shared" si="25"/>
        <v>2.0020367328806349E-4</v>
      </c>
      <c r="AT7">
        <f t="shared" si="26"/>
        <v>1.1054544298758697E-4</v>
      </c>
      <c r="AV7">
        <f t="shared" si="29"/>
        <v>-1.5999999999999945E-2</v>
      </c>
      <c r="AW7">
        <f t="shared" si="30"/>
        <v>-2.7515047291487557E-2</v>
      </c>
      <c r="AX7">
        <f t="shared" si="31"/>
        <v>-3.6237471087124135E-2</v>
      </c>
      <c r="AY7">
        <f t="shared" si="32"/>
        <v>-9.1578462954440762E-2</v>
      </c>
      <c r="AZ7">
        <f t="shared" si="33"/>
        <v>-1.4891179839633416E-2</v>
      </c>
      <c r="BA7">
        <f t="shared" si="34"/>
        <v>1.2706480304955528E-3</v>
      </c>
      <c r="BB7">
        <f t="shared" si="35"/>
        <v>-5.7979017117614579E-2</v>
      </c>
      <c r="BC7">
        <f t="shared" si="36"/>
        <v>6.9731800766283478E-2</v>
      </c>
      <c r="BD7">
        <f t="shared" si="37"/>
        <v>5.0545094152626362E-2</v>
      </c>
      <c r="BE7">
        <f t="shared" si="38"/>
        <v>8.2127858142790486E-2</v>
      </c>
      <c r="BF7">
        <f t="shared" si="39"/>
        <v>-5.8877364246491794E-2</v>
      </c>
      <c r="BG7">
        <f t="shared" si="40"/>
        <v>-3.7648421662322944E-3</v>
      </c>
      <c r="BH7">
        <f t="shared" si="41"/>
        <v>-3.0358412021525005E-2</v>
      </c>
      <c r="BI7">
        <f t="shared" si="42"/>
        <v>-3.8727617361518703E-2</v>
      </c>
      <c r="BL7">
        <f t="shared" si="43"/>
        <v>8.2036000615664801E-4</v>
      </c>
      <c r="BM7">
        <f t="shared" si="44"/>
        <v>6.390751430119901E-5</v>
      </c>
      <c r="BN7">
        <f t="shared" si="45"/>
        <v>9.0251438822953379E-4</v>
      </c>
      <c r="BO7">
        <f t="shared" si="46"/>
        <v>8.0477678506563882E-3</v>
      </c>
      <c r="BP7">
        <f t="shared" si="47"/>
        <v>1.165054565489552E-4</v>
      </c>
      <c r="BQ7">
        <f t="shared" si="48"/>
        <v>1.1143172512813925E-6</v>
      </c>
      <c r="BR7">
        <f t="shared" si="49"/>
        <v>9.8503558798130057E-4</v>
      </c>
      <c r="BS7">
        <f t="shared" si="50"/>
        <v>8.2594084699952244E-3</v>
      </c>
      <c r="BT7">
        <f t="shared" si="51"/>
        <v>1.7550888002228001E-3</v>
      </c>
      <c r="BU7">
        <f t="shared" si="52"/>
        <v>5.6919505530460329E-3</v>
      </c>
      <c r="BV7">
        <f t="shared" si="53"/>
        <v>2.7783610361010731E-3</v>
      </c>
      <c r="BW7">
        <f t="shared" si="54"/>
        <v>1.2945325419385452E-6</v>
      </c>
      <c r="BX7">
        <f t="shared" si="55"/>
        <v>1.1475034260373066E-3</v>
      </c>
      <c r="BY7">
        <f t="shared" si="56"/>
        <v>1.2339648538092674E-3</v>
      </c>
    </row>
    <row r="8" spans="1:77" ht="15.75" thickBot="1">
      <c r="A8" s="1">
        <v>41318</v>
      </c>
      <c r="B8" s="3">
        <v>24.6</v>
      </c>
      <c r="C8" s="3">
        <v>110</v>
      </c>
      <c r="D8" s="3">
        <v>633.9</v>
      </c>
      <c r="E8" s="3">
        <v>608.5</v>
      </c>
      <c r="F8" s="2">
        <v>86.1</v>
      </c>
      <c r="G8" s="3">
        <v>3908</v>
      </c>
      <c r="H8" s="2">
        <v>87.4</v>
      </c>
      <c r="I8" s="3">
        <v>69.8</v>
      </c>
      <c r="J8" s="3">
        <v>530.1</v>
      </c>
      <c r="K8" s="3">
        <v>11340</v>
      </c>
      <c r="L8" s="3">
        <v>313</v>
      </c>
      <c r="M8" s="3">
        <v>170.2</v>
      </c>
      <c r="N8" s="3">
        <v>968.5</v>
      </c>
      <c r="O8" s="3">
        <v>1009.84</v>
      </c>
      <c r="Q8">
        <f t="shared" si="0"/>
        <v>1.6528925619834798E-2</v>
      </c>
      <c r="R8">
        <f t="shared" si="1"/>
        <v>3.0927835051546365E-2</v>
      </c>
      <c r="S8">
        <f t="shared" si="2"/>
        <v>-6.4263322884012897E-3</v>
      </c>
      <c r="T8">
        <f t="shared" si="3"/>
        <v>4.9545829892650699E-3</v>
      </c>
      <c r="U8">
        <f t="shared" si="4"/>
        <v>1.056338028169004E-2</v>
      </c>
      <c r="V8">
        <f t="shared" si="5"/>
        <v>1.5064935064935066E-2</v>
      </c>
      <c r="W8">
        <f t="shared" si="6"/>
        <v>4.5977011494253523E-3</v>
      </c>
      <c r="X8">
        <f t="shared" si="7"/>
        <v>-5.698005698005779E-3</v>
      </c>
      <c r="Y8">
        <f t="shared" si="8"/>
        <v>3.9772727272727702E-3</v>
      </c>
      <c r="Z8">
        <f t="shared" si="9"/>
        <v>1.2500000000000001E-2</v>
      </c>
      <c r="AA8">
        <f t="shared" si="10"/>
        <v>-1.594896331738437E-3</v>
      </c>
      <c r="AB8">
        <f t="shared" si="11"/>
        <v>-4.6783625730994821E-3</v>
      </c>
      <c r="AC8">
        <f t="shared" si="12"/>
        <v>2.4976187956397528E-2</v>
      </c>
      <c r="AD8">
        <f t="shared" si="12"/>
        <v>7.4523379590371091E-3</v>
      </c>
      <c r="AG8">
        <f t="shared" si="13"/>
        <v>2.5743664560606404E-4</v>
      </c>
      <c r="AH8">
        <f t="shared" si="14"/>
        <v>1.0752294194916864E-3</v>
      </c>
      <c r="AI8">
        <f t="shared" si="15"/>
        <v>3.7523008529456336E-5</v>
      </c>
      <c r="AJ8">
        <f t="shared" si="16"/>
        <v>2.593710250809218E-5</v>
      </c>
      <c r="AK8">
        <f t="shared" si="17"/>
        <v>1.1735366210636087E-4</v>
      </c>
      <c r="AL8">
        <f t="shared" si="18"/>
        <v>2.1987136716727449E-4</v>
      </c>
      <c r="AM8">
        <f t="shared" si="19"/>
        <v>3.5862392232862017E-5</v>
      </c>
      <c r="AN8">
        <f t="shared" si="20"/>
        <v>1.995425028064398E-5</v>
      </c>
      <c r="AO8">
        <f t="shared" si="21"/>
        <v>1.2729320744107717E-5</v>
      </c>
      <c r="AP8">
        <f t="shared" si="22"/>
        <v>1.4426402669952398E-4</v>
      </c>
      <c r="AQ8">
        <f t="shared" si="23"/>
        <v>1.6609816689797521E-6</v>
      </c>
      <c r="AR8">
        <f t="shared" si="24"/>
        <v>2.0407775813570616E-5</v>
      </c>
      <c r="AS8">
        <f t="shared" si="25"/>
        <v>6.1335150076377186E-4</v>
      </c>
      <c r="AT8">
        <f t="shared" si="26"/>
        <v>5.7961378640847317E-5</v>
      </c>
      <c r="AV8">
        <f t="shared" si="29"/>
        <v>-4.0485829959513312E-3</v>
      </c>
      <c r="AW8">
        <f t="shared" si="30"/>
        <v>9.1743119266055051E-3</v>
      </c>
      <c r="AX8">
        <f t="shared" si="31"/>
        <v>-1.5683229813664632E-2</v>
      </c>
      <c r="AY8">
        <f t="shared" si="32"/>
        <v>-8.4687123947051676E-2</v>
      </c>
      <c r="AZ8">
        <f t="shared" si="33"/>
        <v>-2.1590909090909157E-2</v>
      </c>
      <c r="BA8">
        <f t="shared" si="34"/>
        <v>-1.2882040919424097E-2</v>
      </c>
      <c r="BB8">
        <f t="shared" si="35"/>
        <v>-1.7977528089887576E-2</v>
      </c>
      <c r="BC8">
        <f t="shared" si="36"/>
        <v>7.0552147239263716E-2</v>
      </c>
      <c r="BD8">
        <f t="shared" si="37"/>
        <v>4.9702970297029747E-2</v>
      </c>
      <c r="BE8">
        <f t="shared" si="38"/>
        <v>0.05</v>
      </c>
      <c r="BF8">
        <f t="shared" si="39"/>
        <v>-4.1347626339969371E-2</v>
      </c>
      <c r="BG8">
        <f t="shared" si="40"/>
        <v>-2.4082568807339548E-2</v>
      </c>
      <c r="BH8">
        <f t="shared" si="41"/>
        <v>-1.8644239537947086E-2</v>
      </c>
      <c r="BI8">
        <f t="shared" si="42"/>
        <v>-3.1179845347966969E-2</v>
      </c>
      <c r="BL8">
        <f t="shared" si="43"/>
        <v>2.7857313784247968E-4</v>
      </c>
      <c r="BM8">
        <f t="shared" si="44"/>
        <v>1.996622033150426E-3</v>
      </c>
      <c r="BN8">
        <f t="shared" si="45"/>
        <v>9.0015236273481287E-5</v>
      </c>
      <c r="BO8">
        <f t="shared" si="46"/>
        <v>6.8588232893348382E-3</v>
      </c>
      <c r="BP8">
        <f t="shared" si="47"/>
        <v>3.0602249293676148E-4</v>
      </c>
      <c r="BQ8">
        <f t="shared" si="48"/>
        <v>1.7153341772462453E-4</v>
      </c>
      <c r="BR8">
        <f t="shared" si="49"/>
        <v>7.4239116401288583E-5</v>
      </c>
      <c r="BS8">
        <f t="shared" si="50"/>
        <v>8.4091897261244393E-3</v>
      </c>
      <c r="BT8">
        <f t="shared" si="51"/>
        <v>1.6852384697822942E-3</v>
      </c>
      <c r="BU8">
        <f t="shared" si="52"/>
        <v>1.8763762301686011E-3</v>
      </c>
      <c r="BV8">
        <f t="shared" si="53"/>
        <v>1.2376621446449063E-3</v>
      </c>
      <c r="BW8">
        <f t="shared" si="54"/>
        <v>3.6787053498719301E-4</v>
      </c>
      <c r="BX8">
        <f t="shared" si="55"/>
        <v>4.910942957335445E-4</v>
      </c>
      <c r="BY8">
        <f t="shared" si="56"/>
        <v>7.6065992303207754E-4</v>
      </c>
    </row>
    <row r="9" spans="1:77" ht="15.75" thickBot="1">
      <c r="A9" s="1">
        <v>41317</v>
      </c>
      <c r="B9" s="3">
        <v>24.2</v>
      </c>
      <c r="C9" s="3">
        <v>106.7</v>
      </c>
      <c r="D9" s="3">
        <v>638</v>
      </c>
      <c r="E9" s="3">
        <v>605.5</v>
      </c>
      <c r="F9" s="2">
        <v>85.2</v>
      </c>
      <c r="G9" s="3">
        <v>3850</v>
      </c>
      <c r="H9" s="2">
        <v>87</v>
      </c>
      <c r="I9" s="3">
        <v>70.2</v>
      </c>
      <c r="J9" s="3">
        <v>528</v>
      </c>
      <c r="K9" s="3">
        <v>11200</v>
      </c>
      <c r="L9" s="3">
        <v>313.5</v>
      </c>
      <c r="M9" s="3">
        <v>171</v>
      </c>
      <c r="N9" s="3">
        <v>944.9</v>
      </c>
      <c r="O9" s="3">
        <v>1002.37</v>
      </c>
      <c r="Q9">
        <f t="shared" si="0"/>
        <v>-1.825557809330626E-2</v>
      </c>
      <c r="R9">
        <f t="shared" si="1"/>
        <v>1.8779342723004961E-3</v>
      </c>
      <c r="S9">
        <f t="shared" si="2"/>
        <v>4.7244094488188976E-3</v>
      </c>
      <c r="T9">
        <f t="shared" si="3"/>
        <v>3.5042735042735043E-2</v>
      </c>
      <c r="U9">
        <f t="shared" si="4"/>
        <v>-1.1723329425556192E-3</v>
      </c>
      <c r="V9">
        <f t="shared" si="5"/>
        <v>-2.5967281225655674E-4</v>
      </c>
      <c r="W9">
        <f t="shared" si="6"/>
        <v>2.3529411764705882E-2</v>
      </c>
      <c r="X9">
        <f t="shared" si="7"/>
        <v>7.1275837491086458E-4</v>
      </c>
      <c r="Y9">
        <f t="shared" si="8"/>
        <v>-3.7735849056603774E-3</v>
      </c>
      <c r="Z9">
        <f t="shared" si="9"/>
        <v>-3.0638739830361781E-2</v>
      </c>
      <c r="AA9">
        <f t="shared" si="10"/>
        <v>-4.6242774566473958E-2</v>
      </c>
      <c r="AB9">
        <f t="shared" si="11"/>
        <v>1.1834319526627219E-2</v>
      </c>
      <c r="AC9">
        <f t="shared" si="12"/>
        <v>5.2127659574467845E-3</v>
      </c>
      <c r="AD9">
        <f t="shared" si="12"/>
        <v>3.4135500920957477E-3</v>
      </c>
      <c r="AG9">
        <f t="shared" si="13"/>
        <v>3.511752822537268E-4</v>
      </c>
      <c r="AH9">
        <f t="shared" si="14"/>
        <v>1.3993511844650676E-5</v>
      </c>
      <c r="AI9">
        <f t="shared" si="15"/>
        <v>2.5252022268570876E-5</v>
      </c>
      <c r="AJ9">
        <f t="shared" si="16"/>
        <v>1.2377027768993923E-3</v>
      </c>
      <c r="AK9">
        <f t="shared" si="17"/>
        <v>8.1491007237980696E-7</v>
      </c>
      <c r="AL9">
        <f t="shared" si="18"/>
        <v>2.4655966696971356E-7</v>
      </c>
      <c r="AM9">
        <f t="shared" si="19"/>
        <v>6.2101797898666373E-4</v>
      </c>
      <c r="AN9">
        <f t="shared" si="20"/>
        <v>3.7781485921974925E-6</v>
      </c>
      <c r="AO9">
        <f t="shared" si="21"/>
        <v>1.7497825890053323E-5</v>
      </c>
      <c r="AP9">
        <f t="shared" si="22"/>
        <v>9.6893643133611341E-4</v>
      </c>
      <c r="AQ9">
        <f t="shared" si="23"/>
        <v>2.110177559968575E-3</v>
      </c>
      <c r="AR9">
        <f t="shared" si="24"/>
        <v>1.4388447442258232E-4</v>
      </c>
      <c r="AS9">
        <f t="shared" si="25"/>
        <v>2.5025129122552157E-5</v>
      </c>
      <c r="AT9">
        <f t="shared" si="26"/>
        <v>1.2776687084975743E-5</v>
      </c>
      <c r="AV9">
        <f t="shared" si="29"/>
        <v>-2.2222222222222251E-2</v>
      </c>
      <c r="AW9">
        <f t="shared" si="30"/>
        <v>-4.9443207126948753E-2</v>
      </c>
      <c r="AX9">
        <f t="shared" si="31"/>
        <v>-1.0699333229958098E-2</v>
      </c>
      <c r="AY9">
        <f t="shared" si="32"/>
        <v>-9.7615499254843516E-2</v>
      </c>
      <c r="AZ9">
        <f t="shared" si="33"/>
        <v>-4.9107142857142766E-2</v>
      </c>
      <c r="BA9">
        <f t="shared" si="34"/>
        <v>-2.8023226457965161E-2</v>
      </c>
      <c r="BB9">
        <f t="shared" si="35"/>
        <v>-8.0338266384777951E-2</v>
      </c>
      <c r="BC9">
        <f t="shared" si="36"/>
        <v>4.0000000000000042E-2</v>
      </c>
      <c r="BD9">
        <f t="shared" si="37"/>
        <v>5.1792828685258967E-2</v>
      </c>
      <c r="BE9">
        <f t="shared" si="38"/>
        <v>3.3210332103321034E-2</v>
      </c>
      <c r="BF9">
        <f t="shared" si="39"/>
        <v>-3.5384615384615382E-2</v>
      </c>
      <c r="BG9">
        <f t="shared" si="40"/>
        <v>-1.6110471806674402E-2</v>
      </c>
      <c r="BH9">
        <f t="shared" si="41"/>
        <v>-4.5555555555555578E-2</v>
      </c>
      <c r="BI9">
        <f t="shared" si="42"/>
        <v>-4.3019581260800299E-2</v>
      </c>
      <c r="BL9">
        <f t="shared" si="43"/>
        <v>1.2155089300611573E-3</v>
      </c>
      <c r="BM9">
        <f t="shared" si="44"/>
        <v>1.9415474750219045E-4</v>
      </c>
      <c r="BN9">
        <f t="shared" si="45"/>
        <v>2.028366844742453E-5</v>
      </c>
      <c r="BO9">
        <f t="shared" si="46"/>
        <v>9.167370887936805E-3</v>
      </c>
      <c r="BP9">
        <f t="shared" si="47"/>
        <v>2.0258760068272005E-3</v>
      </c>
      <c r="BQ9">
        <f t="shared" si="48"/>
        <v>7.9739945347414589E-4</v>
      </c>
      <c r="BR9">
        <f t="shared" si="49"/>
        <v>2.8884740619239124E-3</v>
      </c>
      <c r="BS9">
        <f t="shared" si="50"/>
        <v>3.7392597630123169E-3</v>
      </c>
      <c r="BT9">
        <f t="shared" si="51"/>
        <v>1.8611902736303165E-3</v>
      </c>
      <c r="BU9">
        <f t="shared" si="52"/>
        <v>7.0370776362170258E-4</v>
      </c>
      <c r="BV9">
        <f t="shared" si="53"/>
        <v>8.536571517920445E-4</v>
      </c>
      <c r="BW9">
        <f t="shared" si="54"/>
        <v>1.2561599981644137E-4</v>
      </c>
      <c r="BX9">
        <f t="shared" si="55"/>
        <v>2.408057599297827E-3</v>
      </c>
      <c r="BY9">
        <f t="shared" si="56"/>
        <v>1.5539206148597773E-3</v>
      </c>
    </row>
    <row r="10" spans="1:77" ht="15.75" thickBot="1">
      <c r="A10" s="1">
        <v>41316</v>
      </c>
      <c r="B10" s="3">
        <v>24.65</v>
      </c>
      <c r="C10" s="3">
        <v>106.5</v>
      </c>
      <c r="D10" s="3">
        <v>635</v>
      </c>
      <c r="E10" s="3">
        <v>585</v>
      </c>
      <c r="F10" s="2">
        <v>85.3</v>
      </c>
      <c r="G10" s="3">
        <v>3851</v>
      </c>
      <c r="H10" s="2">
        <v>85</v>
      </c>
      <c r="I10" s="3">
        <v>70.150000000000006</v>
      </c>
      <c r="J10" s="3">
        <v>530</v>
      </c>
      <c r="K10" s="3">
        <v>11554</v>
      </c>
      <c r="L10" s="3">
        <v>328.7</v>
      </c>
      <c r="M10" s="3">
        <v>169</v>
      </c>
      <c r="N10" s="3">
        <v>940</v>
      </c>
      <c r="O10" s="3">
        <v>998.96</v>
      </c>
      <c r="Q10">
        <f t="shared" si="0"/>
        <v>-6.0483870967742792E-3</v>
      </c>
      <c r="R10">
        <f t="shared" si="1"/>
        <v>3.0977734753146205E-2</v>
      </c>
      <c r="S10">
        <f t="shared" si="2"/>
        <v>1.1146496815286623E-2</v>
      </c>
      <c r="T10">
        <f t="shared" si="3"/>
        <v>-4.0858018386107885E-3</v>
      </c>
      <c r="U10">
        <f t="shared" si="4"/>
        <v>0</v>
      </c>
      <c r="V10">
        <f t="shared" si="5"/>
        <v>1.6631467793030624E-2</v>
      </c>
      <c r="W10">
        <f t="shared" si="6"/>
        <v>1.4319809069212444E-2</v>
      </c>
      <c r="X10">
        <f t="shared" si="7"/>
        <v>-1.8881118881118802E-2</v>
      </c>
      <c r="Y10">
        <f t="shared" si="8"/>
        <v>-5.6285178236397749E-3</v>
      </c>
      <c r="Z10">
        <f t="shared" si="9"/>
        <v>9.0829694323144097E-3</v>
      </c>
      <c r="AA10">
        <f t="shared" si="10"/>
        <v>-3.0413625304143166E-4</v>
      </c>
      <c r="AB10">
        <f t="shared" si="11"/>
        <v>2.967359050445104E-3</v>
      </c>
      <c r="AC10">
        <f t="shared" si="12"/>
        <v>-4.2535091450444202E-4</v>
      </c>
      <c r="AD10">
        <f t="shared" si="12"/>
        <v>4.8585195095209284E-3</v>
      </c>
      <c r="AG10">
        <f t="shared" si="13"/>
        <v>4.2673299550219925E-5</v>
      </c>
      <c r="AH10">
        <f t="shared" si="14"/>
        <v>1.0785044008691331E-3</v>
      </c>
      <c r="AI10">
        <f t="shared" si="15"/>
        <v>1.3103899216684273E-4</v>
      </c>
      <c r="AJ10">
        <f t="shared" si="16"/>
        <v>1.5583045645570443E-5</v>
      </c>
      <c r="AK10">
        <f t="shared" si="17"/>
        <v>7.2689145511734869E-8</v>
      </c>
      <c r="AL10">
        <f t="shared" si="18"/>
        <v>2.6878267492564322E-4</v>
      </c>
      <c r="AM10">
        <f t="shared" si="19"/>
        <v>2.4682388326392003E-4</v>
      </c>
      <c r="AN10">
        <f t="shared" si="20"/>
        <v>3.1152713263152981E-4</v>
      </c>
      <c r="AO10">
        <f t="shared" si="21"/>
        <v>3.6457120203763115E-5</v>
      </c>
      <c r="AP10">
        <f t="shared" si="22"/>
        <v>7.3856243130791506E-5</v>
      </c>
      <c r="AQ10">
        <f t="shared" si="23"/>
        <v>3.8781459657625701E-12</v>
      </c>
      <c r="AR10">
        <f t="shared" si="24"/>
        <v>9.785791602267223E-6</v>
      </c>
      <c r="AS10">
        <f t="shared" si="25"/>
        <v>4.0399319591168396E-7</v>
      </c>
      <c r="AT10">
        <f t="shared" si="26"/>
        <v>2.5194563259194433E-5</v>
      </c>
      <c r="AV10">
        <f t="shared" si="29"/>
        <v>-2.5691699604743167E-2</v>
      </c>
      <c r="AW10">
        <f t="shared" si="30"/>
        <v>-1.6620498614958422E-2</v>
      </c>
      <c r="AX10">
        <f t="shared" si="31"/>
        <v>-3.0682338574263505E-2</v>
      </c>
      <c r="AY10">
        <f t="shared" si="32"/>
        <v>-0.12293853073463268</v>
      </c>
      <c r="AZ10">
        <f t="shared" si="33"/>
        <v>-4.1573033707865199E-2</v>
      </c>
      <c r="BA10">
        <f t="shared" si="34"/>
        <v>-3.7009252313078271E-2</v>
      </c>
      <c r="BB10">
        <f t="shared" si="35"/>
        <v>-0.15</v>
      </c>
      <c r="BC10">
        <f t="shared" si="36"/>
        <v>2.2594752186589091E-2</v>
      </c>
      <c r="BD10">
        <f t="shared" si="37"/>
        <v>6.4257028112449793E-2</v>
      </c>
      <c r="BE10">
        <f t="shared" si="38"/>
        <v>6.9814814814814816E-2</v>
      </c>
      <c r="BF10">
        <f t="shared" si="39"/>
        <v>1.6074188562596566E-2</v>
      </c>
      <c r="BG10">
        <f t="shared" si="40"/>
        <v>-1.1695906432748537E-2</v>
      </c>
      <c r="BH10">
        <f t="shared" si="41"/>
        <v>-6.3745019920318724E-2</v>
      </c>
      <c r="BI10">
        <f t="shared" si="42"/>
        <v>-5.1950270475467408E-2</v>
      </c>
      <c r="BL10">
        <f t="shared" si="43"/>
        <v>1.4694669606367043E-3</v>
      </c>
      <c r="BM10">
        <f t="shared" si="44"/>
        <v>3.5678548971280002E-4</v>
      </c>
      <c r="BN10">
        <f t="shared" si="45"/>
        <v>5.9960066743503632E-4</v>
      </c>
      <c r="BO10">
        <f t="shared" si="46"/>
        <v>1.465780442534145E-2</v>
      </c>
      <c r="BP10">
        <f t="shared" si="47"/>
        <v>1.404422334789223E-3</v>
      </c>
      <c r="BQ10">
        <f t="shared" si="48"/>
        <v>1.3856476230531699E-3</v>
      </c>
      <c r="BR10">
        <f t="shared" si="49"/>
        <v>1.5229104882275848E-2</v>
      </c>
      <c r="BS10">
        <f t="shared" si="50"/>
        <v>1.9135584639086226E-3</v>
      </c>
      <c r="BT10">
        <f t="shared" si="51"/>
        <v>3.0919954217091057E-3</v>
      </c>
      <c r="BU10">
        <f t="shared" si="52"/>
        <v>3.9856460686932722E-3</v>
      </c>
      <c r="BV10">
        <f t="shared" si="53"/>
        <v>4.9467952502571695E-4</v>
      </c>
      <c r="BW10">
        <f t="shared" si="54"/>
        <v>4.6148775528021914E-5</v>
      </c>
      <c r="BX10">
        <f t="shared" si="55"/>
        <v>4.5240996750520171E-3</v>
      </c>
      <c r="BY10">
        <f t="shared" si="56"/>
        <v>2.3377697862251804E-3</v>
      </c>
    </row>
    <row r="11" spans="1:77" ht="15.75" thickBot="1">
      <c r="A11" s="1">
        <v>41313</v>
      </c>
      <c r="B11" s="3">
        <v>24.8</v>
      </c>
      <c r="C11" s="3">
        <v>103.3</v>
      </c>
      <c r="D11" s="3">
        <v>628</v>
      </c>
      <c r="E11" s="3">
        <v>587.4</v>
      </c>
      <c r="F11" s="2">
        <v>85.3</v>
      </c>
      <c r="G11" s="3">
        <v>3788</v>
      </c>
      <c r="H11" s="2">
        <v>83.8</v>
      </c>
      <c r="I11" s="3">
        <v>71.5</v>
      </c>
      <c r="J11" s="3">
        <v>533</v>
      </c>
      <c r="K11" s="3">
        <v>11450</v>
      </c>
      <c r="L11" s="3">
        <v>328.8</v>
      </c>
      <c r="M11" s="3">
        <v>168.5</v>
      </c>
      <c r="N11" s="3">
        <v>940.4</v>
      </c>
      <c r="O11" s="3">
        <v>994.13</v>
      </c>
      <c r="Q11">
        <f t="shared" si="0"/>
        <v>-2.0120724346076742E-3</v>
      </c>
      <c r="R11">
        <f t="shared" si="1"/>
        <v>6.8226120857700088E-3</v>
      </c>
      <c r="S11">
        <f t="shared" si="2"/>
        <v>1.6345687004369676E-2</v>
      </c>
      <c r="T11">
        <f t="shared" si="3"/>
        <v>3.0526315789473644E-2</v>
      </c>
      <c r="U11">
        <f t="shared" si="4"/>
        <v>3.5294117647058491E-3</v>
      </c>
      <c r="V11">
        <f t="shared" si="5"/>
        <v>2.3815824292140776E-3</v>
      </c>
      <c r="W11">
        <f t="shared" si="6"/>
        <v>3.9702233250620382E-2</v>
      </c>
      <c r="X11">
        <f t="shared" si="7"/>
        <v>1.9971469329529326E-2</v>
      </c>
      <c r="Y11">
        <f t="shared" si="8"/>
        <v>1.3886246908883305E-2</v>
      </c>
      <c r="Z11">
        <f t="shared" si="9"/>
        <v>-6.8522855408101307E-3</v>
      </c>
      <c r="AA11">
        <f t="shared" si="10"/>
        <v>1.1692307692307728E-2</v>
      </c>
      <c r="AB11">
        <f t="shared" si="11"/>
        <v>-5.8997050147492625E-3</v>
      </c>
      <c r="AC11">
        <f t="shared" si="12"/>
        <v>-2.3468328141225361E-2</v>
      </c>
      <c r="AD11">
        <f t="shared" si="12"/>
        <v>8.0716306519160348E-3</v>
      </c>
      <c r="AG11">
        <f t="shared" si="13"/>
        <v>6.2308431514659199E-6</v>
      </c>
      <c r="AH11">
        <f t="shared" si="14"/>
        <v>7.5437355830184223E-5</v>
      </c>
      <c r="AI11">
        <f t="shared" si="15"/>
        <v>2.7710318513221859E-4</v>
      </c>
      <c r="AJ11">
        <f t="shared" si="16"/>
        <v>9.4031652623153324E-4</v>
      </c>
      <c r="AK11">
        <f t="shared" si="17"/>
        <v>1.4432560639545602E-5</v>
      </c>
      <c r="AL11">
        <f t="shared" si="18"/>
        <v>4.5997702285501585E-6</v>
      </c>
      <c r="AM11">
        <f t="shared" si="19"/>
        <v>1.6886390712670988E-3</v>
      </c>
      <c r="AN11">
        <f t="shared" si="20"/>
        <v>4.4954418178161761E-4</v>
      </c>
      <c r="AO11">
        <f t="shared" si="21"/>
        <v>1.8162391036855295E-4</v>
      </c>
      <c r="AP11">
        <f t="shared" si="22"/>
        <v>5.3894531029458243E-5</v>
      </c>
      <c r="AQ11">
        <f t="shared" si="23"/>
        <v>1.4396192042734701E-4</v>
      </c>
      <c r="AR11">
        <f t="shared" si="24"/>
        <v>3.2934273904914998E-5</v>
      </c>
      <c r="AS11">
        <f t="shared" si="25"/>
        <v>5.6067523689147796E-4</v>
      </c>
      <c r="AT11">
        <f t="shared" si="26"/>
        <v>6.7774546250000452E-5</v>
      </c>
      <c r="AV11">
        <f t="shared" si="29"/>
        <v>3.3333333333333361E-2</v>
      </c>
      <c r="AW11">
        <f t="shared" si="30"/>
        <v>-6.0909090909090934E-2</v>
      </c>
      <c r="AX11">
        <f t="shared" si="31"/>
        <v>-5.0642479213907785E-2</v>
      </c>
      <c r="AY11">
        <f t="shared" si="32"/>
        <v>-0.11629306454039426</v>
      </c>
      <c r="AZ11">
        <f t="shared" si="33"/>
        <v>-4.1573033707865199E-2</v>
      </c>
      <c r="BA11">
        <f t="shared" si="34"/>
        <v>-4.8958071805171983E-2</v>
      </c>
      <c r="BB11">
        <f t="shared" si="35"/>
        <v>-0.16616915422885575</v>
      </c>
      <c r="BC11">
        <f t="shared" si="36"/>
        <v>0.13222486144101347</v>
      </c>
      <c r="BD11">
        <f t="shared" si="37"/>
        <v>8.9979550102249492E-2</v>
      </c>
      <c r="BE11">
        <f t="shared" si="38"/>
        <v>8.5308056872037921E-2</v>
      </c>
      <c r="BF11">
        <f t="shared" si="39"/>
        <v>2.4299065420560782E-2</v>
      </c>
      <c r="BG11">
        <f t="shared" si="40"/>
        <v>-5.8997050147492625E-3</v>
      </c>
      <c r="BH11">
        <f t="shared" si="41"/>
        <v>-4.5279187817258905E-2</v>
      </c>
      <c r="BI11">
        <f t="shared" si="42"/>
        <v>-5.1475078238302358E-2</v>
      </c>
      <c r="BL11">
        <f t="shared" si="43"/>
        <v>4.2813427879739749E-4</v>
      </c>
      <c r="BM11">
        <f t="shared" si="44"/>
        <v>6.4515116405966186E-4</v>
      </c>
      <c r="BN11">
        <f t="shared" si="45"/>
        <v>1.9755256189948728E-3</v>
      </c>
      <c r="BO11">
        <f t="shared" si="46"/>
        <v>1.3092841172603105E-2</v>
      </c>
      <c r="BP11">
        <f t="shared" si="47"/>
        <v>1.404422334789223E-3</v>
      </c>
      <c r="BQ11">
        <f t="shared" si="48"/>
        <v>2.4179945082839389E-3</v>
      </c>
      <c r="BR11">
        <f t="shared" si="49"/>
        <v>1.9481296115878503E-2</v>
      </c>
      <c r="BS11">
        <f t="shared" si="50"/>
        <v>2.3523690766349956E-2</v>
      </c>
      <c r="BT11">
        <f t="shared" si="51"/>
        <v>6.6142819578911133E-3</v>
      </c>
      <c r="BU11">
        <f t="shared" si="52"/>
        <v>6.1819245098232471E-3</v>
      </c>
      <c r="BV11">
        <f t="shared" si="53"/>
        <v>9.2819354761581035E-4</v>
      </c>
      <c r="BW11">
        <f t="shared" si="54"/>
        <v>9.9418365946335906E-7</v>
      </c>
      <c r="BX11">
        <f t="shared" si="55"/>
        <v>2.3810101633058387E-3</v>
      </c>
      <c r="BY11">
        <f t="shared" si="56"/>
        <v>2.2920440398186592E-3</v>
      </c>
    </row>
    <row r="12" spans="1:77" ht="15.75" thickBot="1">
      <c r="A12" s="1">
        <v>41312</v>
      </c>
      <c r="B12" s="3">
        <v>24.85</v>
      </c>
      <c r="C12" s="3">
        <v>102.6</v>
      </c>
      <c r="D12" s="3">
        <v>617.9</v>
      </c>
      <c r="E12" s="3">
        <v>570</v>
      </c>
      <c r="F12" s="2">
        <v>85</v>
      </c>
      <c r="G12" s="3">
        <v>3779</v>
      </c>
      <c r="H12" s="2">
        <v>80.599999999999994</v>
      </c>
      <c r="I12" s="3">
        <v>70.099999999999994</v>
      </c>
      <c r="J12" s="3">
        <v>525.70000000000005</v>
      </c>
      <c r="K12" s="3">
        <v>11529</v>
      </c>
      <c r="L12" s="3">
        <v>325</v>
      </c>
      <c r="M12" s="3">
        <v>169.5</v>
      </c>
      <c r="N12" s="3">
        <v>963</v>
      </c>
      <c r="O12" s="3">
        <v>986.17</v>
      </c>
      <c r="Q12">
        <f t="shared" si="0"/>
        <v>0</v>
      </c>
      <c r="R12">
        <f t="shared" si="1"/>
        <v>1.5841584158415786E-2</v>
      </c>
      <c r="S12">
        <f t="shared" si="2"/>
        <v>-1.4041806286899741E-2</v>
      </c>
      <c r="T12">
        <f t="shared" si="3"/>
        <v>-1.384083044982699E-2</v>
      </c>
      <c r="U12">
        <f t="shared" si="4"/>
        <v>3.5419126328216899E-3</v>
      </c>
      <c r="V12">
        <f t="shared" si="5"/>
        <v>-5.5263157894736839E-3</v>
      </c>
      <c r="W12">
        <f t="shared" si="6"/>
        <v>-1.7073170731707388E-2</v>
      </c>
      <c r="X12">
        <f t="shared" si="7"/>
        <v>1.5942028985507162E-2</v>
      </c>
      <c r="Y12">
        <f t="shared" si="8"/>
        <v>-5.4861899356791095E-3</v>
      </c>
      <c r="Z12">
        <f t="shared" si="9"/>
        <v>-3.1128404669260703E-3</v>
      </c>
      <c r="AA12">
        <f t="shared" si="10"/>
        <v>-9.7501523461303741E-3</v>
      </c>
      <c r="AB12">
        <f t="shared" si="11"/>
        <v>-7.9016681299385102E-3</v>
      </c>
      <c r="AC12">
        <f t="shared" si="12"/>
        <v>3.6477331943720686E-3</v>
      </c>
      <c r="AD12">
        <f t="shared" si="12"/>
        <v>-7.4379000764925995E-3</v>
      </c>
      <c r="AG12">
        <f t="shared" si="13"/>
        <v>2.3434627982572245E-7</v>
      </c>
      <c r="AH12">
        <f t="shared" si="14"/>
        <v>3.1344720124394762E-4</v>
      </c>
      <c r="AI12">
        <f t="shared" si="15"/>
        <v>1.8881718903861905E-4</v>
      </c>
      <c r="AJ12">
        <f t="shared" si="16"/>
        <v>1.8776029488533463E-4</v>
      </c>
      <c r="AK12">
        <f t="shared" si="17"/>
        <v>1.4527699032496748E-5</v>
      </c>
      <c r="AL12">
        <f t="shared" si="18"/>
        <v>3.3214367345974519E-5</v>
      </c>
      <c r="AM12">
        <f t="shared" si="19"/>
        <v>2.4593610699027041E-4</v>
      </c>
      <c r="AN12">
        <f t="shared" si="20"/>
        <v>2.9491250021180322E-4</v>
      </c>
      <c r="AO12">
        <f t="shared" si="21"/>
        <v>3.4758633488991456E-5</v>
      </c>
      <c r="AP12">
        <f t="shared" si="22"/>
        <v>1.2973283027890007E-5</v>
      </c>
      <c r="AQ12">
        <f t="shared" si="23"/>
        <v>8.9190019813385055E-5</v>
      </c>
      <c r="AR12">
        <f t="shared" si="24"/>
        <v>5.9920018515493177E-5</v>
      </c>
      <c r="AS12">
        <f t="shared" si="25"/>
        <v>1.181626543684048E-5</v>
      </c>
      <c r="AT12">
        <f t="shared" si="26"/>
        <v>5.2954743093588373E-5</v>
      </c>
      <c r="AV12">
        <f t="shared" si="29"/>
        <v>-2.1653543307086503E-2</v>
      </c>
      <c r="AW12">
        <f t="shared" si="30"/>
        <v>-0.13563605728727893</v>
      </c>
      <c r="AX12">
        <f t="shared" si="31"/>
        <v>-8.2553823311061647E-2</v>
      </c>
      <c r="AY12">
        <f t="shared" si="32"/>
        <v>-0.15442812639074324</v>
      </c>
      <c r="AZ12">
        <f t="shared" si="33"/>
        <v>-4.5480067377877569E-2</v>
      </c>
      <c r="BA12">
        <f t="shared" si="34"/>
        <v>-6.2282878411910672E-2</v>
      </c>
      <c r="BB12">
        <f t="shared" si="35"/>
        <v>-0.19400000000000006</v>
      </c>
      <c r="BC12">
        <f t="shared" si="36"/>
        <v>0.14169381107491849</v>
      </c>
      <c r="BD12">
        <f t="shared" si="37"/>
        <v>6.6328600405679602E-2</v>
      </c>
      <c r="BE12">
        <f t="shared" si="38"/>
        <v>4.5240253853127833E-2</v>
      </c>
      <c r="BF12">
        <f t="shared" si="39"/>
        <v>-9.4483389210607213E-3</v>
      </c>
      <c r="BG12">
        <f t="shared" si="40"/>
        <v>-9.3512565751022458E-3</v>
      </c>
      <c r="BH12">
        <f t="shared" si="41"/>
        <v>-4.3694141012909631E-2</v>
      </c>
      <c r="BI12">
        <f t="shared" si="42"/>
        <v>-7.5008910649633387E-2</v>
      </c>
      <c r="BL12">
        <f t="shared" si="43"/>
        <v>1.176179312181831E-3</v>
      </c>
      <c r="BM12">
        <f t="shared" si="44"/>
        <v>1.002537456467509E-2</v>
      </c>
      <c r="BN12">
        <f t="shared" si="45"/>
        <v>5.8305792071883635E-3</v>
      </c>
      <c r="BO12">
        <f t="shared" si="46"/>
        <v>2.3274253215376527E-2</v>
      </c>
      <c r="BP12">
        <f t="shared" si="47"/>
        <v>1.7125242902404979E-3</v>
      </c>
      <c r="BQ12">
        <f t="shared" si="48"/>
        <v>3.9059892766884811E-3</v>
      </c>
      <c r="BR12">
        <f t="shared" si="49"/>
        <v>2.8024855717739088E-2</v>
      </c>
      <c r="BS12">
        <f t="shared" si="50"/>
        <v>2.6517939734971512E-2</v>
      </c>
      <c r="BT12">
        <f t="shared" si="51"/>
        <v>3.3266693461221279E-3</v>
      </c>
      <c r="BU12">
        <f t="shared" si="52"/>
        <v>1.4866740559627667E-3</v>
      </c>
      <c r="BV12">
        <f t="shared" si="53"/>
        <v>1.0765849040062014E-5</v>
      </c>
      <c r="BW12">
        <f t="shared" si="54"/>
        <v>1.9790390278146781E-5</v>
      </c>
      <c r="BX12">
        <f t="shared" si="55"/>
        <v>2.2288359305000583E-3</v>
      </c>
      <c r="BY12">
        <f t="shared" si="56"/>
        <v>5.0992637289490605E-3</v>
      </c>
    </row>
    <row r="13" spans="1:77" ht="15.75" thickBot="1">
      <c r="A13" s="1">
        <v>41311</v>
      </c>
      <c r="B13" s="3">
        <v>24.85</v>
      </c>
      <c r="C13" s="3">
        <v>101</v>
      </c>
      <c r="D13" s="3">
        <v>626.70000000000005</v>
      </c>
      <c r="E13" s="3">
        <v>578</v>
      </c>
      <c r="F13" s="2">
        <v>84.7</v>
      </c>
      <c r="G13" s="3">
        <v>3800</v>
      </c>
      <c r="H13" s="2">
        <v>82</v>
      </c>
      <c r="I13" s="3">
        <v>69</v>
      </c>
      <c r="J13" s="3">
        <v>528.6</v>
      </c>
      <c r="K13" s="3">
        <v>11565</v>
      </c>
      <c r="L13" s="3">
        <v>328.2</v>
      </c>
      <c r="M13" s="3">
        <v>170.85</v>
      </c>
      <c r="N13" s="3">
        <v>959.5</v>
      </c>
      <c r="O13" s="3">
        <v>993.56</v>
      </c>
      <c r="Q13">
        <f t="shared" si="0"/>
        <v>-2.008032128513942E-3</v>
      </c>
      <c r="R13">
        <f t="shared" si="1"/>
        <v>-3.9923954372623603E-2</v>
      </c>
      <c r="S13">
        <f t="shared" si="2"/>
        <v>1.9024390243902511E-2</v>
      </c>
      <c r="T13">
        <f t="shared" si="3"/>
        <v>-3.3121445299431174E-2</v>
      </c>
      <c r="U13">
        <f t="shared" si="4"/>
        <v>-1.0514018691588686E-2</v>
      </c>
      <c r="V13">
        <f t="shared" si="5"/>
        <v>5.2910052910052907E-3</v>
      </c>
      <c r="W13">
        <f t="shared" si="6"/>
        <v>1.2345679012345678E-2</v>
      </c>
      <c r="X13">
        <f t="shared" si="7"/>
        <v>-1.5691868758915754E-2</v>
      </c>
      <c r="Y13">
        <f t="shared" si="8"/>
        <v>-7.5614366729674339E-4</v>
      </c>
      <c r="Z13">
        <f t="shared" si="9"/>
        <v>5.6521739130434784E-3</v>
      </c>
      <c r="AA13">
        <f t="shared" si="10"/>
        <v>-2.4316109422492745E-3</v>
      </c>
      <c r="AB13">
        <f t="shared" si="11"/>
        <v>1.0946745562130144E-2</v>
      </c>
      <c r="AC13">
        <f t="shared" si="12"/>
        <v>-1.2961629461989531E-2</v>
      </c>
      <c r="AD13">
        <f t="shared" si="12"/>
        <v>-5.1865350341430841E-3</v>
      </c>
      <c r="AG13">
        <f t="shared" si="13"/>
        <v>6.2106889286434631E-6</v>
      </c>
      <c r="AH13">
        <f t="shared" si="14"/>
        <v>1.4486472095003183E-3</v>
      </c>
      <c r="AI13">
        <f t="shared" si="15"/>
        <v>3.7346025624515443E-4</v>
      </c>
      <c r="AJ13">
        <f t="shared" si="16"/>
        <v>1.087890170577731E-3</v>
      </c>
      <c r="AK13">
        <f t="shared" si="17"/>
        <v>1.0494792488951088E-4</v>
      </c>
      <c r="AL13">
        <f t="shared" si="18"/>
        <v>2.5544233638555532E-5</v>
      </c>
      <c r="AM13">
        <f t="shared" si="19"/>
        <v>1.8869142042903506E-4</v>
      </c>
      <c r="AN13">
        <f t="shared" si="20"/>
        <v>2.0911708257385648E-4</v>
      </c>
      <c r="AO13">
        <f t="shared" si="21"/>
        <v>1.3586210996569329E-6</v>
      </c>
      <c r="AP13">
        <f t="shared" si="22"/>
        <v>2.6658324319353909E-5</v>
      </c>
      <c r="AQ13">
        <f t="shared" si="23"/>
        <v>4.5177731558001246E-6</v>
      </c>
      <c r="AR13">
        <f t="shared" si="24"/>
        <v>1.2337903332281059E-4</v>
      </c>
      <c r="AS13">
        <f t="shared" si="25"/>
        <v>1.7349850540999951E-4</v>
      </c>
      <c r="AT13">
        <f t="shared" si="26"/>
        <v>2.5257016460859747E-5</v>
      </c>
      <c r="AV13">
        <f t="shared" si="29"/>
        <v>-2.5490196078431317E-2</v>
      </c>
      <c r="AW13">
        <f t="shared" si="30"/>
        <v>-0.15018931426167434</v>
      </c>
      <c r="AX13">
        <f t="shared" si="31"/>
        <v>-5.546345139412201E-2</v>
      </c>
      <c r="AY13">
        <f t="shared" si="32"/>
        <v>-0.12171402522413011</v>
      </c>
      <c r="AZ13">
        <f t="shared" si="33"/>
        <v>-4.2937853107344603E-2</v>
      </c>
      <c r="BA13">
        <f t="shared" si="34"/>
        <v>-5.2369077306733167E-2</v>
      </c>
      <c r="BB13">
        <f t="shared" si="35"/>
        <v>-0.17087967644084939</v>
      </c>
      <c r="BC13">
        <f t="shared" si="36"/>
        <v>0.12195121951219512</v>
      </c>
      <c r="BD13">
        <f t="shared" si="37"/>
        <v>7.0473876063183491E-2</v>
      </c>
      <c r="BE13">
        <f t="shared" si="38"/>
        <v>7.0833333333333331E-2</v>
      </c>
      <c r="BF13">
        <f t="shared" si="39"/>
        <v>-3.0459945172105614E-4</v>
      </c>
      <c r="BG13">
        <f t="shared" si="40"/>
        <v>-3.1462585034013668E-2</v>
      </c>
      <c r="BH13">
        <f t="shared" si="41"/>
        <v>-6.8446601941747579E-2</v>
      </c>
      <c r="BI13">
        <f t="shared" si="42"/>
        <v>-6.3739163211458824E-2</v>
      </c>
      <c r="BL13">
        <f t="shared" si="43"/>
        <v>1.4540588422654395E-3</v>
      </c>
      <c r="BM13">
        <f t="shared" si="44"/>
        <v>1.3151513734091621E-2</v>
      </c>
      <c r="BN13">
        <f t="shared" si="45"/>
        <v>2.4273217874784107E-3</v>
      </c>
      <c r="BO13">
        <f t="shared" si="46"/>
        <v>1.4362803495541804E-2</v>
      </c>
      <c r="BP13">
        <f t="shared" si="47"/>
        <v>1.5085799819047245E-3</v>
      </c>
      <c r="BQ13">
        <f t="shared" si="48"/>
        <v>2.7650889477292776E-3</v>
      </c>
      <c r="BR13">
        <f t="shared" si="49"/>
        <v>2.0818431308566678E-2</v>
      </c>
      <c r="BS13">
        <f t="shared" si="50"/>
        <v>2.0477812210488867E-2</v>
      </c>
      <c r="BT13">
        <f t="shared" si="51"/>
        <v>3.8220291575461886E-3</v>
      </c>
      <c r="BU13">
        <f t="shared" si="52"/>
        <v>4.115285616756355E-3</v>
      </c>
      <c r="BV13">
        <f t="shared" si="53"/>
        <v>3.4370127319102985E-5</v>
      </c>
      <c r="BW13">
        <f t="shared" si="54"/>
        <v>7.0543187933408825E-4</v>
      </c>
      <c r="BX13">
        <f t="shared" si="55"/>
        <v>5.1786747882909536E-3</v>
      </c>
      <c r="BY13">
        <f t="shared" si="56"/>
        <v>3.6167452351968114E-3</v>
      </c>
    </row>
    <row r="14" spans="1:77" ht="15.75" thickBot="1">
      <c r="A14" s="1">
        <v>41310</v>
      </c>
      <c r="B14" s="3">
        <v>24.9</v>
      </c>
      <c r="C14" s="3">
        <v>105.2</v>
      </c>
      <c r="D14" s="3">
        <v>615</v>
      </c>
      <c r="E14" s="3">
        <v>597.79999999999995</v>
      </c>
      <c r="F14" s="2">
        <v>85.6</v>
      </c>
      <c r="G14" s="3">
        <v>3780</v>
      </c>
      <c r="H14" s="2">
        <v>81</v>
      </c>
      <c r="I14" s="3">
        <v>70.099999999999994</v>
      </c>
      <c r="J14" s="3">
        <v>529</v>
      </c>
      <c r="K14" s="3">
        <v>11500</v>
      </c>
      <c r="L14" s="3">
        <v>329</v>
      </c>
      <c r="M14" s="3">
        <v>169</v>
      </c>
      <c r="N14" s="3">
        <v>972.1</v>
      </c>
      <c r="O14" s="3">
        <v>998.74</v>
      </c>
      <c r="Q14">
        <f t="shared" si="0"/>
        <v>-2.0040080160320926E-3</v>
      </c>
      <c r="R14">
        <f t="shared" si="1"/>
        <v>-2.5925925925925901E-2</v>
      </c>
      <c r="S14">
        <f t="shared" si="2"/>
        <v>4.9019607843137254E-3</v>
      </c>
      <c r="T14">
        <f t="shared" si="3"/>
        <v>-2.0000000000000073E-2</v>
      </c>
      <c r="U14">
        <f t="shared" si="4"/>
        <v>4.1055718475072646E-3</v>
      </c>
      <c r="V14">
        <f t="shared" si="5"/>
        <v>0</v>
      </c>
      <c r="W14">
        <f t="shared" si="6"/>
        <v>-2.9358897543439219E-2</v>
      </c>
      <c r="X14">
        <f t="shared" si="7"/>
        <v>-4.2613636363637974E-3</v>
      </c>
      <c r="Y14">
        <f t="shared" si="8"/>
        <v>0</v>
      </c>
      <c r="Z14">
        <f t="shared" si="9"/>
        <v>-6.0501296456352636E-3</v>
      </c>
      <c r="AA14">
        <f t="shared" si="10"/>
        <v>9.202453987730062E-3</v>
      </c>
      <c r="AB14">
        <f t="shared" si="11"/>
        <v>-5.0044156608772114E-3</v>
      </c>
      <c r="AC14">
        <f t="shared" si="12"/>
        <v>-2.7121697357886332E-2</v>
      </c>
      <c r="AD14">
        <f t="shared" si="12"/>
        <v>-8.7243059760006795E-3</v>
      </c>
      <c r="AG14">
        <f t="shared" si="13"/>
        <v>6.1906479363980605E-6</v>
      </c>
      <c r="AH14">
        <f t="shared" si="14"/>
        <v>5.7903133436734277E-4</v>
      </c>
      <c r="AI14">
        <f t="shared" si="15"/>
        <v>2.7067987036874444E-5</v>
      </c>
      <c r="AJ14">
        <f t="shared" si="16"/>
        <v>3.9448850993167395E-4</v>
      </c>
      <c r="AK14">
        <f t="shared" si="17"/>
        <v>1.9142209600708298E-5</v>
      </c>
      <c r="AL14">
        <f t="shared" si="18"/>
        <v>5.6109735625127417E-8</v>
      </c>
      <c r="AM14">
        <f t="shared" si="19"/>
        <v>7.8221333029821405E-4</v>
      </c>
      <c r="AN14">
        <f t="shared" si="20"/>
        <v>9.1831786454823708E-6</v>
      </c>
      <c r="AO14">
        <f t="shared" si="21"/>
        <v>1.6765369436963319E-7</v>
      </c>
      <c r="AP14">
        <f t="shared" si="22"/>
        <v>4.2760267862308103E-5</v>
      </c>
      <c r="AQ14">
        <f t="shared" si="23"/>
        <v>9.0412704557178944E-5</v>
      </c>
      <c r="AR14">
        <f t="shared" si="24"/>
        <v>2.3459973880924669E-5</v>
      </c>
      <c r="AS14">
        <f t="shared" si="25"/>
        <v>7.4703554733773954E-4</v>
      </c>
      <c r="AT14">
        <f t="shared" si="26"/>
        <v>7.3331937184739637E-5</v>
      </c>
      <c r="AV14">
        <f t="shared" si="29"/>
        <v>-1.5810276679841979E-2</v>
      </c>
      <c r="AW14">
        <f t="shared" si="30"/>
        <v>-0.1185588604943443</v>
      </c>
      <c r="AX14">
        <f t="shared" si="31"/>
        <v>-6.6059225512528477E-2</v>
      </c>
      <c r="AY14">
        <f t="shared" si="32"/>
        <v>-6.6958014671453236E-2</v>
      </c>
      <c r="AZ14">
        <f t="shared" si="33"/>
        <v>-3.0577576443941143E-2</v>
      </c>
      <c r="BA14">
        <f t="shared" si="34"/>
        <v>-5.2631578947368418E-2</v>
      </c>
      <c r="BB14">
        <f t="shared" si="35"/>
        <v>-0.19722497522299312</v>
      </c>
      <c r="BC14">
        <f t="shared" si="36"/>
        <v>0.1306451612903225</v>
      </c>
      <c r="BD14">
        <f t="shared" si="37"/>
        <v>7.9591836734693874E-2</v>
      </c>
      <c r="BE14">
        <f t="shared" si="38"/>
        <v>7.236105930622902E-2</v>
      </c>
      <c r="BF14">
        <f t="shared" si="39"/>
        <v>3.0487804878048782E-3</v>
      </c>
      <c r="BG14">
        <f t="shared" si="40"/>
        <v>-3.4285714285714287E-2</v>
      </c>
      <c r="BH14">
        <f t="shared" si="41"/>
        <v>-6.4388835418671783E-2</v>
      </c>
      <c r="BI14">
        <f t="shared" si="42"/>
        <v>-5.2967949933624033E-2</v>
      </c>
      <c r="BL14">
        <f t="shared" si="43"/>
        <v>8.0952791796433312E-4</v>
      </c>
      <c r="BM14">
        <f t="shared" si="44"/>
        <v>6.8972353374332305E-3</v>
      </c>
      <c r="BN14">
        <f t="shared" si="45"/>
        <v>3.583654396422884E-3</v>
      </c>
      <c r="BO14">
        <f t="shared" si="46"/>
        <v>4.2365653975279353E-3</v>
      </c>
      <c r="BP14">
        <f t="shared" si="47"/>
        <v>7.0119918839840799E-4</v>
      </c>
      <c r="BQ14">
        <f t="shared" si="48"/>
        <v>2.7927646867469133E-3</v>
      </c>
      <c r="BR14">
        <f t="shared" si="49"/>
        <v>2.9115018261011566E-2</v>
      </c>
      <c r="BS14">
        <f t="shared" si="50"/>
        <v>2.3041615256158814E-2</v>
      </c>
      <c r="BT14">
        <f t="shared" si="51"/>
        <v>5.0325577400417258E-3</v>
      </c>
      <c r="BU14">
        <f t="shared" si="52"/>
        <v>4.3136283088407454E-3</v>
      </c>
      <c r="BV14">
        <f t="shared" si="53"/>
        <v>8.4934362580418716E-5</v>
      </c>
      <c r="BW14">
        <f t="shared" si="54"/>
        <v>8.6336638106221061E-4</v>
      </c>
      <c r="BX14">
        <f t="shared" si="55"/>
        <v>4.6111220728172076E-3</v>
      </c>
      <c r="BY14">
        <f t="shared" si="56"/>
        <v>2.4372160565923821E-3</v>
      </c>
    </row>
    <row r="15" spans="1:77" ht="15.75" thickBot="1">
      <c r="A15" s="1">
        <v>41309</v>
      </c>
      <c r="B15" s="3">
        <v>24.95</v>
      </c>
      <c r="C15" s="3">
        <v>108</v>
      </c>
      <c r="D15" s="3">
        <v>612</v>
      </c>
      <c r="E15" s="3">
        <v>610</v>
      </c>
      <c r="F15" s="2">
        <v>85.25</v>
      </c>
      <c r="G15" s="3">
        <v>3780</v>
      </c>
      <c r="H15" s="2">
        <v>83.45</v>
      </c>
      <c r="I15" s="3">
        <v>70.400000000000006</v>
      </c>
      <c r="J15" s="3">
        <v>529</v>
      </c>
      <c r="K15" s="3">
        <v>11570</v>
      </c>
      <c r="L15" s="3">
        <v>326</v>
      </c>
      <c r="M15" s="3">
        <v>169.85</v>
      </c>
      <c r="N15" s="3">
        <v>999.2</v>
      </c>
      <c r="O15" s="3">
        <v>1007.53</v>
      </c>
      <c r="Q15">
        <f t="shared" si="0"/>
        <v>2.0080321285140847E-3</v>
      </c>
      <c r="R15">
        <f t="shared" si="1"/>
        <v>-2.439024390243905E-2</v>
      </c>
      <c r="S15">
        <f t="shared" si="2"/>
        <v>-2.9325513196480201E-3</v>
      </c>
      <c r="T15">
        <f t="shared" si="3"/>
        <v>-3.5268068954610085E-2</v>
      </c>
      <c r="U15">
        <f t="shared" si="4"/>
        <v>2.9411764705882353E-3</v>
      </c>
      <c r="V15">
        <f t="shared" si="5"/>
        <v>-2.6385224274406332E-3</v>
      </c>
      <c r="W15">
        <f t="shared" si="6"/>
        <v>5.4216867469879864E-3</v>
      </c>
      <c r="X15">
        <f t="shared" si="7"/>
        <v>-4.9469964664310149E-3</v>
      </c>
      <c r="Y15">
        <f t="shared" si="8"/>
        <v>1.2440191387559809E-2</v>
      </c>
      <c r="Z15">
        <f t="shared" si="9"/>
        <v>6.9625761531766752E-3</v>
      </c>
      <c r="AA15">
        <f t="shared" si="10"/>
        <v>3.0684258975152728E-4</v>
      </c>
      <c r="AB15">
        <f t="shared" si="11"/>
        <v>5.0295857988165342E-3</v>
      </c>
      <c r="AC15">
        <f t="shared" si="12"/>
        <v>-3.7886340977068339E-3</v>
      </c>
      <c r="AD15">
        <f t="shared" si="12"/>
        <v>-9.1265821539913781E-3</v>
      </c>
      <c r="AG15">
        <f t="shared" si="13"/>
        <v>2.3223896892968814E-6</v>
      </c>
      <c r="AH15">
        <f t="shared" si="14"/>
        <v>5.0748320580744995E-4</v>
      </c>
      <c r="AI15">
        <f t="shared" si="15"/>
        <v>6.9264856642498563E-6</v>
      </c>
      <c r="AJ15">
        <f t="shared" si="16"/>
        <v>1.2341031130156306E-3</v>
      </c>
      <c r="AK15">
        <f t="shared" si="17"/>
        <v>1.0309144917645127E-5</v>
      </c>
      <c r="AL15">
        <f t="shared" si="18"/>
        <v>8.2679100015672853E-6</v>
      </c>
      <c r="AM15">
        <f t="shared" si="19"/>
        <v>4.6410255772047975E-5</v>
      </c>
      <c r="AN15">
        <f t="shared" si="20"/>
        <v>1.3808721556597779E-5</v>
      </c>
      <c r="AO15">
        <f t="shared" si="21"/>
        <v>1.4473860929028554E-4</v>
      </c>
      <c r="AP15">
        <f t="shared" si="22"/>
        <v>4.1907137385798502E-5</v>
      </c>
      <c r="AQ15">
        <f t="shared" si="23"/>
        <v>3.7570542683517464E-7</v>
      </c>
      <c r="AR15">
        <f t="shared" si="24"/>
        <v>2.6940789271935257E-5</v>
      </c>
      <c r="AS15">
        <f t="shared" si="25"/>
        <v>1.5991103429478828E-5</v>
      </c>
      <c r="AT15">
        <f t="shared" si="26"/>
        <v>8.0383472478893174E-5</v>
      </c>
      <c r="AV15">
        <f t="shared" si="29"/>
        <v>-9.9206349206349201E-3</v>
      </c>
      <c r="AW15">
        <f t="shared" si="30"/>
        <v>-0.10669975186104222</v>
      </c>
      <c r="AX15">
        <f t="shared" si="31"/>
        <v>-0.1</v>
      </c>
      <c r="AY15">
        <f t="shared" si="32"/>
        <v>-3.511546978804183E-2</v>
      </c>
      <c r="AZ15">
        <f t="shared" si="33"/>
        <v>-1.7857142857142825E-2</v>
      </c>
      <c r="BA15">
        <f t="shared" si="34"/>
        <v>-6.6666666666666666E-2</v>
      </c>
      <c r="BB15">
        <f t="shared" si="35"/>
        <v>-0.1782373215164943</v>
      </c>
      <c r="BC15">
        <f t="shared" si="36"/>
        <v>0.10866141732283474</v>
      </c>
      <c r="BD15">
        <f t="shared" si="37"/>
        <v>7.5203252032520332E-2</v>
      </c>
      <c r="BE15">
        <f t="shared" si="38"/>
        <v>7.1197111378576053E-2</v>
      </c>
      <c r="BF15">
        <f t="shared" si="39"/>
        <v>-1.8072289156626505E-2</v>
      </c>
      <c r="BG15">
        <f t="shared" si="40"/>
        <v>-4.0395480225988732E-2</v>
      </c>
      <c r="BH15">
        <f t="shared" si="41"/>
        <v>-3.2720232333010607E-2</v>
      </c>
      <c r="BI15">
        <f t="shared" si="42"/>
        <v>-5.1709695332574149E-2</v>
      </c>
      <c r="BL15">
        <f t="shared" si="43"/>
        <v>5.0906921923647523E-4</v>
      </c>
      <c r="BM15">
        <f t="shared" si="44"/>
        <v>5.0680854415072491E-3</v>
      </c>
      <c r="BN15">
        <f t="shared" si="45"/>
        <v>8.7992666140880738E-3</v>
      </c>
      <c r="BO15">
        <f t="shared" si="46"/>
        <v>1.1053203810279131E-3</v>
      </c>
      <c r="BP15">
        <f t="shared" si="47"/>
        <v>1.8933023452967967E-4</v>
      </c>
      <c r="BQ15">
        <f t="shared" si="48"/>
        <v>4.4731621203977084E-3</v>
      </c>
      <c r="BR15">
        <f t="shared" si="49"/>
        <v>2.2995775661656094E-2</v>
      </c>
      <c r="BS15">
        <f t="shared" si="50"/>
        <v>1.6850870886735873E-2</v>
      </c>
      <c r="BT15">
        <f t="shared" si="51"/>
        <v>4.4291604316524453E-3</v>
      </c>
      <c r="BU15">
        <f t="shared" si="52"/>
        <v>4.1620910323446128E-3</v>
      </c>
      <c r="BV15">
        <f t="shared" si="53"/>
        <v>1.4173106227369022E-4</v>
      </c>
      <c r="BW15">
        <f t="shared" si="54"/>
        <v>1.2597433097326139E-3</v>
      </c>
      <c r="BX15">
        <f t="shared" si="55"/>
        <v>1.3130940967903439E-3</v>
      </c>
      <c r="BY15">
        <f t="shared" si="56"/>
        <v>2.3145638110258523E-3</v>
      </c>
    </row>
    <row r="16" spans="1:77" ht="15.75" thickBot="1">
      <c r="A16" s="1">
        <v>41306</v>
      </c>
      <c r="B16" s="3">
        <v>24.9</v>
      </c>
      <c r="C16" s="3">
        <v>110.7</v>
      </c>
      <c r="D16" s="3">
        <v>613.79999999999995</v>
      </c>
      <c r="E16" s="3">
        <v>632.29999999999995</v>
      </c>
      <c r="F16" s="2">
        <v>85</v>
      </c>
      <c r="G16" s="3">
        <v>3790</v>
      </c>
      <c r="H16" s="2">
        <v>83</v>
      </c>
      <c r="I16" s="3">
        <v>70.75</v>
      </c>
      <c r="J16" s="3">
        <v>522.5</v>
      </c>
      <c r="K16" s="3">
        <v>11490</v>
      </c>
      <c r="L16" s="3">
        <v>325.89999999999998</v>
      </c>
      <c r="M16" s="3">
        <v>169</v>
      </c>
      <c r="N16" s="3">
        <v>1003</v>
      </c>
      <c r="O16" s="3">
        <v>1016.81</v>
      </c>
      <c r="Q16">
        <f t="shared" si="0"/>
        <v>6.0606060606060034E-3</v>
      </c>
      <c r="R16">
        <f t="shared" si="1"/>
        <v>5.9064061790095931E-3</v>
      </c>
      <c r="S16">
        <f t="shared" si="2"/>
        <v>2.7773239666720011E-3</v>
      </c>
      <c r="T16">
        <f t="shared" si="3"/>
        <v>-1.6640746500777674E-2</v>
      </c>
      <c r="U16">
        <f t="shared" si="4"/>
        <v>-1.0477299185099018E-2</v>
      </c>
      <c r="V16">
        <f t="shared" si="5"/>
        <v>-7.3336825563122057E-3</v>
      </c>
      <c r="W16">
        <f t="shared" si="6"/>
        <v>0</v>
      </c>
      <c r="X16">
        <f t="shared" si="7"/>
        <v>1.2160228898426242E-2</v>
      </c>
      <c r="Y16">
        <f t="shared" si="8"/>
        <v>-6.653992395437262E-3</v>
      </c>
      <c r="Z16">
        <f t="shared" si="9"/>
        <v>6.1295971978984239E-3</v>
      </c>
      <c r="AA16">
        <f t="shared" si="10"/>
        <v>-2.7539779681763589E-3</v>
      </c>
      <c r="AB16">
        <f t="shared" si="11"/>
        <v>-8.2159624413145876E-3</v>
      </c>
      <c r="AC16">
        <f t="shared" si="12"/>
        <v>9.9800399201596798E-4</v>
      </c>
      <c r="AD16">
        <f t="shared" si="12"/>
        <v>-4.5328164160402069E-3</v>
      </c>
      <c r="AG16">
        <f t="shared" si="13"/>
        <v>3.1097495067755979E-5</v>
      </c>
      <c r="AH16">
        <f t="shared" si="14"/>
        <v>6.0361434771530884E-5</v>
      </c>
      <c r="AI16">
        <f t="shared" si="15"/>
        <v>9.4744136420676987E-6</v>
      </c>
      <c r="AJ16">
        <f t="shared" si="16"/>
        <v>2.7233188963599129E-4</v>
      </c>
      <c r="AK16">
        <f t="shared" si="17"/>
        <v>1.0419693389342521E-4</v>
      </c>
      <c r="AL16">
        <f t="shared" si="18"/>
        <v>5.7313340754635654E-5</v>
      </c>
      <c r="AM16">
        <f t="shared" si="19"/>
        <v>1.9343818228268964E-6</v>
      </c>
      <c r="AN16">
        <f t="shared" si="20"/>
        <v>1.7932468052862783E-4</v>
      </c>
      <c r="AO16">
        <f t="shared" si="21"/>
        <v>4.9892294237555405E-5</v>
      </c>
      <c r="AP16">
        <f t="shared" si="22"/>
        <v>3.1816292463625863E-5</v>
      </c>
      <c r="AQ16">
        <f t="shared" si="23"/>
        <v>5.9920793564580727E-6</v>
      </c>
      <c r="AR16">
        <f t="shared" si="24"/>
        <v>6.4884579616079292E-5</v>
      </c>
      <c r="AS16">
        <f t="shared" si="25"/>
        <v>6.2055055983624275E-7</v>
      </c>
      <c r="AT16">
        <f t="shared" si="26"/>
        <v>1.911366094722776E-5</v>
      </c>
      <c r="AV16">
        <f t="shared" si="29"/>
        <v>-1.1904761904761934E-2</v>
      </c>
      <c r="AW16">
        <f t="shared" si="30"/>
        <v>-8.8513791683820495E-2</v>
      </c>
      <c r="AX16">
        <f t="shared" si="31"/>
        <v>-9.0666666666666729E-2</v>
      </c>
      <c r="AY16">
        <f t="shared" si="32"/>
        <v>-2.6813880126183684E-3</v>
      </c>
      <c r="AZ16">
        <f t="shared" si="33"/>
        <v>-1.5063731170336004E-2</v>
      </c>
      <c r="BA16">
        <f t="shared" si="34"/>
        <v>-7.6510721247563349E-2</v>
      </c>
      <c r="BB16">
        <f t="shared" si="35"/>
        <v>-0.17821782178217821</v>
      </c>
      <c r="BC16">
        <f t="shared" si="36"/>
        <v>0.13290632506004799</v>
      </c>
      <c r="BD16">
        <f t="shared" si="37"/>
        <v>6.6326530612244902E-2</v>
      </c>
      <c r="BE16">
        <f t="shared" si="38"/>
        <v>7.0031663252002233E-2</v>
      </c>
      <c r="BF16">
        <f t="shared" si="39"/>
        <v>-2.2788605697151493E-2</v>
      </c>
      <c r="BG16">
        <f t="shared" si="40"/>
        <v>-3.4285714285714287E-2</v>
      </c>
      <c r="BH16">
        <f t="shared" si="41"/>
        <v>-2.5267249757045675E-2</v>
      </c>
      <c r="BI16">
        <f t="shared" si="42"/>
        <v>-4.3488485851896463E-2</v>
      </c>
      <c r="BL16">
        <f t="shared" si="43"/>
        <v>6.0253995665563462E-4</v>
      </c>
      <c r="BM16">
        <f t="shared" si="44"/>
        <v>2.8094798653521269E-3</v>
      </c>
      <c r="BN16">
        <f t="shared" si="45"/>
        <v>7.1353621436396047E-3</v>
      </c>
      <c r="BO16">
        <f t="shared" si="46"/>
        <v>6.5979414959525047E-7</v>
      </c>
      <c r="BP16">
        <f t="shared" si="47"/>
        <v>1.2026018903625157E-4</v>
      </c>
      <c r="BQ16">
        <f t="shared" si="48"/>
        <v>5.8868417894258956E-3</v>
      </c>
      <c r="BR16">
        <f t="shared" si="49"/>
        <v>2.2989862022814847E-2</v>
      </c>
      <c r="BS16">
        <f t="shared" si="50"/>
        <v>2.3733193236154894E-2</v>
      </c>
      <c r="BT16">
        <f t="shared" si="51"/>
        <v>3.3264305902694592E-3</v>
      </c>
      <c r="BU16">
        <f t="shared" si="52"/>
        <v>4.0130732314860645E-3</v>
      </c>
      <c r="BV16">
        <f t="shared" si="53"/>
        <v>2.7627100790289624E-4</v>
      </c>
      <c r="BW16">
        <f t="shared" si="54"/>
        <v>8.6336638106221061E-4</v>
      </c>
      <c r="BX16">
        <f t="shared" si="55"/>
        <v>8.2849894924094138E-4</v>
      </c>
      <c r="BY16">
        <f t="shared" si="56"/>
        <v>1.5911087365711523E-3</v>
      </c>
    </row>
    <row r="17" spans="1:77" ht="15.75" thickBot="1">
      <c r="A17" s="1">
        <v>41305</v>
      </c>
      <c r="B17" s="3">
        <v>24.75</v>
      </c>
      <c r="C17" s="3">
        <v>110.05</v>
      </c>
      <c r="D17" s="3">
        <v>612.1</v>
      </c>
      <c r="E17" s="3">
        <v>643</v>
      </c>
      <c r="F17" s="2">
        <v>85.9</v>
      </c>
      <c r="G17" s="3">
        <v>3818</v>
      </c>
      <c r="H17" s="2">
        <v>83</v>
      </c>
      <c r="I17" s="3">
        <v>69.900000000000006</v>
      </c>
      <c r="J17" s="3">
        <v>526</v>
      </c>
      <c r="K17" s="3">
        <v>11420</v>
      </c>
      <c r="L17" s="3">
        <v>326.8</v>
      </c>
      <c r="M17" s="3">
        <v>170.4</v>
      </c>
      <c r="N17" s="3">
        <v>1002</v>
      </c>
      <c r="O17" s="3">
        <v>1021.44</v>
      </c>
      <c r="Q17">
        <f t="shared" si="0"/>
        <v>8.1466395112016008E-3</v>
      </c>
      <c r="R17">
        <f t="shared" si="1"/>
        <v>-3.8864628820960721E-2</v>
      </c>
      <c r="S17">
        <f t="shared" si="2"/>
        <v>-4.7154471544715078E-3</v>
      </c>
      <c r="T17">
        <f t="shared" si="3"/>
        <v>1.8855965774045282E-2</v>
      </c>
      <c r="U17">
        <f t="shared" si="4"/>
        <v>9.4007050528791009E-3</v>
      </c>
      <c r="V17">
        <f t="shared" si="5"/>
        <v>2.6260504201680674E-3</v>
      </c>
      <c r="W17">
        <f t="shared" si="6"/>
        <v>-6.2146892655367235E-2</v>
      </c>
      <c r="X17">
        <f t="shared" si="7"/>
        <v>-1.4285714285713475E-3</v>
      </c>
      <c r="Y17">
        <f t="shared" si="8"/>
        <v>0</v>
      </c>
      <c r="Z17">
        <f t="shared" si="9"/>
        <v>1.5111111111111112E-2</v>
      </c>
      <c r="AA17">
        <f t="shared" si="10"/>
        <v>3.9938556067588673E-3</v>
      </c>
      <c r="AB17">
        <f t="shared" si="11"/>
        <v>2.6478375992940104E-3</v>
      </c>
      <c r="AC17">
        <f t="shared" si="12"/>
        <v>7.0351758793969852E-3</v>
      </c>
      <c r="AD17">
        <f t="shared" si="12"/>
        <v>3.5171831096614866E-3</v>
      </c>
      <c r="AG17">
        <f t="shared" si="13"/>
        <v>5.871461512385108E-5</v>
      </c>
      <c r="AH17">
        <f t="shared" si="14"/>
        <v>1.3691311920590492E-3</v>
      </c>
      <c r="AI17">
        <f t="shared" si="15"/>
        <v>1.9489731253903248E-5</v>
      </c>
      <c r="AJ17">
        <f t="shared" si="16"/>
        <v>3.6078080965833625E-4</v>
      </c>
      <c r="AK17">
        <f t="shared" si="17"/>
        <v>9.3514978638497496E-5</v>
      </c>
      <c r="AL17">
        <f t="shared" si="18"/>
        <v>5.7081594909208807E-6</v>
      </c>
      <c r="AM17">
        <f t="shared" si="19"/>
        <v>3.6913002967759946E-3</v>
      </c>
      <c r="AN17">
        <f t="shared" si="20"/>
        <v>3.9039351298791275E-8</v>
      </c>
      <c r="AO17">
        <f t="shared" si="21"/>
        <v>1.6765369436963319E-7</v>
      </c>
      <c r="AP17">
        <f t="shared" si="22"/>
        <v>2.138060185449065E-4</v>
      </c>
      <c r="AQ17">
        <f t="shared" si="23"/>
        <v>1.8489665983380448E-5</v>
      </c>
      <c r="AR17">
        <f t="shared" si="24"/>
        <v>7.8888155818979983E-6</v>
      </c>
      <c r="AS17">
        <f t="shared" si="25"/>
        <v>4.6579563077681923E-5</v>
      </c>
      <c r="AT17">
        <f t="shared" si="26"/>
        <v>1.3528288800814653E-5</v>
      </c>
      <c r="AV17">
        <f t="shared" si="29"/>
        <v>-1.3944223107569776E-2</v>
      </c>
      <c r="AW17">
        <f t="shared" si="30"/>
        <v>-8.1768877763871484E-2</v>
      </c>
      <c r="AX17">
        <f t="shared" si="31"/>
        <v>-0.10011761246692152</v>
      </c>
      <c r="AY17">
        <f t="shared" si="32"/>
        <v>1.740506329113924E-2</v>
      </c>
      <c r="AZ17">
        <f t="shared" si="33"/>
        <v>-2.3228803716607276E-3</v>
      </c>
      <c r="BA17">
        <f t="shared" si="34"/>
        <v>-7.554479418886198E-2</v>
      </c>
      <c r="BB17">
        <f t="shared" si="35"/>
        <v>-0.17821782178217821</v>
      </c>
      <c r="BC17">
        <f t="shared" si="36"/>
        <v>9.7331240188383086E-2</v>
      </c>
      <c r="BD17">
        <f t="shared" si="37"/>
        <v>7.128309572301425E-2</v>
      </c>
      <c r="BE17">
        <f t="shared" si="38"/>
        <v>6.4603337372984057E-2</v>
      </c>
      <c r="BF17">
        <f t="shared" si="39"/>
        <v>-1.8618618618618583E-2</v>
      </c>
      <c r="BG17">
        <f t="shared" si="40"/>
        <v>-2.517162471395884E-2</v>
      </c>
      <c r="BH17">
        <f t="shared" si="41"/>
        <v>-3.1884057971014491E-2</v>
      </c>
      <c r="BI17">
        <f t="shared" si="42"/>
        <v>-4.1810114351647672E-2</v>
      </c>
      <c r="BL17">
        <f t="shared" si="43"/>
        <v>7.0682339971132706E-4</v>
      </c>
      <c r="BM17">
        <f t="shared" si="44"/>
        <v>2.1399517873557199E-3</v>
      </c>
      <c r="BN17">
        <f t="shared" si="45"/>
        <v>8.8213455820124395E-3</v>
      </c>
      <c r="BO17">
        <f t="shared" si="46"/>
        <v>3.7149378975587526E-4</v>
      </c>
      <c r="BP17">
        <f t="shared" si="47"/>
        <v>3.1489571777409724E-6</v>
      </c>
      <c r="BQ17">
        <f t="shared" si="48"/>
        <v>5.7395518349096031E-3</v>
      </c>
      <c r="BR17">
        <f t="shared" si="49"/>
        <v>2.2989862022814847E-2</v>
      </c>
      <c r="BS17">
        <f t="shared" si="50"/>
        <v>1.4037682720220931E-2</v>
      </c>
      <c r="BT17">
        <f t="shared" si="51"/>
        <v>3.9227400589946729E-3</v>
      </c>
      <c r="BU17">
        <f t="shared" si="52"/>
        <v>3.3547838550816167E-3</v>
      </c>
      <c r="BV17">
        <f t="shared" si="53"/>
        <v>1.5503773613645804E-4</v>
      </c>
      <c r="BW17">
        <f t="shared" si="54"/>
        <v>4.1083265643578217E-4</v>
      </c>
      <c r="BX17">
        <f t="shared" si="55"/>
        <v>1.2531929852659404E-3</v>
      </c>
      <c r="BY17">
        <f t="shared" si="56"/>
        <v>1.4600295382604018E-3</v>
      </c>
    </row>
    <row r="18" spans="1:77" ht="15.75" thickBot="1">
      <c r="A18" s="1">
        <v>41304</v>
      </c>
      <c r="B18" s="3">
        <v>24.55</v>
      </c>
      <c r="C18" s="3">
        <v>114.5</v>
      </c>
      <c r="D18" s="3">
        <v>615</v>
      </c>
      <c r="E18" s="3">
        <v>631.1</v>
      </c>
      <c r="F18" s="2">
        <v>85.1</v>
      </c>
      <c r="G18" s="3">
        <v>3808</v>
      </c>
      <c r="H18" s="2">
        <v>88.5</v>
      </c>
      <c r="I18" s="3">
        <v>70</v>
      </c>
      <c r="J18" s="3">
        <v>526</v>
      </c>
      <c r="K18" s="3">
        <v>11250</v>
      </c>
      <c r="L18" s="3">
        <v>325.5</v>
      </c>
      <c r="M18" s="3">
        <v>169.95</v>
      </c>
      <c r="N18" s="3">
        <v>995</v>
      </c>
      <c r="O18" s="3">
        <v>1017.86</v>
      </c>
      <c r="Q18">
        <f t="shared" si="0"/>
        <v>-6.0728744939270683E-3</v>
      </c>
      <c r="R18">
        <f t="shared" si="1"/>
        <v>-6.0763888888889133E-3</v>
      </c>
      <c r="S18">
        <f t="shared" si="2"/>
        <v>0</v>
      </c>
      <c r="T18">
        <f t="shared" si="3"/>
        <v>-2.2134387351778295E-3</v>
      </c>
      <c r="U18">
        <f t="shared" si="4"/>
        <v>-1.7321016166281757E-2</v>
      </c>
      <c r="V18">
        <f t="shared" si="5"/>
        <v>-7.816571130797291E-3</v>
      </c>
      <c r="W18">
        <f t="shared" si="6"/>
        <v>1.2585812356979338E-2</v>
      </c>
      <c r="X18">
        <f t="shared" si="7"/>
        <v>-3.4482758620689655E-2</v>
      </c>
      <c r="Y18">
        <f t="shared" si="8"/>
        <v>2.734375E-2</v>
      </c>
      <c r="Z18">
        <f t="shared" si="9"/>
        <v>2.6737967914438501E-3</v>
      </c>
      <c r="AA18">
        <f t="shared" si="10"/>
        <v>-3.0627871362940277E-3</v>
      </c>
      <c r="AB18">
        <f t="shared" si="11"/>
        <v>-3.22580645161297E-3</v>
      </c>
      <c r="AC18">
        <f t="shared" si="12"/>
        <v>0</v>
      </c>
      <c r="AD18">
        <f t="shared" si="12"/>
        <v>-2.0686882947537808E-3</v>
      </c>
      <c r="AG18">
        <f t="shared" si="13"/>
        <v>4.299382606438725E-5</v>
      </c>
      <c r="AH18">
        <f t="shared" si="14"/>
        <v>1.7753859424544755E-5</v>
      </c>
      <c r="AI18">
        <f t="shared" si="15"/>
        <v>9.0438280862203574E-8</v>
      </c>
      <c r="AJ18">
        <f t="shared" si="16"/>
        <v>4.3063452707014075E-6</v>
      </c>
      <c r="AK18">
        <f t="shared" si="17"/>
        <v>2.9075047796210484E-4</v>
      </c>
      <c r="AL18">
        <f t="shared" si="18"/>
        <v>6.4857993561696545E-5</v>
      </c>
      <c r="AM18">
        <f t="shared" si="19"/>
        <v>1.9534626762271346E-4</v>
      </c>
      <c r="AN18">
        <f t="shared" si="20"/>
        <v>1.1056802729807443E-3</v>
      </c>
      <c r="AO18">
        <f t="shared" si="21"/>
        <v>7.2545622758745331E-4</v>
      </c>
      <c r="AP18">
        <f t="shared" si="22"/>
        <v>4.7733198666916138E-6</v>
      </c>
      <c r="AQ18">
        <f t="shared" si="23"/>
        <v>7.5992933465785714E-6</v>
      </c>
      <c r="AR18">
        <f t="shared" si="24"/>
        <v>9.39386032853549E-6</v>
      </c>
      <c r="AS18">
        <f t="shared" si="25"/>
        <v>4.420660841751336E-8</v>
      </c>
      <c r="AT18">
        <f t="shared" si="26"/>
        <v>3.6396595806086321E-6</v>
      </c>
      <c r="AV18">
        <f t="shared" si="29"/>
        <v>-2.5793650793650737E-2</v>
      </c>
      <c r="AW18">
        <f t="shared" si="30"/>
        <v>4.1382446566621163E-2</v>
      </c>
      <c r="AX18">
        <f t="shared" si="31"/>
        <v>-9.5588235294117641E-2</v>
      </c>
      <c r="AY18">
        <f t="shared" si="32"/>
        <v>3.9703459637561819E-2</v>
      </c>
      <c r="AZ18">
        <f t="shared" si="33"/>
        <v>1.1764705882352272E-3</v>
      </c>
      <c r="BA18">
        <f t="shared" si="34"/>
        <v>-5.0374064837905234E-2</v>
      </c>
      <c r="BB18">
        <f t="shared" si="35"/>
        <v>-9.3237704918032738E-2</v>
      </c>
      <c r="BC18">
        <f t="shared" si="36"/>
        <v>0.1419249592169658</v>
      </c>
      <c r="BD18">
        <f t="shared" si="37"/>
        <v>6.6937119675456389E-2</v>
      </c>
      <c r="BE18">
        <f t="shared" si="38"/>
        <v>5.1401869158878503E-2</v>
      </c>
      <c r="BF18">
        <f t="shared" si="39"/>
        <v>5.8714462299134023E-3</v>
      </c>
      <c r="BG18">
        <f t="shared" si="40"/>
        <v>-2.8857142857142921E-2</v>
      </c>
      <c r="BH18">
        <f t="shared" si="41"/>
        <v>-5.0000000000000001E-3</v>
      </c>
      <c r="BI18">
        <f t="shared" si="42"/>
        <v>-2.0063540964667403E-2</v>
      </c>
      <c r="BL18">
        <f t="shared" si="43"/>
        <v>1.4772936723816213E-3</v>
      </c>
      <c r="BM18">
        <f t="shared" si="44"/>
        <v>5.9123352838879855E-3</v>
      </c>
      <c r="BN18">
        <f t="shared" si="45"/>
        <v>7.9910443452465701E-3</v>
      </c>
      <c r="BO18">
        <f t="shared" si="46"/>
        <v>1.7282786189555044E-3</v>
      </c>
      <c r="BP18">
        <f t="shared" si="47"/>
        <v>2.7813821736878696E-5</v>
      </c>
      <c r="BQ18">
        <f t="shared" si="48"/>
        <v>2.5592570999921752E-3</v>
      </c>
      <c r="BR18">
        <f t="shared" si="49"/>
        <v>4.4414179925389924E-3</v>
      </c>
      <c r="BS18">
        <f t="shared" si="50"/>
        <v>2.6593275016034843E-2</v>
      </c>
      <c r="BT18">
        <f t="shared" si="51"/>
        <v>3.3972351220148333E-3</v>
      </c>
      <c r="BU18">
        <f t="shared" si="52"/>
        <v>1.9997914447224662E-3</v>
      </c>
      <c r="BV18">
        <f t="shared" si="53"/>
        <v>1.4492908956235105E-4</v>
      </c>
      <c r="BW18">
        <f t="shared" si="54"/>
        <v>5.738192886270817E-4</v>
      </c>
      <c r="BX18">
        <f t="shared" si="55"/>
        <v>7.2529203851433194E-5</v>
      </c>
      <c r="BY18">
        <f t="shared" si="56"/>
        <v>2.7105537641132331E-4</v>
      </c>
    </row>
    <row r="19" spans="1:77" ht="15.75" thickBot="1">
      <c r="A19" s="1">
        <v>41303</v>
      </c>
      <c r="B19" s="3">
        <v>24.7</v>
      </c>
      <c r="C19" s="3">
        <v>115.2</v>
      </c>
      <c r="D19" s="3">
        <v>615</v>
      </c>
      <c r="E19" s="3">
        <v>632.5</v>
      </c>
      <c r="F19" s="2">
        <v>86.6</v>
      </c>
      <c r="G19" s="3">
        <v>3838</v>
      </c>
      <c r="H19" s="2">
        <v>87.4</v>
      </c>
      <c r="I19" s="3">
        <v>72.5</v>
      </c>
      <c r="J19" s="3">
        <v>512</v>
      </c>
      <c r="K19" s="3">
        <v>11220</v>
      </c>
      <c r="L19" s="3">
        <v>326.5</v>
      </c>
      <c r="M19" s="3">
        <v>170.5</v>
      </c>
      <c r="N19" s="3">
        <v>995</v>
      </c>
      <c r="O19" s="3">
        <v>1019.97</v>
      </c>
      <c r="Q19">
        <f t="shared" si="0"/>
        <v>8.1632653061224202E-3</v>
      </c>
      <c r="R19">
        <f t="shared" si="1"/>
        <v>5.2054794520547974E-2</v>
      </c>
      <c r="S19">
        <f t="shared" si="2"/>
        <v>3.2626427406199023E-3</v>
      </c>
      <c r="T19">
        <f t="shared" si="3"/>
        <v>7.8075207138304289E-3</v>
      </c>
      <c r="U19">
        <f t="shared" si="4"/>
        <v>1.2865497076023325E-2</v>
      </c>
      <c r="V19">
        <f t="shared" si="5"/>
        <v>2.4833110814419225E-2</v>
      </c>
      <c r="W19">
        <f t="shared" si="6"/>
        <v>-6.8181818181817537E-3</v>
      </c>
      <c r="X19">
        <f t="shared" si="7"/>
        <v>-1.6282225237449155E-2</v>
      </c>
      <c r="Y19">
        <f t="shared" si="8"/>
        <v>1.6478062338693689E-2</v>
      </c>
      <c r="Z19">
        <f t="shared" si="9"/>
        <v>4.0268456375838931E-3</v>
      </c>
      <c r="AA19">
        <f t="shared" si="10"/>
        <v>1.2403100775193798E-2</v>
      </c>
      <c r="AB19">
        <f t="shared" si="11"/>
        <v>2.9411764705882353E-3</v>
      </c>
      <c r="AC19">
        <f t="shared" si="12"/>
        <v>-7.9760717846460612E-3</v>
      </c>
      <c r="AD19">
        <f t="shared" si="12"/>
        <v>7.3081367214118302E-3</v>
      </c>
      <c r="AG19">
        <f t="shared" si="13"/>
        <v>5.8969683386151695E-5</v>
      </c>
      <c r="AH19">
        <f t="shared" si="14"/>
        <v>2.9071130374154252E-3</v>
      </c>
      <c r="AI19">
        <f t="shared" si="15"/>
        <v>1.2697622302175989E-5</v>
      </c>
      <c r="AJ19">
        <f t="shared" si="16"/>
        <v>6.3135513521933457E-5</v>
      </c>
      <c r="AK19">
        <f t="shared" si="17"/>
        <v>1.7253101809003115E-4</v>
      </c>
      <c r="AL19">
        <f t="shared" si="18"/>
        <v>6.0497481935359678E-4</v>
      </c>
      <c r="AM19">
        <f t="shared" si="19"/>
        <v>2.9456250255266892E-5</v>
      </c>
      <c r="AN19">
        <f t="shared" si="20"/>
        <v>2.2653975304671382E-4</v>
      </c>
      <c r="AO19">
        <f t="shared" si="21"/>
        <v>2.5820013013616572E-4</v>
      </c>
      <c r="AP19">
        <f t="shared" si="22"/>
        <v>1.2516323979133165E-5</v>
      </c>
      <c r="AQ19">
        <f t="shared" si="23"/>
        <v>1.6152392551608581E-4</v>
      </c>
      <c r="AR19">
        <f t="shared" si="24"/>
        <v>9.6226671284144231E-6</v>
      </c>
      <c r="AS19">
        <f t="shared" si="25"/>
        <v>6.7015924553306548E-5</v>
      </c>
      <c r="AT19">
        <f t="shared" si="26"/>
        <v>5.5786496222940442E-5</v>
      </c>
      <c r="AV19">
        <f t="shared" si="29"/>
        <v>0</v>
      </c>
      <c r="AW19">
        <f t="shared" si="30"/>
        <v>4.72727272727273E-2</v>
      </c>
      <c r="AX19">
        <f t="shared" si="31"/>
        <v>-8.2226533353230893E-2</v>
      </c>
      <c r="AY19">
        <f t="shared" si="32"/>
        <v>3.858784893267652E-2</v>
      </c>
      <c r="AZ19">
        <f t="shared" si="33"/>
        <v>1.8823529411764638E-2</v>
      </c>
      <c r="BA19">
        <f t="shared" si="34"/>
        <v>-4.7878938228727366E-2</v>
      </c>
      <c r="BB19">
        <f t="shared" si="35"/>
        <v>-0.11448834853090169</v>
      </c>
      <c r="BC19">
        <f t="shared" si="36"/>
        <v>0.16935483870967741</v>
      </c>
      <c r="BD19">
        <f t="shared" si="37"/>
        <v>4.065040650406504E-2</v>
      </c>
      <c r="BE19">
        <f t="shared" si="38"/>
        <v>4.8598130841121495E-2</v>
      </c>
      <c r="BF19">
        <f t="shared" si="39"/>
        <v>2.0312500000000001E-2</v>
      </c>
      <c r="BG19">
        <f t="shared" si="40"/>
        <v>-2.5714285714285714E-2</v>
      </c>
      <c r="BH19">
        <f t="shared" si="41"/>
        <v>-3.0060120240480962E-3</v>
      </c>
      <c r="BI19">
        <f t="shared" si="42"/>
        <v>-1.5425454896471855E-2</v>
      </c>
      <c r="BL19">
        <f t="shared" si="43"/>
        <v>1.5981832881491089E-4</v>
      </c>
      <c r="BM19">
        <f t="shared" si="44"/>
        <v>6.8528582190655442E-3</v>
      </c>
      <c r="BN19">
        <f t="shared" si="45"/>
        <v>5.7807037625009182E-3</v>
      </c>
      <c r="BO19">
        <f t="shared" si="46"/>
        <v>1.6367655968153158E-3</v>
      </c>
      <c r="BP19">
        <f t="shared" si="47"/>
        <v>5.253694864562553E-4</v>
      </c>
      <c r="BQ19">
        <f t="shared" si="48"/>
        <v>2.3130303346816906E-3</v>
      </c>
      <c r="BR19">
        <f t="shared" si="49"/>
        <v>7.7254621198335795E-3</v>
      </c>
      <c r="BS19">
        <f t="shared" si="50"/>
        <v>3.6291898122351958E-2</v>
      </c>
      <c r="BT19">
        <f t="shared" si="51"/>
        <v>1.0239419094326394E-3</v>
      </c>
      <c r="BU19">
        <f t="shared" si="52"/>
        <v>1.7568914898919647E-3</v>
      </c>
      <c r="BV19">
        <f t="shared" si="53"/>
        <v>7.0117470238109539E-4</v>
      </c>
      <c r="BW19">
        <f t="shared" si="54"/>
        <v>4.3312553693799577E-4</v>
      </c>
      <c r="BX19">
        <f t="shared" si="55"/>
        <v>4.2541961920078846E-5</v>
      </c>
      <c r="BY19">
        <f t="shared" si="56"/>
        <v>1.3984655178346663E-4</v>
      </c>
    </row>
    <row r="20" spans="1:77" ht="15.75" thickBot="1">
      <c r="A20" s="1">
        <v>41302</v>
      </c>
      <c r="B20" s="3">
        <v>24.5</v>
      </c>
      <c r="C20" s="3">
        <v>109.5</v>
      </c>
      <c r="D20" s="3">
        <v>613</v>
      </c>
      <c r="E20" s="3">
        <v>627.6</v>
      </c>
      <c r="F20" s="2">
        <v>85.5</v>
      </c>
      <c r="G20" s="3">
        <v>3745</v>
      </c>
      <c r="H20" s="2">
        <v>88</v>
      </c>
      <c r="I20" s="3">
        <v>73.7</v>
      </c>
      <c r="J20" s="3">
        <v>503.7</v>
      </c>
      <c r="K20" s="3">
        <v>11175</v>
      </c>
      <c r="L20" s="3">
        <v>322.5</v>
      </c>
      <c r="M20" s="3">
        <v>170</v>
      </c>
      <c r="N20" s="3">
        <v>1003</v>
      </c>
      <c r="O20" s="3">
        <v>1012.57</v>
      </c>
      <c r="Q20">
        <f t="shared" si="0"/>
        <v>0</v>
      </c>
      <c r="R20">
        <f t="shared" si="1"/>
        <v>-4.9977283053157396E-3</v>
      </c>
      <c r="S20">
        <f t="shared" si="2"/>
        <v>-6.4829821717990272E-3</v>
      </c>
      <c r="T20">
        <f t="shared" si="3"/>
        <v>-9.0004737091424793E-3</v>
      </c>
      <c r="U20">
        <f t="shared" si="4"/>
        <v>-1.7241379310344827E-2</v>
      </c>
      <c r="V20">
        <f t="shared" si="5"/>
        <v>-3.949730700179533E-2</v>
      </c>
      <c r="W20">
        <f t="shared" si="6"/>
        <v>-2.7624309392265192E-2</v>
      </c>
      <c r="X20">
        <f t="shared" si="7"/>
        <v>5.2857142857142901E-2</v>
      </c>
      <c r="Y20">
        <f t="shared" si="8"/>
        <v>5.3892215568862051E-3</v>
      </c>
      <c r="Z20">
        <f t="shared" si="9"/>
        <v>1.1312217194570135E-2</v>
      </c>
      <c r="AA20">
        <f t="shared" si="10"/>
        <v>-1.3761467889908258E-2</v>
      </c>
      <c r="AB20">
        <f t="shared" si="11"/>
        <v>-1.1340505961035119E-2</v>
      </c>
      <c r="AC20">
        <f t="shared" si="12"/>
        <v>3.0000000000000001E-3</v>
      </c>
      <c r="AD20">
        <f t="shared" si="12"/>
        <v>-1.1442072069433377E-2</v>
      </c>
      <c r="AG20">
        <f t="shared" si="13"/>
        <v>2.3434627982572245E-7</v>
      </c>
      <c r="AH20">
        <f t="shared" si="14"/>
        <v>9.8274243846200134E-6</v>
      </c>
      <c r="AI20">
        <f t="shared" si="15"/>
        <v>3.8220247096980548E-5</v>
      </c>
      <c r="AJ20">
        <f t="shared" si="16"/>
        <v>7.8538739956745738E-5</v>
      </c>
      <c r="AK20">
        <f t="shared" si="17"/>
        <v>2.8804097911805848E-4</v>
      </c>
      <c r="AL20">
        <f t="shared" si="18"/>
        <v>1.5788052143195191E-3</v>
      </c>
      <c r="AM20">
        <f t="shared" si="19"/>
        <v>6.8819593645011987E-4</v>
      </c>
      <c r="AN20">
        <f t="shared" si="20"/>
        <v>2.9255258612802351E-3</v>
      </c>
      <c r="AO20">
        <f t="shared" si="21"/>
        <v>2.479807134479686E-5</v>
      </c>
      <c r="AP20">
        <f t="shared" si="22"/>
        <v>1.1714194546585609E-4</v>
      </c>
      <c r="AQ20">
        <f t="shared" si="23"/>
        <v>1.8104677559262593E-4</v>
      </c>
      <c r="AR20">
        <f t="shared" si="24"/>
        <v>1.249843509591104E-4</v>
      </c>
      <c r="AS20">
        <f t="shared" si="25"/>
        <v>7.7826845503343096E-6</v>
      </c>
      <c r="AT20">
        <f t="shared" si="26"/>
        <v>1.2726486338290156E-4</v>
      </c>
      <c r="AV20">
        <f t="shared" si="29"/>
        <v>-1.6064257028112393E-2</v>
      </c>
      <c r="AW20">
        <f t="shared" si="30"/>
        <v>-1.2623985572587967E-2</v>
      </c>
      <c r="AX20">
        <f t="shared" si="31"/>
        <v>-9.2524056254626202E-2</v>
      </c>
      <c r="AY20">
        <f t="shared" si="32"/>
        <v>6.2648154419234672E-2</v>
      </c>
      <c r="AZ20">
        <f t="shared" si="33"/>
        <v>7.6605774896877513E-3</v>
      </c>
      <c r="BA20">
        <f t="shared" si="34"/>
        <v>-8.76979293544458E-2</v>
      </c>
      <c r="BB20">
        <f t="shared" si="35"/>
        <v>-8.3333333333333329E-2</v>
      </c>
      <c r="BC20">
        <f t="shared" si="36"/>
        <v>0.2491525423728814</v>
      </c>
      <c r="BD20">
        <f t="shared" si="37"/>
        <v>2.3780487804878025E-2</v>
      </c>
      <c r="BE20">
        <f t="shared" si="38"/>
        <v>5.9241706161137442E-2</v>
      </c>
      <c r="BF20">
        <f t="shared" si="39"/>
        <v>9.0738423028785264E-3</v>
      </c>
      <c r="BG20">
        <f t="shared" si="40"/>
        <v>-2.8571428571428571E-2</v>
      </c>
      <c r="BH20">
        <f t="shared" si="41"/>
        <v>-1.2795275590551181E-2</v>
      </c>
      <c r="BI20">
        <f t="shared" si="42"/>
        <v>-2.2974198653003781E-2</v>
      </c>
      <c r="BL20">
        <f t="shared" si="43"/>
        <v>8.2404502539275845E-4</v>
      </c>
      <c r="BM20">
        <f t="shared" si="44"/>
        <v>5.2373600740008837E-4</v>
      </c>
      <c r="BN20">
        <f t="shared" si="45"/>
        <v>7.452603422006444E-3</v>
      </c>
      <c r="BO20">
        <f t="shared" si="46"/>
        <v>4.1624775209435803E-3</v>
      </c>
      <c r="BP20">
        <f t="shared" si="47"/>
        <v>1.3825028157463402E-4</v>
      </c>
      <c r="BQ20">
        <f t="shared" si="48"/>
        <v>7.72868943640797E-3</v>
      </c>
      <c r="BR20">
        <f t="shared" si="49"/>
        <v>3.2193813942002578E-3</v>
      </c>
      <c r="BS20">
        <f t="shared" si="50"/>
        <v>7.3063187094808177E-2</v>
      </c>
      <c r="BT20">
        <f t="shared" si="51"/>
        <v>2.288918945095795E-4</v>
      </c>
      <c r="BU20">
        <f t="shared" si="52"/>
        <v>2.7624342661820215E-3</v>
      </c>
      <c r="BV20">
        <f t="shared" si="53"/>
        <v>2.3228948000485625E-4</v>
      </c>
      <c r="BW20">
        <f t="shared" si="54"/>
        <v>5.6021262103382239E-4</v>
      </c>
      <c r="BX20">
        <f t="shared" si="55"/>
        <v>2.6607101893228797E-4</v>
      </c>
      <c r="BY20">
        <f t="shared" si="56"/>
        <v>3.7536804084341795E-4</v>
      </c>
    </row>
    <row r="21" spans="1:77" ht="15.75" thickBot="1">
      <c r="A21" s="1">
        <v>41299</v>
      </c>
      <c r="B21" s="3">
        <v>24.5</v>
      </c>
      <c r="C21" s="3">
        <v>110.05</v>
      </c>
      <c r="D21" s="3">
        <v>617</v>
      </c>
      <c r="E21" s="3">
        <v>633.29999999999995</v>
      </c>
      <c r="F21" s="2">
        <v>87</v>
      </c>
      <c r="G21" s="3">
        <v>3899</v>
      </c>
      <c r="H21" s="2">
        <v>90.5</v>
      </c>
      <c r="I21" s="3">
        <v>70</v>
      </c>
      <c r="J21" s="3">
        <v>501</v>
      </c>
      <c r="K21" s="3">
        <v>11050</v>
      </c>
      <c r="L21" s="3">
        <v>327</v>
      </c>
      <c r="M21" s="3">
        <v>171.95</v>
      </c>
      <c r="N21" s="3">
        <v>1000</v>
      </c>
      <c r="O21" s="3">
        <v>1024.29</v>
      </c>
      <c r="Q21">
        <f t="shared" si="0"/>
        <v>-1.4084507042253577E-2</v>
      </c>
      <c r="R21">
        <f t="shared" si="1"/>
        <v>9.6330275229357543E-3</v>
      </c>
      <c r="S21">
        <f t="shared" si="2"/>
        <v>-8.0385852090032149E-3</v>
      </c>
      <c r="T21">
        <f t="shared" si="3"/>
        <v>3.0929513267133325E-2</v>
      </c>
      <c r="U21">
        <f t="shared" si="4"/>
        <v>1.1627906976744186E-2</v>
      </c>
      <c r="V21">
        <f t="shared" si="5"/>
        <v>3.0872137895549268E-3</v>
      </c>
      <c r="W21">
        <f t="shared" si="6"/>
        <v>5.5555555555555558E-3</v>
      </c>
      <c r="X21">
        <f t="shared" si="7"/>
        <v>-2.7777777777777776E-2</v>
      </c>
      <c r="Y21">
        <f t="shared" si="8"/>
        <v>-7.9207920792079209E-3</v>
      </c>
      <c r="Z21">
        <f t="shared" si="9"/>
        <v>1.7495395948434623E-2</v>
      </c>
      <c r="AA21">
        <f t="shared" si="10"/>
        <v>0</v>
      </c>
      <c r="AB21">
        <f t="shared" si="11"/>
        <v>8.7310826542478029E-4</v>
      </c>
      <c r="AC21">
        <f t="shared" si="12"/>
        <v>-1.768172888015717E-2</v>
      </c>
      <c r="AD21">
        <f t="shared" si="12"/>
        <v>2.3780165580411699E-3</v>
      </c>
      <c r="AG21">
        <f t="shared" si="13"/>
        <v>2.1224411462984121E-4</v>
      </c>
      <c r="AH21">
        <f t="shared" si="14"/>
        <v>1.3215533792162361E-4</v>
      </c>
      <c r="AI21">
        <f t="shared" si="15"/>
        <v>5.9874409720495985E-5</v>
      </c>
      <c r="AJ21">
        <f t="shared" si="16"/>
        <v>9.6520685784089514E-4</v>
      </c>
      <c r="AK21">
        <f t="shared" si="17"/>
        <v>1.4155089226971292E-4</v>
      </c>
      <c r="AL21">
        <f t="shared" si="18"/>
        <v>8.1244315762327391E-6</v>
      </c>
      <c r="AM21">
        <f t="shared" si="19"/>
        <v>4.8252141102342109E-5</v>
      </c>
      <c r="AN21">
        <f t="shared" si="20"/>
        <v>7.0473206632263338E-4</v>
      </c>
      <c r="AO21">
        <f t="shared" si="21"/>
        <v>6.939302245004267E-5</v>
      </c>
      <c r="AP21">
        <f t="shared" si="22"/>
        <v>2.8921736963471789E-4</v>
      </c>
      <c r="AQ21">
        <f t="shared" si="23"/>
        <v>9.3700610143068842E-8</v>
      </c>
      <c r="AR21">
        <f t="shared" si="24"/>
        <v>1.0691026612591111E-6</v>
      </c>
      <c r="AS21">
        <f t="shared" si="25"/>
        <v>3.2012303980225672E-4</v>
      </c>
      <c r="AT21">
        <f t="shared" si="26"/>
        <v>6.4460927599160819E-6</v>
      </c>
      <c r="AV21">
        <f t="shared" si="29"/>
        <v>-8.0971659919028063E-3</v>
      </c>
      <c r="AW21">
        <f t="shared" si="30"/>
        <v>2.2768670309653918E-3</v>
      </c>
      <c r="AX21">
        <f t="shared" si="31"/>
        <v>-7.6347305389221562E-2</v>
      </c>
      <c r="AY21">
        <f t="shared" si="32"/>
        <v>4.8509933774834361E-2</v>
      </c>
      <c r="AZ21">
        <f t="shared" si="33"/>
        <v>1.9929660023446694E-2</v>
      </c>
      <c r="BA21">
        <f t="shared" si="34"/>
        <v>-3.178544822448473E-2</v>
      </c>
      <c r="BB21">
        <f t="shared" si="35"/>
        <v>-5.5816379760041675E-2</v>
      </c>
      <c r="BC21">
        <f t="shared" si="36"/>
        <v>0.10062893081761004</v>
      </c>
      <c r="BD21">
        <f t="shared" si="37"/>
        <v>2.8747433264887063E-2</v>
      </c>
      <c r="BE21">
        <f t="shared" si="38"/>
        <v>3.9022096850023509E-2</v>
      </c>
      <c r="BF21">
        <f t="shared" si="39"/>
        <v>2.9921259842519685E-2</v>
      </c>
      <c r="BG21">
        <f t="shared" si="40"/>
        <v>-5.4945054945055929E-3</v>
      </c>
      <c r="BH21">
        <f t="shared" si="41"/>
        <v>6.0362173038229373E-3</v>
      </c>
      <c r="BI21">
        <f t="shared" si="42"/>
        <v>-9.189487226612756E-3</v>
      </c>
      <c r="BL21">
        <f t="shared" si="43"/>
        <v>4.301099954202668E-4</v>
      </c>
      <c r="BM21">
        <f t="shared" si="44"/>
        <v>1.4277917621871386E-3</v>
      </c>
      <c r="BN21">
        <f t="shared" si="45"/>
        <v>4.9212626325805808E-3</v>
      </c>
      <c r="BO21">
        <f t="shared" si="46"/>
        <v>2.5380481397495143E-3</v>
      </c>
      <c r="BP21">
        <f t="shared" si="47"/>
        <v>5.7730011795705709E-4</v>
      </c>
      <c r="BQ21">
        <f t="shared" si="48"/>
        <v>1.0240309756759565E-3</v>
      </c>
      <c r="BR21">
        <f t="shared" si="49"/>
        <v>8.5396264496602828E-4</v>
      </c>
      <c r="BS21">
        <f t="shared" si="50"/>
        <v>1.4829983051436135E-2</v>
      </c>
      <c r="BT21">
        <f t="shared" si="51"/>
        <v>4.0385400219144075E-4</v>
      </c>
      <c r="BU21">
        <f t="shared" si="52"/>
        <v>1.0458274438017601E-3</v>
      </c>
      <c r="BV21">
        <f t="shared" si="53"/>
        <v>1.3023771931476877E-3</v>
      </c>
      <c r="BW21">
        <f t="shared" si="54"/>
        <v>3.5033148553571946E-7</v>
      </c>
      <c r="BX21">
        <f t="shared" si="55"/>
        <v>6.3494393332891406E-6</v>
      </c>
      <c r="BY21">
        <f t="shared" si="56"/>
        <v>3.1244810348093275E-5</v>
      </c>
    </row>
    <row r="22" spans="1:77" ht="15.75" thickBot="1">
      <c r="A22" s="1">
        <v>41298</v>
      </c>
      <c r="B22" s="3">
        <v>24.85</v>
      </c>
      <c r="C22" s="3">
        <v>109</v>
      </c>
      <c r="D22" s="3">
        <v>622</v>
      </c>
      <c r="E22" s="3">
        <v>614.29999999999995</v>
      </c>
      <c r="F22" s="2">
        <v>86</v>
      </c>
      <c r="G22" s="3">
        <v>3887</v>
      </c>
      <c r="H22" s="2">
        <v>90</v>
      </c>
      <c r="I22" s="3">
        <v>72</v>
      </c>
      <c r="J22" s="3">
        <v>505</v>
      </c>
      <c r="K22" s="3">
        <v>10860</v>
      </c>
      <c r="L22" s="3">
        <v>327</v>
      </c>
      <c r="M22" s="3">
        <v>171.8</v>
      </c>
      <c r="N22" s="3">
        <v>1018</v>
      </c>
      <c r="O22" s="3">
        <v>1021.86</v>
      </c>
      <c r="Q22">
        <f t="shared" si="0"/>
        <v>-4.0080160320640429E-3</v>
      </c>
      <c r="R22">
        <f t="shared" si="1"/>
        <v>9.2592592592592587E-3</v>
      </c>
      <c r="S22">
        <f t="shared" si="2"/>
        <v>-3.2659409020217731E-2</v>
      </c>
      <c r="T22">
        <f t="shared" si="3"/>
        <v>-2.1117608836908192E-3</v>
      </c>
      <c r="U22">
        <f t="shared" si="4"/>
        <v>-1.1614401858303638E-3</v>
      </c>
      <c r="V22">
        <f t="shared" si="5"/>
        <v>-1.27000254000508E-2</v>
      </c>
      <c r="W22">
        <f t="shared" si="6"/>
        <v>2.3890784982935086E-2</v>
      </c>
      <c r="X22">
        <f t="shared" si="7"/>
        <v>6.993006993006993E-3</v>
      </c>
      <c r="Y22">
        <f t="shared" si="8"/>
        <v>0</v>
      </c>
      <c r="Z22">
        <f t="shared" si="9"/>
        <v>-3.669724770642202E-3</v>
      </c>
      <c r="AA22">
        <f t="shared" si="10"/>
        <v>-6.0790273556231003E-3</v>
      </c>
      <c r="AB22">
        <f t="shared" si="11"/>
        <v>-1.1627906976743525E-3</v>
      </c>
      <c r="AC22">
        <f t="shared" si="12"/>
        <v>2.2190983030424764E-2</v>
      </c>
      <c r="AD22">
        <f t="shared" si="12"/>
        <v>-4.8304474007128057E-3</v>
      </c>
      <c r="AG22">
        <f t="shared" si="13"/>
        <v>2.0179045849610893E-5</v>
      </c>
      <c r="AH22">
        <f t="shared" si="14"/>
        <v>1.2370144779063285E-4</v>
      </c>
      <c r="AI22">
        <f t="shared" si="15"/>
        <v>1.0470841350528749E-3</v>
      </c>
      <c r="AJ22">
        <f t="shared" si="16"/>
        <v>3.8946852797350914E-6</v>
      </c>
      <c r="AK22">
        <f t="shared" si="17"/>
        <v>7.9536242529479034E-7</v>
      </c>
      <c r="AL22">
        <f t="shared" si="18"/>
        <v>1.6736339032239481E-4</v>
      </c>
      <c r="AM22">
        <f t="shared" si="19"/>
        <v>6.391595786960192E-4</v>
      </c>
      <c r="AN22">
        <f t="shared" si="20"/>
        <v>6.7634087815606684E-5</v>
      </c>
      <c r="AO22">
        <f t="shared" si="21"/>
        <v>1.6765369436963319E-7</v>
      </c>
      <c r="AP22">
        <f t="shared" si="22"/>
        <v>1.7295024368854272E-5</v>
      </c>
      <c r="AQ22">
        <f t="shared" si="23"/>
        <v>3.3326626128533731E-5</v>
      </c>
      <c r="AR22">
        <f t="shared" si="24"/>
        <v>1.0038532163825257E-6</v>
      </c>
      <c r="AS22">
        <f t="shared" si="25"/>
        <v>4.8315246293720705E-4</v>
      </c>
      <c r="AT22">
        <f t="shared" si="26"/>
        <v>2.1804681256787487E-5</v>
      </c>
      <c r="AV22">
        <f t="shared" si="29"/>
        <v>-1.3888888888888805E-2</v>
      </c>
      <c r="AW22">
        <f t="shared" si="30"/>
        <v>-4.1114664230242374E-3</v>
      </c>
      <c r="AX22">
        <f t="shared" si="31"/>
        <v>-5.82891748675246E-2</v>
      </c>
      <c r="AY22">
        <f t="shared" si="32"/>
        <v>-4.8598736432852747E-3</v>
      </c>
      <c r="AZ22">
        <f t="shared" si="33"/>
        <v>-9.2165898617511191E-3</v>
      </c>
      <c r="BA22">
        <f t="shared" si="34"/>
        <v>-4.6134969325153374E-2</v>
      </c>
      <c r="BB22">
        <f t="shared" si="35"/>
        <v>-5.7591623036649213E-2</v>
      </c>
      <c r="BC22">
        <f t="shared" si="36"/>
        <v>0.10854503464203229</v>
      </c>
      <c r="BD22">
        <f t="shared" si="37"/>
        <v>5.2083333333333336E-2</v>
      </c>
      <c r="BE22">
        <f t="shared" si="38"/>
        <v>1.4953271028037384E-2</v>
      </c>
      <c r="BF22">
        <f t="shared" si="39"/>
        <v>1.238390092879257E-2</v>
      </c>
      <c r="BG22">
        <f t="shared" si="40"/>
        <v>4.6783625730994821E-3</v>
      </c>
      <c r="BH22">
        <f t="shared" si="41"/>
        <v>3.0260095132071629E-2</v>
      </c>
      <c r="BI22">
        <f t="shared" si="42"/>
        <v>-1.8659547292300849E-2</v>
      </c>
      <c r="BL22">
        <f t="shared" si="43"/>
        <v>7.0388421385306828E-4</v>
      </c>
      <c r="BM22">
        <f t="shared" si="44"/>
        <v>9.8582174577967197E-4</v>
      </c>
      <c r="BN22">
        <f t="shared" si="45"/>
        <v>2.7137411837480428E-3</v>
      </c>
      <c r="BO22">
        <f t="shared" si="46"/>
        <v>8.9446619409396896E-6</v>
      </c>
      <c r="BP22">
        <f t="shared" si="47"/>
        <v>2.6205997333863397E-5</v>
      </c>
      <c r="BQ22">
        <f t="shared" si="48"/>
        <v>2.1483229720233596E-3</v>
      </c>
      <c r="BR22">
        <f t="shared" si="49"/>
        <v>9.6086872137774446E-4</v>
      </c>
      <c r="BS22">
        <f t="shared" si="50"/>
        <v>1.682066894957426E-2</v>
      </c>
      <c r="BT22">
        <f t="shared" si="51"/>
        <v>1.8863402875571676E-3</v>
      </c>
      <c r="BU22">
        <f t="shared" si="52"/>
        <v>6.8400006421536529E-5</v>
      </c>
      <c r="BV22">
        <f t="shared" si="53"/>
        <v>3.4414347898404816E-4</v>
      </c>
      <c r="BW22">
        <f t="shared" si="54"/>
        <v>9.1795177744820664E-5</v>
      </c>
      <c r="BX22">
        <f t="shared" si="55"/>
        <v>7.1522480572351914E-4</v>
      </c>
      <c r="BY22">
        <f t="shared" si="56"/>
        <v>2.2679654636008155E-4</v>
      </c>
    </row>
    <row r="23" spans="1:77" ht="15.75" thickBot="1">
      <c r="A23" s="1">
        <v>41297</v>
      </c>
      <c r="B23" s="3">
        <v>24.95</v>
      </c>
      <c r="C23" s="3">
        <v>108</v>
      </c>
      <c r="D23" s="3">
        <v>643</v>
      </c>
      <c r="E23" s="3">
        <v>615.6</v>
      </c>
      <c r="F23" s="2">
        <v>86.1</v>
      </c>
      <c r="G23" s="3">
        <v>3937</v>
      </c>
      <c r="H23" s="2">
        <v>87.9</v>
      </c>
      <c r="I23" s="3">
        <v>71.5</v>
      </c>
      <c r="J23" s="3">
        <v>505</v>
      </c>
      <c r="K23" s="3">
        <v>10900</v>
      </c>
      <c r="L23" s="3">
        <v>329</v>
      </c>
      <c r="M23" s="3">
        <v>172</v>
      </c>
      <c r="N23" s="3">
        <v>995.9</v>
      </c>
      <c r="O23" s="3">
        <v>1026.82</v>
      </c>
      <c r="Q23">
        <f t="shared" si="0"/>
        <v>6.0483870967741361E-3</v>
      </c>
      <c r="R23">
        <f t="shared" si="1"/>
        <v>0</v>
      </c>
      <c r="S23">
        <f t="shared" si="2"/>
        <v>-7.716049382716049E-3</v>
      </c>
      <c r="T23">
        <f t="shared" si="3"/>
        <v>3.2594524119947846E-3</v>
      </c>
      <c r="U23">
        <f t="shared" si="4"/>
        <v>-1.1600928074246928E-3</v>
      </c>
      <c r="V23">
        <f t="shared" si="5"/>
        <v>-3.291139240506329E-3</v>
      </c>
      <c r="W23">
        <f t="shared" si="6"/>
        <v>-4.5300113250282157E-3</v>
      </c>
      <c r="X23">
        <f t="shared" si="7"/>
        <v>3.3236994219653135E-2</v>
      </c>
      <c r="Y23">
        <f t="shared" si="8"/>
        <v>-1.976284584980237E-3</v>
      </c>
      <c r="Z23">
        <f t="shared" si="9"/>
        <v>0</v>
      </c>
      <c r="AA23">
        <f t="shared" si="10"/>
        <v>5.5012224938875654E-3</v>
      </c>
      <c r="AB23">
        <f t="shared" si="11"/>
        <v>0</v>
      </c>
      <c r="AC23">
        <f t="shared" si="12"/>
        <v>1.1065989847715714E-2</v>
      </c>
      <c r="AD23">
        <f t="shared" si="12"/>
        <v>1.5215652614945922E-3</v>
      </c>
      <c r="AG23">
        <f t="shared" si="13"/>
        <v>3.0961365954281117E-5</v>
      </c>
      <c r="AH23">
        <f t="shared" si="14"/>
        <v>3.4702324684259596E-6</v>
      </c>
      <c r="AI23">
        <f t="shared" si="15"/>
        <v>5.4986967762368972E-5</v>
      </c>
      <c r="AJ23">
        <f t="shared" si="16"/>
        <v>1.1544484856903963E-5</v>
      </c>
      <c r="AK23">
        <f t="shared" si="17"/>
        <v>7.9296097322360024E-7</v>
      </c>
      <c r="AL23">
        <f t="shared" si="18"/>
        <v>1.2446884034397548E-5</v>
      </c>
      <c r="AM23">
        <f t="shared" si="19"/>
        <v>9.854518675696635E-6</v>
      </c>
      <c r="AN23">
        <f t="shared" si="20"/>
        <v>1.1880417738624556E-3</v>
      </c>
      <c r="AO23">
        <f t="shared" si="21"/>
        <v>5.6917550998558727E-6</v>
      </c>
      <c r="AP23">
        <f t="shared" si="22"/>
        <v>2.3912483924114675E-7</v>
      </c>
      <c r="AQ23">
        <f t="shared" si="23"/>
        <v>3.3725059054897934E-5</v>
      </c>
      <c r="AR23">
        <f t="shared" si="24"/>
        <v>2.5877851239446424E-8</v>
      </c>
      <c r="AS23">
        <f t="shared" si="25"/>
        <v>1.178470078223587E-4</v>
      </c>
      <c r="AT23">
        <f t="shared" si="26"/>
        <v>2.8306863550474529E-6</v>
      </c>
      <c r="AV23">
        <f t="shared" si="29"/>
        <v>-9.9206349206349201E-3</v>
      </c>
      <c r="AW23">
        <f t="shared" si="30"/>
        <v>-1.3698630136986301E-2</v>
      </c>
      <c r="AX23">
        <f t="shared" si="31"/>
        <v>-2.2796352583586626E-2</v>
      </c>
      <c r="AY23">
        <f t="shared" si="32"/>
        <v>7.5286415711947998E-3</v>
      </c>
      <c r="AZ23">
        <f t="shared" si="33"/>
        <v>-4.6242774566474642E-3</v>
      </c>
      <c r="BA23">
        <f t="shared" si="34"/>
        <v>-2.0403085344613089E-2</v>
      </c>
      <c r="BB23">
        <f t="shared" si="35"/>
        <v>-2.872928176795574E-2</v>
      </c>
      <c r="BC23">
        <f t="shared" si="36"/>
        <v>0.12244897959183669</v>
      </c>
      <c r="BD23">
        <f t="shared" si="37"/>
        <v>6.3157894736842107E-2</v>
      </c>
      <c r="BE23">
        <f t="shared" si="38"/>
        <v>2.5399811853245531E-2</v>
      </c>
      <c r="BF23">
        <f t="shared" si="39"/>
        <v>2.1739130434782608E-2</v>
      </c>
      <c r="BG23">
        <f t="shared" si="40"/>
        <v>0</v>
      </c>
      <c r="BH23">
        <f t="shared" si="41"/>
        <v>1.9344933469805505E-2</v>
      </c>
      <c r="BI23">
        <f t="shared" si="42"/>
        <v>-4.0639761011047951E-3</v>
      </c>
      <c r="BL23">
        <f t="shared" si="43"/>
        <v>5.0906921923647523E-4</v>
      </c>
      <c r="BM23">
        <f t="shared" si="44"/>
        <v>4.7570378638909095E-4</v>
      </c>
      <c r="BN23">
        <f t="shared" si="45"/>
        <v>2.7558519069602956E-4</v>
      </c>
      <c r="BO23">
        <f t="shared" si="46"/>
        <v>8.8317751024945712E-5</v>
      </c>
      <c r="BP23">
        <f t="shared" si="47"/>
        <v>2.7758878960400791E-7</v>
      </c>
      <c r="BQ23">
        <f t="shared" si="48"/>
        <v>4.2510691816456724E-4</v>
      </c>
      <c r="BR23">
        <f t="shared" si="49"/>
        <v>4.5605364810895308E-6</v>
      </c>
      <c r="BS23">
        <f t="shared" si="50"/>
        <v>2.0620519613747872E-2</v>
      </c>
      <c r="BT23">
        <f t="shared" si="51"/>
        <v>2.9709673237756961E-3</v>
      </c>
      <c r="BU23">
        <f t="shared" si="52"/>
        <v>3.5032498337588913E-4</v>
      </c>
      <c r="BV23">
        <f t="shared" si="53"/>
        <v>7.7876347887856454E-4</v>
      </c>
      <c r="BW23">
        <f t="shared" si="54"/>
        <v>2.4035657626576671E-5</v>
      </c>
      <c r="BX23">
        <f t="shared" si="55"/>
        <v>2.5054222109646815E-4</v>
      </c>
      <c r="BY23">
        <f t="shared" si="56"/>
        <v>2.154766474566068E-7</v>
      </c>
    </row>
    <row r="24" spans="1:77" ht="15.75" thickBot="1">
      <c r="A24" s="1">
        <v>41296</v>
      </c>
      <c r="B24" s="3">
        <v>24.8</v>
      </c>
      <c r="C24" s="3">
        <v>108</v>
      </c>
      <c r="D24" s="3">
        <v>648</v>
      </c>
      <c r="E24" s="3">
        <v>613.6</v>
      </c>
      <c r="F24" s="2">
        <v>86.2</v>
      </c>
      <c r="G24" s="3">
        <v>3950</v>
      </c>
      <c r="H24" s="2">
        <v>88.3</v>
      </c>
      <c r="I24" s="3">
        <v>69.2</v>
      </c>
      <c r="J24" s="3">
        <v>506</v>
      </c>
      <c r="K24" s="3">
        <v>10900</v>
      </c>
      <c r="L24" s="3">
        <v>327.2</v>
      </c>
      <c r="M24" s="3">
        <v>172</v>
      </c>
      <c r="N24" s="3">
        <v>985</v>
      </c>
      <c r="O24" s="3">
        <v>1025.26</v>
      </c>
      <c r="Q24">
        <f t="shared" si="0"/>
        <v>-6.0120240480961359E-3</v>
      </c>
      <c r="R24">
        <f t="shared" si="1"/>
        <v>-9.1743119266055051E-3</v>
      </c>
      <c r="S24">
        <f t="shared" si="2"/>
        <v>1.3908205841446101E-3</v>
      </c>
      <c r="T24">
        <f t="shared" si="3"/>
        <v>-1.7453963170536393E-2</v>
      </c>
      <c r="U24">
        <f t="shared" si="4"/>
        <v>-9.7645031591038975E-3</v>
      </c>
      <c r="V24">
        <f t="shared" si="5"/>
        <v>6.1130922058074376E-3</v>
      </c>
      <c r="W24">
        <f t="shared" si="6"/>
        <v>-1.5607580824972192E-2</v>
      </c>
      <c r="X24">
        <f t="shared" si="7"/>
        <v>1.6152716593245353E-2</v>
      </c>
      <c r="Y24">
        <f t="shared" si="8"/>
        <v>1.7818253811126058E-3</v>
      </c>
      <c r="Z24">
        <f t="shared" si="9"/>
        <v>9.2592592592592587E-3</v>
      </c>
      <c r="AA24">
        <f t="shared" si="10"/>
        <v>-6.3771636805345358E-3</v>
      </c>
      <c r="AB24">
        <f t="shared" si="11"/>
        <v>1.1764705882352941E-2</v>
      </c>
      <c r="AC24">
        <f t="shared" si="12"/>
        <v>-6.5557236510337871E-3</v>
      </c>
      <c r="AD24">
        <f t="shared" si="12"/>
        <v>-4.2829255975216154E-3</v>
      </c>
      <c r="AG24">
        <f t="shared" si="13"/>
        <v>4.2199540019466204E-5</v>
      </c>
      <c r="AH24">
        <f t="shared" si="14"/>
        <v>5.345738779931054E-5</v>
      </c>
      <c r="AI24">
        <f t="shared" si="15"/>
        <v>2.8613419610532077E-6</v>
      </c>
      <c r="AJ24">
        <f t="shared" si="16"/>
        <v>2.99833396787587E-4</v>
      </c>
      <c r="AK24">
        <f t="shared" si="17"/>
        <v>9.0153010421694516E-5</v>
      </c>
      <c r="AL24">
        <f t="shared" si="18"/>
        <v>3.4529929394041796E-5</v>
      </c>
      <c r="AM24">
        <f t="shared" si="19"/>
        <v>2.0211627250622805E-4</v>
      </c>
      <c r="AN24">
        <f t="shared" si="20"/>
        <v>3.0219317306316403E-4</v>
      </c>
      <c r="AO24">
        <f t="shared" si="21"/>
        <v>1.8833994663456839E-6</v>
      </c>
      <c r="AP24">
        <f t="shared" si="22"/>
        <v>7.69173786177771E-5</v>
      </c>
      <c r="AQ24">
        <f t="shared" si="23"/>
        <v>3.6857746776684825E-5</v>
      </c>
      <c r="AR24">
        <f t="shared" si="24"/>
        <v>1.4221926333364175E-4</v>
      </c>
      <c r="AS24">
        <f t="shared" si="25"/>
        <v>4.5778449194633578E-5</v>
      </c>
      <c r="AT24">
        <f t="shared" si="26"/>
        <v>1.6991102379267784E-5</v>
      </c>
      <c r="AV24">
        <f t="shared" si="29"/>
        <v>-2.7450980392156835E-2</v>
      </c>
      <c r="AW24">
        <f t="shared" si="30"/>
        <v>1.0289990645462996E-2</v>
      </c>
      <c r="AX24">
        <f t="shared" si="31"/>
        <v>4.6511627906976744E-3</v>
      </c>
      <c r="AY24">
        <f t="shared" si="32"/>
        <v>4.9068216789194812E-2</v>
      </c>
      <c r="AZ24">
        <f t="shared" si="33"/>
        <v>8.1871345029240102E-3</v>
      </c>
      <c r="BA24">
        <f t="shared" si="34"/>
        <v>1.0136847440446021E-3</v>
      </c>
      <c r="BB24">
        <f t="shared" si="35"/>
        <v>1.2614678899082504E-2</v>
      </c>
      <c r="BC24">
        <f t="shared" si="36"/>
        <v>5.8103975535168148E-2</v>
      </c>
      <c r="BD24">
        <f t="shared" si="37"/>
        <v>7.0672873465933081E-2</v>
      </c>
      <c r="BE24">
        <f t="shared" si="38"/>
        <v>1.2540640966093822E-2</v>
      </c>
      <c r="BF24">
        <f t="shared" si="39"/>
        <v>1.931464174454825E-2</v>
      </c>
      <c r="BG24">
        <f t="shared" si="40"/>
        <v>-4.3415340086830683E-3</v>
      </c>
      <c r="BH24">
        <f t="shared" si="41"/>
        <v>8.1883316274309111E-3</v>
      </c>
      <c r="BI24">
        <f t="shared" si="42"/>
        <v>1.3743869640879584E-2</v>
      </c>
      <c r="BL24">
        <f t="shared" si="43"/>
        <v>1.6074412565878866E-3</v>
      </c>
      <c r="BM24">
        <f t="shared" si="44"/>
        <v>2.0975718035283275E-3</v>
      </c>
      <c r="BN24">
        <f t="shared" si="45"/>
        <v>1.1765212951452893E-4</v>
      </c>
      <c r="BO24">
        <f t="shared" si="46"/>
        <v>2.5946113494881642E-3</v>
      </c>
      <c r="BP24">
        <f t="shared" si="47"/>
        <v>1.509100459382606E-4</v>
      </c>
      <c r="BQ24">
        <f t="shared" si="48"/>
        <v>6.3784018886666785E-7</v>
      </c>
      <c r="BR24">
        <f t="shared" si="49"/>
        <v>1.5373001522526715E-3</v>
      </c>
      <c r="BS24">
        <f t="shared" si="50"/>
        <v>6.2811113272467529E-3</v>
      </c>
      <c r="BT24">
        <f t="shared" si="51"/>
        <v>3.846673816003831E-3</v>
      </c>
      <c r="BU24">
        <f t="shared" si="52"/>
        <v>3.431381589054872E-5</v>
      </c>
      <c r="BV24">
        <f t="shared" si="53"/>
        <v>6.4932444181438787E-4</v>
      </c>
      <c r="BW24">
        <f t="shared" si="54"/>
        <v>3.1481460128621827E-7</v>
      </c>
      <c r="BX24">
        <f t="shared" si="55"/>
        <v>2.1826871132666102E-5</v>
      </c>
      <c r="BY24">
        <f t="shared" si="56"/>
        <v>3.0080223415817698E-4</v>
      </c>
    </row>
    <row r="25" spans="1:77" ht="15.75" thickBot="1">
      <c r="A25" s="1">
        <v>41295</v>
      </c>
      <c r="B25" s="3">
        <v>24.95</v>
      </c>
      <c r="C25" s="3">
        <v>109</v>
      </c>
      <c r="D25" s="3">
        <v>647.1</v>
      </c>
      <c r="E25" s="3">
        <v>624.5</v>
      </c>
      <c r="F25" s="2">
        <v>87.05</v>
      </c>
      <c r="G25" s="3">
        <v>3926</v>
      </c>
      <c r="H25" s="2">
        <v>89.7</v>
      </c>
      <c r="I25" s="3">
        <v>68.099999999999994</v>
      </c>
      <c r="J25" s="3">
        <v>505.1</v>
      </c>
      <c r="K25" s="3">
        <v>10800</v>
      </c>
      <c r="L25" s="3">
        <v>329.3</v>
      </c>
      <c r="M25" s="3">
        <v>170</v>
      </c>
      <c r="N25" s="3">
        <v>991.5</v>
      </c>
      <c r="O25" s="3">
        <v>1029.67</v>
      </c>
      <c r="Q25">
        <f t="shared" si="0"/>
        <v>1.0121457489878543E-2</v>
      </c>
      <c r="R25">
        <f t="shared" si="1"/>
        <v>-2.5915996425379853E-2</v>
      </c>
      <c r="S25">
        <f t="shared" si="2"/>
        <v>-8.8834431000152474E-3</v>
      </c>
      <c r="T25">
        <f t="shared" si="3"/>
        <v>-3.2532920216886134E-2</v>
      </c>
      <c r="U25">
        <f t="shared" si="4"/>
        <v>-1.1918274687854679E-2</v>
      </c>
      <c r="V25">
        <f t="shared" si="5"/>
        <v>-1.3567839195979899E-2</v>
      </c>
      <c r="W25">
        <f t="shared" si="6"/>
        <v>-1.1135857461023865E-3</v>
      </c>
      <c r="X25">
        <f t="shared" si="7"/>
        <v>7.3475385745770997E-4</v>
      </c>
      <c r="Y25">
        <f t="shared" si="8"/>
        <v>-4.3366844076483122E-3</v>
      </c>
      <c r="Z25">
        <f t="shared" si="9"/>
        <v>6.993006993006993E-3</v>
      </c>
      <c r="AA25">
        <f t="shared" si="10"/>
        <v>-2.1212121212120867E-3</v>
      </c>
      <c r="AB25">
        <f t="shared" si="11"/>
        <v>0</v>
      </c>
      <c r="AC25">
        <f t="shared" si="12"/>
        <v>-3.4174288873253366E-3</v>
      </c>
      <c r="AD25">
        <f t="shared" si="12"/>
        <v>-1.2325902620573139E-2</v>
      </c>
      <c r="AG25">
        <f t="shared" si="13"/>
        <v>9.2878789389958105E-5</v>
      </c>
      <c r="AH25">
        <f t="shared" si="14"/>
        <v>5.7855356443034143E-4</v>
      </c>
      <c r="AI25">
        <f t="shared" si="15"/>
        <v>7.3662971350235733E-5</v>
      </c>
      <c r="AJ25">
        <f t="shared" si="16"/>
        <v>1.0494136747495459E-3</v>
      </c>
      <c r="AK25">
        <f t="shared" si="17"/>
        <v>1.3569140657699198E-4</v>
      </c>
      <c r="AL25">
        <f t="shared" si="18"/>
        <v>1.9057013228434186E-4</v>
      </c>
      <c r="AM25">
        <f t="shared" si="19"/>
        <v>7.6859140583353105E-8</v>
      </c>
      <c r="AN25">
        <f t="shared" si="20"/>
        <v>3.86413965678864E-6</v>
      </c>
      <c r="AO25">
        <f t="shared" si="21"/>
        <v>2.2525842723458909E-5</v>
      </c>
      <c r="AP25">
        <f t="shared" si="22"/>
        <v>4.230205590098673E-5</v>
      </c>
      <c r="AQ25">
        <f t="shared" si="23"/>
        <v>3.2946118506126384E-6</v>
      </c>
      <c r="AR25">
        <f t="shared" si="24"/>
        <v>2.5877851239446424E-8</v>
      </c>
      <c r="AS25">
        <f t="shared" si="25"/>
        <v>1.3160080782773751E-5</v>
      </c>
      <c r="AT25">
        <f t="shared" si="26"/>
        <v>1.4798731045781772E-4</v>
      </c>
      <c r="AV25">
        <f t="shared" si="29"/>
        <v>-1.9646365422396856E-2</v>
      </c>
      <c r="AW25">
        <f t="shared" si="30"/>
        <v>3.9084842707340271E-2</v>
      </c>
      <c r="AX25">
        <f t="shared" si="31"/>
        <v>1.7027863777090136E-3</v>
      </c>
      <c r="AY25">
        <f t="shared" si="32"/>
        <v>7.1367301423914953E-2</v>
      </c>
      <c r="AZ25">
        <f t="shared" si="33"/>
        <v>2.4117647058823497E-2</v>
      </c>
      <c r="BA25">
        <f t="shared" si="34"/>
        <v>1.5306122448979591E-3</v>
      </c>
      <c r="BB25">
        <f t="shared" si="35"/>
        <v>4.2417199302731037E-2</v>
      </c>
      <c r="BC25">
        <f t="shared" si="36"/>
        <v>4.7692307692307603E-2</v>
      </c>
      <c r="BD25">
        <f t="shared" si="37"/>
        <v>6.5611814345991615E-2</v>
      </c>
      <c r="BE25">
        <f t="shared" si="38"/>
        <v>-3.6900369003690036E-3</v>
      </c>
      <c r="BF25">
        <f t="shared" si="39"/>
        <v>1.0122699386503103E-2</v>
      </c>
      <c r="BG25">
        <f t="shared" si="40"/>
        <v>-5.8479532163742687E-3</v>
      </c>
      <c r="BH25">
        <f t="shared" si="41"/>
        <v>2.9595015576323987E-2</v>
      </c>
      <c r="BI25">
        <f t="shared" si="42"/>
        <v>2.1477748457371968E-2</v>
      </c>
      <c r="BL25">
        <f t="shared" si="43"/>
        <v>1.0425338544780864E-3</v>
      </c>
      <c r="BM25">
        <f t="shared" si="44"/>
        <v>5.5642808816076727E-3</v>
      </c>
      <c r="BN25">
        <f t="shared" si="45"/>
        <v>6.2384410142828504E-5</v>
      </c>
      <c r="BO25">
        <f t="shared" si="46"/>
        <v>5.3635720862996537E-3</v>
      </c>
      <c r="BP25">
        <f t="shared" si="47"/>
        <v>7.9608947306930209E-4</v>
      </c>
      <c r="BQ25">
        <f t="shared" si="48"/>
        <v>1.7307414697457458E-6</v>
      </c>
      <c r="BR25">
        <f t="shared" si="49"/>
        <v>4.7625098132980642E-3</v>
      </c>
      <c r="BS25">
        <f t="shared" si="50"/>
        <v>4.7391926994402242E-3</v>
      </c>
      <c r="BT25">
        <f t="shared" si="51"/>
        <v>3.2444985789260323E-3</v>
      </c>
      <c r="BU25">
        <f t="shared" si="52"/>
        <v>1.0759660399694655E-4</v>
      </c>
      <c r="BV25">
        <f t="shared" si="53"/>
        <v>2.6536093908651988E-4</v>
      </c>
      <c r="BW25">
        <f t="shared" si="54"/>
        <v>8.9365975639713885E-7</v>
      </c>
      <c r="BX25">
        <f t="shared" si="55"/>
        <v>6.8009377731821923E-4</v>
      </c>
      <c r="BY25">
        <f t="shared" si="56"/>
        <v>6.288825076952838E-4</v>
      </c>
    </row>
    <row r="26" spans="1:77" ht="15.75" thickBot="1">
      <c r="A26" s="1">
        <v>41292</v>
      </c>
      <c r="B26" s="3">
        <v>24.7</v>
      </c>
      <c r="C26" s="3">
        <v>111.9</v>
      </c>
      <c r="D26" s="3">
        <v>652.9</v>
      </c>
      <c r="E26" s="3">
        <v>645.5</v>
      </c>
      <c r="F26" s="2">
        <v>88.1</v>
      </c>
      <c r="G26" s="3">
        <v>3980</v>
      </c>
      <c r="H26" s="2">
        <v>89.8</v>
      </c>
      <c r="I26" s="3">
        <v>68.05</v>
      </c>
      <c r="J26" s="3">
        <v>507.3</v>
      </c>
      <c r="K26" s="3">
        <v>10725</v>
      </c>
      <c r="L26" s="3">
        <v>330</v>
      </c>
      <c r="M26" s="3">
        <v>170</v>
      </c>
      <c r="N26" s="3">
        <v>994.9</v>
      </c>
      <c r="O26" s="3">
        <v>1042.52</v>
      </c>
      <c r="Q26">
        <f t="shared" si="0"/>
        <v>-1.002004008016032E-2</v>
      </c>
      <c r="R26">
        <f t="shared" si="1"/>
        <v>9.9277978339350949E-3</v>
      </c>
      <c r="S26">
        <f t="shared" si="2"/>
        <v>1.8413380389748837E-3</v>
      </c>
      <c r="T26">
        <f t="shared" si="3"/>
        <v>-5.2396363075974377E-3</v>
      </c>
      <c r="U26">
        <f t="shared" si="4"/>
        <v>1.1481056257175661E-2</v>
      </c>
      <c r="V26">
        <f t="shared" si="5"/>
        <v>2.5188916876574307E-3</v>
      </c>
      <c r="W26">
        <f t="shared" si="6"/>
        <v>-3.07609282245009E-2</v>
      </c>
      <c r="X26">
        <f t="shared" si="7"/>
        <v>7.3529411764701707E-4</v>
      </c>
      <c r="Y26">
        <f t="shared" si="8"/>
        <v>6.5476190476190703E-3</v>
      </c>
      <c r="Z26">
        <f t="shared" si="9"/>
        <v>-2.6039244861899005E-3</v>
      </c>
      <c r="AA26">
        <f t="shared" si="10"/>
        <v>1.5174506828528073E-3</v>
      </c>
      <c r="AB26">
        <f t="shared" si="11"/>
        <v>-1.7615971814445763E-3</v>
      </c>
      <c r="AC26">
        <f t="shared" si="12"/>
        <v>6.0673475578926078E-3</v>
      </c>
      <c r="AD26">
        <f t="shared" si="12"/>
        <v>2.4945790877515297E-4</v>
      </c>
      <c r="AG26">
        <f t="shared" si="13"/>
        <v>1.103368171291021E-4</v>
      </c>
      <c r="AH26">
        <f t="shared" si="14"/>
        <v>1.3901951777909124E-4</v>
      </c>
      <c r="AI26">
        <f t="shared" si="15"/>
        <v>4.5884536883580145E-6</v>
      </c>
      <c r="AJ26">
        <f t="shared" si="16"/>
        <v>2.6023987348524081E-5</v>
      </c>
      <c r="AK26">
        <f t="shared" si="17"/>
        <v>1.380781397667836E-4</v>
      </c>
      <c r="AL26">
        <f t="shared" si="18"/>
        <v>5.2076004517611116E-6</v>
      </c>
      <c r="AM26">
        <f t="shared" si="19"/>
        <v>8.6260322437835659E-4</v>
      </c>
      <c r="AN26">
        <f t="shared" si="20"/>
        <v>3.8662639724228379E-6</v>
      </c>
      <c r="AO26">
        <f t="shared" si="21"/>
        <v>3.7677053417974503E-5</v>
      </c>
      <c r="AP26">
        <f t="shared" si="22"/>
        <v>9.5662061603872197E-6</v>
      </c>
      <c r="AQ26">
        <f t="shared" si="23"/>
        <v>3.3253573486872934E-6</v>
      </c>
      <c r="AR26">
        <f t="shared" si="24"/>
        <v>2.5623405014920142E-6</v>
      </c>
      <c r="AS26">
        <f t="shared" si="25"/>
        <v>3.4305548737236637E-5</v>
      </c>
      <c r="AT26">
        <f t="shared" si="26"/>
        <v>1.6839288132114403E-7</v>
      </c>
      <c r="AV26">
        <f t="shared" si="29"/>
        <v>-3.137254901960787E-2</v>
      </c>
      <c r="AW26">
        <f t="shared" si="30"/>
        <v>9.7058823529411822E-2</v>
      </c>
      <c r="AX26">
        <f t="shared" si="31"/>
        <v>1.0681114551083556E-2</v>
      </c>
      <c r="AY26">
        <f t="shared" si="32"/>
        <v>0.11620266297769333</v>
      </c>
      <c r="AZ26">
        <f t="shared" si="33"/>
        <v>4.3220840734162123E-2</v>
      </c>
      <c r="BA26">
        <f t="shared" si="34"/>
        <v>1.2980402137948587E-2</v>
      </c>
      <c r="BB26">
        <f t="shared" si="35"/>
        <v>5.2754982415005862E-2</v>
      </c>
      <c r="BC26">
        <f t="shared" si="36"/>
        <v>4.8536209553158571E-2</v>
      </c>
      <c r="BD26">
        <f t="shared" si="37"/>
        <v>6.7550505050505097E-2</v>
      </c>
      <c r="BE26">
        <f t="shared" si="38"/>
        <v>-5.1020408163265302E-3</v>
      </c>
      <c r="BF26">
        <f t="shared" si="39"/>
        <v>2.4844720496894408E-2</v>
      </c>
      <c r="BG26">
        <f t="shared" si="40"/>
        <v>5.9171597633136093E-3</v>
      </c>
      <c r="BH26">
        <f t="shared" si="41"/>
        <v>4.2872117400419262E-2</v>
      </c>
      <c r="BI26">
        <f t="shared" si="42"/>
        <v>4.0252250094793385E-2</v>
      </c>
      <c r="BL26">
        <f t="shared" si="43"/>
        <v>1.9372741359824932E-3</v>
      </c>
      <c r="BM26">
        <f t="shared" si="44"/>
        <v>1.7574298055383707E-2</v>
      </c>
      <c r="BN26">
        <f t="shared" si="45"/>
        <v>2.8482328628717996E-4</v>
      </c>
      <c r="BO26">
        <f t="shared" si="46"/>
        <v>1.3940943780532915E-2</v>
      </c>
      <c r="BP26">
        <f t="shared" si="47"/>
        <v>2.2390168998954749E-3</v>
      </c>
      <c r="BQ26">
        <f t="shared" si="48"/>
        <v>1.6295457858985613E-4</v>
      </c>
      <c r="BR26">
        <f t="shared" si="49"/>
        <v>6.2962198292103875E-3</v>
      </c>
      <c r="BS26">
        <f t="shared" si="50"/>
        <v>4.8560963071178475E-3</v>
      </c>
      <c r="BT26">
        <f t="shared" si="51"/>
        <v>3.4691146849583315E-3</v>
      </c>
      <c r="BU26">
        <f t="shared" si="52"/>
        <v>1.3888344858306467E-4</v>
      </c>
      <c r="BV26">
        <f t="shared" si="53"/>
        <v>9.6173943576669354E-4</v>
      </c>
      <c r="BW26">
        <f t="shared" si="54"/>
        <v>1.1706757842828426E-4</v>
      </c>
      <c r="BX26">
        <f t="shared" si="55"/>
        <v>1.5488718687460062E-3</v>
      </c>
      <c r="BY26">
        <f t="shared" si="56"/>
        <v>1.9230006731238815E-3</v>
      </c>
    </row>
    <row r="27" spans="1:77" ht="15.75" thickBot="1">
      <c r="A27" s="1">
        <v>41291</v>
      </c>
      <c r="B27" s="3">
        <v>24.95</v>
      </c>
      <c r="C27" s="3">
        <v>110.8</v>
      </c>
      <c r="D27" s="3">
        <v>651.70000000000005</v>
      </c>
      <c r="E27" s="3">
        <v>648.9</v>
      </c>
      <c r="F27" s="2">
        <v>87.1</v>
      </c>
      <c r="G27" s="3">
        <v>3970</v>
      </c>
      <c r="H27" s="2">
        <v>92.65</v>
      </c>
      <c r="I27" s="3">
        <v>68</v>
      </c>
      <c r="J27" s="3">
        <v>504</v>
      </c>
      <c r="K27" s="3">
        <v>10753</v>
      </c>
      <c r="L27" s="3">
        <v>329.5</v>
      </c>
      <c r="M27" s="3">
        <v>170.3</v>
      </c>
      <c r="N27" s="3">
        <v>988.9</v>
      </c>
      <c r="O27" s="3">
        <v>1042.26</v>
      </c>
      <c r="Q27">
        <f t="shared" si="0"/>
        <v>-2.0000000000000282E-3</v>
      </c>
      <c r="R27">
        <f t="shared" si="1"/>
        <v>-4.72914875322442E-2</v>
      </c>
      <c r="S27">
        <f t="shared" si="2"/>
        <v>4.9344641480339943E-3</v>
      </c>
      <c r="T27">
        <f t="shared" si="3"/>
        <v>-4.6019328117809484E-3</v>
      </c>
      <c r="U27">
        <f t="shared" si="4"/>
        <v>-2.2909507445590246E-3</v>
      </c>
      <c r="V27">
        <f t="shared" si="5"/>
        <v>8.8945362134688691E-3</v>
      </c>
      <c r="W27">
        <f t="shared" si="6"/>
        <v>2.3191606847045926E-2</v>
      </c>
      <c r="X27">
        <f t="shared" si="7"/>
        <v>4.2145593869731802E-2</v>
      </c>
      <c r="Y27">
        <f t="shared" si="8"/>
        <v>-9.9108027750247768E-4</v>
      </c>
      <c r="Z27">
        <f t="shared" si="9"/>
        <v>3.5464302379841343E-3</v>
      </c>
      <c r="AA27">
        <f t="shared" si="10"/>
        <v>5.1860890787064932E-3</v>
      </c>
      <c r="AB27">
        <f t="shared" si="11"/>
        <v>-1.3611352447147375E-2</v>
      </c>
      <c r="AC27">
        <f t="shared" si="12"/>
        <v>4.0613260229464924E-3</v>
      </c>
      <c r="AD27">
        <f t="shared" si="12"/>
        <v>2.8384216451299857E-3</v>
      </c>
      <c r="AG27">
        <f t="shared" si="13"/>
        <v>6.1707193010207867E-6</v>
      </c>
      <c r="AH27">
        <f t="shared" si="14"/>
        <v>2.0637605630950654E-3</v>
      </c>
      <c r="AI27">
        <f t="shared" si="15"/>
        <v>2.7407253380060203E-5</v>
      </c>
      <c r="AJ27">
        <f t="shared" si="16"/>
        <v>1.9924328698168562E-5</v>
      </c>
      <c r="AK27">
        <f t="shared" si="17"/>
        <v>4.0858214539239492E-6</v>
      </c>
      <c r="AL27">
        <f t="shared" si="18"/>
        <v>7.4955098783683534E-5</v>
      </c>
      <c r="AM27">
        <f t="shared" si="19"/>
        <v>6.042957370938016E-4</v>
      </c>
      <c r="AN27">
        <f t="shared" si="20"/>
        <v>1.8815278239550123E-3</v>
      </c>
      <c r="AO27">
        <f t="shared" si="21"/>
        <v>1.9615000805919105E-6</v>
      </c>
      <c r="AP27">
        <f t="shared" si="22"/>
        <v>9.3478556557280194E-6</v>
      </c>
      <c r="AQ27">
        <f t="shared" si="23"/>
        <v>3.0164201882694299E-5</v>
      </c>
      <c r="AR27">
        <f t="shared" si="24"/>
        <v>1.8091558722984244E-4</v>
      </c>
      <c r="AS27">
        <f t="shared" si="25"/>
        <v>1.4830758218741777E-5</v>
      </c>
      <c r="AT27">
        <f t="shared" si="26"/>
        <v>8.99592498092032E-6</v>
      </c>
      <c r="AV27">
        <f t="shared" si="29"/>
        <v>-2.156862745098042E-2</v>
      </c>
      <c r="AW27">
        <f t="shared" si="30"/>
        <v>9.81169474727452E-2</v>
      </c>
      <c r="AX27">
        <f t="shared" si="31"/>
        <v>8.8235294117647769E-3</v>
      </c>
      <c r="AY27">
        <f t="shared" si="32"/>
        <v>0.12950391644908613</v>
      </c>
      <c r="AZ27">
        <f t="shared" si="33"/>
        <v>3.3214709371292971E-2</v>
      </c>
      <c r="BA27">
        <f t="shared" si="34"/>
        <v>-2.5125628140703518E-3</v>
      </c>
      <c r="BB27">
        <f t="shared" si="35"/>
        <v>9.0000000000000066E-2</v>
      </c>
      <c r="BC27">
        <f t="shared" si="36"/>
        <v>2.9498525073746733E-3</v>
      </c>
      <c r="BD27">
        <f t="shared" si="37"/>
        <v>7.2340425531914887E-2</v>
      </c>
      <c r="BE27">
        <f t="shared" si="38"/>
        <v>4.9532710280373836E-3</v>
      </c>
      <c r="BF27">
        <f t="shared" si="39"/>
        <v>3.6163522012578615E-2</v>
      </c>
      <c r="BG27">
        <f t="shared" si="40"/>
        <v>7.6923076923077595E-3</v>
      </c>
      <c r="BH27">
        <f t="shared" si="41"/>
        <v>3.5497382198952855E-2</v>
      </c>
      <c r="BI27">
        <f t="shared" si="42"/>
        <v>4.0605437354606137E-2</v>
      </c>
      <c r="BL27">
        <f t="shared" si="43"/>
        <v>1.1703620643702672E-3</v>
      </c>
      <c r="BM27">
        <f t="shared" si="44"/>
        <v>1.7855964618526066E-2</v>
      </c>
      <c r="BN27">
        <f t="shared" si="45"/>
        <v>2.2557406340255359E-4</v>
      </c>
      <c r="BO27">
        <f t="shared" si="46"/>
        <v>1.7258872308085187E-2</v>
      </c>
      <c r="BP27">
        <f t="shared" si="47"/>
        <v>1.3921942893182725E-3</v>
      </c>
      <c r="BQ27">
        <f t="shared" si="48"/>
        <v>7.439794018322177E-6</v>
      </c>
      <c r="BR27">
        <f t="shared" si="49"/>
        <v>1.3594100325203739E-2</v>
      </c>
      <c r="BS27">
        <f t="shared" si="50"/>
        <v>5.8077816573575108E-4</v>
      </c>
      <c r="BT27">
        <f t="shared" si="51"/>
        <v>4.0563029045350843E-3</v>
      </c>
      <c r="BU27">
        <f t="shared" si="52"/>
        <v>2.9914136320003115E-6</v>
      </c>
      <c r="BV27">
        <f t="shared" si="53"/>
        <v>1.7918903303075109E-3</v>
      </c>
      <c r="BW27">
        <f t="shared" si="54"/>
        <v>1.5863213873798347E-4</v>
      </c>
      <c r="BX27">
        <f t="shared" si="55"/>
        <v>1.0227827158626091E-3</v>
      </c>
      <c r="BY27">
        <f t="shared" si="56"/>
        <v>1.9541013721017142E-3</v>
      </c>
    </row>
    <row r="28" spans="1:77" ht="15.75" thickBot="1">
      <c r="A28" s="1">
        <v>41290</v>
      </c>
      <c r="B28" s="3">
        <v>25</v>
      </c>
      <c r="C28" s="3">
        <v>116.3</v>
      </c>
      <c r="D28" s="3">
        <v>648.5</v>
      </c>
      <c r="E28" s="3">
        <v>651.9</v>
      </c>
      <c r="F28" s="2">
        <v>87.3</v>
      </c>
      <c r="G28" s="3">
        <v>3935</v>
      </c>
      <c r="H28" s="2">
        <v>90.55</v>
      </c>
      <c r="I28" s="3">
        <v>65.25</v>
      </c>
      <c r="J28" s="3">
        <v>504.5</v>
      </c>
      <c r="K28" s="3">
        <v>10715</v>
      </c>
      <c r="L28" s="3">
        <v>327.8</v>
      </c>
      <c r="M28" s="3">
        <v>172.65</v>
      </c>
      <c r="N28" s="3">
        <v>984.9</v>
      </c>
      <c r="O28" s="3">
        <v>1039.31</v>
      </c>
      <c r="Q28">
        <f t="shared" si="0"/>
        <v>1.2145748987854281E-2</v>
      </c>
      <c r="R28">
        <f t="shared" si="1"/>
        <v>6.6972477064220159E-2</v>
      </c>
      <c r="S28">
        <f t="shared" si="2"/>
        <v>6.987577639751553E-3</v>
      </c>
      <c r="T28">
        <f t="shared" si="3"/>
        <v>-1.9404332129963866E-2</v>
      </c>
      <c r="U28">
        <f t="shared" si="4"/>
        <v>-7.9545454545454867E-3</v>
      </c>
      <c r="V28">
        <f t="shared" si="5"/>
        <v>-6.0621369032583987E-3</v>
      </c>
      <c r="W28">
        <f t="shared" si="6"/>
        <v>1.7415730337078619E-2</v>
      </c>
      <c r="X28">
        <f t="shared" si="7"/>
        <v>7.668711656441281E-4</v>
      </c>
      <c r="Y28">
        <f t="shared" si="8"/>
        <v>-9.9009900990099011E-4</v>
      </c>
      <c r="Z28">
        <f t="shared" si="9"/>
        <v>-7.8703703703703696E-3</v>
      </c>
      <c r="AA28">
        <f t="shared" si="10"/>
        <v>3.9816232771822703E-3</v>
      </c>
      <c r="AB28">
        <f t="shared" si="11"/>
        <v>-1.0034403669724769E-2</v>
      </c>
      <c r="AC28">
        <f t="shared" si="12"/>
        <v>-2.026547775863816E-3</v>
      </c>
      <c r="AD28">
        <f t="shared" si="12"/>
        <v>-2.906920966287366E-3</v>
      </c>
      <c r="AG28">
        <f t="shared" si="13"/>
        <v>1.359942144246457E-4</v>
      </c>
      <c r="AH28">
        <f t="shared" si="14"/>
        <v>4.7383030777550525E-3</v>
      </c>
      <c r="AI28">
        <f t="shared" si="15"/>
        <v>5.311942214342348E-5</v>
      </c>
      <c r="AJ28">
        <f t="shared" si="16"/>
        <v>3.7118133559600931E-4</v>
      </c>
      <c r="AK28">
        <f t="shared" si="17"/>
        <v>5.9058244529896734E-5</v>
      </c>
      <c r="AL28">
        <f t="shared" si="18"/>
        <v>3.9677550159630234E-5</v>
      </c>
      <c r="AM28">
        <f t="shared" si="19"/>
        <v>3.5368635654580934E-4</v>
      </c>
      <c r="AN28">
        <f t="shared" si="20"/>
        <v>3.9914398296099577E-6</v>
      </c>
      <c r="AO28">
        <f t="shared" si="21"/>
        <v>1.9587524429803164E-6</v>
      </c>
      <c r="AP28">
        <f t="shared" si="22"/>
        <v>6.9879138619940978E-5</v>
      </c>
      <c r="AQ28">
        <f t="shared" si="23"/>
        <v>1.8384618529099242E-5</v>
      </c>
      <c r="AR28">
        <f t="shared" si="24"/>
        <v>9.7486747264247749E-5</v>
      </c>
      <c r="AS28">
        <f t="shared" si="25"/>
        <v>5.0032807366133124E-6</v>
      </c>
      <c r="AT28">
        <f t="shared" si="26"/>
        <v>7.5406360454924324E-6</v>
      </c>
      <c r="AV28">
        <f t="shared" si="29"/>
        <v>2.0040080160320926E-3</v>
      </c>
      <c r="AW28">
        <f t="shared" si="30"/>
        <v>0.1346341463414634</v>
      </c>
      <c r="AX28">
        <f t="shared" si="31"/>
        <v>2.0456333595594022E-2</v>
      </c>
      <c r="AY28">
        <f t="shared" si="32"/>
        <v>0.15605603830466394</v>
      </c>
      <c r="AZ28">
        <f t="shared" si="33"/>
        <v>4.5508982035928111E-2</v>
      </c>
      <c r="BA28">
        <f t="shared" si="34"/>
        <v>-1.8458468445996509E-2</v>
      </c>
      <c r="BB28">
        <f t="shared" si="35"/>
        <v>7.7976190476190449E-2</v>
      </c>
      <c r="BC28">
        <f t="shared" si="36"/>
        <v>-6.0929169840061789E-3</v>
      </c>
      <c r="BD28">
        <f t="shared" si="37"/>
        <v>6.8855932203389827E-2</v>
      </c>
      <c r="BE28">
        <f t="shared" si="38"/>
        <v>1.9505233111322549E-2</v>
      </c>
      <c r="BF28">
        <f t="shared" si="39"/>
        <v>3.7670148781260002E-2</v>
      </c>
      <c r="BG28">
        <f t="shared" si="40"/>
        <v>4.0060240963855458E-2</v>
      </c>
      <c r="BH28">
        <f t="shared" si="41"/>
        <v>3.3364809568775529E-2</v>
      </c>
      <c r="BI28">
        <f t="shared" si="42"/>
        <v>4.7037134049283655E-2</v>
      </c>
      <c r="BL28">
        <f t="shared" si="43"/>
        <v>1.1316532917998704E-4</v>
      </c>
      <c r="BM28">
        <f t="shared" si="44"/>
        <v>2.8948780370342878E-2</v>
      </c>
      <c r="BN28">
        <f t="shared" si="45"/>
        <v>7.1032523629986166E-4</v>
      </c>
      <c r="BO28">
        <f t="shared" si="46"/>
        <v>2.4940352743166798E-2</v>
      </c>
      <c r="BP28">
        <f t="shared" si="47"/>
        <v>2.4607941804665238E-3</v>
      </c>
      <c r="BQ28">
        <f t="shared" si="48"/>
        <v>3.4869975958502932E-4</v>
      </c>
      <c r="BR28">
        <f t="shared" si="49"/>
        <v>1.0934870465640933E-2</v>
      </c>
      <c r="BS28">
        <f t="shared" si="50"/>
        <v>2.26700301298811E-4</v>
      </c>
      <c r="BT28">
        <f t="shared" si="51"/>
        <v>3.6245960310950552E-3</v>
      </c>
      <c r="BU28">
        <f t="shared" si="52"/>
        <v>1.6441372949195488E-4</v>
      </c>
      <c r="BV28">
        <f t="shared" si="53"/>
        <v>1.9217134631982144E-3</v>
      </c>
      <c r="BW28">
        <f t="shared" si="54"/>
        <v>2.0216586345940622E-3</v>
      </c>
      <c r="BX28">
        <f t="shared" si="55"/>
        <v>8.9092708101608557E-4</v>
      </c>
      <c r="BY28">
        <f t="shared" si="56"/>
        <v>2.5640972141895619E-3</v>
      </c>
    </row>
    <row r="29" spans="1:77" ht="15.75" thickBot="1">
      <c r="A29" s="1">
        <v>41289</v>
      </c>
      <c r="B29" s="3">
        <v>24.7</v>
      </c>
      <c r="C29" s="3">
        <v>109</v>
      </c>
      <c r="D29" s="3">
        <v>644</v>
      </c>
      <c r="E29" s="3">
        <v>664.8</v>
      </c>
      <c r="F29" s="2">
        <v>88</v>
      </c>
      <c r="G29" s="3">
        <v>3959</v>
      </c>
      <c r="H29" s="2">
        <v>89</v>
      </c>
      <c r="I29" s="3">
        <v>65.2</v>
      </c>
      <c r="J29" s="3">
        <v>505</v>
      </c>
      <c r="K29" s="3">
        <v>10800</v>
      </c>
      <c r="L29" s="3">
        <v>326.5</v>
      </c>
      <c r="M29" s="3">
        <v>174.4</v>
      </c>
      <c r="N29" s="3">
        <v>986.9</v>
      </c>
      <c r="O29" s="3">
        <v>1042.3399999999999</v>
      </c>
      <c r="Q29">
        <f t="shared" si="0"/>
        <v>-2.0202020202020488E-3</v>
      </c>
      <c r="R29">
        <f t="shared" si="1"/>
        <v>-2.8953229398663696E-2</v>
      </c>
      <c r="S29">
        <f t="shared" si="2"/>
        <v>-1.3955652039075474E-3</v>
      </c>
      <c r="T29">
        <f t="shared" si="3"/>
        <v>-9.2399403874814396E-3</v>
      </c>
      <c r="U29">
        <f t="shared" si="4"/>
        <v>-1.7857142857142794E-2</v>
      </c>
      <c r="V29">
        <f t="shared" si="5"/>
        <v>-5.0492299924261551E-4</v>
      </c>
      <c r="W29">
        <f t="shared" si="6"/>
        <v>-5.9196617336152162E-2</v>
      </c>
      <c r="X29">
        <f t="shared" si="7"/>
        <v>-3.4074074074074034E-2</v>
      </c>
      <c r="Y29">
        <f t="shared" si="8"/>
        <v>5.9760956175298804E-3</v>
      </c>
      <c r="Z29">
        <f t="shared" si="9"/>
        <v>-3.6900369003690036E-3</v>
      </c>
      <c r="AA29">
        <f t="shared" si="10"/>
        <v>4.6153846153846158E-3</v>
      </c>
      <c r="AB29">
        <f t="shared" si="11"/>
        <v>3.4522439585730398E-3</v>
      </c>
      <c r="AC29">
        <f t="shared" si="12"/>
        <v>-3.1313131313131541E-3</v>
      </c>
      <c r="AD29">
        <f t="shared" si="12"/>
        <v>-4.8595132848974591E-3</v>
      </c>
      <c r="AG29">
        <f t="shared" si="13"/>
        <v>6.2714948268955269E-6</v>
      </c>
      <c r="AH29">
        <f t="shared" si="14"/>
        <v>7.3388833099987338E-4</v>
      </c>
      <c r="AI29">
        <f t="shared" si="15"/>
        <v>1.1986650412828575E-6</v>
      </c>
      <c r="AJ29">
        <f t="shared" si="16"/>
        <v>8.2840491523675114E-5</v>
      </c>
      <c r="AK29">
        <f t="shared" si="17"/>
        <v>3.0932133852418345E-4</v>
      </c>
      <c r="AL29">
        <f t="shared" si="18"/>
        <v>5.5026417773270628E-7</v>
      </c>
      <c r="AM29">
        <f t="shared" si="19"/>
        <v>3.3415101412288691E-3</v>
      </c>
      <c r="AN29">
        <f t="shared" si="20"/>
        <v>1.0786683261491332E-3</v>
      </c>
      <c r="AO29">
        <f t="shared" si="21"/>
        <v>3.0987483722262542E-5</v>
      </c>
      <c r="AP29">
        <f t="shared" si="22"/>
        <v>1.7464382225021142E-5</v>
      </c>
      <c r="AQ29">
        <f t="shared" si="23"/>
        <v>2.4221065486600542E-5</v>
      </c>
      <c r="AR29">
        <f t="shared" si="24"/>
        <v>1.3054563152358873E-5</v>
      </c>
      <c r="AS29">
        <f t="shared" si="25"/>
        <v>1.1166068730057413E-5</v>
      </c>
      <c r="AT29">
        <f t="shared" si="26"/>
        <v>2.207697518214479E-5</v>
      </c>
      <c r="AV29">
        <f t="shared" si="29"/>
        <v>8.1632653061224202E-3</v>
      </c>
      <c r="AW29">
        <f t="shared" si="30"/>
        <v>0.13541666666666666</v>
      </c>
      <c r="AX29">
        <f t="shared" si="31"/>
        <v>3.4538152610441769E-2</v>
      </c>
      <c r="AY29">
        <f t="shared" si="32"/>
        <v>0.19182502689135891</v>
      </c>
      <c r="AZ29">
        <f t="shared" si="33"/>
        <v>6.0240963855421686E-2</v>
      </c>
      <c r="BA29">
        <f t="shared" si="34"/>
        <v>3.5487959442332068E-3</v>
      </c>
      <c r="BB29">
        <f t="shared" si="35"/>
        <v>3.1286210892236418E-2</v>
      </c>
      <c r="BC29">
        <f t="shared" si="36"/>
        <v>-2.6138909634055265E-2</v>
      </c>
      <c r="BD29">
        <f t="shared" si="37"/>
        <v>7.4468085106382975E-2</v>
      </c>
      <c r="BE29">
        <f t="shared" si="38"/>
        <v>2.3696682464454975E-2</v>
      </c>
      <c r="BF29">
        <f t="shared" si="39"/>
        <v>1.4290152221186776E-2</v>
      </c>
      <c r="BG29">
        <f t="shared" si="40"/>
        <v>3.1952662721893524E-2</v>
      </c>
      <c r="BH29">
        <f t="shared" si="41"/>
        <v>4.1033755274261577E-2</v>
      </c>
      <c r="BI29">
        <f t="shared" si="42"/>
        <v>5.7311531282966691E-2</v>
      </c>
      <c r="BL29">
        <f t="shared" si="43"/>
        <v>2.0058414302777906E-5</v>
      </c>
      <c r="BM29">
        <f t="shared" si="44"/>
        <v>2.9215674063308696E-2</v>
      </c>
      <c r="BN29">
        <f t="shared" si="45"/>
        <v>1.6592381002980075E-3</v>
      </c>
      <c r="BO29">
        <f t="shared" si="46"/>
        <v>3.7517419004743764E-2</v>
      </c>
      <c r="BP29">
        <f t="shared" si="47"/>
        <v>4.1394264147475886E-3</v>
      </c>
      <c r="BQ29">
        <f t="shared" si="48"/>
        <v>1.1113956920692996E-5</v>
      </c>
      <c r="BR29">
        <f t="shared" si="49"/>
        <v>3.3500887738737552E-3</v>
      </c>
      <c r="BS29">
        <f t="shared" si="50"/>
        <v>2.4894338005069194E-5</v>
      </c>
      <c r="BT29">
        <f t="shared" si="51"/>
        <v>4.3318473349057054E-3</v>
      </c>
      <c r="BU29">
        <f t="shared" si="52"/>
        <v>2.8947078815579161E-4</v>
      </c>
      <c r="BV29">
        <f t="shared" si="53"/>
        <v>4.1850340691438974E-4</v>
      </c>
      <c r="BW29">
        <f t="shared" si="54"/>
        <v>1.358311674786163E-3</v>
      </c>
      <c r="BX29">
        <f t="shared" si="55"/>
        <v>1.4075513525373469E-3</v>
      </c>
      <c r="BY29">
        <f t="shared" si="56"/>
        <v>3.710188022351275E-3</v>
      </c>
    </row>
    <row r="30" spans="1:77" ht="15.75" thickBot="1">
      <c r="A30" s="1">
        <v>41288</v>
      </c>
      <c r="B30" s="3">
        <v>24.75</v>
      </c>
      <c r="C30" s="3">
        <v>112.25</v>
      </c>
      <c r="D30" s="3">
        <v>644.9</v>
      </c>
      <c r="E30" s="3">
        <v>671</v>
      </c>
      <c r="F30" s="2">
        <v>89.6</v>
      </c>
      <c r="G30" s="3">
        <v>3961</v>
      </c>
      <c r="H30" s="2">
        <v>94.6</v>
      </c>
      <c r="I30" s="3">
        <v>67.5</v>
      </c>
      <c r="J30" s="3">
        <v>502</v>
      </c>
      <c r="K30" s="3">
        <v>10840</v>
      </c>
      <c r="L30" s="3">
        <v>325</v>
      </c>
      <c r="M30" s="3">
        <v>173.8</v>
      </c>
      <c r="N30" s="3">
        <v>990</v>
      </c>
      <c r="O30" s="3">
        <v>1047.43</v>
      </c>
      <c r="Q30">
        <f t="shared" si="0"/>
        <v>-2.1739130434782636E-2</v>
      </c>
      <c r="R30">
        <f t="shared" si="1"/>
        <v>3.6472760849492178E-2</v>
      </c>
      <c r="S30">
        <f t="shared" si="2"/>
        <v>-1.5570141963059144E-2</v>
      </c>
      <c r="T30">
        <f t="shared" si="3"/>
        <v>5.9970014992503746E-3</v>
      </c>
      <c r="U30">
        <f t="shared" si="4"/>
        <v>6.7415730337078011E-3</v>
      </c>
      <c r="V30">
        <f t="shared" si="5"/>
        <v>-9.5023755938984742E-3</v>
      </c>
      <c r="W30">
        <f t="shared" si="6"/>
        <v>-5.4000000000000055E-2</v>
      </c>
      <c r="X30">
        <f t="shared" si="7"/>
        <v>-1.6034985422740445E-2</v>
      </c>
      <c r="Y30">
        <f t="shared" si="8"/>
        <v>8.0321285140562242E-3</v>
      </c>
      <c r="Z30">
        <f t="shared" si="9"/>
        <v>3.7037037037037038E-3</v>
      </c>
      <c r="AA30">
        <f t="shared" si="10"/>
        <v>4.6367851622874804E-3</v>
      </c>
      <c r="AB30">
        <f t="shared" si="11"/>
        <v>1.637426900584802E-2</v>
      </c>
      <c r="AC30">
        <f t="shared" si="12"/>
        <v>-1.3944223107569721E-2</v>
      </c>
      <c r="AD30">
        <f t="shared" si="12"/>
        <v>-5.950460282812927E-3</v>
      </c>
      <c r="AG30">
        <f t="shared" si="13"/>
        <v>4.9387167117939375E-4</v>
      </c>
      <c r="AH30">
        <f t="shared" si="14"/>
        <v>1.4696195190600568E-3</v>
      </c>
      <c r="AI30">
        <f t="shared" si="15"/>
        <v>2.3315495449471299E-4</v>
      </c>
      <c r="AJ30">
        <f t="shared" si="16"/>
        <v>3.7641497265160737E-5</v>
      </c>
      <c r="AK30">
        <f t="shared" si="17"/>
        <v>4.9156676958847799E-5</v>
      </c>
      <c r="AL30">
        <f t="shared" si="18"/>
        <v>9.4853000897289778E-5</v>
      </c>
      <c r="AM30">
        <f t="shared" si="19"/>
        <v>2.767725761625945E-3</v>
      </c>
      <c r="AN30">
        <f t="shared" si="20"/>
        <v>2.19158350185993E-4</v>
      </c>
      <c r="AO30">
        <f t="shared" si="21"/>
        <v>5.8105145966340902E-5</v>
      </c>
      <c r="AP30">
        <f t="shared" si="22"/>
        <v>1.0334294663412734E-5</v>
      </c>
      <c r="AQ30">
        <f t="shared" si="23"/>
        <v>2.4432168632408831E-5</v>
      </c>
      <c r="AR30">
        <f t="shared" si="24"/>
        <v>2.7341068773777843E-4</v>
      </c>
      <c r="AS30">
        <f t="shared" si="25"/>
        <v>2.0034921302644314E-4</v>
      </c>
      <c r="AT30">
        <f t="shared" si="26"/>
        <v>3.3519018595426321E-5</v>
      </c>
      <c r="AV30">
        <f t="shared" si="29"/>
        <v>4.0567951318458998E-3</v>
      </c>
      <c r="AW30">
        <f t="shared" si="30"/>
        <v>0.24722222222222223</v>
      </c>
      <c r="AX30">
        <f t="shared" si="31"/>
        <v>3.1839999999999966E-2</v>
      </c>
      <c r="AY30">
        <f t="shared" si="32"/>
        <v>0.18866253321523471</v>
      </c>
      <c r="AZ30">
        <f t="shared" si="33"/>
        <v>7.0489844683392963E-2</v>
      </c>
      <c r="BA30">
        <f t="shared" si="34"/>
        <v>-1.0986267166042446E-2</v>
      </c>
      <c r="BB30">
        <f t="shared" si="35"/>
        <v>0.11425206124852753</v>
      </c>
      <c r="BC30">
        <f t="shared" si="36"/>
        <v>-7.3529411764705881E-3</v>
      </c>
      <c r="BD30">
        <f t="shared" si="37"/>
        <v>6.8085106382978725E-2</v>
      </c>
      <c r="BE30">
        <f t="shared" si="38"/>
        <v>2.7488151658767772E-2</v>
      </c>
      <c r="BF30">
        <f t="shared" si="39"/>
        <v>4.6367851622874804E-3</v>
      </c>
      <c r="BG30">
        <f t="shared" si="40"/>
        <v>4.0718562874251567E-2</v>
      </c>
      <c r="BH30">
        <f t="shared" si="41"/>
        <v>3.3402922755741124E-2</v>
      </c>
      <c r="BI30">
        <f t="shared" si="42"/>
        <v>5.426161526692979E-2</v>
      </c>
      <c r="BL30">
        <f t="shared" si="43"/>
        <v>7.3704496352382817E-5</v>
      </c>
      <c r="BM30">
        <f t="shared" si="44"/>
        <v>7.9937093779536852E-2</v>
      </c>
      <c r="BN30">
        <f t="shared" si="45"/>
        <v>1.4467063991434731E-3</v>
      </c>
      <c r="BO30">
        <f t="shared" si="46"/>
        <v>3.6302307399423465E-2</v>
      </c>
      <c r="BP30">
        <f t="shared" si="47"/>
        <v>5.5632586358496262E-3</v>
      </c>
      <c r="BQ30">
        <f t="shared" si="48"/>
        <v>1.2546918739312498E-4</v>
      </c>
      <c r="BR30">
        <f t="shared" si="49"/>
        <v>1.9837539871903766E-2</v>
      </c>
      <c r="BS30">
        <f t="shared" si="50"/>
        <v>1.9034467725844641E-4</v>
      </c>
      <c r="BT30">
        <f t="shared" si="51"/>
        <v>3.5323756553828E-3</v>
      </c>
      <c r="BU30">
        <f t="shared" si="52"/>
        <v>4.3286093543958921E-4</v>
      </c>
      <c r="BV30">
        <f t="shared" si="53"/>
        <v>1.1672617302762537E-4</v>
      </c>
      <c r="BW30">
        <f t="shared" si="54"/>
        <v>2.0812920919960438E-3</v>
      </c>
      <c r="BX30">
        <f t="shared" si="55"/>
        <v>8.9320376905647179E-4</v>
      </c>
      <c r="BY30">
        <f t="shared" si="56"/>
        <v>3.3479412333567884E-3</v>
      </c>
    </row>
    <row r="31" spans="1:77" ht="15.75" thickBot="1">
      <c r="A31" s="1">
        <v>41285</v>
      </c>
      <c r="B31" s="3">
        <v>25.3</v>
      </c>
      <c r="C31" s="3">
        <v>108.3</v>
      </c>
      <c r="D31" s="3">
        <v>655.1</v>
      </c>
      <c r="E31" s="3">
        <v>667</v>
      </c>
      <c r="F31" s="2">
        <v>89</v>
      </c>
      <c r="G31" s="3">
        <v>3999</v>
      </c>
      <c r="H31" s="2">
        <v>100</v>
      </c>
      <c r="I31" s="3">
        <v>68.599999999999994</v>
      </c>
      <c r="J31" s="3">
        <v>498</v>
      </c>
      <c r="K31" s="3">
        <v>10800</v>
      </c>
      <c r="L31" s="3">
        <v>323.5</v>
      </c>
      <c r="M31" s="3">
        <v>171</v>
      </c>
      <c r="N31" s="3">
        <v>1004</v>
      </c>
      <c r="O31" s="3">
        <v>1053.7</v>
      </c>
      <c r="Q31">
        <f t="shared" si="0"/>
        <v>5.4166666666666696E-2</v>
      </c>
      <c r="R31">
        <f t="shared" si="1"/>
        <v>-1.5454545454545481E-2</v>
      </c>
      <c r="S31">
        <f t="shared" si="2"/>
        <v>-9.6749811035524973E-3</v>
      </c>
      <c r="T31">
        <f t="shared" si="3"/>
        <v>3.4602076124566786E-3</v>
      </c>
      <c r="U31">
        <f t="shared" si="4"/>
        <v>0</v>
      </c>
      <c r="V31">
        <f t="shared" si="5"/>
        <v>4.0170725583730856E-3</v>
      </c>
      <c r="W31">
        <f t="shared" si="6"/>
        <v>-4.9751243781094526E-3</v>
      </c>
      <c r="X31">
        <f t="shared" si="7"/>
        <v>8.6302454473475787E-2</v>
      </c>
      <c r="Y31">
        <f t="shared" si="8"/>
        <v>1.8404907975460124E-2</v>
      </c>
      <c r="Z31">
        <f t="shared" si="9"/>
        <v>2.3696682464454975E-2</v>
      </c>
      <c r="AA31">
        <f t="shared" si="10"/>
        <v>7.7881619937694704E-3</v>
      </c>
      <c r="AB31">
        <f t="shared" si="11"/>
        <v>8.8495575221238937E-3</v>
      </c>
      <c r="AC31">
        <f t="shared" si="12"/>
        <v>1.9289340101522844E-2</v>
      </c>
      <c r="AD31">
        <f t="shared" si="12"/>
        <v>5.3621860926647957E-3</v>
      </c>
      <c r="AG31">
        <f t="shared" si="13"/>
        <v>2.8818186880669107E-3</v>
      </c>
      <c r="AH31">
        <f t="shared" si="14"/>
        <v>1.8473402228943422E-4</v>
      </c>
      <c r="AI31">
        <f t="shared" si="15"/>
        <v>8.7876591608895496E-5</v>
      </c>
      <c r="AJ31">
        <f t="shared" si="16"/>
        <v>1.2949006461301198E-5</v>
      </c>
      <c r="AK31">
        <f t="shared" si="17"/>
        <v>7.2689145511734869E-8</v>
      </c>
      <c r="AL31">
        <f t="shared" si="18"/>
        <v>1.4289894059086402E-5</v>
      </c>
      <c r="AM31">
        <f t="shared" si="19"/>
        <v>1.2847233879305848E-5</v>
      </c>
      <c r="AN31">
        <f t="shared" si="20"/>
        <v>7.6621034892111429E-3</v>
      </c>
      <c r="AO31">
        <f t="shared" si="21"/>
        <v>3.2383631472377442E-4</v>
      </c>
      <c r="AP31">
        <f t="shared" si="22"/>
        <v>5.3859634316335485E-4</v>
      </c>
      <c r="AQ31">
        <f t="shared" si="23"/>
        <v>6.5517167133642351E-5</v>
      </c>
      <c r="AR31">
        <f t="shared" si="24"/>
        <v>8.1187730999692087E-5</v>
      </c>
      <c r="AS31">
        <f t="shared" si="25"/>
        <v>3.6401153881932149E-4</v>
      </c>
      <c r="AT31">
        <f t="shared" si="26"/>
        <v>3.0504470135209522E-5</v>
      </c>
      <c r="AV31">
        <f t="shared" si="29"/>
        <v>3.9014373716632411E-2</v>
      </c>
      <c r="AW31">
        <f t="shared" si="30"/>
        <v>0.19076415612974154</v>
      </c>
      <c r="AX31">
        <f t="shared" si="31"/>
        <v>3.5731225296442723E-2</v>
      </c>
      <c r="AY31">
        <f t="shared" si="32"/>
        <v>0.18136733970952881</v>
      </c>
      <c r="AZ31">
        <f t="shared" si="33"/>
        <v>6.3321385902031027E-2</v>
      </c>
      <c r="BA31">
        <f t="shared" si="34"/>
        <v>-1.5994094488188976E-2</v>
      </c>
      <c r="BB31">
        <f t="shared" si="35"/>
        <v>0.19189511323003566</v>
      </c>
      <c r="BC31">
        <f t="shared" si="36"/>
        <v>-2.000000000000008E-2</v>
      </c>
      <c r="BD31">
        <f t="shared" si="37"/>
        <v>6.0025542784163451E-2</v>
      </c>
      <c r="BE31">
        <f t="shared" si="38"/>
        <v>1.8867924528301886E-2</v>
      </c>
      <c r="BF31">
        <f t="shared" si="39"/>
        <v>-1.9696969696969695E-2</v>
      </c>
      <c r="BG31">
        <f t="shared" si="40"/>
        <v>8.2547169811321101E-3</v>
      </c>
      <c r="BH31">
        <f t="shared" si="41"/>
        <v>5.7175950300094716E-2</v>
      </c>
      <c r="BI31">
        <f t="shared" si="42"/>
        <v>5.4163832086117997E-2</v>
      </c>
      <c r="BL31">
        <f t="shared" si="43"/>
        <v>6.9550592383071984E-4</v>
      </c>
      <c r="BM31">
        <f t="shared" si="44"/>
        <v>5.1199661039847889E-2</v>
      </c>
      <c r="BN31">
        <f t="shared" si="45"/>
        <v>1.7578581633210929E-3</v>
      </c>
      <c r="BO31">
        <f t="shared" si="46"/>
        <v>3.3575596822523715E-2</v>
      </c>
      <c r="BP31">
        <f t="shared" si="47"/>
        <v>4.5452941083500755E-3</v>
      </c>
      <c r="BQ31">
        <f t="shared" si="48"/>
        <v>2.6273590362293884E-4</v>
      </c>
      <c r="BR31">
        <f t="shared" si="49"/>
        <v>4.7737379206930372E-2</v>
      </c>
      <c r="BS31">
        <f t="shared" si="50"/>
        <v>1.3213204129673566E-6</v>
      </c>
      <c r="BT31">
        <f t="shared" si="51"/>
        <v>2.6393113644618865E-3</v>
      </c>
      <c r="BU31">
        <f t="shared" si="52"/>
        <v>1.4847625112240806E-4</v>
      </c>
      <c r="BV31">
        <f t="shared" si="53"/>
        <v>1.8305457082406105E-4</v>
      </c>
      <c r="BW31">
        <f t="shared" si="54"/>
        <v>1.7311544870340459E-4</v>
      </c>
      <c r="BX31">
        <f t="shared" si="55"/>
        <v>2.8793464884941415E-3</v>
      </c>
      <c r="BY31">
        <f t="shared" si="56"/>
        <v>3.3366350520672339E-3</v>
      </c>
    </row>
    <row r="32" spans="1:77" ht="15.75" thickBot="1">
      <c r="A32" s="1">
        <v>41284</v>
      </c>
      <c r="B32" s="3">
        <v>24</v>
      </c>
      <c r="C32" s="3">
        <v>110</v>
      </c>
      <c r="D32" s="3">
        <v>661.5</v>
      </c>
      <c r="E32" s="3">
        <v>664.7</v>
      </c>
      <c r="F32" s="2">
        <v>89</v>
      </c>
      <c r="G32" s="3">
        <v>3983</v>
      </c>
      <c r="H32" s="2">
        <v>100.5</v>
      </c>
      <c r="I32" s="3">
        <v>63.15</v>
      </c>
      <c r="J32" s="3">
        <v>489</v>
      </c>
      <c r="K32" s="3">
        <v>10550</v>
      </c>
      <c r="L32" s="3">
        <v>321</v>
      </c>
      <c r="M32" s="3">
        <v>169.5</v>
      </c>
      <c r="N32" s="3">
        <v>985</v>
      </c>
      <c r="O32" s="3">
        <v>1048.08</v>
      </c>
      <c r="Q32">
        <f t="shared" si="0"/>
        <v>-5.5118110236220416E-2</v>
      </c>
      <c r="R32">
        <f t="shared" si="1"/>
        <v>-7.3294018534119654E-2</v>
      </c>
      <c r="S32">
        <f t="shared" si="2"/>
        <v>-1.7817371937639197E-2</v>
      </c>
      <c r="T32">
        <f t="shared" si="3"/>
        <v>-1.3944518617415779E-2</v>
      </c>
      <c r="U32">
        <f t="shared" si="4"/>
        <v>-5.6148231330709888E-4</v>
      </c>
      <c r="V32">
        <f t="shared" si="5"/>
        <v>-1.1662531017369727E-2</v>
      </c>
      <c r="W32">
        <f t="shared" si="6"/>
        <v>5.0000000000000001E-3</v>
      </c>
      <c r="X32">
        <f t="shared" si="7"/>
        <v>2.8501628664495116E-2</v>
      </c>
      <c r="Y32">
        <f t="shared" si="8"/>
        <v>-8.1135902636916835E-3</v>
      </c>
      <c r="Z32">
        <f t="shared" si="9"/>
        <v>-4.3517679057116954E-2</v>
      </c>
      <c r="AA32">
        <f t="shared" si="10"/>
        <v>-2.1639743980493821E-2</v>
      </c>
      <c r="AB32">
        <f t="shared" si="11"/>
        <v>-9.3512565751022458E-3</v>
      </c>
      <c r="AC32">
        <f t="shared" si="12"/>
        <v>-2.1847070506454815E-2</v>
      </c>
      <c r="AD32">
        <f t="shared" si="12"/>
        <v>-1.693961393438026E-2</v>
      </c>
      <c r="AG32">
        <f t="shared" si="13"/>
        <v>3.091605033112304E-3</v>
      </c>
      <c r="AH32">
        <f t="shared" si="14"/>
        <v>5.1024109812944675E-3</v>
      </c>
      <c r="AI32">
        <f t="shared" si="15"/>
        <v>3.0683275945193433E-4</v>
      </c>
      <c r="AJ32">
        <f t="shared" si="16"/>
        <v>1.906126338889509E-4</v>
      </c>
      <c r="AK32">
        <f t="shared" si="17"/>
        <v>8.5189887437607923E-8</v>
      </c>
      <c r="AL32">
        <f t="shared" si="18"/>
        <v>1.4159586205917231E-4</v>
      </c>
      <c r="AM32">
        <f t="shared" si="19"/>
        <v>4.0842587396612809E-5</v>
      </c>
      <c r="AN32">
        <f t="shared" si="20"/>
        <v>8.8402847264250307E-4</v>
      </c>
      <c r="AO32">
        <f t="shared" si="21"/>
        <v>7.2642306756337047E-5</v>
      </c>
      <c r="AP32">
        <f t="shared" si="22"/>
        <v>1.9365881471403545E-3</v>
      </c>
      <c r="AQ32">
        <f t="shared" si="23"/>
        <v>4.5512412851561997E-4</v>
      </c>
      <c r="AR32">
        <f t="shared" si="24"/>
        <v>8.44632799922186E-5</v>
      </c>
      <c r="AS32">
        <f t="shared" si="25"/>
        <v>4.8652555010522263E-4</v>
      </c>
      <c r="AT32">
        <f t="shared" si="26"/>
        <v>2.8152527122071827E-4</v>
      </c>
      <c r="AV32">
        <f t="shared" si="29"/>
        <v>-2.0408163265306121E-2</v>
      </c>
      <c r="AW32">
        <f t="shared" si="30"/>
        <v>0.22494432071269491</v>
      </c>
      <c r="AX32">
        <f t="shared" si="31"/>
        <v>2.6377036462373934E-2</v>
      </c>
      <c r="AY32">
        <f t="shared" si="32"/>
        <v>0.18696428571428581</v>
      </c>
      <c r="AZ32">
        <f t="shared" si="33"/>
        <v>6.0786650774731749E-2</v>
      </c>
      <c r="BA32">
        <f t="shared" si="34"/>
        <v>1.0657193605683837E-2</v>
      </c>
      <c r="BB32">
        <f t="shared" si="35"/>
        <v>0.21084337349397592</v>
      </c>
      <c r="BC32">
        <f t="shared" si="36"/>
        <v>-9.914407988587727E-2</v>
      </c>
      <c r="BD32">
        <f t="shared" si="37"/>
        <v>3.623649078194538E-2</v>
      </c>
      <c r="BE32">
        <f t="shared" si="38"/>
        <v>-1.4018691588785047E-2</v>
      </c>
      <c r="BF32">
        <f t="shared" si="39"/>
        <v>-6.0029282576866766E-2</v>
      </c>
      <c r="BG32">
        <f t="shared" si="40"/>
        <v>3.2554010062149242E-3</v>
      </c>
      <c r="BH32">
        <f t="shared" si="41"/>
        <v>4.4538706256627786E-2</v>
      </c>
      <c r="BI32">
        <f t="shared" si="42"/>
        <v>5.046455453880299E-2</v>
      </c>
      <c r="BL32">
        <f t="shared" si="43"/>
        <v>1.0923084941039903E-3</v>
      </c>
      <c r="BM32">
        <f t="shared" si="44"/>
        <v>6.7836070230130316E-2</v>
      </c>
      <c r="BN32">
        <f t="shared" si="45"/>
        <v>1.0609762451422886E-3</v>
      </c>
      <c r="BO32">
        <f t="shared" si="46"/>
        <v>3.5658051667144801E-2</v>
      </c>
      <c r="BP32">
        <f t="shared" si="47"/>
        <v>4.2099414075527676E-3</v>
      </c>
      <c r="BQ32">
        <f t="shared" si="48"/>
        <v>1.0903866033233078E-4</v>
      </c>
      <c r="BR32">
        <f t="shared" si="49"/>
        <v>5.637638310468493E-2</v>
      </c>
      <c r="BS32">
        <f t="shared" si="50"/>
        <v>6.0831565160548232E-3</v>
      </c>
      <c r="BT32">
        <f t="shared" si="51"/>
        <v>7.6094196804724101E-4</v>
      </c>
      <c r="BU32">
        <f t="shared" si="52"/>
        <v>4.2855346761212819E-4</v>
      </c>
      <c r="BV32">
        <f t="shared" si="53"/>
        <v>2.9011235524481135E-3</v>
      </c>
      <c r="BW32">
        <f t="shared" si="54"/>
        <v>6.6553264741785851E-5</v>
      </c>
      <c r="BX32">
        <f t="shared" si="55"/>
        <v>1.6828289608597829E-3</v>
      </c>
      <c r="BY32">
        <f t="shared" si="56"/>
        <v>2.9229524290149763E-3</v>
      </c>
    </row>
    <row r="33" spans="1:77" ht="15.75" thickBot="1">
      <c r="A33" s="1">
        <v>41283</v>
      </c>
      <c r="B33" s="3">
        <v>25.4</v>
      </c>
      <c r="C33" s="3">
        <v>118.7</v>
      </c>
      <c r="D33" s="3">
        <v>673.5</v>
      </c>
      <c r="E33" s="3">
        <v>674.1</v>
      </c>
      <c r="F33" s="2">
        <v>89.05</v>
      </c>
      <c r="G33" s="3">
        <v>4030</v>
      </c>
      <c r="H33" s="2">
        <v>100</v>
      </c>
      <c r="I33" s="3">
        <v>61.4</v>
      </c>
      <c r="J33" s="3">
        <v>493</v>
      </c>
      <c r="K33" s="3">
        <v>11030</v>
      </c>
      <c r="L33" s="3">
        <v>328.1</v>
      </c>
      <c r="M33" s="3">
        <v>171.1</v>
      </c>
      <c r="N33" s="3">
        <v>1007</v>
      </c>
      <c r="O33" s="3">
        <v>1066.1400000000001</v>
      </c>
      <c r="Q33">
        <f t="shared" si="0"/>
        <v>-3.9215686274510358E-3</v>
      </c>
      <c r="R33">
        <f t="shared" si="1"/>
        <v>-1.2620950778291248E-3</v>
      </c>
      <c r="S33">
        <f t="shared" si="2"/>
        <v>1.5071590052750565E-2</v>
      </c>
      <c r="T33">
        <f t="shared" si="3"/>
        <v>2.4312414526667679E-2</v>
      </c>
      <c r="U33">
        <f t="shared" si="4"/>
        <v>6.2146892655366914E-3</v>
      </c>
      <c r="V33">
        <f t="shared" si="5"/>
        <v>4.9875311720698253E-3</v>
      </c>
      <c r="W33">
        <f t="shared" si="6"/>
        <v>1.1122345803842207E-2</v>
      </c>
      <c r="X33">
        <f t="shared" si="7"/>
        <v>-1.6260162601626248E-3</v>
      </c>
      <c r="Y33">
        <f t="shared" si="8"/>
        <v>-1.6200891049007926E-3</v>
      </c>
      <c r="Z33">
        <f t="shared" si="9"/>
        <v>2.1296296296296296E-2</v>
      </c>
      <c r="AA33">
        <f t="shared" si="10"/>
        <v>-6.0919890344193913E-4</v>
      </c>
      <c r="AB33">
        <f t="shared" si="11"/>
        <v>-3.0045351473922965E-2</v>
      </c>
      <c r="AC33">
        <f t="shared" si="12"/>
        <v>-2.2330097087378639E-2</v>
      </c>
      <c r="AD33">
        <f t="shared" si="12"/>
        <v>4.6551074255560257E-3</v>
      </c>
      <c r="AG33">
        <f t="shared" si="13"/>
        <v>1.9409856625114223E-5</v>
      </c>
      <c r="AH33">
        <f t="shared" si="14"/>
        <v>3.609136829276576E-7</v>
      </c>
      <c r="AI33">
        <f t="shared" si="15"/>
        <v>2.3630821092085225E-4</v>
      </c>
      <c r="AJ33">
        <f t="shared" si="16"/>
        <v>5.9783573827602984E-4</v>
      </c>
      <c r="AK33">
        <f t="shared" si="17"/>
        <v>4.2046127186309197E-5</v>
      </c>
      <c r="AL33">
        <f t="shared" si="18"/>
        <v>2.2568734666888873E-5</v>
      </c>
      <c r="AM33">
        <f t="shared" si="19"/>
        <v>1.5657933238358778E-4</v>
      </c>
      <c r="AN33">
        <f t="shared" si="20"/>
        <v>1.5604760633430839E-7</v>
      </c>
      <c r="AO33">
        <f t="shared" si="21"/>
        <v>4.1190507475840964E-6</v>
      </c>
      <c r="AP33">
        <f t="shared" si="22"/>
        <v>4.3294341580010705E-4</v>
      </c>
      <c r="AQ33">
        <f t="shared" si="23"/>
        <v>9.1865578522053154E-8</v>
      </c>
      <c r="AR33">
        <f t="shared" si="24"/>
        <v>8.9308247551813508E-4</v>
      </c>
      <c r="AS33">
        <f t="shared" si="25"/>
        <v>5.0806741255179607E-4</v>
      </c>
      <c r="AT33">
        <f t="shared" si="26"/>
        <v>2.3193918932481229E-5</v>
      </c>
      <c r="AV33">
        <f t="shared" si="29"/>
        <v>3.6734693877550961E-2</v>
      </c>
      <c r="AW33">
        <f t="shared" si="30"/>
        <v>0.29232444202504093</v>
      </c>
      <c r="AX33">
        <f t="shared" si="31"/>
        <v>3.2975460122699383E-2</v>
      </c>
      <c r="AY33">
        <f t="shared" si="32"/>
        <v>0.21023339317773793</v>
      </c>
      <c r="AZ33">
        <f t="shared" si="33"/>
        <v>7.9393939393939364E-2</v>
      </c>
      <c r="BA33">
        <f t="shared" si="34"/>
        <v>3.8659793814432991E-2</v>
      </c>
      <c r="BB33">
        <f t="shared" si="35"/>
        <v>0.21065375302663447</v>
      </c>
      <c r="BC33">
        <f t="shared" si="36"/>
        <v>-0.14722222222222225</v>
      </c>
      <c r="BD33">
        <f t="shared" si="37"/>
        <v>4.8936170212765959E-2</v>
      </c>
      <c r="BE33">
        <f t="shared" si="38"/>
        <v>4.0566037735849055E-2</v>
      </c>
      <c r="BF33">
        <f t="shared" si="39"/>
        <v>-4.4832605531295422E-2</v>
      </c>
      <c r="BG33">
        <f t="shared" si="40"/>
        <v>2.5779376498800854E-2</v>
      </c>
      <c r="BH33">
        <f t="shared" si="41"/>
        <v>8.0472103004291848E-2</v>
      </c>
      <c r="BI33">
        <f t="shared" si="42"/>
        <v>7.2251835462134317E-2</v>
      </c>
      <c r="BL33">
        <f t="shared" si="43"/>
        <v>5.8046139572605197E-4</v>
      </c>
      <c r="BM33">
        <f t="shared" si="44"/>
        <v>0.10747493936049282</v>
      </c>
      <c r="BN33">
        <f t="shared" si="45"/>
        <v>1.5343714689421413E-3</v>
      </c>
      <c r="BO33">
        <f t="shared" si="46"/>
        <v>4.498747222510284E-2</v>
      </c>
      <c r="BP33">
        <f t="shared" si="47"/>
        <v>6.9708055071760651E-3</v>
      </c>
      <c r="BQ33">
        <f t="shared" si="48"/>
        <v>1.4779994213416589E-3</v>
      </c>
      <c r="BR33">
        <f t="shared" si="49"/>
        <v>5.6286373187564763E-2</v>
      </c>
      <c r="BS33">
        <f t="shared" si="50"/>
        <v>1.5894334560950789E-2</v>
      </c>
      <c r="BT33">
        <f t="shared" si="51"/>
        <v>1.622869625415257E-3</v>
      </c>
      <c r="BU33">
        <f t="shared" si="52"/>
        <v>1.1480709947089033E-3</v>
      </c>
      <c r="BV33">
        <f t="shared" si="53"/>
        <v>1.4950133070383185E-3</v>
      </c>
      <c r="BW33">
        <f t="shared" si="54"/>
        <v>9.4138475120688486E-4</v>
      </c>
      <c r="BX33">
        <f t="shared" si="55"/>
        <v>5.9221790059824538E-3</v>
      </c>
      <c r="BY33">
        <f t="shared" si="56"/>
        <v>5.7534677925411759E-3</v>
      </c>
    </row>
    <row r="34" spans="1:77" ht="15.75" thickBot="1">
      <c r="A34" s="1">
        <v>41282</v>
      </c>
      <c r="B34" s="3">
        <v>25.5</v>
      </c>
      <c r="C34" s="3">
        <v>118.85</v>
      </c>
      <c r="D34" s="3">
        <v>663.5</v>
      </c>
      <c r="E34" s="3">
        <v>658.1</v>
      </c>
      <c r="F34" s="2">
        <v>88.5</v>
      </c>
      <c r="G34" s="3">
        <v>4010</v>
      </c>
      <c r="H34" s="2">
        <v>98.9</v>
      </c>
      <c r="I34" s="3">
        <v>61.5</v>
      </c>
      <c r="J34" s="3">
        <v>493.8</v>
      </c>
      <c r="K34" s="3">
        <v>10800</v>
      </c>
      <c r="L34" s="3">
        <v>328.3</v>
      </c>
      <c r="M34" s="3">
        <v>176.4</v>
      </c>
      <c r="N34" s="3">
        <v>1030</v>
      </c>
      <c r="O34" s="3">
        <v>1061.2</v>
      </c>
      <c r="Q34">
        <f t="shared" si="0"/>
        <v>7.9051383399209203E-3</v>
      </c>
      <c r="R34">
        <f t="shared" si="1"/>
        <v>-4.1893590280687055E-3</v>
      </c>
      <c r="S34">
        <f t="shared" si="2"/>
        <v>7.5930144267274107E-3</v>
      </c>
      <c r="T34">
        <f t="shared" si="3"/>
        <v>2.7157796160449471E-2</v>
      </c>
      <c r="U34">
        <f t="shared" si="4"/>
        <v>2.2650056625141885E-3</v>
      </c>
      <c r="V34">
        <f t="shared" si="5"/>
        <v>5.0125313283208017E-3</v>
      </c>
      <c r="W34">
        <f t="shared" si="6"/>
        <v>-1.9821605550049554E-2</v>
      </c>
      <c r="X34">
        <f t="shared" si="7"/>
        <v>-8.0645161290322578E-3</v>
      </c>
      <c r="Y34">
        <f t="shared" si="8"/>
        <v>7.7551020408163501E-3</v>
      </c>
      <c r="Z34">
        <f t="shared" si="9"/>
        <v>7.0869078701976873E-3</v>
      </c>
      <c r="AA34">
        <f t="shared" si="10"/>
        <v>9.1463414634149805E-4</v>
      </c>
      <c r="AB34">
        <f t="shared" si="11"/>
        <v>8.0000000000000331E-3</v>
      </c>
      <c r="AC34">
        <f t="shared" si="12"/>
        <v>-8.6621751684311833E-3</v>
      </c>
      <c r="AD34">
        <f t="shared" si="12"/>
        <v>6.2582969846388557E-3</v>
      </c>
      <c r="AG34">
        <f t="shared" si="13"/>
        <v>5.5071910147995153E-5</v>
      </c>
      <c r="AH34">
        <f t="shared" si="14"/>
        <v>5.4126163499911848E-6</v>
      </c>
      <c r="AI34">
        <f t="shared" si="15"/>
        <v>6.2311194458843864E-5</v>
      </c>
      <c r="AJ34">
        <f t="shared" si="16"/>
        <v>7.4507496487794379E-4</v>
      </c>
      <c r="AK34">
        <f t="shared" si="17"/>
        <v>6.4242727343030066E-6</v>
      </c>
      <c r="AL34">
        <f t="shared" si="18"/>
        <v>2.2806893971060503E-5</v>
      </c>
      <c r="AM34">
        <f t="shared" si="19"/>
        <v>3.3969383544606515E-4</v>
      </c>
      <c r="AN34">
        <f t="shared" si="20"/>
        <v>4.6697111534070984E-5</v>
      </c>
      <c r="AO34">
        <f t="shared" si="21"/>
        <v>5.3958525113876102E-5</v>
      </c>
      <c r="AP34">
        <f t="shared" si="22"/>
        <v>4.3532336462287003E-5</v>
      </c>
      <c r="AQ34">
        <f t="shared" si="23"/>
        <v>1.4902054158040985E-6</v>
      </c>
      <c r="AR34">
        <f t="shared" si="24"/>
        <v>6.6599732920450029E-5</v>
      </c>
      <c r="AS34">
        <f t="shared" si="25"/>
        <v>7.8719993605655492E-5</v>
      </c>
      <c r="AT34">
        <f t="shared" si="26"/>
        <v>4.1206078477385274E-5</v>
      </c>
      <c r="AV34">
        <f t="shared" si="29"/>
        <v>4.0816326530612242E-2</v>
      </c>
      <c r="AW34">
        <f t="shared" si="30"/>
        <v>0.31616832779623477</v>
      </c>
      <c r="AX34">
        <f t="shared" si="31"/>
        <v>1.763803680981595E-2</v>
      </c>
      <c r="AY34">
        <f t="shared" si="32"/>
        <v>0.15781140042223796</v>
      </c>
      <c r="AZ34">
        <f t="shared" si="33"/>
        <v>9.1918568784700838E-2</v>
      </c>
      <c r="BA34">
        <f t="shared" si="34"/>
        <v>5.2769755841428199E-2</v>
      </c>
      <c r="BB34">
        <f t="shared" si="35"/>
        <v>0.1980617807389462</v>
      </c>
      <c r="BC34">
        <f t="shared" si="36"/>
        <v>-0.14345403899721446</v>
      </c>
      <c r="BD34">
        <f t="shared" si="37"/>
        <v>6.4224137931034514E-2</v>
      </c>
      <c r="BE34">
        <f t="shared" si="38"/>
        <v>1.2183692596063731E-2</v>
      </c>
      <c r="BF34">
        <f t="shared" si="39"/>
        <v>-3.3274440518256801E-2</v>
      </c>
      <c r="BG34">
        <f t="shared" si="40"/>
        <v>4.3786982248520741E-2</v>
      </c>
      <c r="BH34">
        <f t="shared" si="41"/>
        <v>0.1117107393416082</v>
      </c>
      <c r="BI34">
        <f t="shared" si="42"/>
        <v>6.7251314955799391E-2</v>
      </c>
      <c r="BL34">
        <f t="shared" si="43"/>
        <v>7.9379676541709336E-4</v>
      </c>
      <c r="BM34">
        <f t="shared" si="44"/>
        <v>0.12367712916629996</v>
      </c>
      <c r="BN34">
        <f t="shared" si="45"/>
        <v>5.680419501912315E-4</v>
      </c>
      <c r="BO34">
        <f t="shared" si="46"/>
        <v>2.549786568789222E-2</v>
      </c>
      <c r="BP34">
        <f t="shared" si="47"/>
        <v>9.2190682780735334E-3</v>
      </c>
      <c r="BQ34">
        <f t="shared" si="48"/>
        <v>2.7619986021233719E-3</v>
      </c>
      <c r="BR34">
        <f t="shared" si="49"/>
        <v>5.0470103225883294E-2</v>
      </c>
      <c r="BS34">
        <f t="shared" si="50"/>
        <v>1.4958403433940809E-2</v>
      </c>
      <c r="BT34">
        <f t="shared" si="51"/>
        <v>3.0883387394353454E-3</v>
      </c>
      <c r="BU34">
        <f t="shared" si="52"/>
        <v>3.0259364007088963E-5</v>
      </c>
      <c r="BV34">
        <f t="shared" si="53"/>
        <v>7.348022937138589E-4</v>
      </c>
      <c r="BW34">
        <f t="shared" si="54"/>
        <v>2.3706771164736093E-3</v>
      </c>
      <c r="BX34">
        <f t="shared" si="55"/>
        <v>1.1706013351875582E-2</v>
      </c>
      <c r="BY34">
        <f t="shared" si="56"/>
        <v>5.0198778659727057E-3</v>
      </c>
    </row>
    <row r="35" spans="1:77" ht="15.75" thickBot="1">
      <c r="A35" s="1">
        <v>41281</v>
      </c>
      <c r="B35" s="3">
        <v>25.3</v>
      </c>
      <c r="C35" s="3">
        <v>119.35</v>
      </c>
      <c r="D35" s="3">
        <v>658.5</v>
      </c>
      <c r="E35" s="3">
        <v>640.70000000000005</v>
      </c>
      <c r="F35" s="2">
        <v>88.3</v>
      </c>
      <c r="G35" s="3">
        <v>3990</v>
      </c>
      <c r="H35" s="2">
        <v>100.9</v>
      </c>
      <c r="I35" s="3">
        <v>62</v>
      </c>
      <c r="J35" s="3">
        <v>490</v>
      </c>
      <c r="K35" s="3">
        <v>10724</v>
      </c>
      <c r="L35" s="3">
        <v>328</v>
      </c>
      <c r="M35" s="3">
        <v>175</v>
      </c>
      <c r="N35" s="3">
        <v>1039</v>
      </c>
      <c r="O35" s="3">
        <v>1054.5999999999999</v>
      </c>
      <c r="Q35">
        <f t="shared" si="0"/>
        <v>3.9682539682540244E-3</v>
      </c>
      <c r="R35">
        <f t="shared" si="1"/>
        <v>-1.2820512820512914E-2</v>
      </c>
      <c r="S35">
        <f t="shared" si="2"/>
        <v>-3.1617647058823528E-2</v>
      </c>
      <c r="T35">
        <f t="shared" si="3"/>
        <v>1.3445112306232203E-2</v>
      </c>
      <c r="U35">
        <f t="shared" si="4"/>
        <v>1.7281105990783412E-2</v>
      </c>
      <c r="V35">
        <f t="shared" si="5"/>
        <v>-1.4814814814814815E-2</v>
      </c>
      <c r="W35">
        <f t="shared" si="6"/>
        <v>-6.4007877892662875E-3</v>
      </c>
      <c r="X35">
        <f t="shared" si="7"/>
        <v>-2.3622047244094488E-2</v>
      </c>
      <c r="Y35">
        <f t="shared" si="8"/>
        <v>-4.0650406504065045E-3</v>
      </c>
      <c r="Z35">
        <f t="shared" si="9"/>
        <v>-7.1289695398574207E-3</v>
      </c>
      <c r="AA35">
        <f t="shared" si="10"/>
        <v>-1.2048192771084338E-2</v>
      </c>
      <c r="AB35">
        <f t="shared" si="11"/>
        <v>-1.1299435028248588E-2</v>
      </c>
      <c r="AC35">
        <f t="shared" si="12"/>
        <v>5.8083252662149082E-3</v>
      </c>
      <c r="AD35">
        <f t="shared" si="12"/>
        <v>-7.4072679699192616E-3</v>
      </c>
      <c r="AG35">
        <f t="shared" si="13"/>
        <v>1.2139375873701139E-5</v>
      </c>
      <c r="AH35">
        <f t="shared" si="14"/>
        <v>1.2007024304501435E-4</v>
      </c>
      <c r="AI35">
        <f t="shared" si="15"/>
        <v>9.8074932031554053E-4</v>
      </c>
      <c r="AJ35">
        <f t="shared" si="16"/>
        <v>1.8450814402124399E-4</v>
      </c>
      <c r="AK35">
        <f t="shared" si="17"/>
        <v>3.0802760532155774E-4</v>
      </c>
      <c r="AL35">
        <f t="shared" si="18"/>
        <v>2.2655336437512531E-4</v>
      </c>
      <c r="AM35">
        <f t="shared" si="19"/>
        <v>2.5099771664588458E-5</v>
      </c>
      <c r="AN35">
        <f t="shared" si="20"/>
        <v>5.0135954994395794E-4</v>
      </c>
      <c r="AO35">
        <f t="shared" si="21"/>
        <v>2.002111457486681E-5</v>
      </c>
      <c r="AP35">
        <f t="shared" si="22"/>
        <v>5.8033519720240983E-5</v>
      </c>
      <c r="AQ35">
        <f t="shared" si="23"/>
        <v>1.3787661221540215E-4</v>
      </c>
      <c r="AR35">
        <f t="shared" si="24"/>
        <v>1.2406772129301721E-4</v>
      </c>
      <c r="AS35">
        <f t="shared" si="25"/>
        <v>3.133840552528397E-5</v>
      </c>
      <c r="AT35">
        <f t="shared" si="26"/>
        <v>5.2509861681147003E-5</v>
      </c>
      <c r="AV35">
        <f t="shared" si="29"/>
        <v>4.9792531120331919E-2</v>
      </c>
      <c r="AW35">
        <f t="shared" si="30"/>
        <v>0.32611111111111107</v>
      </c>
      <c r="AX35">
        <f t="shared" si="31"/>
        <v>2.0930232558139535E-2</v>
      </c>
      <c r="AY35">
        <f t="shared" si="32"/>
        <v>0.12403508771929833</v>
      </c>
      <c r="AZ35">
        <f t="shared" si="33"/>
        <v>8.0783353733170069E-2</v>
      </c>
      <c r="BA35">
        <f t="shared" si="34"/>
        <v>3.074141048824593E-2</v>
      </c>
      <c r="BB35">
        <f t="shared" si="35"/>
        <v>0.21566265060240972</v>
      </c>
      <c r="BC35">
        <f t="shared" si="36"/>
        <v>-9.8837209302325549E-2</v>
      </c>
      <c r="BD35">
        <f t="shared" si="37"/>
        <v>5.3763440860215055E-2</v>
      </c>
      <c r="BE35">
        <f t="shared" si="38"/>
        <v>2.2429906542056075E-3</v>
      </c>
      <c r="BF35">
        <f t="shared" si="39"/>
        <v>-5.2023121387283239E-2</v>
      </c>
      <c r="BG35">
        <f t="shared" si="40"/>
        <v>2.9411764705882353E-2</v>
      </c>
      <c r="BH35">
        <f t="shared" si="41"/>
        <v>0.12506767731456417</v>
      </c>
      <c r="BI35">
        <f t="shared" si="42"/>
        <v>5.744452577433292E-2</v>
      </c>
      <c r="BL35">
        <f t="shared" si="43"/>
        <v>1.3801673555272661E-3</v>
      </c>
      <c r="BM35">
        <f t="shared" si="44"/>
        <v>0.13076929630701514</v>
      </c>
      <c r="BN35">
        <f t="shared" si="45"/>
        <v>7.3581045805445574E-4</v>
      </c>
      <c r="BO35">
        <f t="shared" si="46"/>
        <v>1.5851867223471362E-2</v>
      </c>
      <c r="BP35">
        <f t="shared" si="47"/>
        <v>7.2047441368719217E-3</v>
      </c>
      <c r="BQ35">
        <f t="shared" si="48"/>
        <v>9.3185955363462301E-4</v>
      </c>
      <c r="BR35">
        <f t="shared" si="49"/>
        <v>5.8688159032919088E-2</v>
      </c>
      <c r="BS35">
        <f t="shared" si="50"/>
        <v>6.0353821931576302E-3</v>
      </c>
      <c r="BT35">
        <f t="shared" si="51"/>
        <v>2.0351039734265259E-3</v>
      </c>
      <c r="BU35">
        <f t="shared" si="52"/>
        <v>1.9712274543352316E-5</v>
      </c>
      <c r="BV35">
        <f t="shared" si="53"/>
        <v>2.1027651967422804E-3</v>
      </c>
      <c r="BW35">
        <f t="shared" si="54"/>
        <v>1.1774768210988508E-3</v>
      </c>
      <c r="BX35">
        <f t="shared" si="55"/>
        <v>1.477471109154988E-2</v>
      </c>
      <c r="BY35">
        <f t="shared" si="56"/>
        <v>3.7264074480043868E-3</v>
      </c>
    </row>
    <row r="36" spans="1:77" ht="15.75" thickBot="1">
      <c r="A36" s="1">
        <v>41278</v>
      </c>
      <c r="B36" s="3">
        <v>25.2</v>
      </c>
      <c r="C36" s="3">
        <v>120.9</v>
      </c>
      <c r="D36" s="3">
        <v>680</v>
      </c>
      <c r="E36" s="3">
        <v>632.20000000000005</v>
      </c>
      <c r="F36" s="2">
        <v>86.8</v>
      </c>
      <c r="G36" s="3">
        <v>4050</v>
      </c>
      <c r="H36" s="2">
        <v>101.55</v>
      </c>
      <c r="I36" s="3">
        <v>63.5</v>
      </c>
      <c r="J36" s="3">
        <v>492</v>
      </c>
      <c r="K36" s="3">
        <v>10801</v>
      </c>
      <c r="L36" s="3">
        <v>332</v>
      </c>
      <c r="M36" s="3">
        <v>177</v>
      </c>
      <c r="N36" s="3">
        <v>1033</v>
      </c>
      <c r="O36" s="3">
        <v>1062.47</v>
      </c>
      <c r="Q36">
        <f t="shared" si="0"/>
        <v>0</v>
      </c>
      <c r="R36">
        <f t="shared" si="1"/>
        <v>-4.5286125977768397E-3</v>
      </c>
      <c r="S36">
        <f t="shared" si="2"/>
        <v>7.4074074074074077E-3</v>
      </c>
      <c r="T36">
        <f t="shared" si="3"/>
        <v>-2.8391167192428307E-3</v>
      </c>
      <c r="U36">
        <f t="shared" si="4"/>
        <v>5.7937427578215531E-3</v>
      </c>
      <c r="V36">
        <f t="shared" si="5"/>
        <v>-1.3157894736842105E-2</v>
      </c>
      <c r="W36">
        <f t="shared" si="6"/>
        <v>5.4455445544554174E-3</v>
      </c>
      <c r="X36">
        <f t="shared" si="7"/>
        <v>1.6813450760608441E-2</v>
      </c>
      <c r="Y36">
        <f t="shared" si="8"/>
        <v>4.0816326530612249E-3</v>
      </c>
      <c r="Z36">
        <f t="shared" si="9"/>
        <v>5.8670143415906128E-3</v>
      </c>
      <c r="AA36">
        <f t="shared" si="10"/>
        <v>-4.4977511244377807E-3</v>
      </c>
      <c r="AB36">
        <f t="shared" si="11"/>
        <v>1.1428571428571429E-2</v>
      </c>
      <c r="AC36">
        <f t="shared" si="12"/>
        <v>3.8872691933916422E-3</v>
      </c>
      <c r="AD36">
        <f t="shared" si="12"/>
        <v>-5.3619807344966919E-4</v>
      </c>
      <c r="AG36">
        <f t="shared" si="13"/>
        <v>2.3434627982572245E-7</v>
      </c>
      <c r="AH36">
        <f t="shared" si="14"/>
        <v>7.1062582504824615E-6</v>
      </c>
      <c r="AI36">
        <f t="shared" si="15"/>
        <v>5.9415375831382054E-5</v>
      </c>
      <c r="AJ36">
        <f t="shared" si="16"/>
        <v>7.294599019579791E-6</v>
      </c>
      <c r="AK36">
        <f t="shared" si="17"/>
        <v>3.6764237521865561E-5</v>
      </c>
      <c r="AL36">
        <f t="shared" si="18"/>
        <v>1.7941985460659287E-4</v>
      </c>
      <c r="AM36">
        <f t="shared" si="19"/>
        <v>4.6735887942301228E-5</v>
      </c>
      <c r="AN36">
        <f t="shared" si="20"/>
        <v>3.2560175739494588E-4</v>
      </c>
      <c r="AO36">
        <f t="shared" si="21"/>
        <v>1.3484886048922387E-5</v>
      </c>
      <c r="AP36">
        <f t="shared" si="22"/>
        <v>2.8922996034625206E-5</v>
      </c>
      <c r="AQ36">
        <f t="shared" si="23"/>
        <v>1.7569892588808486E-5</v>
      </c>
      <c r="AR36">
        <f t="shared" si="24"/>
        <v>1.3431505856235584E-4</v>
      </c>
      <c r="AS36">
        <f t="shared" si="25"/>
        <v>1.3520443112585603E-5</v>
      </c>
      <c r="AT36">
        <f t="shared" si="26"/>
        <v>1.4084931337198242E-7</v>
      </c>
      <c r="AV36">
        <f t="shared" si="29"/>
        <v>2.065613608748473E-2</v>
      </c>
      <c r="AW36">
        <f t="shared" si="30"/>
        <v>0.30000000000000004</v>
      </c>
      <c r="AX36">
        <f t="shared" si="31"/>
        <v>3.5007610350076102E-2</v>
      </c>
      <c r="AY36">
        <f t="shared" si="32"/>
        <v>0.1339910313901346</v>
      </c>
      <c r="AZ36">
        <f t="shared" si="33"/>
        <v>4.8942598187311143E-2</v>
      </c>
      <c r="BA36">
        <f t="shared" si="34"/>
        <v>4.4622130513283467E-2</v>
      </c>
      <c r="BB36">
        <f t="shared" si="35"/>
        <v>0.2103694874851012</v>
      </c>
      <c r="BC36">
        <f t="shared" si="36"/>
        <v>-3.787878787878788E-2</v>
      </c>
      <c r="BD36">
        <f t="shared" si="37"/>
        <v>7.1895424836601302E-2</v>
      </c>
      <c r="BE36">
        <f t="shared" si="38"/>
        <v>1.0856340664482919E-2</v>
      </c>
      <c r="BF36">
        <f t="shared" si="39"/>
        <v>-4.046242774566474E-2</v>
      </c>
      <c r="BG36">
        <f t="shared" si="40"/>
        <v>4.0564373897707263E-2</v>
      </c>
      <c r="BH36">
        <f t="shared" si="41"/>
        <v>0.13267543859649122</v>
      </c>
      <c r="BI36">
        <f t="shared" si="42"/>
        <v>7.0887173181204313E-2</v>
      </c>
      <c r="BL36">
        <f t="shared" si="43"/>
        <v>6.4227540615204452E-5</v>
      </c>
      <c r="BM36">
        <f t="shared" si="44"/>
        <v>0.11256646679718126</v>
      </c>
      <c r="BN36">
        <f t="shared" si="45"/>
        <v>1.69770403594295E-3</v>
      </c>
      <c r="BO36">
        <f t="shared" si="46"/>
        <v>1.8457978256085552E-2</v>
      </c>
      <c r="BP36">
        <f t="shared" si="47"/>
        <v>2.8132425215906072E-3</v>
      </c>
      <c r="BQ36">
        <f t="shared" si="48"/>
        <v>1.9719900638238727E-3</v>
      </c>
      <c r="BR36">
        <f t="shared" si="49"/>
        <v>5.6151571420009885E-2</v>
      </c>
      <c r="BS36">
        <f t="shared" si="50"/>
        <v>2.798695071682594E-4</v>
      </c>
      <c r="BT36">
        <f t="shared" si="51"/>
        <v>3.9998175324847283E-3</v>
      </c>
      <c r="BU36">
        <f t="shared" si="52"/>
        <v>1.7418096206124357E-5</v>
      </c>
      <c r="BV36">
        <f t="shared" si="53"/>
        <v>1.1761623996712121E-3</v>
      </c>
      <c r="BW36">
        <f t="shared" si="54"/>
        <v>2.0672473000380269E-3</v>
      </c>
      <c r="BX36">
        <f t="shared" si="55"/>
        <v>1.6682055205418281E-2</v>
      </c>
      <c r="BY36">
        <f t="shared" si="56"/>
        <v>5.5483064145087158E-3</v>
      </c>
    </row>
    <row r="37" spans="1:77" ht="15.75" thickBot="1">
      <c r="A37" s="1">
        <v>41277</v>
      </c>
      <c r="B37" s="3">
        <v>25.2</v>
      </c>
      <c r="C37" s="3">
        <v>121.45</v>
      </c>
      <c r="D37" s="3">
        <v>675</v>
      </c>
      <c r="E37" s="3">
        <v>634</v>
      </c>
      <c r="F37" s="2">
        <v>86.3</v>
      </c>
      <c r="G37" s="3">
        <v>4104</v>
      </c>
      <c r="H37" s="2">
        <v>101</v>
      </c>
      <c r="I37" s="3">
        <v>62.45</v>
      </c>
      <c r="J37" s="3">
        <v>490</v>
      </c>
      <c r="K37" s="3">
        <v>10738</v>
      </c>
      <c r="L37" s="3">
        <v>333.5</v>
      </c>
      <c r="M37" s="3">
        <v>175</v>
      </c>
      <c r="N37" s="3">
        <v>1029</v>
      </c>
      <c r="O37" s="3">
        <v>1063.04</v>
      </c>
      <c r="Q37">
        <f t="shared" si="0"/>
        <v>3.9840637450198352E-3</v>
      </c>
      <c r="R37">
        <f t="shared" si="1"/>
        <v>1.3350020859407665E-2</v>
      </c>
      <c r="S37">
        <f t="shared" si="2"/>
        <v>-7.6448103498971557E-3</v>
      </c>
      <c r="T37">
        <f t="shared" si="3"/>
        <v>3.1645569620253164E-3</v>
      </c>
      <c r="U37">
        <f t="shared" si="4"/>
        <v>2.3228803716608924E-3</v>
      </c>
      <c r="V37">
        <f t="shared" si="5"/>
        <v>-6.2953995157384989E-3</v>
      </c>
      <c r="W37">
        <f t="shared" si="6"/>
        <v>0</v>
      </c>
      <c r="X37">
        <f t="shared" si="7"/>
        <v>-1.9623233908948195E-2</v>
      </c>
      <c r="Y37">
        <f t="shared" si="8"/>
        <v>-2.0366598778004071E-3</v>
      </c>
      <c r="Z37">
        <f t="shared" si="9"/>
        <v>1.0254497995711754E-3</v>
      </c>
      <c r="AA37">
        <f t="shared" si="10"/>
        <v>1.5015015015015015E-3</v>
      </c>
      <c r="AB37">
        <f t="shared" si="11"/>
        <v>1.1441647597253354E-3</v>
      </c>
      <c r="AC37">
        <f t="shared" si="12"/>
        <v>-5.7971014492753624E-3</v>
      </c>
      <c r="AD37">
        <f t="shared" si="12"/>
        <v>-2.7860901867712566E-3</v>
      </c>
      <c r="AG37">
        <f t="shared" si="13"/>
        <v>1.2249793428918586E-5</v>
      </c>
      <c r="AH37">
        <f t="shared" si="14"/>
        <v>2.3143162227163788E-4</v>
      </c>
      <c r="AI37">
        <f t="shared" si="15"/>
        <v>5.393552234072565E-5</v>
      </c>
      <c r="AJ37">
        <f t="shared" si="16"/>
        <v>1.0908634123192693E-5</v>
      </c>
      <c r="AK37">
        <f t="shared" si="17"/>
        <v>6.721002417516499E-6</v>
      </c>
      <c r="AL37">
        <f t="shared" si="18"/>
        <v>4.2670609521663512E-5</v>
      </c>
      <c r="AM37">
        <f t="shared" si="19"/>
        <v>1.9343818228268964E-6</v>
      </c>
      <c r="AN37">
        <f t="shared" si="20"/>
        <v>3.3827472261215968E-4</v>
      </c>
      <c r="AO37">
        <f t="shared" si="21"/>
        <v>5.9834797717549841E-6</v>
      </c>
      <c r="AP37">
        <f t="shared" si="22"/>
        <v>2.8777417571283518E-7</v>
      </c>
      <c r="AQ37">
        <f t="shared" si="23"/>
        <v>3.2674432668237568E-6</v>
      </c>
      <c r="AR37">
        <f t="shared" si="24"/>
        <v>1.7031051319906001E-6</v>
      </c>
      <c r="AS37">
        <f t="shared" si="25"/>
        <v>3.6088315605343682E-5</v>
      </c>
      <c r="AT37">
        <f t="shared" si="26"/>
        <v>6.8916281993914102E-6</v>
      </c>
      <c r="AV37">
        <f t="shared" si="29"/>
        <v>1.0425020048115397E-2</v>
      </c>
      <c r="AW37">
        <f t="shared" si="30"/>
        <v>0.32877461706783362</v>
      </c>
      <c r="AX37">
        <f t="shared" si="31"/>
        <v>1.9637462235649546E-2</v>
      </c>
      <c r="AY37">
        <f t="shared" si="32"/>
        <v>0.18860142482189732</v>
      </c>
      <c r="AZ37">
        <f t="shared" si="33"/>
        <v>4.9878345498783387E-2</v>
      </c>
      <c r="BA37">
        <f t="shared" si="34"/>
        <v>6.7360208062418728E-2</v>
      </c>
      <c r="BB37">
        <f t="shared" si="35"/>
        <v>0.23170731707317074</v>
      </c>
      <c r="BC37">
        <f t="shared" si="36"/>
        <v>-5.3070507960576191E-2</v>
      </c>
      <c r="BD37">
        <f t="shared" si="37"/>
        <v>6.7538126361655779E-2</v>
      </c>
      <c r="BE37">
        <f t="shared" si="38"/>
        <v>3.5514018691588786E-3</v>
      </c>
      <c r="BF37">
        <f t="shared" si="39"/>
        <v>-4.1666666666666664E-2</v>
      </c>
      <c r="BG37">
        <f t="shared" si="40"/>
        <v>2.7900146842878122E-2</v>
      </c>
      <c r="BH37">
        <f t="shared" si="41"/>
        <v>0.16258049937860125</v>
      </c>
      <c r="BI37">
        <f t="shared" si="42"/>
        <v>8.9604559152128865E-2</v>
      </c>
      <c r="BL37">
        <f t="shared" si="43"/>
        <v>4.9146782819017623E-6</v>
      </c>
      <c r="BM37">
        <f t="shared" si="44"/>
        <v>0.1327027466218621</v>
      </c>
      <c r="BN37">
        <f t="shared" si="45"/>
        <v>6.6734678646712144E-4</v>
      </c>
      <c r="BO37">
        <f t="shared" si="46"/>
        <v>3.6279024968358727E-2</v>
      </c>
      <c r="BP37">
        <f t="shared" si="47"/>
        <v>2.9133822356814821E-3</v>
      </c>
      <c r="BQ37">
        <f t="shared" si="48"/>
        <v>4.5084741626094018E-3</v>
      </c>
      <c r="BR37">
        <f t="shared" si="49"/>
        <v>6.6719436346569599E-2</v>
      </c>
      <c r="BS37">
        <f t="shared" si="50"/>
        <v>1.0189515777826491E-3</v>
      </c>
      <c r="BT37">
        <f t="shared" si="51"/>
        <v>3.4676566486757949E-3</v>
      </c>
      <c r="BU37">
        <f t="shared" si="52"/>
        <v>9.8059134636707085E-6</v>
      </c>
      <c r="BV37">
        <f t="shared" si="53"/>
        <v>1.2602118785079541E-3</v>
      </c>
      <c r="BW37">
        <f t="shared" si="54"/>
        <v>1.0760213436853266E-3</v>
      </c>
      <c r="BX37">
        <f t="shared" si="55"/>
        <v>2.530138519170726E-2</v>
      </c>
      <c r="BY37">
        <f t="shared" si="56"/>
        <v>8.6870491124301716E-3</v>
      </c>
    </row>
    <row r="38" spans="1:77" ht="15.75" thickBot="1">
      <c r="A38" s="1">
        <v>41276</v>
      </c>
      <c r="B38" s="3">
        <v>25.1</v>
      </c>
      <c r="C38" s="3">
        <v>119.85</v>
      </c>
      <c r="D38" s="3">
        <v>680.2</v>
      </c>
      <c r="E38" s="3">
        <v>632</v>
      </c>
      <c r="F38" s="2">
        <v>86.1</v>
      </c>
      <c r="G38" s="3">
        <v>4130</v>
      </c>
      <c r="H38" s="2">
        <v>101</v>
      </c>
      <c r="I38" s="3">
        <v>63.7</v>
      </c>
      <c r="J38" s="3">
        <v>491</v>
      </c>
      <c r="K38" s="3">
        <v>10727</v>
      </c>
      <c r="L38" s="3">
        <v>333</v>
      </c>
      <c r="M38" s="3">
        <v>174.8</v>
      </c>
      <c r="N38" s="3">
        <v>1035</v>
      </c>
      <c r="O38" s="3">
        <v>1066.01</v>
      </c>
      <c r="Q38">
        <f t="shared" si="0"/>
        <v>-3.9682539682538839E-3</v>
      </c>
      <c r="R38">
        <f t="shared" si="1"/>
        <v>9.004092769440647E-2</v>
      </c>
      <c r="S38">
        <f t="shared" si="2"/>
        <v>2.941176470588904E-4</v>
      </c>
      <c r="T38">
        <f t="shared" si="3"/>
        <v>4.118616144975288E-2</v>
      </c>
      <c r="U38">
        <f t="shared" si="4"/>
        <v>1.2941176470588168E-2</v>
      </c>
      <c r="V38">
        <f t="shared" si="5"/>
        <v>2.9925187032418952E-2</v>
      </c>
      <c r="W38">
        <f t="shared" si="6"/>
        <v>3.4836065573770551E-2</v>
      </c>
      <c r="X38">
        <f t="shared" si="7"/>
        <v>3.9151712887438919E-2</v>
      </c>
      <c r="Y38">
        <f t="shared" si="8"/>
        <v>-4.0567951318458417E-3</v>
      </c>
      <c r="Z38">
        <f t="shared" si="9"/>
        <v>2.5233644859813083E-3</v>
      </c>
      <c r="AA38">
        <f t="shared" si="10"/>
        <v>2.9048207663782376E-2</v>
      </c>
      <c r="AB38">
        <f t="shared" si="11"/>
        <v>-1.1428571428570779E-3</v>
      </c>
      <c r="AC38">
        <f t="shared" si="12"/>
        <v>3.5000000000000003E-2</v>
      </c>
      <c r="AD38">
        <f t="shared" si="12"/>
        <v>2.629248098584764E-2</v>
      </c>
      <c r="AG38">
        <f t="shared" si="13"/>
        <v>1.9823395799076683E-5</v>
      </c>
      <c r="AH38">
        <f t="shared" si="14"/>
        <v>8.4463054569382783E-3</v>
      </c>
      <c r="AI38">
        <f t="shared" si="15"/>
        <v>3.5384322467745832E-7</v>
      </c>
      <c r="AJ38">
        <f t="shared" si="16"/>
        <v>1.7077082365448317E-3</v>
      </c>
      <c r="AK38">
        <f t="shared" si="17"/>
        <v>1.7452485924877921E-4</v>
      </c>
      <c r="AL38">
        <f t="shared" si="18"/>
        <v>8.8139587509425377E-4</v>
      </c>
      <c r="AM38">
        <f t="shared" si="19"/>
        <v>1.3123872787592459E-3</v>
      </c>
      <c r="AN38">
        <f t="shared" si="20"/>
        <v>1.630762502339973E-3</v>
      </c>
      <c r="AO38">
        <f t="shared" si="21"/>
        <v>1.994739348358522E-5</v>
      </c>
      <c r="AP38">
        <f t="shared" si="22"/>
        <v>4.1386228896809772E-6</v>
      </c>
      <c r="AQ38">
        <f t="shared" si="23"/>
        <v>8.6167570448320648E-4</v>
      </c>
      <c r="AR38">
        <f t="shared" si="24"/>
        <v>9.6430671890318873E-7</v>
      </c>
      <c r="AS38">
        <f t="shared" si="25"/>
        <v>1.2103264492641136E-3</v>
      </c>
      <c r="AT38">
        <f t="shared" si="26"/>
        <v>6.9978131839631367E-4</v>
      </c>
      <c r="AV38">
        <f t="shared" si="29"/>
        <v>1.6194331983805755E-2</v>
      </c>
      <c r="AW38">
        <f t="shared" si="30"/>
        <v>0.25760755508919203</v>
      </c>
      <c r="AX38">
        <f t="shared" si="31"/>
        <v>3.3928308010031986E-3</v>
      </c>
      <c r="AY38">
        <f t="shared" si="32"/>
        <v>0.14472015939141455</v>
      </c>
      <c r="AZ38">
        <f t="shared" si="33"/>
        <v>4.9999999999999933E-2</v>
      </c>
      <c r="BA38">
        <f t="shared" si="34"/>
        <v>5.3571428571428568E-2</v>
      </c>
      <c r="BB38">
        <f t="shared" si="35"/>
        <v>0.23170731707317074</v>
      </c>
      <c r="BC38">
        <f t="shared" si="36"/>
        <v>-6.6803398769411104E-2</v>
      </c>
      <c r="BD38">
        <f t="shared" si="37"/>
        <v>6.7391304347826086E-2</v>
      </c>
      <c r="BE38">
        <f t="shared" si="38"/>
        <v>-1.5871559633027523E-2</v>
      </c>
      <c r="BF38">
        <f t="shared" si="39"/>
        <v>-4.5845272206303724E-2</v>
      </c>
      <c r="BG38">
        <f t="shared" si="40"/>
        <v>2.8235294117647126E-2</v>
      </c>
      <c r="BH38">
        <f t="shared" si="41"/>
        <v>0.15642458100558659</v>
      </c>
      <c r="BI38">
        <f t="shared" si="42"/>
        <v>7.1248404698977974E-2</v>
      </c>
      <c r="BL38">
        <f t="shared" si="43"/>
        <v>1.2619578206764083E-5</v>
      </c>
      <c r="BM38">
        <f t="shared" si="44"/>
        <v>8.5917470128638346E-2</v>
      </c>
      <c r="BN38">
        <f t="shared" si="45"/>
        <v>9.1937887192503556E-5</v>
      </c>
      <c r="BO38">
        <f t="shared" si="46"/>
        <v>2.1488414157005729E-2</v>
      </c>
      <c r="BP38">
        <f t="shared" si="47"/>
        <v>2.9265298228468772E-3</v>
      </c>
      <c r="BQ38">
        <f t="shared" si="48"/>
        <v>2.8469046531226761E-3</v>
      </c>
      <c r="BR38">
        <f t="shared" si="49"/>
        <v>6.6719436346569599E-2</v>
      </c>
      <c r="BS38">
        <f t="shared" si="50"/>
        <v>2.0842796578713365E-3</v>
      </c>
      <c r="BT38">
        <f t="shared" si="51"/>
        <v>3.4503864446750994E-3</v>
      </c>
      <c r="BU38">
        <f t="shared" si="52"/>
        <v>5.087010054426141E-4</v>
      </c>
      <c r="BV38">
        <f t="shared" si="53"/>
        <v>1.5743491288701134E-3</v>
      </c>
      <c r="BW38">
        <f t="shared" si="54"/>
        <v>1.0981211814803796E-3</v>
      </c>
      <c r="BX38">
        <f t="shared" si="55"/>
        <v>2.3380909396522629E-2</v>
      </c>
      <c r="BY38">
        <f t="shared" si="56"/>
        <v>5.6022509740904286E-3</v>
      </c>
    </row>
    <row r="39" spans="1:77" ht="15.75" thickBot="1">
      <c r="A39" s="1">
        <v>41271</v>
      </c>
      <c r="B39" s="3">
        <v>25.2</v>
      </c>
      <c r="C39" s="3">
        <v>109.95</v>
      </c>
      <c r="D39" s="3">
        <v>680</v>
      </c>
      <c r="E39" s="3">
        <v>607</v>
      </c>
      <c r="F39" s="2">
        <v>85</v>
      </c>
      <c r="G39" s="3">
        <v>4010</v>
      </c>
      <c r="H39" s="2">
        <v>97.6</v>
      </c>
      <c r="I39" s="3">
        <v>61.3</v>
      </c>
      <c r="J39" s="3">
        <v>493</v>
      </c>
      <c r="K39" s="3">
        <v>10700</v>
      </c>
      <c r="L39" s="3">
        <v>323.60000000000002</v>
      </c>
      <c r="M39" s="3">
        <v>175</v>
      </c>
      <c r="N39" s="3">
        <v>1000</v>
      </c>
      <c r="O39" s="3">
        <v>1038.7</v>
      </c>
      <c r="Q39">
        <f t="shared" si="0"/>
        <v>2.0242914979757085E-2</v>
      </c>
      <c r="R39">
        <f t="shared" si="1"/>
        <v>-4.5454545454542869E-4</v>
      </c>
      <c r="S39">
        <f t="shared" si="2"/>
        <v>1.4773914341143078E-2</v>
      </c>
      <c r="T39">
        <f t="shared" si="3"/>
        <v>-3.2840722495894909E-3</v>
      </c>
      <c r="U39">
        <f t="shared" si="4"/>
        <v>0</v>
      </c>
      <c r="V39">
        <f t="shared" si="5"/>
        <v>-5.2096254031257757E-3</v>
      </c>
      <c r="W39">
        <f t="shared" si="6"/>
        <v>-1.1144883485309103E-2</v>
      </c>
      <c r="X39">
        <f t="shared" si="7"/>
        <v>-1.1290322580645207E-2</v>
      </c>
      <c r="Y39">
        <f t="shared" si="8"/>
        <v>2.0325203252032522E-3</v>
      </c>
      <c r="Z39">
        <f t="shared" si="9"/>
        <v>0</v>
      </c>
      <c r="AA39">
        <f t="shared" si="10"/>
        <v>1.1250000000000071E-2</v>
      </c>
      <c r="AB39">
        <f t="shared" si="11"/>
        <v>0</v>
      </c>
      <c r="AC39">
        <f t="shared" si="12"/>
        <v>2.004008016032064E-3</v>
      </c>
      <c r="AD39">
        <f t="shared" si="12"/>
        <v>2.6545682706694339E-3</v>
      </c>
      <c r="AG39">
        <f t="shared" si="13"/>
        <v>3.9041103593892741E-4</v>
      </c>
      <c r="AH39">
        <f t="shared" si="14"/>
        <v>1.9833385861562002E-6</v>
      </c>
      <c r="AI39">
        <f t="shared" si="15"/>
        <v>2.2724488937809033E-4</v>
      </c>
      <c r="AJ39">
        <f t="shared" si="16"/>
        <v>9.8961020987537236E-6</v>
      </c>
      <c r="AK39">
        <f t="shared" si="17"/>
        <v>7.2689145511734869E-8</v>
      </c>
      <c r="AL39">
        <f t="shared" si="18"/>
        <v>2.966436595145783E-5</v>
      </c>
      <c r="AM39">
        <f t="shared" si="19"/>
        <v>9.514174360202833E-5</v>
      </c>
      <c r="AN39">
        <f t="shared" si="20"/>
        <v>1.0119021933570213E-4</v>
      </c>
      <c r="AO39">
        <f t="shared" si="21"/>
        <v>2.6343398712140484E-6</v>
      </c>
      <c r="AP39">
        <f t="shared" si="22"/>
        <v>2.3912483924114675E-7</v>
      </c>
      <c r="AQ39">
        <f t="shared" si="23"/>
        <v>1.3354357557343287E-4</v>
      </c>
      <c r="AR39">
        <f t="shared" si="24"/>
        <v>2.5877851239446424E-8</v>
      </c>
      <c r="AS39">
        <f t="shared" si="25"/>
        <v>3.2175546311382804E-6</v>
      </c>
      <c r="AT39">
        <f t="shared" si="26"/>
        <v>7.9268565610689914E-6</v>
      </c>
      <c r="AV39">
        <f t="shared" si="29"/>
        <v>-3.1645569620253893E-3</v>
      </c>
      <c r="AW39">
        <f t="shared" si="30"/>
        <v>0.15749026213285619</v>
      </c>
      <c r="AX39">
        <f t="shared" si="31"/>
        <v>4.4313146233382573E-3</v>
      </c>
      <c r="AY39">
        <f t="shared" si="32"/>
        <v>0.12825278810408922</v>
      </c>
      <c r="AZ39">
        <f t="shared" si="33"/>
        <v>3.1553398058252358E-2</v>
      </c>
      <c r="BA39">
        <f t="shared" si="34"/>
        <v>4.1558441558441558E-2</v>
      </c>
      <c r="BB39">
        <f t="shared" si="35"/>
        <v>0.27083333333333331</v>
      </c>
      <c r="BC39">
        <f t="shared" si="36"/>
        <v>-0.11030478955007268</v>
      </c>
      <c r="BD39">
        <f t="shared" si="37"/>
        <v>6.4794816414686832E-2</v>
      </c>
      <c r="BE39">
        <f t="shared" si="38"/>
        <v>-8.1572117167222832E-3</v>
      </c>
      <c r="BF39">
        <f t="shared" si="39"/>
        <v>-7.1449067431850727E-2</v>
      </c>
      <c r="BG39">
        <f t="shared" si="40"/>
        <v>2.3391812865497075E-2</v>
      </c>
      <c r="BH39">
        <f t="shared" si="41"/>
        <v>0.1203226529240421</v>
      </c>
      <c r="BI39">
        <f t="shared" si="42"/>
        <v>5.639460971268756E-2</v>
      </c>
      <c r="BL39">
        <f t="shared" si="43"/>
        <v>2.4984494842214138E-4</v>
      </c>
      <c r="BM39">
        <f t="shared" si="44"/>
        <v>3.7248817413876929E-2</v>
      </c>
      <c r="BN39">
        <f t="shared" si="45"/>
        <v>1.1293118359490707E-4</v>
      </c>
      <c r="BO39">
        <f t="shared" si="46"/>
        <v>1.6931708593716406E-2</v>
      </c>
      <c r="BP39">
        <f t="shared" si="47"/>
        <v>1.2709801508844257E-3</v>
      </c>
      <c r="BQ39">
        <f t="shared" si="48"/>
        <v>1.7092772024530046E-3</v>
      </c>
      <c r="BR39">
        <f t="shared" si="49"/>
        <v>8.8462864252687567E-2</v>
      </c>
      <c r="BS39">
        <f t="shared" si="50"/>
        <v>7.9486679689325726E-3</v>
      </c>
      <c r="BT39">
        <f t="shared" si="51"/>
        <v>3.1520928429457414E-3</v>
      </c>
      <c r="BU39">
        <f t="shared" si="52"/>
        <v>2.2022717616761528E-4</v>
      </c>
      <c r="BV39">
        <f t="shared" si="53"/>
        <v>4.2617217462546254E-3</v>
      </c>
      <c r="BW39">
        <f t="shared" si="54"/>
        <v>8.0057478552533778E-4</v>
      </c>
      <c r="BX39">
        <f t="shared" si="55"/>
        <v>1.3643698872059594E-2</v>
      </c>
      <c r="BY39">
        <f t="shared" si="56"/>
        <v>3.5993269744269115E-3</v>
      </c>
    </row>
    <row r="40" spans="1:77" ht="15.75" thickBot="1">
      <c r="A40" s="1">
        <v>41270</v>
      </c>
      <c r="B40" s="3">
        <v>24.7</v>
      </c>
      <c r="C40" s="3">
        <v>110</v>
      </c>
      <c r="D40" s="3">
        <v>670.1</v>
      </c>
      <c r="E40" s="3">
        <v>609</v>
      </c>
      <c r="F40" s="2">
        <v>85</v>
      </c>
      <c r="G40" s="3">
        <v>4031</v>
      </c>
      <c r="H40" s="2">
        <v>98.7</v>
      </c>
      <c r="I40" s="3">
        <v>62</v>
      </c>
      <c r="J40" s="3">
        <v>492</v>
      </c>
      <c r="K40" s="3">
        <v>10700</v>
      </c>
      <c r="L40" s="3">
        <v>320</v>
      </c>
      <c r="M40" s="3">
        <v>175</v>
      </c>
      <c r="N40" s="3">
        <v>998</v>
      </c>
      <c r="O40" s="3">
        <v>1035.95</v>
      </c>
      <c r="Q40">
        <f t="shared" si="0"/>
        <v>-8.0321285140561964E-3</v>
      </c>
      <c r="R40">
        <f t="shared" si="1"/>
        <v>-8.1154192966637114E-3</v>
      </c>
      <c r="S40">
        <f t="shared" si="2"/>
        <v>-7.9940784603996697E-3</v>
      </c>
      <c r="T40">
        <f t="shared" si="3"/>
        <v>3.1154757873349096E-2</v>
      </c>
      <c r="U40">
        <f t="shared" si="4"/>
        <v>1.7678255745433788E-3</v>
      </c>
      <c r="V40">
        <f t="shared" si="5"/>
        <v>-1.8026796589524968E-2</v>
      </c>
      <c r="W40">
        <f t="shared" si="6"/>
        <v>2.8125000000000028E-2</v>
      </c>
      <c r="X40">
        <f t="shared" si="7"/>
        <v>5.0847457627118647E-2</v>
      </c>
      <c r="Y40">
        <f t="shared" si="8"/>
        <v>0</v>
      </c>
      <c r="Z40">
        <f t="shared" si="9"/>
        <v>1.4218009478672985E-2</v>
      </c>
      <c r="AA40">
        <f t="shared" si="10"/>
        <v>1.2515644555693905E-3</v>
      </c>
      <c r="AB40">
        <f t="shared" si="11"/>
        <v>0</v>
      </c>
      <c r="AC40">
        <f t="shared" si="12"/>
        <v>-1.7716535433070866E-2</v>
      </c>
      <c r="AD40">
        <f t="shared" si="12"/>
        <v>-4.149057295587175E-4</v>
      </c>
      <c r="AG40">
        <f t="shared" si="13"/>
        <v>7.2526033224834779E-5</v>
      </c>
      <c r="AH40">
        <f t="shared" si="14"/>
        <v>3.9094547806678324E-5</v>
      </c>
      <c r="AI40">
        <f t="shared" si="15"/>
        <v>5.9187616980831233E-5</v>
      </c>
      <c r="AJ40">
        <f t="shared" si="16"/>
        <v>9.792532920196266E-4</v>
      </c>
      <c r="AK40">
        <f t="shared" si="17"/>
        <v>4.1511406478345118E-6</v>
      </c>
      <c r="AL40">
        <f t="shared" si="18"/>
        <v>3.335616976169538E-4</v>
      </c>
      <c r="AM40">
        <f t="shared" si="19"/>
        <v>8.7118366317537441E-4</v>
      </c>
      <c r="AN40">
        <f t="shared" si="20"/>
        <v>2.7121644620220955E-3</v>
      </c>
      <c r="AO40">
        <f t="shared" si="21"/>
        <v>1.6765369436963319E-7</v>
      </c>
      <c r="AP40">
        <f t="shared" si="22"/>
        <v>1.8848559347661947E-4</v>
      </c>
      <c r="AQ40">
        <f t="shared" si="23"/>
        <v>2.426335858474885E-6</v>
      </c>
      <c r="AR40">
        <f t="shared" si="24"/>
        <v>2.5877851239446424E-8</v>
      </c>
      <c r="AS40">
        <f t="shared" si="25"/>
        <v>3.213697677735502E-4</v>
      </c>
      <c r="AT40">
        <f t="shared" si="26"/>
        <v>6.4519363730963894E-8</v>
      </c>
      <c r="AV40">
        <f t="shared" si="29"/>
        <v>-1.5544041450777224E-2</v>
      </c>
      <c r="AW40">
        <f t="shared" si="30"/>
        <v>0.18406889128094719</v>
      </c>
      <c r="AX40">
        <f t="shared" si="31"/>
        <v>1.2541553339377559E-2</v>
      </c>
      <c r="AY40">
        <f t="shared" si="32"/>
        <v>0.14151827553889409</v>
      </c>
      <c r="AZ40">
        <f t="shared" si="33"/>
        <v>3.9755351681957186E-2</v>
      </c>
      <c r="BA40">
        <f t="shared" si="34"/>
        <v>3.3324788515765189E-2</v>
      </c>
      <c r="BB40">
        <f t="shared" si="35"/>
        <v>0.352054794520548</v>
      </c>
      <c r="BC40">
        <f t="shared" si="36"/>
        <v>-8.0664294187425822E-2</v>
      </c>
      <c r="BD40">
        <f t="shared" si="37"/>
        <v>6.3783783783783785E-2</v>
      </c>
      <c r="BE40">
        <f t="shared" si="38"/>
        <v>1.9047619047619049E-2</v>
      </c>
      <c r="BF40">
        <f t="shared" si="39"/>
        <v>-8.5714285714285715E-2</v>
      </c>
      <c r="BG40">
        <f t="shared" si="40"/>
        <v>4.1666666666666664E-2</v>
      </c>
      <c r="BH40">
        <f t="shared" si="41"/>
        <v>0.1216003596313779</v>
      </c>
      <c r="BI40">
        <f t="shared" si="42"/>
        <v>6.0446309755348621E-2</v>
      </c>
      <c r="BL40">
        <f t="shared" si="43"/>
        <v>7.9444884101132623E-4</v>
      </c>
      <c r="BM40">
        <f t="shared" si="44"/>
        <v>4.8214566647899165E-2</v>
      </c>
      <c r="BN40">
        <f t="shared" si="45"/>
        <v>3.5108068460985251E-4</v>
      </c>
      <c r="BO40">
        <f t="shared" si="46"/>
        <v>2.0559942582378296E-2</v>
      </c>
      <c r="BP40">
        <f t="shared" si="47"/>
        <v>1.9230647510208333E-3</v>
      </c>
      <c r="BQ40">
        <f t="shared" si="48"/>
        <v>1.0962557270981395E-3</v>
      </c>
      <c r="BR40">
        <f t="shared" si="49"/>
        <v>0.14337471307782648</v>
      </c>
      <c r="BS40">
        <f t="shared" si="50"/>
        <v>3.5420122719781477E-3</v>
      </c>
      <c r="BT40">
        <f t="shared" si="51"/>
        <v>3.039589204385751E-3</v>
      </c>
      <c r="BU40">
        <f t="shared" si="52"/>
        <v>1.5288772655795168E-4</v>
      </c>
      <c r="BV40">
        <f t="shared" si="53"/>
        <v>6.3277382739866652E-3</v>
      </c>
      <c r="BW40">
        <f t="shared" si="54"/>
        <v>2.1686982209116446E-3</v>
      </c>
      <c r="BX40">
        <f t="shared" si="55"/>
        <v>1.3943819651891573E-2</v>
      </c>
      <c r="BY40">
        <f t="shared" si="56"/>
        <v>4.1019018023618634E-3</v>
      </c>
    </row>
    <row r="41" spans="1:77" ht="15.75" thickBot="1">
      <c r="A41" s="1">
        <v>41264</v>
      </c>
      <c r="B41" s="3">
        <v>24.9</v>
      </c>
      <c r="C41" s="3">
        <v>110.9</v>
      </c>
      <c r="D41" s="3">
        <v>675.5</v>
      </c>
      <c r="E41" s="3">
        <v>590.6</v>
      </c>
      <c r="F41" s="2">
        <v>84.85</v>
      </c>
      <c r="G41" s="3">
        <v>4105</v>
      </c>
      <c r="H41" s="2">
        <v>96</v>
      </c>
      <c r="I41" s="3">
        <v>59</v>
      </c>
      <c r="J41" s="3">
        <v>492</v>
      </c>
      <c r="K41" s="3">
        <v>10550</v>
      </c>
      <c r="L41" s="3">
        <v>319.60000000000002</v>
      </c>
      <c r="M41" s="3">
        <v>175</v>
      </c>
      <c r="N41" s="3">
        <v>1016</v>
      </c>
      <c r="O41" s="3">
        <v>1036.3800000000001</v>
      </c>
      <c r="Q41">
        <f t="shared" si="0"/>
        <v>8.0971659919028063E-3</v>
      </c>
      <c r="R41">
        <f t="shared" si="1"/>
        <v>1.0018214936247801E-2</v>
      </c>
      <c r="S41">
        <f t="shared" si="2"/>
        <v>1.1227544910179641E-2</v>
      </c>
      <c r="T41">
        <f t="shared" si="3"/>
        <v>-2.2185430463576121E-2</v>
      </c>
      <c r="U41">
        <f t="shared" si="4"/>
        <v>-5.2754982415006198E-3</v>
      </c>
      <c r="V41">
        <f t="shared" si="5"/>
        <v>1.9369257511795381E-2</v>
      </c>
      <c r="W41">
        <f t="shared" si="6"/>
        <v>1.5649452269171174E-3</v>
      </c>
      <c r="X41">
        <f t="shared" si="7"/>
        <v>-7.2327044025157258E-2</v>
      </c>
      <c r="Y41">
        <f t="shared" si="8"/>
        <v>1.0266940451745379E-2</v>
      </c>
      <c r="Z41">
        <f t="shared" si="9"/>
        <v>-7.9924776680771036E-3</v>
      </c>
      <c r="AA41">
        <f t="shared" si="10"/>
        <v>6.6141732283465284E-3</v>
      </c>
      <c r="AB41">
        <f t="shared" si="11"/>
        <v>1.2145748987854218E-2</v>
      </c>
      <c r="AC41">
        <f t="shared" si="12"/>
        <v>2.2132796780684104E-2</v>
      </c>
      <c r="AD41">
        <f t="shared" si="12"/>
        <v>2.5053444123082497E-3</v>
      </c>
      <c r="AG41">
        <f t="shared" si="13"/>
        <v>5.7958876492824259E-5</v>
      </c>
      <c r="AH41">
        <f t="shared" si="14"/>
        <v>1.4115984653915173E-4</v>
      </c>
      <c r="AI41">
        <f t="shared" si="15"/>
        <v>1.3290111274297763E-4</v>
      </c>
      <c r="AJ41">
        <f t="shared" si="16"/>
        <v>4.8607749689887438E-4</v>
      </c>
      <c r="AK41">
        <f t="shared" si="17"/>
        <v>2.5058924635588991E-5</v>
      </c>
      <c r="AL41">
        <f t="shared" si="18"/>
        <v>3.6604806300074238E-4</v>
      </c>
      <c r="AM41">
        <f t="shared" si="19"/>
        <v>8.7365513716132284E-6</v>
      </c>
      <c r="AN41">
        <f t="shared" si="20"/>
        <v>5.0546492327271722E-3</v>
      </c>
      <c r="AO41">
        <f t="shared" si="21"/>
        <v>9.7170012272907401E-5</v>
      </c>
      <c r="AP41">
        <f t="shared" si="22"/>
        <v>7.1935530023691611E-5</v>
      </c>
      <c r="AQ41">
        <f t="shared" si="23"/>
        <v>4.7890258424342537E-5</v>
      </c>
      <c r="AR41">
        <f t="shared" si="24"/>
        <v>1.5145277102741889E-4</v>
      </c>
      <c r="AS41">
        <f t="shared" si="25"/>
        <v>4.8059789616150951E-4</v>
      </c>
      <c r="AT41">
        <f t="shared" si="26"/>
        <v>7.1088545102649699E-6</v>
      </c>
      <c r="AV41">
        <f t="shared" si="29"/>
        <v>-1.60384923817172E-3</v>
      </c>
      <c r="AW41">
        <f t="shared" si="30"/>
        <v>0.19247311827956995</v>
      </c>
      <c r="AX41">
        <f t="shared" si="31"/>
        <v>5.0380967190172564E-2</v>
      </c>
      <c r="AY41">
        <f t="shared" si="32"/>
        <v>0.12709923664122141</v>
      </c>
      <c r="AZ41">
        <f t="shared" si="33"/>
        <v>4.2767604768342016E-2</v>
      </c>
      <c r="BA41">
        <f t="shared" si="34"/>
        <v>6.9010416666666671E-2</v>
      </c>
      <c r="BB41">
        <f t="shared" si="35"/>
        <v>0.3381655979927517</v>
      </c>
      <c r="BC41">
        <f t="shared" si="36"/>
        <v>-0.13056292366637193</v>
      </c>
      <c r="BD41">
        <f t="shared" si="37"/>
        <v>5.9659702778376025E-2</v>
      </c>
      <c r="BE41">
        <f t="shared" si="38"/>
        <v>1.1893343564166508E-2</v>
      </c>
      <c r="BF41">
        <f t="shared" si="39"/>
        <v>-7.8962536023054683E-2</v>
      </c>
      <c r="BG41">
        <f t="shared" si="40"/>
        <v>4.1666666666666664E-2</v>
      </c>
      <c r="BH41">
        <f t="shared" si="41"/>
        <v>0.1471152760528395</v>
      </c>
      <c r="BI41">
        <f t="shared" si="42"/>
        <v>7.6098806965081228E-2</v>
      </c>
      <c r="BL41">
        <f t="shared" si="43"/>
        <v>2.0294215250702362E-4</v>
      </c>
      <c r="BM41">
        <f t="shared" si="44"/>
        <v>5.1975967015395259E-2</v>
      </c>
      <c r="BN41">
        <f t="shared" si="45"/>
        <v>3.2009072585690961E-3</v>
      </c>
      <c r="BO41">
        <f t="shared" si="46"/>
        <v>1.6632834660858804E-2</v>
      </c>
      <c r="BP41">
        <f t="shared" si="47"/>
        <v>2.1963296561377729E-3</v>
      </c>
      <c r="BQ41">
        <f t="shared" si="48"/>
        <v>4.7328044331588432E-3</v>
      </c>
      <c r="BR41">
        <f t="shared" si="49"/>
        <v>0.13304937502211969</v>
      </c>
      <c r="BS41">
        <f t="shared" si="50"/>
        <v>1.1971300118406129E-2</v>
      </c>
      <c r="BT41">
        <f t="shared" si="51"/>
        <v>2.6018557071934801E-3</v>
      </c>
      <c r="BU41">
        <f t="shared" si="52"/>
        <v>2.7149332921994189E-5</v>
      </c>
      <c r="BV41">
        <f t="shared" si="53"/>
        <v>5.2991604235802922E-3</v>
      </c>
      <c r="BW41">
        <f t="shared" si="54"/>
        <v>2.1686982209116446E-3</v>
      </c>
      <c r="BX41">
        <f t="shared" si="55"/>
        <v>2.0620634929174361E-2</v>
      </c>
      <c r="BY41">
        <f t="shared" si="56"/>
        <v>6.3518649999334386E-3</v>
      </c>
    </row>
    <row r="42" spans="1:77" ht="15.75" thickBot="1">
      <c r="A42" s="1">
        <v>41263</v>
      </c>
      <c r="B42" s="3">
        <v>24.7</v>
      </c>
      <c r="C42" s="3">
        <v>109.8</v>
      </c>
      <c r="D42" s="3">
        <v>668</v>
      </c>
      <c r="E42" s="3">
        <v>604</v>
      </c>
      <c r="F42" s="2">
        <v>85.3</v>
      </c>
      <c r="G42" s="3">
        <v>4027</v>
      </c>
      <c r="H42" s="2">
        <v>95.85</v>
      </c>
      <c r="I42" s="3">
        <v>63.6</v>
      </c>
      <c r="J42" s="3">
        <v>487</v>
      </c>
      <c r="K42" s="3">
        <v>10635</v>
      </c>
      <c r="L42" s="3">
        <v>317.5</v>
      </c>
      <c r="M42" s="3">
        <v>172.9</v>
      </c>
      <c r="N42" s="3">
        <v>994</v>
      </c>
      <c r="O42" s="3">
        <v>1033.79</v>
      </c>
      <c r="Q42">
        <f t="shared" si="0"/>
        <v>-1.984126984126984E-2</v>
      </c>
      <c r="R42">
        <f t="shared" si="1"/>
        <v>3.1978072179076685E-3</v>
      </c>
      <c r="S42">
        <f t="shared" si="2"/>
        <v>1.1355034065102196E-2</v>
      </c>
      <c r="T42">
        <f t="shared" si="3"/>
        <v>-2.1545439818564646E-2</v>
      </c>
      <c r="U42">
        <f t="shared" si="4"/>
        <v>-1.7281105990783412E-2</v>
      </c>
      <c r="V42">
        <f t="shared" si="5"/>
        <v>-1.1779141104294479E-2</v>
      </c>
      <c r="W42">
        <f t="shared" si="6"/>
        <v>3.664921465968527E-3</v>
      </c>
      <c r="X42">
        <f t="shared" si="7"/>
        <v>-2.0785219399538129E-2</v>
      </c>
      <c r="Y42">
        <f t="shared" si="8"/>
        <v>1.4583333333333334E-2</v>
      </c>
      <c r="Z42">
        <f t="shared" si="9"/>
        <v>-6.0747663551401869E-3</v>
      </c>
      <c r="AA42">
        <f t="shared" si="10"/>
        <v>-1.7027863777089782E-2</v>
      </c>
      <c r="AB42">
        <f t="shared" si="11"/>
        <v>1.1111111111111144E-2</v>
      </c>
      <c r="AC42">
        <f t="shared" si="12"/>
        <v>5.971055561177995E-3</v>
      </c>
      <c r="AD42">
        <f t="shared" si="12"/>
        <v>-7.2026044617733778E-3</v>
      </c>
      <c r="AG42">
        <f t="shared" si="13"/>
        <v>4.1312038500735158E-4</v>
      </c>
      <c r="AH42">
        <f t="shared" si="14"/>
        <v>2.5610312182508414E-5</v>
      </c>
      <c r="AI42">
        <f t="shared" si="15"/>
        <v>1.3585682617278086E-4</v>
      </c>
      <c r="AJ42">
        <f t="shared" si="16"/>
        <v>4.5826712586769072E-4</v>
      </c>
      <c r="AK42">
        <f t="shared" si="17"/>
        <v>2.8939102149884633E-4</v>
      </c>
      <c r="AL42">
        <f t="shared" si="18"/>
        <v>1.443846414968532E-4</v>
      </c>
      <c r="AM42">
        <f t="shared" si="19"/>
        <v>2.5560527406638018E-5</v>
      </c>
      <c r="AN42">
        <f t="shared" si="20"/>
        <v>3.8236797948726879E-4</v>
      </c>
      <c r="AO42">
        <f t="shared" si="21"/>
        <v>2.0089881671512533E-4</v>
      </c>
      <c r="AP42">
        <f t="shared" si="22"/>
        <v>4.3083080298179605E-5</v>
      </c>
      <c r="AQ42">
        <f t="shared" si="23"/>
        <v>2.7961719807401521E-4</v>
      </c>
      <c r="AR42">
        <f t="shared" si="24"/>
        <v>1.2705746668193317E-4</v>
      </c>
      <c r="AS42">
        <f t="shared" si="25"/>
        <v>3.3186838356270036E-5</v>
      </c>
      <c r="AT42">
        <f t="shared" si="26"/>
        <v>4.9585614287566744E-5</v>
      </c>
      <c r="AV42">
        <f t="shared" si="29"/>
        <v>-1.1208967173739037E-2</v>
      </c>
      <c r="AW42">
        <f t="shared" si="30"/>
        <v>0.17508561643835616</v>
      </c>
      <c r="AX42">
        <f t="shared" si="31"/>
        <v>9.8261526832955411E-3</v>
      </c>
      <c r="AY42">
        <f t="shared" si="32"/>
        <v>0.15377268385864373</v>
      </c>
      <c r="AZ42">
        <f t="shared" si="33"/>
        <v>3.7082066869300878E-2</v>
      </c>
      <c r="BA42">
        <f t="shared" si="34"/>
        <v>5.8344283837056504E-2</v>
      </c>
      <c r="BB42">
        <f t="shared" si="35"/>
        <v>0.29177897574123979</v>
      </c>
      <c r="BC42">
        <f t="shared" si="36"/>
        <v>-5.4275092936802952E-2</v>
      </c>
      <c r="BD42">
        <f t="shared" si="37"/>
        <v>4.9568965517241381E-2</v>
      </c>
      <c r="BE42">
        <f t="shared" si="38"/>
        <v>3.3965468440418909E-3</v>
      </c>
      <c r="BF42">
        <f t="shared" si="39"/>
        <v>-7.9710144927536225E-2</v>
      </c>
      <c r="BG42">
        <f t="shared" si="40"/>
        <v>2.9166666666666702E-2</v>
      </c>
      <c r="BH42">
        <f t="shared" si="41"/>
        <v>0.14648212226066898</v>
      </c>
      <c r="BI42">
        <f t="shared" si="42"/>
        <v>7.3911327183578471E-2</v>
      </c>
      <c r="BL42">
        <f t="shared" si="43"/>
        <v>5.6886517277517621E-4</v>
      </c>
      <c r="BM42">
        <f t="shared" si="44"/>
        <v>4.4350204022969859E-2</v>
      </c>
      <c r="BN42">
        <f t="shared" si="45"/>
        <v>2.5669636181765531E-4</v>
      </c>
      <c r="BO42">
        <f t="shared" si="46"/>
        <v>2.4224368267661025E-2</v>
      </c>
      <c r="BP42">
        <f t="shared" si="47"/>
        <v>1.6957493564402576E-3</v>
      </c>
      <c r="BQ42">
        <f t="shared" si="48"/>
        <v>3.3790094812143527E-3</v>
      </c>
      <c r="BR42">
        <f t="shared" si="49"/>
        <v>0.10136118645070898</v>
      </c>
      <c r="BS42">
        <f t="shared" si="50"/>
        <v>1.0973057672452741E-3</v>
      </c>
      <c r="BT42">
        <f t="shared" si="51"/>
        <v>1.6742541907880301E-3</v>
      </c>
      <c r="BU42">
        <f t="shared" si="52"/>
        <v>1.0799731833333246E-5</v>
      </c>
      <c r="BV42">
        <f t="shared" si="53"/>
        <v>5.4085642201129333E-3</v>
      </c>
      <c r="BW42">
        <f t="shared" si="54"/>
        <v>1.1607161185927934E-3</v>
      </c>
      <c r="BX42">
        <f t="shared" si="55"/>
        <v>2.043919547707887E-2</v>
      </c>
      <c r="BY42">
        <f t="shared" si="56"/>
        <v>6.0079719660576991E-3</v>
      </c>
    </row>
    <row r="43" spans="1:77" ht="15.75" thickBot="1">
      <c r="A43" s="1">
        <v>41262</v>
      </c>
      <c r="B43" s="3">
        <v>25.2</v>
      </c>
      <c r="C43" s="3">
        <v>109.45</v>
      </c>
      <c r="D43" s="3">
        <v>660.5</v>
      </c>
      <c r="E43" s="3">
        <v>617.29999999999995</v>
      </c>
      <c r="F43" s="2">
        <v>86.8</v>
      </c>
      <c r="G43" s="3">
        <v>4075</v>
      </c>
      <c r="H43" s="2">
        <v>95.5</v>
      </c>
      <c r="I43" s="3">
        <v>64.95</v>
      </c>
      <c r="J43" s="3">
        <v>480</v>
      </c>
      <c r="K43" s="3">
        <v>10700</v>
      </c>
      <c r="L43" s="3">
        <v>323</v>
      </c>
      <c r="M43" s="3">
        <v>171</v>
      </c>
      <c r="N43" s="3">
        <v>988.1</v>
      </c>
      <c r="O43" s="3">
        <v>1041.29</v>
      </c>
      <c r="Q43">
        <f t="shared" si="0"/>
        <v>0</v>
      </c>
      <c r="R43">
        <f t="shared" si="1"/>
        <v>-4.5662100456618406E-4</v>
      </c>
      <c r="S43">
        <f t="shared" si="2"/>
        <v>3.7993920972644378E-3</v>
      </c>
      <c r="T43">
        <f t="shared" si="3"/>
        <v>1.0310965630114492E-2</v>
      </c>
      <c r="U43">
        <f t="shared" si="4"/>
        <v>3.4682080924855162E-3</v>
      </c>
      <c r="V43">
        <f t="shared" si="5"/>
        <v>1.3933814381686987E-2</v>
      </c>
      <c r="W43">
        <f t="shared" si="6"/>
        <v>5.5248618784530384E-2</v>
      </c>
      <c r="X43">
        <f t="shared" si="7"/>
        <v>1.9623233908948195E-2</v>
      </c>
      <c r="Y43">
        <f t="shared" si="8"/>
        <v>1.0526315789473684E-2</v>
      </c>
      <c r="Z43">
        <f t="shared" si="9"/>
        <v>6.58513640639699E-3</v>
      </c>
      <c r="AA43">
        <f t="shared" si="10"/>
        <v>3.105590062111801E-3</v>
      </c>
      <c r="AB43">
        <f t="shared" si="11"/>
        <v>-5.8139534883720929E-3</v>
      </c>
      <c r="AC43">
        <f t="shared" si="12"/>
        <v>1.1361310133060413E-2</v>
      </c>
      <c r="AD43">
        <f t="shared" si="12"/>
        <v>9.9708053268154264E-3</v>
      </c>
      <c r="AG43">
        <f t="shared" si="13"/>
        <v>2.3434627982572245E-7</v>
      </c>
      <c r="AH43">
        <f t="shared" si="14"/>
        <v>1.9774968561096515E-6</v>
      </c>
      <c r="AI43">
        <f t="shared" si="15"/>
        <v>1.6810997776216348E-5</v>
      </c>
      <c r="AJ43">
        <f t="shared" si="16"/>
        <v>1.091864245905599E-4</v>
      </c>
      <c r="AK43">
        <f t="shared" si="17"/>
        <v>1.3971278455647906E-5</v>
      </c>
      <c r="AL43">
        <f t="shared" si="18"/>
        <v>1.8760615016030546E-4</v>
      </c>
      <c r="AM43">
        <f t="shared" si="19"/>
        <v>3.2080260889657858E-3</v>
      </c>
      <c r="AN43">
        <f t="shared" si="20"/>
        <v>4.3489855664559965E-4</v>
      </c>
      <c r="AO43">
        <f t="shared" si="21"/>
        <v>1.023508648867684E-4</v>
      </c>
      <c r="AP43">
        <f t="shared" si="22"/>
        <v>3.7162831223565992E-5</v>
      </c>
      <c r="AQ43">
        <f t="shared" si="23"/>
        <v>1.1639666976477346E-5</v>
      </c>
      <c r="AR43">
        <f t="shared" si="24"/>
        <v>3.1957398808918729E-5</v>
      </c>
      <c r="AS43">
        <f t="shared" si="25"/>
        <v>1.2434606010080541E-4</v>
      </c>
      <c r="AT43">
        <f t="shared" si="26"/>
        <v>1.0265143475703969E-4</v>
      </c>
      <c r="AV43">
        <f t="shared" si="29"/>
        <v>2.2312373225152161E-2</v>
      </c>
      <c r="AW43">
        <f t="shared" si="30"/>
        <v>0.16188959660297239</v>
      </c>
      <c r="AX43">
        <f t="shared" si="31"/>
        <v>-2.6385613207547138E-2</v>
      </c>
      <c r="AY43">
        <f t="shared" si="32"/>
        <v>0.17357414448669192</v>
      </c>
      <c r="AZ43">
        <f t="shared" si="33"/>
        <v>5.5319148936170182E-2</v>
      </c>
      <c r="BA43">
        <f t="shared" si="34"/>
        <v>5.9817945383615082E-2</v>
      </c>
      <c r="BB43">
        <f t="shared" si="35"/>
        <v>0.26657824933686991</v>
      </c>
      <c r="BC43">
        <f t="shared" si="36"/>
        <v>-5.0551470588235028E-3</v>
      </c>
      <c r="BD43">
        <f t="shared" si="37"/>
        <v>3.783783783783784E-2</v>
      </c>
      <c r="BE43">
        <f t="shared" si="38"/>
        <v>9.433962264150943E-3</v>
      </c>
      <c r="BF43">
        <f t="shared" si="39"/>
        <v>-7.6879108316661837E-2</v>
      </c>
      <c r="BG43">
        <f t="shared" si="40"/>
        <v>1.7857142857142856E-2</v>
      </c>
      <c r="BH43">
        <f t="shared" si="41"/>
        <v>0.14748577400998722</v>
      </c>
      <c r="BI43">
        <f t="shared" si="42"/>
        <v>7.3317803248948626E-2</v>
      </c>
      <c r="BL43">
        <f t="shared" si="43"/>
        <v>9.3517522129773437E-5</v>
      </c>
      <c r="BM43">
        <f t="shared" si="44"/>
        <v>3.8966310501161061E-2</v>
      </c>
      <c r="BN43">
        <f t="shared" si="45"/>
        <v>4.0763688185913971E-4</v>
      </c>
      <c r="BO43">
        <f t="shared" si="46"/>
        <v>3.0780335851627542E-2</v>
      </c>
      <c r="BP43">
        <f t="shared" si="47"/>
        <v>3.5303275352773864E-3</v>
      </c>
      <c r="BQ43">
        <f t="shared" si="48"/>
        <v>3.5525068347911845E-3</v>
      </c>
      <c r="BR43">
        <f t="shared" si="49"/>
        <v>8.5949815628486304E-2</v>
      </c>
      <c r="BS43">
        <f t="shared" si="50"/>
        <v>2.5902777883939456E-4</v>
      </c>
      <c r="BT43">
        <f t="shared" si="51"/>
        <v>8.5185316310967851E-4</v>
      </c>
      <c r="BU43">
        <f t="shared" si="52"/>
        <v>7.5686660721091307E-6</v>
      </c>
      <c r="BV43">
        <f t="shared" si="53"/>
        <v>5.0001734696269772E-3</v>
      </c>
      <c r="BW43">
        <f t="shared" si="54"/>
        <v>5.1800668815010916E-4</v>
      </c>
      <c r="BX43">
        <f t="shared" si="55"/>
        <v>2.072717837249486E-2</v>
      </c>
      <c r="BY43">
        <f t="shared" si="56"/>
        <v>5.9163148403371477E-3</v>
      </c>
    </row>
    <row r="44" spans="1:77" ht="15.75" thickBot="1">
      <c r="A44" s="1">
        <v>41261</v>
      </c>
      <c r="B44" s="3">
        <v>25.2</v>
      </c>
      <c r="C44" s="3">
        <v>109.5</v>
      </c>
      <c r="D44" s="3">
        <v>658</v>
      </c>
      <c r="E44" s="3">
        <v>611</v>
      </c>
      <c r="F44" s="2">
        <v>86.5</v>
      </c>
      <c r="G44" s="3">
        <v>4019</v>
      </c>
      <c r="H44" s="2">
        <v>90.5</v>
      </c>
      <c r="I44" s="3">
        <v>63.7</v>
      </c>
      <c r="J44" s="3">
        <v>475</v>
      </c>
      <c r="K44" s="3">
        <v>10630</v>
      </c>
      <c r="L44" s="3">
        <v>322</v>
      </c>
      <c r="M44" s="3">
        <v>172</v>
      </c>
      <c r="N44" s="3">
        <v>977</v>
      </c>
      <c r="O44" s="3">
        <v>1031.01</v>
      </c>
      <c r="Q44">
        <f t="shared" si="0"/>
        <v>-1.1764705882352969E-2</v>
      </c>
      <c r="R44">
        <f t="shared" si="1"/>
        <v>2.4321796071094425E-2</v>
      </c>
      <c r="S44">
        <f t="shared" si="2"/>
        <v>2.0155038759689922E-2</v>
      </c>
      <c r="T44">
        <f t="shared" si="3"/>
        <v>4.4623012480765986E-2</v>
      </c>
      <c r="U44">
        <f t="shared" si="4"/>
        <v>1.1695906432748537E-2</v>
      </c>
      <c r="V44">
        <f t="shared" si="5"/>
        <v>1.8499746578813987E-2</v>
      </c>
      <c r="W44">
        <f t="shared" si="6"/>
        <v>3.7844036697247674E-2</v>
      </c>
      <c r="X44">
        <f t="shared" si="7"/>
        <v>-2.599388379204897E-2</v>
      </c>
      <c r="Y44">
        <f t="shared" si="8"/>
        <v>5.0782903089292789E-3</v>
      </c>
      <c r="Z44">
        <f t="shared" si="9"/>
        <v>-1.2540640966093822E-2</v>
      </c>
      <c r="AA44">
        <f t="shared" si="10"/>
        <v>3.1152647975077881E-3</v>
      </c>
      <c r="AB44">
        <f t="shared" si="11"/>
        <v>-4.3415340086830683E-3</v>
      </c>
      <c r="AC44">
        <f t="shared" si="12"/>
        <v>0</v>
      </c>
      <c r="AD44">
        <f t="shared" si="12"/>
        <v>1.9429283341243452E-2</v>
      </c>
      <c r="AG44">
        <f t="shared" si="13"/>
        <v>1.5003308031453705E-4</v>
      </c>
      <c r="AH44">
        <f t="shared" si="14"/>
        <v>6.856360039674622E-4</v>
      </c>
      <c r="AI44">
        <f t="shared" si="15"/>
        <v>4.1843845840618783E-4</v>
      </c>
      <c r="AJ44">
        <f t="shared" si="16"/>
        <v>2.0035719781133967E-3</v>
      </c>
      <c r="AK44">
        <f t="shared" si="17"/>
        <v>1.4317356545762465E-4</v>
      </c>
      <c r="AL44">
        <f t="shared" si="18"/>
        <v>3.3353248061721805E-4</v>
      </c>
      <c r="AM44">
        <f t="shared" si="19"/>
        <v>1.539374023790899E-3</v>
      </c>
      <c r="AN44">
        <f t="shared" si="20"/>
        <v>6.132010255605094E-4</v>
      </c>
      <c r="AO44">
        <f t="shared" si="21"/>
        <v>2.1798019751416293E-5</v>
      </c>
      <c r="AP44">
        <f t="shared" si="22"/>
        <v>1.697716460033481E-4</v>
      </c>
      <c r="AQ44">
        <f t="shared" si="23"/>
        <v>1.1705775081655916E-5</v>
      </c>
      <c r="AR44">
        <f t="shared" si="24"/>
        <v>1.7477985485241523E-5</v>
      </c>
      <c r="AS44">
        <f t="shared" si="25"/>
        <v>4.420660841751336E-8</v>
      </c>
      <c r="AT44">
        <f t="shared" si="26"/>
        <v>3.837752483996369E-4</v>
      </c>
      <c r="AV44">
        <f t="shared" si="29"/>
        <v>8.4033613445378495E-3</v>
      </c>
      <c r="AW44">
        <f t="shared" si="30"/>
        <v>0.13707165109034272</v>
      </c>
      <c r="AX44">
        <f t="shared" si="31"/>
        <v>-2.5185185185185185E-2</v>
      </c>
      <c r="AY44">
        <f t="shared" si="32"/>
        <v>0.15961282975896759</v>
      </c>
      <c r="AZ44">
        <f t="shared" si="33"/>
        <v>5.4878048780487805E-2</v>
      </c>
      <c r="BA44">
        <f t="shared" si="34"/>
        <v>2.368823229750382E-2</v>
      </c>
      <c r="BB44">
        <f t="shared" si="35"/>
        <v>0.20026525198938983</v>
      </c>
      <c r="BC44">
        <f t="shared" si="36"/>
        <v>-1.9849207570395325E-2</v>
      </c>
      <c r="BD44">
        <f t="shared" si="37"/>
        <v>2.3706896551724137E-2</v>
      </c>
      <c r="BE44">
        <f t="shared" si="38"/>
        <v>1.885014137606032E-3</v>
      </c>
      <c r="BF44">
        <f t="shared" si="39"/>
        <v>-8.392603129445235E-2</v>
      </c>
      <c r="BG44">
        <f t="shared" si="40"/>
        <v>1.7751479289940829E-2</v>
      </c>
      <c r="BH44">
        <f t="shared" si="41"/>
        <v>0.13209733487833139</v>
      </c>
      <c r="BI44">
        <f t="shared" si="42"/>
        <v>5.7988712160082084E-2</v>
      </c>
      <c r="BL44">
        <f t="shared" si="43"/>
        <v>1.7965442350028614E-5</v>
      </c>
      <c r="BM44">
        <f t="shared" si="44"/>
        <v>2.9784172545261289E-2</v>
      </c>
      <c r="BN44">
        <f t="shared" si="45"/>
        <v>3.6060457926640041E-4</v>
      </c>
      <c r="BO44">
        <f t="shared" si="46"/>
        <v>2.607641715065424E-2</v>
      </c>
      <c r="BP44">
        <f t="shared" si="47"/>
        <v>3.4781047973895802E-3</v>
      </c>
      <c r="BQ44">
        <f t="shared" si="48"/>
        <v>5.5099095536942258E-4</v>
      </c>
      <c r="BR44">
        <f t="shared" si="49"/>
        <v>5.1465002476068597E-2</v>
      </c>
      <c r="BS44">
        <f t="shared" si="50"/>
        <v>1.6907266513842895E-6</v>
      </c>
      <c r="BT44">
        <f t="shared" si="51"/>
        <v>2.2667056048994742E-4</v>
      </c>
      <c r="BU44">
        <f t="shared" si="52"/>
        <v>2.3019146330001994E-5</v>
      </c>
      <c r="BV44">
        <f t="shared" si="53"/>
        <v>6.0464352854807833E-3</v>
      </c>
      <c r="BW44">
        <f t="shared" si="54"/>
        <v>5.1320809801916475E-4</v>
      </c>
      <c r="BX44">
        <f t="shared" si="55"/>
        <v>1.653305477759066E-2</v>
      </c>
      <c r="BY44">
        <f t="shared" si="56"/>
        <v>3.7931425486960159E-3</v>
      </c>
    </row>
    <row r="45" spans="1:77" ht="15.75" thickBot="1">
      <c r="A45" s="1">
        <v>41260</v>
      </c>
      <c r="B45" s="3">
        <v>25.5</v>
      </c>
      <c r="C45" s="3">
        <v>106.9</v>
      </c>
      <c r="D45" s="3">
        <v>645</v>
      </c>
      <c r="E45" s="3">
        <v>584.9</v>
      </c>
      <c r="F45" s="2">
        <v>85.5</v>
      </c>
      <c r="G45" s="3">
        <v>3946</v>
      </c>
      <c r="H45" s="2">
        <v>87.2</v>
      </c>
      <c r="I45" s="3">
        <v>65.400000000000006</v>
      </c>
      <c r="J45" s="3">
        <v>472.6</v>
      </c>
      <c r="K45" s="3">
        <v>10765</v>
      </c>
      <c r="L45" s="3">
        <v>321</v>
      </c>
      <c r="M45" s="3">
        <v>172.75</v>
      </c>
      <c r="N45" s="3">
        <v>977</v>
      </c>
      <c r="O45" s="3">
        <v>1011.36</v>
      </c>
      <c r="Q45">
        <f t="shared" si="0"/>
        <v>1.9646365422397137E-3</v>
      </c>
      <c r="R45">
        <f t="shared" si="1"/>
        <v>1.9065776930409912E-2</v>
      </c>
      <c r="S45">
        <f t="shared" si="2"/>
        <v>-1.5479876160990713E-3</v>
      </c>
      <c r="T45">
        <f t="shared" si="3"/>
        <v>3.4311202607651401E-3</v>
      </c>
      <c r="U45">
        <f t="shared" si="4"/>
        <v>5.8823529411764705E-3</v>
      </c>
      <c r="V45">
        <f t="shared" si="5"/>
        <v>6.6326530612244895E-3</v>
      </c>
      <c r="W45">
        <f t="shared" si="6"/>
        <v>1.3364323067983797E-2</v>
      </c>
      <c r="X45">
        <f t="shared" si="7"/>
        <v>6.1538461538462414E-3</v>
      </c>
      <c r="Y45">
        <f t="shared" si="8"/>
        <v>-2.9535864978902475E-3</v>
      </c>
      <c r="Z45">
        <f t="shared" si="9"/>
        <v>-6.9188191881918819E-3</v>
      </c>
      <c r="AA45">
        <f t="shared" si="10"/>
        <v>-1.5337423312883436E-2</v>
      </c>
      <c r="AB45">
        <f t="shared" si="11"/>
        <v>1.023391812865497E-2</v>
      </c>
      <c r="AC45">
        <f t="shared" si="12"/>
        <v>1.4537902388369679E-2</v>
      </c>
      <c r="AD45">
        <f t="shared" si="12"/>
        <v>3.3134263209063631E-3</v>
      </c>
      <c r="AG45">
        <f t="shared" si="13"/>
        <v>2.192008424506009E-6</v>
      </c>
      <c r="AH45">
        <f t="shared" si="14"/>
        <v>4.380076762424774E-4</v>
      </c>
      <c r="AI45">
        <f t="shared" si="15"/>
        <v>1.5556526062279918E-6</v>
      </c>
      <c r="AJ45">
        <f t="shared" si="16"/>
        <v>1.2740512447808449E-5</v>
      </c>
      <c r="AK45">
        <f t="shared" si="17"/>
        <v>3.7846638752062246E-5</v>
      </c>
      <c r="AL45">
        <f t="shared" si="18"/>
        <v>4.0905977818456551E-5</v>
      </c>
      <c r="AM45">
        <f t="shared" si="19"/>
        <v>2.1771426340507234E-4</v>
      </c>
      <c r="AN45">
        <f t="shared" si="20"/>
        <v>5.4535770245237192E-5</v>
      </c>
      <c r="AO45">
        <f t="shared" si="21"/>
        <v>1.1310050558758625E-5</v>
      </c>
      <c r="AP45">
        <f t="shared" si="22"/>
        <v>5.4875843285061645E-5</v>
      </c>
      <c r="AQ45">
        <f t="shared" si="23"/>
        <v>2.2594051357081177E-4</v>
      </c>
      <c r="AR45">
        <f t="shared" si="24"/>
        <v>1.0805153587191718E-4</v>
      </c>
      <c r="AS45">
        <f t="shared" si="25"/>
        <v>2.0528151761511936E-4</v>
      </c>
      <c r="AT45">
        <f t="shared" si="26"/>
        <v>1.207093718683049E-5</v>
      </c>
      <c r="AV45">
        <f t="shared" si="29"/>
        <v>3.996737357259382E-2</v>
      </c>
      <c r="AW45">
        <f t="shared" si="30"/>
        <v>0.14724189740287613</v>
      </c>
      <c r="AX45">
        <f t="shared" si="31"/>
        <v>-6.1135371179039298E-2</v>
      </c>
      <c r="AY45">
        <f t="shared" si="32"/>
        <v>0.12480769230769226</v>
      </c>
      <c r="AZ45">
        <f t="shared" si="33"/>
        <v>4.2555785879770693E-2</v>
      </c>
      <c r="BA45">
        <f t="shared" si="34"/>
        <v>4.0712468193384223E-3</v>
      </c>
      <c r="BB45">
        <f t="shared" si="35"/>
        <v>0.1511551155115512</v>
      </c>
      <c r="BC45">
        <f t="shared" si="36"/>
        <v>0.10379746835443047</v>
      </c>
      <c r="BD45">
        <f t="shared" si="37"/>
        <v>2.7168006955009778E-2</v>
      </c>
      <c r="BE45">
        <f t="shared" si="38"/>
        <v>1.07981220657277E-2</v>
      </c>
      <c r="BF45">
        <f t="shared" si="39"/>
        <v>-8.7809036658141465E-2</v>
      </c>
      <c r="BG45">
        <f t="shared" si="40"/>
        <v>2.7662105889351613E-2</v>
      </c>
      <c r="BH45">
        <f t="shared" si="41"/>
        <v>0.14806110458284372</v>
      </c>
      <c r="BI45">
        <f t="shared" si="42"/>
        <v>4.2424242424242392E-2</v>
      </c>
      <c r="BL45">
        <f t="shared" si="43"/>
        <v>7.4668000760611626E-4</v>
      </c>
      <c r="BM45">
        <f t="shared" si="44"/>
        <v>3.339798730313958E-2</v>
      </c>
      <c r="BN45">
        <f t="shared" si="45"/>
        <v>3.0183791335114006E-3</v>
      </c>
      <c r="BO45">
        <f t="shared" si="46"/>
        <v>1.6047012464384162E-2</v>
      </c>
      <c r="BP45">
        <f t="shared" si="47"/>
        <v>2.1765207324851302E-3</v>
      </c>
      <c r="BQ45">
        <f t="shared" si="48"/>
        <v>1.4870363681781383E-5</v>
      </c>
      <c r="BR45">
        <f t="shared" si="49"/>
        <v>3.1594655815583607E-2</v>
      </c>
      <c r="BS45">
        <f t="shared" si="50"/>
        <v>1.5611741657755047E-2</v>
      </c>
      <c r="BT45">
        <f t="shared" si="51"/>
        <v>3.4286791124806367E-4</v>
      </c>
      <c r="BU45">
        <f t="shared" si="52"/>
        <v>1.6935535051865135E-5</v>
      </c>
      <c r="BV45">
        <f t="shared" si="53"/>
        <v>6.6653889062118889E-3</v>
      </c>
      <c r="BW45">
        <f t="shared" si="54"/>
        <v>1.0604612046111025E-3</v>
      </c>
      <c r="BX45">
        <f t="shared" si="55"/>
        <v>2.0893169333496171E-2</v>
      </c>
      <c r="BY45">
        <f t="shared" si="56"/>
        <v>2.1182107762198941E-3</v>
      </c>
    </row>
    <row r="46" spans="1:77" ht="15.75" thickBot="1">
      <c r="A46" s="1">
        <v>41257</v>
      </c>
      <c r="B46" s="3">
        <v>25.45</v>
      </c>
      <c r="C46" s="3">
        <v>104.9</v>
      </c>
      <c r="D46" s="3">
        <v>646</v>
      </c>
      <c r="E46" s="3">
        <v>582.9</v>
      </c>
      <c r="F46" s="2">
        <v>85</v>
      </c>
      <c r="G46" s="3">
        <v>3920</v>
      </c>
      <c r="H46" s="2">
        <v>86.05</v>
      </c>
      <c r="I46" s="3">
        <v>65</v>
      </c>
      <c r="J46" s="3">
        <v>474</v>
      </c>
      <c r="K46" s="3">
        <v>10840</v>
      </c>
      <c r="L46" s="3">
        <v>326</v>
      </c>
      <c r="M46" s="3">
        <v>171</v>
      </c>
      <c r="N46" s="3">
        <v>963</v>
      </c>
      <c r="O46" s="3">
        <v>1008.02</v>
      </c>
      <c r="Q46">
        <f t="shared" si="0"/>
        <v>-1.9607843137255179E-3</v>
      </c>
      <c r="R46">
        <f t="shared" si="1"/>
        <v>2.8431372549019663E-2</v>
      </c>
      <c r="S46">
        <f t="shared" si="2"/>
        <v>0</v>
      </c>
      <c r="T46">
        <f t="shared" si="3"/>
        <v>7.9543489538302318E-3</v>
      </c>
      <c r="U46">
        <f t="shared" si="4"/>
        <v>6.5127294256956438E-3</v>
      </c>
      <c r="V46">
        <f t="shared" si="5"/>
        <v>-2.2906592008144567E-3</v>
      </c>
      <c r="W46">
        <f t="shared" si="6"/>
        <v>8.7924970691676436E-3</v>
      </c>
      <c r="X46">
        <f t="shared" si="7"/>
        <v>1.5408320493065378E-3</v>
      </c>
      <c r="Y46">
        <f t="shared" si="8"/>
        <v>-2.5252525252525012E-3</v>
      </c>
      <c r="Z46">
        <f t="shared" si="9"/>
        <v>5.5658627087198514E-3</v>
      </c>
      <c r="AA46">
        <f t="shared" si="10"/>
        <v>1.2422360248447204E-2</v>
      </c>
      <c r="AB46">
        <f t="shared" si="11"/>
        <v>1.1834319526627219E-2</v>
      </c>
      <c r="AC46">
        <f t="shared" si="12"/>
        <v>9.433962264150943E-3</v>
      </c>
      <c r="AD46">
        <f t="shared" si="12"/>
        <v>5.8272964936438888E-3</v>
      </c>
      <c r="AG46">
        <f t="shared" si="13"/>
        <v>5.9774263275179217E-6</v>
      </c>
      <c r="AH46">
        <f t="shared" si="14"/>
        <v>9.1774028324509806E-4</v>
      </c>
      <c r="AI46">
        <f t="shared" si="15"/>
        <v>9.0438280862203574E-8</v>
      </c>
      <c r="AJ46">
        <f t="shared" si="16"/>
        <v>6.5490403571356344E-5</v>
      </c>
      <c r="AK46">
        <f t="shared" si="17"/>
        <v>4.6000117857151738E-5</v>
      </c>
      <c r="AL46">
        <f t="shared" si="18"/>
        <v>6.3884288161782234E-6</v>
      </c>
      <c r="AM46">
        <f t="shared" si="19"/>
        <v>1.0369995788312727E-4</v>
      </c>
      <c r="AN46">
        <f t="shared" si="20"/>
        <v>7.6829844209942945E-6</v>
      </c>
      <c r="AO46">
        <f t="shared" si="21"/>
        <v>8.6125103899460727E-6</v>
      </c>
      <c r="AP46">
        <f t="shared" si="22"/>
        <v>2.5774495103856046E-5</v>
      </c>
      <c r="AQ46">
        <f t="shared" si="23"/>
        <v>1.6201384168213113E-4</v>
      </c>
      <c r="AR46">
        <f t="shared" si="24"/>
        <v>1.4388447442258232E-4</v>
      </c>
      <c r="AS46">
        <f t="shared" si="25"/>
        <v>8.5076800112724498E-5</v>
      </c>
      <c r="AT46">
        <f t="shared" si="26"/>
        <v>3.5858486565072739E-5</v>
      </c>
      <c r="AV46">
        <f t="shared" si="29"/>
        <v>3.1199351701782802E-2</v>
      </c>
      <c r="AW46">
        <f t="shared" si="30"/>
        <v>0.11595744680851069</v>
      </c>
      <c r="AX46">
        <f t="shared" si="31"/>
        <v>-6.6743715689107252E-2</v>
      </c>
      <c r="AY46">
        <f t="shared" si="32"/>
        <v>0.1242044358727097</v>
      </c>
      <c r="AZ46">
        <f t="shared" si="33"/>
        <v>2.384967477716218E-2</v>
      </c>
      <c r="BA46">
        <f t="shared" si="34"/>
        <v>2.6178010471204188E-2</v>
      </c>
      <c r="BB46">
        <f t="shared" si="35"/>
        <v>0.13223684210526312</v>
      </c>
      <c r="BC46">
        <f t="shared" si="36"/>
        <v>7.2784287836276551E-2</v>
      </c>
      <c r="BD46">
        <f t="shared" si="37"/>
        <v>2.1551724137931036E-2</v>
      </c>
      <c r="BE46">
        <f t="shared" si="38"/>
        <v>1.3084112149532711E-2</v>
      </c>
      <c r="BF46">
        <f t="shared" si="39"/>
        <v>-8.1690140845070425E-2</v>
      </c>
      <c r="BG46">
        <f t="shared" si="40"/>
        <v>1.1834319526627219E-2</v>
      </c>
      <c r="BH46">
        <f t="shared" si="41"/>
        <v>0.12224682437944293</v>
      </c>
      <c r="BI46">
        <f t="shared" si="42"/>
        <v>3.9892711610873224E-2</v>
      </c>
      <c r="BL46">
        <f t="shared" si="43"/>
        <v>3.4437799608806727E-4</v>
      </c>
      <c r="BM46">
        <f t="shared" si="44"/>
        <v>2.2942164739285252E-2</v>
      </c>
      <c r="BN46">
        <f t="shared" si="45"/>
        <v>3.6660750588461935E-3</v>
      </c>
      <c r="BO46">
        <f t="shared" si="46"/>
        <v>1.5894539189345514E-2</v>
      </c>
      <c r="BP46">
        <f t="shared" si="47"/>
        <v>7.8103957551034931E-4</v>
      </c>
      <c r="BQ46">
        <f t="shared" si="48"/>
        <v>6.7407605550194843E-4</v>
      </c>
      <c r="BR46">
        <f t="shared" si="49"/>
        <v>2.5227153972664958E-2</v>
      </c>
      <c r="BS46">
        <f t="shared" si="50"/>
        <v>8.8235540590617372E-3</v>
      </c>
      <c r="BT46">
        <f t="shared" si="51"/>
        <v>1.6642057702971291E-4</v>
      </c>
      <c r="BU46">
        <f t="shared" si="52"/>
        <v>4.0976267355276829E-5</v>
      </c>
      <c r="BV46">
        <f t="shared" si="53"/>
        <v>5.7037140511574684E-3</v>
      </c>
      <c r="BW46">
        <f t="shared" si="54"/>
        <v>2.8012505855914694E-4</v>
      </c>
      <c r="BX46">
        <f t="shared" si="55"/>
        <v>1.4096911792749941E-2</v>
      </c>
      <c r="BY46">
        <f t="shared" si="56"/>
        <v>1.8915969551477855E-3</v>
      </c>
    </row>
    <row r="47" spans="1:77" ht="15.75" thickBot="1">
      <c r="A47" s="1">
        <v>41256</v>
      </c>
      <c r="B47" s="3">
        <v>25.5</v>
      </c>
      <c r="C47" s="3">
        <v>102</v>
      </c>
      <c r="D47" s="3">
        <v>646</v>
      </c>
      <c r="E47" s="3">
        <v>578.29999999999995</v>
      </c>
      <c r="F47" s="2">
        <v>84.45</v>
      </c>
      <c r="G47" s="3">
        <v>3929</v>
      </c>
      <c r="H47" s="2">
        <v>85.3</v>
      </c>
      <c r="I47" s="3">
        <v>64.900000000000006</v>
      </c>
      <c r="J47" s="3">
        <v>475.2</v>
      </c>
      <c r="K47" s="3">
        <v>10780</v>
      </c>
      <c r="L47" s="3">
        <v>322</v>
      </c>
      <c r="M47" s="3">
        <v>169</v>
      </c>
      <c r="N47" s="3">
        <v>954</v>
      </c>
      <c r="O47" s="3">
        <v>1002.18</v>
      </c>
      <c r="Q47">
        <f t="shared" si="0"/>
        <v>0</v>
      </c>
      <c r="R47">
        <f t="shared" si="1"/>
        <v>1.0901883052527197E-2</v>
      </c>
      <c r="S47">
        <f t="shared" si="2"/>
        <v>0</v>
      </c>
      <c r="T47">
        <f t="shared" si="3"/>
        <v>6.6144473455177627E-3</v>
      </c>
      <c r="U47">
        <f t="shared" si="4"/>
        <v>1.7793594306050498E-3</v>
      </c>
      <c r="V47">
        <f t="shared" si="5"/>
        <v>-1.2814070351758794E-2</v>
      </c>
      <c r="W47">
        <f t="shared" si="6"/>
        <v>3.5294117647058491E-3</v>
      </c>
      <c r="X47">
        <f t="shared" si="7"/>
        <v>-4.2772861356932028E-2</v>
      </c>
      <c r="Y47">
        <f t="shared" si="8"/>
        <v>1.1063829787234018E-2</v>
      </c>
      <c r="Z47">
        <f t="shared" si="9"/>
        <v>7.4766355140186919E-3</v>
      </c>
      <c r="AA47">
        <f t="shared" si="10"/>
        <v>1.2578616352201259E-2</v>
      </c>
      <c r="AB47">
        <f t="shared" si="11"/>
        <v>0</v>
      </c>
      <c r="AC47">
        <f t="shared" si="12"/>
        <v>-1.0471204188481676E-3</v>
      </c>
      <c r="AD47">
        <f t="shared" si="12"/>
        <v>5.8906338921107257E-4</v>
      </c>
      <c r="AG47">
        <f t="shared" si="13"/>
        <v>2.3434627982572245E-7</v>
      </c>
      <c r="AH47">
        <f t="shared" si="14"/>
        <v>1.629385630221705E-4</v>
      </c>
      <c r="AI47">
        <f t="shared" si="15"/>
        <v>9.0438280862203574E-8</v>
      </c>
      <c r="AJ47">
        <f t="shared" si="16"/>
        <v>4.5599126495914704E-5</v>
      </c>
      <c r="AK47">
        <f t="shared" si="17"/>
        <v>4.1982726375798058E-6</v>
      </c>
      <c r="AL47">
        <f t="shared" si="18"/>
        <v>1.7032717292171111E-4</v>
      </c>
      <c r="AM47">
        <f t="shared" si="19"/>
        <v>2.4208686103284449E-5</v>
      </c>
      <c r="AN47">
        <f t="shared" si="20"/>
        <v>1.72572727144942E-3</v>
      </c>
      <c r="AO47">
        <f t="shared" si="21"/>
        <v>1.1351569436968584E-4</v>
      </c>
      <c r="AP47">
        <f t="shared" si="22"/>
        <v>4.8826995215624832E-5</v>
      </c>
      <c r="AQ47">
        <f t="shared" si="23"/>
        <v>1.66016058598182E-4</v>
      </c>
      <c r="AR47">
        <f t="shared" si="24"/>
        <v>2.5877851239446424E-8</v>
      </c>
      <c r="AS47">
        <f t="shared" si="25"/>
        <v>1.5809896152683709E-6</v>
      </c>
      <c r="AT47">
        <f t="shared" si="26"/>
        <v>5.624437474141253E-7</v>
      </c>
      <c r="AV47">
        <f t="shared" si="29"/>
        <v>3.911980440097803E-2</v>
      </c>
      <c r="AW47">
        <f t="shared" si="30"/>
        <v>4.6153846153846156E-2</v>
      </c>
      <c r="AX47">
        <f t="shared" si="31"/>
        <v>-7.7142857142857138E-2</v>
      </c>
      <c r="AY47">
        <f t="shared" si="32"/>
        <v>0.11425818882466272</v>
      </c>
      <c r="AZ47">
        <f t="shared" si="33"/>
        <v>9.563658099222919E-3</v>
      </c>
      <c r="BA47">
        <f t="shared" si="34"/>
        <v>3.8044914134742404E-2</v>
      </c>
      <c r="BB47">
        <f t="shared" si="35"/>
        <v>6.6249999999999962E-2</v>
      </c>
      <c r="BC47">
        <f t="shared" si="36"/>
        <v>8.2027342447482651E-2</v>
      </c>
      <c r="BD47">
        <f t="shared" si="37"/>
        <v>3.6197121674661936E-2</v>
      </c>
      <c r="BE47">
        <f t="shared" si="38"/>
        <v>1.4015614711692222E-2</v>
      </c>
      <c r="BF47">
        <f t="shared" si="39"/>
        <v>-0.10530702973048063</v>
      </c>
      <c r="BG47">
        <f t="shared" si="40"/>
        <v>1.1976047904191617E-2</v>
      </c>
      <c r="BH47">
        <f t="shared" si="41"/>
        <v>9.9711815561959655E-2</v>
      </c>
      <c r="BI47">
        <f t="shared" si="42"/>
        <v>2.8615416196243453E-2</v>
      </c>
      <c r="BL47">
        <f t="shared" si="43"/>
        <v>7.0107796958241298E-4</v>
      </c>
      <c r="BM47">
        <f t="shared" si="44"/>
        <v>6.6688636980947839E-3</v>
      </c>
      <c r="BN47">
        <f t="shared" si="45"/>
        <v>5.033514169452343E-3</v>
      </c>
      <c r="BO47">
        <f t="shared" si="46"/>
        <v>1.3485549735349753E-2</v>
      </c>
      <c r="BP47">
        <f t="shared" si="47"/>
        <v>1.8662479528312257E-4</v>
      </c>
      <c r="BQ47">
        <f t="shared" si="48"/>
        <v>1.431099697333924E-3</v>
      </c>
      <c r="BR47">
        <f t="shared" si="49"/>
        <v>8.6199601511639783E-3</v>
      </c>
      <c r="BS47">
        <f t="shared" si="50"/>
        <v>1.0645458139304793E-2</v>
      </c>
      <c r="BT47">
        <f t="shared" si="51"/>
        <v>7.5877151041986153E-4</v>
      </c>
      <c r="BU47">
        <f t="shared" si="52"/>
        <v>5.3769564608431182E-5</v>
      </c>
      <c r="BV47">
        <f t="shared" si="53"/>
        <v>9.828705126540091E-3</v>
      </c>
      <c r="BW47">
        <f t="shared" si="54"/>
        <v>2.8488934333156579E-4</v>
      </c>
      <c r="BX47">
        <f t="shared" si="55"/>
        <v>9.2535564514977329E-3</v>
      </c>
      <c r="BY47">
        <f t="shared" si="56"/>
        <v>1.0378189612365791E-3</v>
      </c>
    </row>
    <row r="48" spans="1:77" ht="15.75" thickBot="1">
      <c r="A48" s="1">
        <v>41255</v>
      </c>
      <c r="B48" s="3">
        <v>25.5</v>
      </c>
      <c r="C48" s="3">
        <v>100.9</v>
      </c>
      <c r="D48" s="3">
        <v>646</v>
      </c>
      <c r="E48" s="3">
        <v>574.5</v>
      </c>
      <c r="F48" s="2">
        <v>84.3</v>
      </c>
      <c r="G48" s="3">
        <v>3980</v>
      </c>
      <c r="H48" s="2">
        <v>85</v>
      </c>
      <c r="I48" s="3">
        <v>67.8</v>
      </c>
      <c r="J48" s="3">
        <v>470</v>
      </c>
      <c r="K48" s="3">
        <v>10700</v>
      </c>
      <c r="L48" s="3">
        <v>318</v>
      </c>
      <c r="M48" s="3">
        <v>169</v>
      </c>
      <c r="N48" s="3">
        <v>955</v>
      </c>
      <c r="O48" s="3">
        <v>1001.59</v>
      </c>
      <c r="Q48">
        <f t="shared" si="0"/>
        <v>2.2044088176352734E-2</v>
      </c>
      <c r="R48">
        <f t="shared" si="1"/>
        <v>-1.560975609756092E-2</v>
      </c>
      <c r="S48">
        <f t="shared" si="2"/>
        <v>1.6522423288749016E-2</v>
      </c>
      <c r="T48">
        <f t="shared" si="3"/>
        <v>1.8797659159425471E-2</v>
      </c>
      <c r="U48">
        <f t="shared" si="4"/>
        <v>9.5808383233532586E-3</v>
      </c>
      <c r="V48">
        <f t="shared" si="5"/>
        <v>-7.2337241207283609E-3</v>
      </c>
      <c r="W48">
        <f t="shared" si="6"/>
        <v>1.1904761904761904E-2</v>
      </c>
      <c r="X48">
        <f t="shared" si="7"/>
        <v>3.2749428789032614E-2</v>
      </c>
      <c r="Y48">
        <f t="shared" si="8"/>
        <v>-4.2372881355932203E-3</v>
      </c>
      <c r="Z48">
        <f t="shared" si="9"/>
        <v>1.8078020932445291E-2</v>
      </c>
      <c r="AA48">
        <f t="shared" si="10"/>
        <v>6.6476733143400538E-3</v>
      </c>
      <c r="AB48">
        <f t="shared" si="11"/>
        <v>1.8072289156626505E-2</v>
      </c>
      <c r="AC48">
        <f t="shared" si="12"/>
        <v>1.9934949113419131E-3</v>
      </c>
      <c r="AD48">
        <f t="shared" si="12"/>
        <v>9.036690777941234E-3</v>
      </c>
      <c r="AG48">
        <f t="shared" si="13"/>
        <v>4.6483338099587439E-4</v>
      </c>
      <c r="AH48">
        <f t="shared" si="14"/>
        <v>1.8897726235364418E-4</v>
      </c>
      <c r="AI48">
        <f t="shared" si="15"/>
        <v>2.8301847247747713E-4</v>
      </c>
      <c r="AJ48">
        <f t="shared" si="16"/>
        <v>3.5856923071079356E-4</v>
      </c>
      <c r="AK48">
        <f t="shared" si="17"/>
        <v>9.7031317315958096E-5</v>
      </c>
      <c r="AL48">
        <f t="shared" si="18"/>
        <v>5.5809850276486772E-5</v>
      </c>
      <c r="AM48">
        <f t="shared" si="19"/>
        <v>1.7677251300757794E-4</v>
      </c>
      <c r="AN48">
        <f t="shared" si="20"/>
        <v>1.1546687010701006E-3</v>
      </c>
      <c r="AO48">
        <f t="shared" si="21"/>
        <v>2.1592225142628197E-5</v>
      </c>
      <c r="AP48">
        <f t="shared" si="22"/>
        <v>3.0937351926749087E-4</v>
      </c>
      <c r="AQ48">
        <f t="shared" si="23"/>
        <v>4.8355040548714567E-5</v>
      </c>
      <c r="AR48">
        <f t="shared" si="24"/>
        <v>3.3244794484421099E-4</v>
      </c>
      <c r="AS48">
        <f t="shared" si="25"/>
        <v>3.1799493021854678E-6</v>
      </c>
      <c r="AT48">
        <f t="shared" si="26"/>
        <v>8.459565971231162E-5</v>
      </c>
      <c r="AV48">
        <f t="shared" si="29"/>
        <v>2.8225806451612875E-2</v>
      </c>
      <c r="AW48">
        <f t="shared" si="30"/>
        <v>2.9591836734693934E-2</v>
      </c>
      <c r="AX48">
        <f t="shared" si="31"/>
        <v>-7.3170731707317069E-2</v>
      </c>
      <c r="AY48">
        <f t="shared" si="32"/>
        <v>0.1203198127925118</v>
      </c>
      <c r="AZ48">
        <f t="shared" si="33"/>
        <v>4.5281220209723002E-3</v>
      </c>
      <c r="BA48">
        <f t="shared" si="34"/>
        <v>7.742284786139686E-2</v>
      </c>
      <c r="BB48">
        <f t="shared" si="35"/>
        <v>0.10117890918512763</v>
      </c>
      <c r="BC48">
        <f t="shared" si="36"/>
        <v>0.11604938271604934</v>
      </c>
      <c r="BD48">
        <f t="shared" si="37"/>
        <v>2.9572836801752465E-2</v>
      </c>
      <c r="BE48">
        <f t="shared" si="38"/>
        <v>2.34192037470726E-3</v>
      </c>
      <c r="BF48">
        <f t="shared" si="39"/>
        <v>-0.13821138211382114</v>
      </c>
      <c r="BG48">
        <f t="shared" si="40"/>
        <v>5.9523809523809521E-3</v>
      </c>
      <c r="BH48">
        <f t="shared" si="41"/>
        <v>0.12604645678575638</v>
      </c>
      <c r="BI48">
        <f t="shared" si="42"/>
        <v>3.6649485603096818E-2</v>
      </c>
      <c r="BL48">
        <f t="shared" si="43"/>
        <v>2.4285728576764758E-4</v>
      </c>
      <c r="BM48">
        <f t="shared" si="44"/>
        <v>4.2381534269573216E-3</v>
      </c>
      <c r="BN48">
        <f t="shared" si="45"/>
        <v>4.4856690916734296E-3</v>
      </c>
      <c r="BO48">
        <f t="shared" si="46"/>
        <v>1.4930133066829809E-2</v>
      </c>
      <c r="BP48">
        <f t="shared" si="47"/>
        <v>7.4399811276947643E-5</v>
      </c>
      <c r="BQ48">
        <f t="shared" si="48"/>
        <v>5.9610462484358155E-3</v>
      </c>
      <c r="BR48">
        <f t="shared" si="49"/>
        <v>1.6325850009117106E-2</v>
      </c>
      <c r="BS48">
        <f t="shared" si="50"/>
        <v>1.8823529857305264E-2</v>
      </c>
      <c r="BT48">
        <f t="shared" si="51"/>
        <v>4.3771010872658948E-4</v>
      </c>
      <c r="BU48">
        <f t="shared" si="52"/>
        <v>1.8843595248513266E-5</v>
      </c>
      <c r="BV48">
        <f t="shared" si="53"/>
        <v>1.7435665081198801E-2</v>
      </c>
      <c r="BW48">
        <f t="shared" si="54"/>
        <v>1.1783098979655239E-4</v>
      </c>
      <c r="BX48">
        <f t="shared" si="55"/>
        <v>1.501361287516558E-2</v>
      </c>
      <c r="BY48">
        <f t="shared" si="56"/>
        <v>1.6200035006229334E-3</v>
      </c>
    </row>
    <row r="49" spans="1:77" ht="15.75" thickBot="1">
      <c r="A49" s="1">
        <v>41254</v>
      </c>
      <c r="B49" s="3">
        <v>24.95</v>
      </c>
      <c r="C49" s="3">
        <v>102.5</v>
      </c>
      <c r="D49" s="3">
        <v>635.5</v>
      </c>
      <c r="E49" s="3">
        <v>563.9</v>
      </c>
      <c r="F49" s="2">
        <v>83.5</v>
      </c>
      <c r="G49" s="3">
        <v>4009</v>
      </c>
      <c r="H49" s="2">
        <v>84</v>
      </c>
      <c r="I49" s="3">
        <v>65.650000000000006</v>
      </c>
      <c r="J49" s="3">
        <v>472</v>
      </c>
      <c r="K49" s="3">
        <v>10510</v>
      </c>
      <c r="L49" s="3">
        <v>315.89999999999998</v>
      </c>
      <c r="M49" s="3">
        <v>166</v>
      </c>
      <c r="N49" s="3">
        <v>953.1</v>
      </c>
      <c r="O49" s="3">
        <v>992.62</v>
      </c>
      <c r="Q49">
        <f t="shared" si="0"/>
        <v>1.8367346938775481E-2</v>
      </c>
      <c r="R49">
        <f t="shared" si="1"/>
        <v>6.7708333333333329E-2</v>
      </c>
      <c r="S49">
        <f t="shared" si="2"/>
        <v>2.0883534136546186E-2</v>
      </c>
      <c r="T49">
        <f t="shared" si="3"/>
        <v>1.0935819290068167E-2</v>
      </c>
      <c r="U49">
        <f t="shared" si="4"/>
        <v>6.024096385542169E-3</v>
      </c>
      <c r="V49">
        <f t="shared" si="5"/>
        <v>1.6223067173637515E-2</v>
      </c>
      <c r="W49">
        <f t="shared" si="6"/>
        <v>-2.6651216685979112E-2</v>
      </c>
      <c r="X49">
        <f t="shared" si="7"/>
        <v>-1.9417475728155296E-2</v>
      </c>
      <c r="Y49">
        <f t="shared" si="8"/>
        <v>4.2553191489361703E-3</v>
      </c>
      <c r="Z49">
        <f t="shared" si="9"/>
        <v>-3.7914691943127963E-3</v>
      </c>
      <c r="AA49">
        <f t="shared" si="10"/>
        <v>-1.8639328984156572E-2</v>
      </c>
      <c r="AB49">
        <f t="shared" si="11"/>
        <v>-1.7751479289940829E-2</v>
      </c>
      <c r="AC49">
        <f t="shared" si="12"/>
        <v>5.3797468354430623E-3</v>
      </c>
      <c r="AD49">
        <f t="shared" si="12"/>
        <v>6.8773837539559896E-3</v>
      </c>
      <c r="AG49">
        <f t="shared" si="13"/>
        <v>3.1981076230758469E-4</v>
      </c>
      <c r="AH49">
        <f t="shared" si="14"/>
        <v>4.8401503849441621E-3</v>
      </c>
      <c r="AI49">
        <f t="shared" si="15"/>
        <v>4.4877302925269594E-4</v>
      </c>
      <c r="AJ49">
        <f t="shared" si="16"/>
        <v>1.2263534692175617E-4</v>
      </c>
      <c r="AK49">
        <f t="shared" si="17"/>
        <v>3.9610730576109844E-5</v>
      </c>
      <c r="AL49">
        <f t="shared" si="18"/>
        <v>2.5555834223709752E-4</v>
      </c>
      <c r="AM49">
        <f t="shared" si="19"/>
        <v>6.3808761257381618E-4</v>
      </c>
      <c r="AN49">
        <f t="shared" si="20"/>
        <v>3.3074834877743414E-4</v>
      </c>
      <c r="AO49">
        <f t="shared" si="21"/>
        <v>1.4790668259222271E-5</v>
      </c>
      <c r="AP49">
        <f t="shared" si="22"/>
        <v>1.8322450130199141E-5</v>
      </c>
      <c r="AQ49">
        <f t="shared" si="23"/>
        <v>3.3610708134283154E-4</v>
      </c>
      <c r="AR49">
        <f t="shared" si="24"/>
        <v>3.0942967796288869E-4</v>
      </c>
      <c r="AS49">
        <f t="shared" si="25"/>
        <v>2.6723659521938918E-5</v>
      </c>
      <c r="AT49">
        <f t="shared" si="26"/>
        <v>4.9537425646696434E-5</v>
      </c>
      <c r="AV49">
        <f t="shared" si="29"/>
        <v>-3.106796116504857E-2</v>
      </c>
      <c r="AW49">
        <f t="shared" si="30"/>
        <v>-1.3474494706448563E-2</v>
      </c>
      <c r="AX49">
        <f t="shared" si="31"/>
        <v>-0.10606273737515823</v>
      </c>
      <c r="AY49">
        <f t="shared" si="32"/>
        <v>8.7979934400926163E-2</v>
      </c>
      <c r="AZ49">
        <f t="shared" si="33"/>
        <v>-1.8801410105757865E-2</v>
      </c>
      <c r="BA49">
        <f t="shared" si="34"/>
        <v>7.1065989847715741E-2</v>
      </c>
      <c r="BB49">
        <f t="shared" si="35"/>
        <v>2.4515184778631606E-2</v>
      </c>
      <c r="BC49">
        <f t="shared" si="36"/>
        <v>0.15989399293286227</v>
      </c>
      <c r="BD49">
        <f t="shared" si="37"/>
        <v>2.3861171366594359E-2</v>
      </c>
      <c r="BE49">
        <f t="shared" si="38"/>
        <v>-8.5840958400150921E-3</v>
      </c>
      <c r="BF49">
        <f t="shared" si="39"/>
        <v>-0.1485175202156335</v>
      </c>
      <c r="BG49">
        <f t="shared" si="40"/>
        <v>-1.1904761904761904E-2</v>
      </c>
      <c r="BH49">
        <f t="shared" si="41"/>
        <v>0.11174617986702447</v>
      </c>
      <c r="BI49">
        <f t="shared" si="42"/>
        <v>1.5322613641013071E-2</v>
      </c>
      <c r="BL49">
        <f t="shared" si="43"/>
        <v>1.9105543598489268E-3</v>
      </c>
      <c r="BM49">
        <f t="shared" si="44"/>
        <v>4.8553109508171028E-4</v>
      </c>
      <c r="BN49">
        <f t="shared" si="45"/>
        <v>9.9734463568688283E-3</v>
      </c>
      <c r="BO49">
        <f t="shared" si="46"/>
        <v>8.0728509368518803E-3</v>
      </c>
      <c r="BP49">
        <f t="shared" si="47"/>
        <v>2.1620760439488169E-4</v>
      </c>
      <c r="BQ49">
        <f t="shared" si="48"/>
        <v>5.0198576941771671E-3</v>
      </c>
      <c r="BR49">
        <f t="shared" si="49"/>
        <v>2.6121222437602508E-3</v>
      </c>
      <c r="BS49">
        <f t="shared" si="50"/>
        <v>3.277674163404394E-2</v>
      </c>
      <c r="BT49">
        <f t="shared" si="51"/>
        <v>2.3133975557413942E-4</v>
      </c>
      <c r="BU49">
        <f t="shared" si="52"/>
        <v>2.3307937234126955E-4</v>
      </c>
      <c r="BV49">
        <f t="shared" si="53"/>
        <v>2.0263612642521227E-2</v>
      </c>
      <c r="BW49">
        <f t="shared" si="54"/>
        <v>4.9030027300230662E-5</v>
      </c>
      <c r="BX49">
        <f t="shared" si="55"/>
        <v>1.1713683535811745E-2</v>
      </c>
      <c r="BY49">
        <f t="shared" si="56"/>
        <v>3.5805703706706784E-4</v>
      </c>
    </row>
    <row r="50" spans="1:77" ht="15.75" thickBot="1">
      <c r="A50" s="1">
        <v>41253</v>
      </c>
      <c r="B50" s="3">
        <v>24.5</v>
      </c>
      <c r="C50" s="3">
        <v>96</v>
      </c>
      <c r="D50" s="3">
        <v>622.5</v>
      </c>
      <c r="E50" s="3">
        <v>557.79999999999995</v>
      </c>
      <c r="F50" s="2">
        <v>83</v>
      </c>
      <c r="G50" s="3">
        <v>3945</v>
      </c>
      <c r="H50" s="2">
        <v>86.3</v>
      </c>
      <c r="I50" s="3">
        <v>66.95</v>
      </c>
      <c r="J50" s="3">
        <v>470</v>
      </c>
      <c r="K50" s="3">
        <v>10550</v>
      </c>
      <c r="L50" s="3">
        <v>321.89999999999998</v>
      </c>
      <c r="M50" s="3">
        <v>169</v>
      </c>
      <c r="N50" s="3">
        <v>948</v>
      </c>
      <c r="O50" s="3">
        <v>985.84</v>
      </c>
      <c r="Q50">
        <f t="shared" si="0"/>
        <v>-6.0851926977687053E-3</v>
      </c>
      <c r="R50">
        <f t="shared" si="1"/>
        <v>6.6666666666666666E-2</v>
      </c>
      <c r="S50">
        <f t="shared" si="2"/>
        <v>-4.0000000000000001E-3</v>
      </c>
      <c r="T50">
        <f t="shared" si="3"/>
        <v>-1.1868910540301232E-2</v>
      </c>
      <c r="U50">
        <f t="shared" si="4"/>
        <v>-8.3632019115890428E-3</v>
      </c>
      <c r="V50">
        <f t="shared" si="5"/>
        <v>-1.4981273408239701E-2</v>
      </c>
      <c r="W50">
        <f t="shared" si="6"/>
        <v>1.6489988221436883E-2</v>
      </c>
      <c r="X50">
        <f t="shared" si="7"/>
        <v>-1.5441176470588194E-2</v>
      </c>
      <c r="Y50">
        <f t="shared" si="8"/>
        <v>0</v>
      </c>
      <c r="Z50">
        <f t="shared" si="9"/>
        <v>0</v>
      </c>
      <c r="AA50">
        <f t="shared" si="10"/>
        <v>-4.9459041731067166E-3</v>
      </c>
      <c r="AB50">
        <f t="shared" si="11"/>
        <v>1.1976047904191617E-2</v>
      </c>
      <c r="AC50">
        <f t="shared" si="12"/>
        <v>-1.0438413361169102E-2</v>
      </c>
      <c r="AD50">
        <f t="shared" si="12"/>
        <v>-7.7300909896126403E-3</v>
      </c>
      <c r="AG50">
        <f t="shared" si="13"/>
        <v>4.3155517933169141E-5</v>
      </c>
      <c r="AH50">
        <f t="shared" si="14"/>
        <v>4.6962954766154759E-3</v>
      </c>
      <c r="AI50">
        <f t="shared" si="15"/>
        <v>1.3684601633211117E-5</v>
      </c>
      <c r="AJ50">
        <f t="shared" si="16"/>
        <v>1.3760804049336349E-4</v>
      </c>
      <c r="AK50">
        <f t="shared" si="17"/>
        <v>6.5506242236985698E-5</v>
      </c>
      <c r="AL50">
        <f t="shared" si="18"/>
        <v>2.3159203904785203E-4</v>
      </c>
      <c r="AM50">
        <f t="shared" si="19"/>
        <v>3.1972332258456459E-4</v>
      </c>
      <c r="AN50">
        <f t="shared" si="20"/>
        <v>2.0192946644221653E-4</v>
      </c>
      <c r="AO50">
        <f t="shared" si="21"/>
        <v>1.6765369436963319E-7</v>
      </c>
      <c r="AP50">
        <f t="shared" si="22"/>
        <v>2.3912483924114675E-7</v>
      </c>
      <c r="AQ50">
        <f t="shared" si="23"/>
        <v>2.1527731226570602E-5</v>
      </c>
      <c r="AR50">
        <f t="shared" si="24"/>
        <v>1.4730467770564511E-4</v>
      </c>
      <c r="AS50">
        <f t="shared" si="25"/>
        <v>1.1339410967588624E-4</v>
      </c>
      <c r="AT50">
        <f t="shared" si="26"/>
        <v>5.7292665738742413E-5</v>
      </c>
      <c r="AV50">
        <f t="shared" si="29"/>
        <v>-4.4461778471138864E-2</v>
      </c>
      <c r="AW50">
        <f t="shared" si="30"/>
        <v>-6.6147859922178961E-2</v>
      </c>
      <c r="AX50">
        <f t="shared" si="31"/>
        <v>-0.12200282087447109</v>
      </c>
      <c r="AY50">
        <f t="shared" si="32"/>
        <v>8.8815147374585207E-2</v>
      </c>
      <c r="AZ50">
        <f t="shared" si="33"/>
        <v>-3.4883720930232558E-2</v>
      </c>
      <c r="BA50">
        <f t="shared" si="34"/>
        <v>4.2272126816380449E-2</v>
      </c>
      <c r="BB50">
        <f t="shared" si="35"/>
        <v>5.2439024390243866E-2</v>
      </c>
      <c r="BC50">
        <f t="shared" si="36"/>
        <v>0.17641890704621344</v>
      </c>
      <c r="BD50">
        <f t="shared" si="37"/>
        <v>2.3965141612200435E-2</v>
      </c>
      <c r="BE50">
        <f t="shared" si="38"/>
        <v>-3.2110091743119268E-2</v>
      </c>
      <c r="BF50">
        <f t="shared" si="39"/>
        <v>-0.15289473684210533</v>
      </c>
      <c r="BG50">
        <f t="shared" si="40"/>
        <v>5.9523809523809521E-3</v>
      </c>
      <c r="BH50">
        <f t="shared" si="41"/>
        <v>0.105410447761194</v>
      </c>
      <c r="BI50">
        <f t="shared" si="42"/>
        <v>6.1439856300136569E-3</v>
      </c>
      <c r="BL50">
        <f t="shared" si="43"/>
        <v>3.2608332261510001E-3</v>
      </c>
      <c r="BM50">
        <f t="shared" si="44"/>
        <v>9.3872350827147626E-4</v>
      </c>
      <c r="BN50">
        <f t="shared" si="45"/>
        <v>1.3411313832250362E-2</v>
      </c>
      <c r="BO50">
        <f t="shared" si="46"/>
        <v>8.2236346941325783E-3</v>
      </c>
      <c r="BP50">
        <f t="shared" si="47"/>
        <v>9.4779690988310028E-4</v>
      </c>
      <c r="BQ50">
        <f t="shared" si="48"/>
        <v>1.7687989075533751E-3</v>
      </c>
      <c r="BR50">
        <f t="shared" si="49"/>
        <v>6.2461779271607218E-3</v>
      </c>
      <c r="BS50">
        <f t="shared" si="50"/>
        <v>3.9033270334559E-2</v>
      </c>
      <c r="BT50">
        <f t="shared" si="51"/>
        <v>2.3451331056033095E-4</v>
      </c>
      <c r="BU50">
        <f t="shared" si="52"/>
        <v>1.5048916609589837E-3</v>
      </c>
      <c r="BV50">
        <f t="shared" si="53"/>
        <v>2.1528969013323216E-2</v>
      </c>
      <c r="BW50">
        <f t="shared" si="54"/>
        <v>1.1783098979655239E-4</v>
      </c>
      <c r="BX50">
        <f t="shared" si="55"/>
        <v>1.0382395355259397E-2</v>
      </c>
      <c r="BY50">
        <f t="shared" si="56"/>
        <v>9.4940997469121374E-5</v>
      </c>
    </row>
    <row r="51" spans="1:77" ht="15.75" thickBot="1">
      <c r="A51" s="1">
        <v>41250</v>
      </c>
      <c r="B51" s="3">
        <v>24.65</v>
      </c>
      <c r="C51" s="3">
        <v>90</v>
      </c>
      <c r="D51" s="3">
        <v>625</v>
      </c>
      <c r="E51" s="3">
        <v>564.5</v>
      </c>
      <c r="F51" s="2">
        <v>83.7</v>
      </c>
      <c r="G51" s="3">
        <v>4005</v>
      </c>
      <c r="H51" s="2">
        <v>84.9</v>
      </c>
      <c r="I51" s="3">
        <v>68</v>
      </c>
      <c r="J51" s="3">
        <v>470</v>
      </c>
      <c r="K51" s="3">
        <v>10550</v>
      </c>
      <c r="L51" s="3">
        <v>323.5</v>
      </c>
      <c r="M51" s="3">
        <v>167</v>
      </c>
      <c r="N51" s="3">
        <v>958</v>
      </c>
      <c r="O51" s="3">
        <v>993.52</v>
      </c>
      <c r="Q51">
        <f t="shared" si="0"/>
        <v>1.2320328542094338E-2</v>
      </c>
      <c r="R51">
        <f t="shared" si="1"/>
        <v>-1.0445299615173202E-2</v>
      </c>
      <c r="S51">
        <f t="shared" si="2"/>
        <v>-1.1857707509881422E-2</v>
      </c>
      <c r="T51">
        <f t="shared" si="3"/>
        <v>-1.7711654268512706E-4</v>
      </c>
      <c r="U51">
        <f t="shared" si="4"/>
        <v>0</v>
      </c>
      <c r="V51">
        <f t="shared" si="5"/>
        <v>-1.4517716535433071E-2</v>
      </c>
      <c r="W51">
        <f t="shared" si="6"/>
        <v>1.1918951132300357E-2</v>
      </c>
      <c r="X51">
        <f t="shared" si="7"/>
        <v>-2.8571428571428571E-2</v>
      </c>
      <c r="Y51">
        <f t="shared" si="8"/>
        <v>4.2571306939120609E-4</v>
      </c>
      <c r="Z51">
        <f t="shared" si="9"/>
        <v>-4.7169811320754715E-3</v>
      </c>
      <c r="AA51">
        <f t="shared" si="10"/>
        <v>-1.9696969696969695E-2</v>
      </c>
      <c r="AB51">
        <f t="shared" si="11"/>
        <v>-1.533018867924525E-2</v>
      </c>
      <c r="AC51">
        <f t="shared" si="12"/>
        <v>8.7396019795724488E-3</v>
      </c>
      <c r="AD51">
        <f t="shared" si="12"/>
        <v>-6.0426587698587022E-3</v>
      </c>
      <c r="AG51">
        <f t="shared" si="13"/>
        <v>1.4009646576438548E-4</v>
      </c>
      <c r="AH51">
        <f t="shared" si="14"/>
        <v>7.3658338445912821E-5</v>
      </c>
      <c r="AI51">
        <f t="shared" si="15"/>
        <v>1.3356373884966039E-4</v>
      </c>
      <c r="AJ51">
        <f t="shared" si="16"/>
        <v>1.5094281314672381E-9</v>
      </c>
      <c r="AK51">
        <f t="shared" si="17"/>
        <v>7.2689145511734869E-8</v>
      </c>
      <c r="AL51">
        <f t="shared" si="18"/>
        <v>2.1769796950882556E-4</v>
      </c>
      <c r="AM51">
        <f t="shared" si="19"/>
        <v>1.7715002243137923E-4</v>
      </c>
      <c r="AN51">
        <f t="shared" si="20"/>
        <v>7.4749971001948602E-4</v>
      </c>
      <c r="AO51">
        <f t="shared" si="21"/>
        <v>2.6431301391940163E-10</v>
      </c>
      <c r="AP51">
        <f t="shared" si="22"/>
        <v>2.7102280420622496E-5</v>
      </c>
      <c r="AQ51">
        <f t="shared" si="23"/>
        <v>3.7600561221405842E-4</v>
      </c>
      <c r="AR51">
        <f t="shared" si="24"/>
        <v>2.3010835231199596E-4</v>
      </c>
      <c r="AS51">
        <f t="shared" si="25"/>
        <v>7.2749782477731417E-5</v>
      </c>
      <c r="AT51">
        <f t="shared" si="26"/>
        <v>3.4595096718369787E-5</v>
      </c>
      <c r="AV51">
        <f t="shared" si="29"/>
        <v>-2.6461295418641458E-2</v>
      </c>
      <c r="AW51">
        <f t="shared" si="30"/>
        <v>-0.16419019316493319</v>
      </c>
      <c r="AX51">
        <f t="shared" si="31"/>
        <v>-0.12587412587412589</v>
      </c>
      <c r="AY51">
        <f t="shared" si="32"/>
        <v>9.6116504854368928E-2</v>
      </c>
      <c r="AZ51">
        <f t="shared" si="33"/>
        <v>-3.7820439130934504E-2</v>
      </c>
      <c r="BA51">
        <f t="shared" si="34"/>
        <v>5.7844690966719493E-2</v>
      </c>
      <c r="BB51">
        <f t="shared" si="35"/>
        <v>2.8592197722316443E-2</v>
      </c>
      <c r="BC51">
        <f t="shared" si="36"/>
        <v>0.1944493237308976</v>
      </c>
      <c r="BD51">
        <f t="shared" si="37"/>
        <v>2.2628372497824144E-2</v>
      </c>
      <c r="BE51">
        <f t="shared" si="38"/>
        <v>-5.8035714285714288E-2</v>
      </c>
      <c r="BF51">
        <f t="shared" si="39"/>
        <v>-0.14868421052631578</v>
      </c>
      <c r="BG51">
        <f t="shared" si="40"/>
        <v>-1.1775844724539967E-2</v>
      </c>
      <c r="BH51">
        <f t="shared" si="41"/>
        <v>0.10687463893703061</v>
      </c>
      <c r="BI51">
        <f t="shared" si="42"/>
        <v>8.2403085041607513E-3</v>
      </c>
      <c r="BL51">
        <f t="shared" si="43"/>
        <v>1.529062036128309E-3</v>
      </c>
      <c r="BM51">
        <f t="shared" si="44"/>
        <v>1.6558781313145976E-2</v>
      </c>
      <c r="BN51">
        <f t="shared" si="45"/>
        <v>1.4322951028641243E-2</v>
      </c>
      <c r="BO51">
        <f t="shared" si="46"/>
        <v>9.6011808897070016E-3</v>
      </c>
      <c r="BP51">
        <f t="shared" si="47"/>
        <v>1.1372426600170366E-3</v>
      </c>
      <c r="BQ51">
        <f t="shared" si="48"/>
        <v>3.3211771584625333E-3</v>
      </c>
      <c r="BR51">
        <f t="shared" si="49"/>
        <v>3.0454877781505661E-3</v>
      </c>
      <c r="BS51">
        <f t="shared" si="50"/>
        <v>4.6482847197917662E-2</v>
      </c>
      <c r="BT51">
        <f t="shared" si="51"/>
        <v>1.9535815916246269E-4</v>
      </c>
      <c r="BU51">
        <f t="shared" si="52"/>
        <v>4.1884914485642143E-3</v>
      </c>
      <c r="BV51">
        <f t="shared" si="53"/>
        <v>2.0311097265187948E-2</v>
      </c>
      <c r="BW51">
        <f t="shared" si="54"/>
        <v>4.7241253496192411E-5</v>
      </c>
      <c r="BX51">
        <f t="shared" si="55"/>
        <v>1.0682923919071882E-2</v>
      </c>
      <c r="BY51">
        <f t="shared" si="56"/>
        <v>1.4018773080256915E-4</v>
      </c>
    </row>
    <row r="52" spans="1:77" ht="15.75" thickBot="1">
      <c r="A52" s="1">
        <v>41249</v>
      </c>
      <c r="B52" s="3">
        <v>24.35</v>
      </c>
      <c r="C52" s="3">
        <v>90.95</v>
      </c>
      <c r="D52" s="3">
        <v>632.5</v>
      </c>
      <c r="E52" s="3">
        <v>564.6</v>
      </c>
      <c r="F52" s="2">
        <v>83.7</v>
      </c>
      <c r="G52" s="3">
        <v>4064</v>
      </c>
      <c r="H52" s="2">
        <v>83.9</v>
      </c>
      <c r="I52" s="3">
        <v>70</v>
      </c>
      <c r="J52" s="3">
        <v>469.8</v>
      </c>
      <c r="K52" s="3">
        <v>10600</v>
      </c>
      <c r="L52" s="3">
        <v>330</v>
      </c>
      <c r="M52" s="3">
        <v>169.6</v>
      </c>
      <c r="N52" s="3">
        <v>949.7</v>
      </c>
      <c r="O52" s="3">
        <v>999.56</v>
      </c>
      <c r="Q52">
        <f t="shared" si="0"/>
        <v>-6.1224489795917783E-3</v>
      </c>
      <c r="R52">
        <f t="shared" si="1"/>
        <v>1.2806236080178238E-2</v>
      </c>
      <c r="S52">
        <f t="shared" si="2"/>
        <v>-1.8619084561675717E-2</v>
      </c>
      <c r="T52">
        <f t="shared" si="3"/>
        <v>8.2142857142857555E-3</v>
      </c>
      <c r="U52">
        <f t="shared" si="4"/>
        <v>-2.3837902264601052E-3</v>
      </c>
      <c r="V52">
        <f t="shared" si="5"/>
        <v>3.1210352702359806E-2</v>
      </c>
      <c r="W52">
        <f t="shared" si="6"/>
        <v>1.0843373493975973E-2</v>
      </c>
      <c r="X52">
        <f t="shared" si="7"/>
        <v>-1.4265335235377221E-3</v>
      </c>
      <c r="Y52">
        <f t="shared" si="8"/>
        <v>-4.4500953591861958E-3</v>
      </c>
      <c r="Z52">
        <f t="shared" si="9"/>
        <v>-9.3457943925233638E-3</v>
      </c>
      <c r="AA52">
        <f t="shared" si="10"/>
        <v>-3.3674963396778917E-2</v>
      </c>
      <c r="AB52">
        <f t="shared" si="11"/>
        <v>3.8472920982539553E-3</v>
      </c>
      <c r="AC52">
        <f t="shared" si="12"/>
        <v>7.104984093319242E-3</v>
      </c>
      <c r="AD52">
        <f t="shared" si="12"/>
        <v>1.8341635512612903E-3</v>
      </c>
      <c r="AG52">
        <f t="shared" si="13"/>
        <v>4.3646400301392093E-5</v>
      </c>
      <c r="AH52">
        <f t="shared" si="14"/>
        <v>2.1518226239131033E-4</v>
      </c>
      <c r="AI52">
        <f t="shared" si="15"/>
        <v>3.3556212919964471E-4</v>
      </c>
      <c r="AJ52">
        <f t="shared" si="16"/>
        <v>6.976510649560077E-5</v>
      </c>
      <c r="AK52">
        <f t="shared" si="17"/>
        <v>4.4697612182721963E-6</v>
      </c>
      <c r="AL52">
        <f t="shared" si="18"/>
        <v>9.593563249013264E-4</v>
      </c>
      <c r="AM52">
        <f t="shared" si="19"/>
        <v>1.4967550408619942E-4</v>
      </c>
      <c r="AN52">
        <f t="shared" si="20"/>
        <v>3.8238190383900275E-8</v>
      </c>
      <c r="AO52">
        <f t="shared" si="21"/>
        <v>2.3615233222451879E-5</v>
      </c>
      <c r="AP52">
        <f t="shared" si="22"/>
        <v>9.6723257957939625E-5</v>
      </c>
      <c r="AQ52">
        <f t="shared" si="23"/>
        <v>1.1134806737366654E-3</v>
      </c>
      <c r="AR52">
        <f t="shared" si="24"/>
        <v>1.6065330874254606E-5</v>
      </c>
      <c r="AS52">
        <f t="shared" si="25"/>
        <v>4.753730752271947E-5</v>
      </c>
      <c r="AT52">
        <f t="shared" si="26"/>
        <v>3.9802750148869858E-6</v>
      </c>
      <c r="AV52">
        <f t="shared" si="29"/>
        <v>-5.8755315036722051E-2</v>
      </c>
      <c r="AW52">
        <f t="shared" si="30"/>
        <v>-0.14600938967136148</v>
      </c>
      <c r="AX52">
        <f t="shared" si="31"/>
        <v>-0.12493082457111229</v>
      </c>
      <c r="AY52">
        <f t="shared" si="32"/>
        <v>9.6310679611650532E-2</v>
      </c>
      <c r="AZ52">
        <f t="shared" si="33"/>
        <v>-3.726708074534156E-2</v>
      </c>
      <c r="BA52">
        <f t="shared" si="34"/>
        <v>5.3122570614148747E-2</v>
      </c>
      <c r="BB52">
        <f t="shared" si="35"/>
        <v>1.9564953214242304E-2</v>
      </c>
      <c r="BC52">
        <f t="shared" si="36"/>
        <v>0.2073128665056917</v>
      </c>
      <c r="BD52">
        <f t="shared" si="37"/>
        <v>2.0195439739413706E-2</v>
      </c>
      <c r="BE52">
        <f t="shared" si="38"/>
        <v>-2.7522935779816515E-2</v>
      </c>
      <c r="BF52">
        <f t="shared" si="39"/>
        <v>-0.12675310928817143</v>
      </c>
      <c r="BG52">
        <f t="shared" si="40"/>
        <v>3.609681046215665E-3</v>
      </c>
      <c r="BH52">
        <f t="shared" si="41"/>
        <v>9.6651270207852247E-2</v>
      </c>
      <c r="BI52">
        <f t="shared" si="42"/>
        <v>1.0299483509708138E-2</v>
      </c>
      <c r="BL52">
        <f t="shared" si="43"/>
        <v>5.0975662299854868E-3</v>
      </c>
      <c r="BM52">
        <f t="shared" si="44"/>
        <v>1.2210277586526567E-2</v>
      </c>
      <c r="BN52">
        <f t="shared" si="45"/>
        <v>1.4098055015577893E-2</v>
      </c>
      <c r="BO52">
        <f t="shared" si="46"/>
        <v>9.6392712598457348E-3</v>
      </c>
      <c r="BP52">
        <f t="shared" si="47"/>
        <v>1.1002270241593287E-3</v>
      </c>
      <c r="BQ52">
        <f t="shared" si="48"/>
        <v>2.7992072436242715E-3</v>
      </c>
      <c r="BR52">
        <f t="shared" si="49"/>
        <v>2.1306250059683436E-3</v>
      </c>
      <c r="BS52">
        <f t="shared" si="50"/>
        <v>5.219504697925717E-2</v>
      </c>
      <c r="BT52">
        <f t="shared" si="51"/>
        <v>1.3326683488410485E-4</v>
      </c>
      <c r="BU52">
        <f t="shared" si="52"/>
        <v>1.1700351916926674E-3</v>
      </c>
      <c r="BV52">
        <f t="shared" si="53"/>
        <v>1.4540960652288536E-2</v>
      </c>
      <c r="BW52">
        <f t="shared" si="54"/>
        <v>7.2459225281574528E-5</v>
      </c>
      <c r="BX52">
        <f t="shared" si="55"/>
        <v>8.6741025734691241E-3</v>
      </c>
      <c r="BY52">
        <f t="shared" si="56"/>
        <v>1.9318956721837527E-4</v>
      </c>
    </row>
    <row r="53" spans="1:77" ht="15.75" thickBot="1">
      <c r="A53" s="1">
        <v>41248</v>
      </c>
      <c r="B53" s="3">
        <v>24.5</v>
      </c>
      <c r="C53" s="3">
        <v>89.8</v>
      </c>
      <c r="D53" s="3">
        <v>644.5</v>
      </c>
      <c r="E53" s="3">
        <v>560</v>
      </c>
      <c r="F53" s="2">
        <v>83.9</v>
      </c>
      <c r="G53" s="3">
        <v>3941</v>
      </c>
      <c r="H53" s="2">
        <v>83</v>
      </c>
      <c r="I53" s="3">
        <v>70.099999999999994</v>
      </c>
      <c r="J53" s="3">
        <v>471.9</v>
      </c>
      <c r="K53" s="3">
        <v>10700</v>
      </c>
      <c r="L53" s="3">
        <v>341.5</v>
      </c>
      <c r="M53" s="3">
        <v>168.95</v>
      </c>
      <c r="N53" s="3">
        <v>943</v>
      </c>
      <c r="O53" s="3">
        <v>997.73</v>
      </c>
      <c r="Q53">
        <f t="shared" si="0"/>
        <v>0</v>
      </c>
      <c r="R53">
        <f t="shared" si="1"/>
        <v>-2.2318998366902529E-2</v>
      </c>
      <c r="S53">
        <f t="shared" si="2"/>
        <v>-1.1503067484662576E-2</v>
      </c>
      <c r="T53">
        <f t="shared" si="3"/>
        <v>5.3859964093357273E-3</v>
      </c>
      <c r="U53">
        <f t="shared" si="4"/>
        <v>1.6969696969697037E-2</v>
      </c>
      <c r="V53">
        <f t="shared" si="5"/>
        <v>1.5721649484536082E-2</v>
      </c>
      <c r="W53">
        <f t="shared" si="6"/>
        <v>4.8426150121066063E-3</v>
      </c>
      <c r="X53">
        <f t="shared" si="7"/>
        <v>-2.6388888888888969E-2</v>
      </c>
      <c r="Y53">
        <f t="shared" si="8"/>
        <v>4.0425531914893131E-3</v>
      </c>
      <c r="Z53">
        <f t="shared" si="9"/>
        <v>9.433962264150943E-3</v>
      </c>
      <c r="AA53">
        <f t="shared" si="10"/>
        <v>-5.822416302765648E-3</v>
      </c>
      <c r="AB53">
        <f t="shared" si="11"/>
        <v>1.2889688249400342E-2</v>
      </c>
      <c r="AC53">
        <f t="shared" si="12"/>
        <v>1.1802575107296138E-2</v>
      </c>
      <c r="AD53">
        <f t="shared" si="12"/>
        <v>3.4496630795535187E-3</v>
      </c>
      <c r="AG53">
        <f t="shared" si="13"/>
        <v>2.3434627982572245E-7</v>
      </c>
      <c r="AH53">
        <f t="shared" si="14"/>
        <v>4.1845376062623761E-4</v>
      </c>
      <c r="AI53">
        <f t="shared" si="15"/>
        <v>1.2549237450881239E-4</v>
      </c>
      <c r="AJ53">
        <f t="shared" si="16"/>
        <v>3.051746614310312E-5</v>
      </c>
      <c r="AK53">
        <f t="shared" si="17"/>
        <v>2.9719367879748644E-4</v>
      </c>
      <c r="AL53">
        <f t="shared" si="18"/>
        <v>2.39778242798064E-4</v>
      </c>
      <c r="AM53">
        <f t="shared" si="19"/>
        <v>3.8855718998923252E-5</v>
      </c>
      <c r="AN53">
        <f t="shared" si="20"/>
        <v>6.3291999496778374E-4</v>
      </c>
      <c r="AO53">
        <f t="shared" si="21"/>
        <v>1.3199399830662399E-5</v>
      </c>
      <c r="AP53">
        <f t="shared" si="22"/>
        <v>8.0012279678614434E-5</v>
      </c>
      <c r="AQ53">
        <f t="shared" si="23"/>
        <v>3.0429684277786807E-5</v>
      </c>
      <c r="AR53">
        <f t="shared" si="24"/>
        <v>1.7031696469812572E-4</v>
      </c>
      <c r="AS53">
        <f t="shared" si="25"/>
        <v>1.3438191615843803E-4</v>
      </c>
      <c r="AT53">
        <f t="shared" si="26"/>
        <v>1.3036159311111063E-5</v>
      </c>
      <c r="AV53">
        <f t="shared" si="29"/>
        <v>-6.0942889996167107E-2</v>
      </c>
      <c r="AW53">
        <f t="shared" si="30"/>
        <v>-0.15122873345935728</v>
      </c>
      <c r="AX53">
        <f t="shared" si="31"/>
        <v>-0.10980662983425414</v>
      </c>
      <c r="AY53">
        <f t="shared" si="32"/>
        <v>0.10127826941986234</v>
      </c>
      <c r="AZ53">
        <f t="shared" si="33"/>
        <v>-4.1142857142857078E-2</v>
      </c>
      <c r="BA53">
        <f t="shared" si="34"/>
        <v>-1.2280701754385965E-2</v>
      </c>
      <c r="BB53">
        <f t="shared" si="35"/>
        <v>1.2062726176115116E-3</v>
      </c>
      <c r="BC53">
        <f t="shared" si="36"/>
        <v>0.16716616716616703</v>
      </c>
      <c r="BD53">
        <f t="shared" si="37"/>
        <v>2.3644251626897997E-2</v>
      </c>
      <c r="BE53">
        <f t="shared" si="38"/>
        <v>-9.2592592592592587E-3</v>
      </c>
      <c r="BF53">
        <f t="shared" si="39"/>
        <v>-0.11984536082474227</v>
      </c>
      <c r="BG53">
        <f t="shared" si="40"/>
        <v>-2.7153060622159731E-3</v>
      </c>
      <c r="BH53">
        <f t="shared" si="41"/>
        <v>9.511090465683425E-2</v>
      </c>
      <c r="BI53">
        <f t="shared" si="42"/>
        <v>2.2199453551912936E-3</v>
      </c>
      <c r="BL53">
        <f t="shared" si="43"/>
        <v>5.41472535371875E-3</v>
      </c>
      <c r="BM53">
        <f t="shared" si="44"/>
        <v>1.339099541626889E-2</v>
      </c>
      <c r="BN53">
        <f t="shared" si="45"/>
        <v>1.0735246778761956E-2</v>
      </c>
      <c r="BO53">
        <f t="shared" si="46"/>
        <v>1.063938206152816E-2</v>
      </c>
      <c r="BP53">
        <f t="shared" si="47"/>
        <v>1.372365116940438E-3</v>
      </c>
      <c r="BQ53">
        <f t="shared" si="48"/>
        <v>1.5614345619817418E-4</v>
      </c>
      <c r="BR53">
        <f t="shared" si="49"/>
        <v>7.7284072967851759E-4</v>
      </c>
      <c r="BS53">
        <f t="shared" si="50"/>
        <v>3.5462785612189705E-2</v>
      </c>
      <c r="BT53">
        <f t="shared" si="51"/>
        <v>2.2478817322503028E-4</v>
      </c>
      <c r="BU53">
        <f t="shared" si="52"/>
        <v>2.5415057306521743E-4</v>
      </c>
      <c r="BV53">
        <f t="shared" si="53"/>
        <v>1.2922723431570552E-2</v>
      </c>
      <c r="BW53">
        <f t="shared" si="54"/>
        <v>4.7843310025214518E-6</v>
      </c>
      <c r="BX53">
        <f t="shared" si="55"/>
        <v>8.3895518325643424E-3</v>
      </c>
      <c r="BY53">
        <f t="shared" si="56"/>
        <v>3.3869220421276402E-5</v>
      </c>
    </row>
    <row r="54" spans="1:77" ht="15.75" thickBot="1">
      <c r="A54" s="1">
        <v>41247</v>
      </c>
      <c r="B54" s="3">
        <v>24.5</v>
      </c>
      <c r="C54" s="3">
        <v>91.85</v>
      </c>
      <c r="D54" s="3">
        <v>652</v>
      </c>
      <c r="E54" s="3">
        <v>557</v>
      </c>
      <c r="F54" s="2">
        <v>82.5</v>
      </c>
      <c r="G54" s="3">
        <v>3880</v>
      </c>
      <c r="H54" s="2">
        <v>82.6</v>
      </c>
      <c r="I54" s="3">
        <v>72</v>
      </c>
      <c r="J54" s="3">
        <v>470</v>
      </c>
      <c r="K54" s="3">
        <v>10600</v>
      </c>
      <c r="L54" s="3">
        <v>343.5</v>
      </c>
      <c r="M54" s="3">
        <v>166.8</v>
      </c>
      <c r="N54" s="3">
        <v>932</v>
      </c>
      <c r="O54" s="3">
        <v>994.3</v>
      </c>
      <c r="Q54">
        <f t="shared" si="0"/>
        <v>0</v>
      </c>
      <c r="R54">
        <f t="shared" si="1"/>
        <v>1.7165005537098529E-2</v>
      </c>
      <c r="S54">
        <f t="shared" si="2"/>
        <v>0</v>
      </c>
      <c r="T54">
        <f t="shared" si="3"/>
        <v>-2.0056298381421495E-2</v>
      </c>
      <c r="U54">
        <f t="shared" si="4"/>
        <v>1.7890191239975359E-2</v>
      </c>
      <c r="V54">
        <f t="shared" si="5"/>
        <v>1.864006300866369E-2</v>
      </c>
      <c r="W54">
        <f t="shared" si="6"/>
        <v>6.0569351907931147E-4</v>
      </c>
      <c r="X54">
        <f t="shared" si="7"/>
        <v>2.7855153203343017E-3</v>
      </c>
      <c r="Y54">
        <f t="shared" si="8"/>
        <v>1.2931034482758621E-2</v>
      </c>
      <c r="Z54">
        <f t="shared" si="9"/>
        <v>-6.5604498594189313E-3</v>
      </c>
      <c r="AA54">
        <f t="shared" si="10"/>
        <v>1.1484098939929261E-2</v>
      </c>
      <c r="AB54">
        <f t="shared" si="11"/>
        <v>-1.3017751479289873E-2</v>
      </c>
      <c r="AC54">
        <f t="shared" si="12"/>
        <v>5.9363194819212085E-3</v>
      </c>
      <c r="AD54">
        <f t="shared" si="12"/>
        <v>-3.0171069966798146E-5</v>
      </c>
      <c r="AG54">
        <f t="shared" si="13"/>
        <v>2.3434627982572245E-7</v>
      </c>
      <c r="AH54">
        <f t="shared" si="14"/>
        <v>3.6205951459011197E-4</v>
      </c>
      <c r="AI54">
        <f t="shared" si="15"/>
        <v>9.0438280862203574E-8</v>
      </c>
      <c r="AJ54">
        <f t="shared" si="16"/>
        <v>3.9672804648423589E-4</v>
      </c>
      <c r="AK54">
        <f t="shared" si="17"/>
        <v>3.2977835368928893E-4</v>
      </c>
      <c r="AL54">
        <f t="shared" si="18"/>
        <v>3.3867733121296023E-4</v>
      </c>
      <c r="AM54">
        <f t="shared" si="19"/>
        <v>3.986068457494553E-6</v>
      </c>
      <c r="AN54">
        <f t="shared" si="20"/>
        <v>1.6132296075246779E-5</v>
      </c>
      <c r="AO54">
        <f t="shared" si="21"/>
        <v>1.5678994364992334E-4</v>
      </c>
      <c r="AP54">
        <f t="shared" si="22"/>
        <v>4.9694798666958241E-5</v>
      </c>
      <c r="AQ54">
        <f t="shared" si="23"/>
        <v>1.390089220068757E-4</v>
      </c>
      <c r="AR54">
        <f t="shared" si="24"/>
        <v>1.6529950572345727E-4</v>
      </c>
      <c r="AS54">
        <f t="shared" si="25"/>
        <v>3.2787829609763905E-5</v>
      </c>
      <c r="AT54">
        <f t="shared" si="26"/>
        <v>1.7089819961313995E-8</v>
      </c>
      <c r="AV54">
        <f t="shared" si="29"/>
        <v>-4.9650892164468621E-2</v>
      </c>
      <c r="AW54">
        <f t="shared" si="30"/>
        <v>-9.9509803921568676E-2</v>
      </c>
      <c r="AX54">
        <f t="shared" si="31"/>
        <v>-0.10550144052682121</v>
      </c>
      <c r="AY54">
        <f t="shared" si="32"/>
        <v>0.10934076877116107</v>
      </c>
      <c r="AZ54">
        <f t="shared" si="33"/>
        <v>-3.9021549213744837E-2</v>
      </c>
      <c r="BA54">
        <f t="shared" si="34"/>
        <v>-1.5977681968044635E-2</v>
      </c>
      <c r="BB54">
        <f t="shared" si="35"/>
        <v>6.0901339829476254E-3</v>
      </c>
      <c r="BC54">
        <f t="shared" si="36"/>
        <v>0.18032786885245902</v>
      </c>
      <c r="BD54">
        <f t="shared" si="37"/>
        <v>2.2850924918389554E-2</v>
      </c>
      <c r="BE54">
        <f t="shared" si="38"/>
        <v>-2.5735294117647058E-2</v>
      </c>
      <c r="BF54">
        <f t="shared" si="39"/>
        <v>-0.1190048730443703</v>
      </c>
      <c r="BG54">
        <f t="shared" si="40"/>
        <v>-7.2019522647460248E-3</v>
      </c>
      <c r="BH54">
        <f t="shared" si="41"/>
        <v>0.10754604872251931</v>
      </c>
      <c r="BI54">
        <f t="shared" si="42"/>
        <v>6.1728395061727472E-3</v>
      </c>
      <c r="BL54">
        <f t="shared" si="43"/>
        <v>3.8803953714006026E-3</v>
      </c>
      <c r="BM54">
        <f t="shared" si="44"/>
        <v>4.0960690020248464E-3</v>
      </c>
      <c r="BN54">
        <f t="shared" si="45"/>
        <v>9.8616511851890108E-3</v>
      </c>
      <c r="BO54">
        <f t="shared" si="46"/>
        <v>1.2367637330735953E-2</v>
      </c>
      <c r="BP54">
        <f t="shared" si="47"/>
        <v>1.2196954648701806E-3</v>
      </c>
      <c r="BQ54">
        <f t="shared" si="48"/>
        <v>2.6220410764009208E-4</v>
      </c>
      <c r="BR54">
        <f t="shared" si="49"/>
        <v>1.0682356516158009E-3</v>
      </c>
      <c r="BS54">
        <f t="shared" si="50"/>
        <v>4.0593124930026883E-2</v>
      </c>
      <c r="BT54">
        <f t="shared" si="51"/>
        <v>2.0162894506347965E-4</v>
      </c>
      <c r="BU54">
        <f t="shared" si="52"/>
        <v>1.05093550969884E-3</v>
      </c>
      <c r="BV54">
        <f t="shared" si="53"/>
        <v>1.2732339647182792E-2</v>
      </c>
      <c r="BW54">
        <f t="shared" si="54"/>
        <v>5.2869407002688957E-6</v>
      </c>
      <c r="BX54">
        <f t="shared" si="55"/>
        <v>1.0822166165603867E-2</v>
      </c>
      <c r="BY54">
        <f t="shared" si="56"/>
        <v>9.5504120914247269E-5</v>
      </c>
    </row>
    <row r="55" spans="1:77" ht="15.75" thickBot="1">
      <c r="A55" s="1">
        <v>41246</v>
      </c>
      <c r="B55" s="3">
        <v>24.5</v>
      </c>
      <c r="C55" s="3">
        <v>90.3</v>
      </c>
      <c r="D55" s="3">
        <v>652</v>
      </c>
      <c r="E55" s="3">
        <v>568.4</v>
      </c>
      <c r="F55" s="2">
        <v>81.05</v>
      </c>
      <c r="G55" s="3">
        <v>3809</v>
      </c>
      <c r="H55" s="2">
        <v>82.55</v>
      </c>
      <c r="I55" s="3">
        <v>71.8</v>
      </c>
      <c r="J55" s="3">
        <v>464</v>
      </c>
      <c r="K55" s="3">
        <v>10670</v>
      </c>
      <c r="L55" s="3">
        <v>339.6</v>
      </c>
      <c r="M55" s="3">
        <v>169</v>
      </c>
      <c r="N55" s="3">
        <v>926.5</v>
      </c>
      <c r="O55" s="3">
        <v>994.33</v>
      </c>
      <c r="Q55">
        <f t="shared" si="0"/>
        <v>1.6597510373443924E-2</v>
      </c>
      <c r="R55">
        <f t="shared" si="1"/>
        <v>3.3333333333333019E-3</v>
      </c>
      <c r="S55">
        <f t="shared" si="2"/>
        <v>1.0852713178294573E-2</v>
      </c>
      <c r="T55">
        <f t="shared" si="3"/>
        <v>-2.8070175438596888E-3</v>
      </c>
      <c r="U55">
        <f t="shared" si="4"/>
        <v>-7.9559363525092495E-3</v>
      </c>
      <c r="V55">
        <f t="shared" si="5"/>
        <v>-1.6016533195556702E-2</v>
      </c>
      <c r="W55">
        <f t="shared" si="6"/>
        <v>-5.4216867469879864E-3</v>
      </c>
      <c r="X55">
        <f t="shared" si="7"/>
        <v>4.3604651162790699E-2</v>
      </c>
      <c r="Y55">
        <f t="shared" si="8"/>
        <v>-2.1505376344086021E-3</v>
      </c>
      <c r="Z55">
        <f t="shared" si="9"/>
        <v>-2.8037383177570091E-3</v>
      </c>
      <c r="AA55">
        <f t="shared" si="10"/>
        <v>-1.8497109826589531E-2</v>
      </c>
      <c r="AB55">
        <f t="shared" si="11"/>
        <v>-5.8823529411764705E-3</v>
      </c>
      <c r="AC55">
        <f t="shared" si="12"/>
        <v>3.2485110990795887E-3</v>
      </c>
      <c r="AD55">
        <f t="shared" si="12"/>
        <v>-2.9880378217403865E-3</v>
      </c>
      <c r="AG55">
        <f t="shared" si="13"/>
        <v>2.5964221122333454E-4</v>
      </c>
      <c r="AH55">
        <f t="shared" si="14"/>
        <v>2.7000383564667033E-5</v>
      </c>
      <c r="AI55">
        <f t="shared" si="15"/>
        <v>1.2439928538388766E-4</v>
      </c>
      <c r="AJ55">
        <f t="shared" si="16"/>
        <v>7.1222391623634971E-6</v>
      </c>
      <c r="AK55">
        <f t="shared" si="17"/>
        <v>5.9079624388742188E-5</v>
      </c>
      <c r="AL55">
        <f t="shared" si="18"/>
        <v>2.6417327591291906E-4</v>
      </c>
      <c r="AM55">
        <f t="shared" si="19"/>
        <v>1.6247882238536165E-5</v>
      </c>
      <c r="AN55">
        <f t="shared" si="20"/>
        <v>2.0102345073552169E-3</v>
      </c>
      <c r="AO55">
        <f t="shared" si="21"/>
        <v>6.553564147282327E-6</v>
      </c>
      <c r="AP55">
        <f t="shared" si="22"/>
        <v>1.0842151481113252E-5</v>
      </c>
      <c r="AQ55">
        <f t="shared" si="23"/>
        <v>3.309126364481386E-4</v>
      </c>
      <c r="AR55">
        <f t="shared" si="24"/>
        <v>3.2735413483740706E-5</v>
      </c>
      <c r="AS55">
        <f t="shared" si="25"/>
        <v>9.2310081667884534E-6</v>
      </c>
      <c r="AT55">
        <f t="shared" si="26"/>
        <v>7.9927133060094151E-6</v>
      </c>
      <c r="AV55">
        <f t="shared" si="29"/>
        <v>-5.4054054054054002E-2</v>
      </c>
      <c r="AW55">
        <f t="shared" si="30"/>
        <v>-0.12500000000000006</v>
      </c>
      <c r="AX55">
        <f t="shared" si="31"/>
        <v>-9.0528665085785998E-2</v>
      </c>
      <c r="AY55">
        <f t="shared" si="32"/>
        <v>0.14990896216872338</v>
      </c>
      <c r="AZ55">
        <f t="shared" si="33"/>
        <v>-5.2046783625731029E-2</v>
      </c>
      <c r="BA55">
        <f t="shared" si="34"/>
        <v>-4.6558197747183977E-2</v>
      </c>
      <c r="BB55">
        <f t="shared" si="35"/>
        <v>-1.8430439952437542E-2</v>
      </c>
      <c r="BC55">
        <f t="shared" si="36"/>
        <v>0.16369529983792536</v>
      </c>
      <c r="BD55">
        <f t="shared" si="37"/>
        <v>1.0673055979089473E-2</v>
      </c>
      <c r="BE55">
        <f t="shared" si="38"/>
        <v>1.6190476190476189E-2</v>
      </c>
      <c r="BF55">
        <f t="shared" si="39"/>
        <v>-0.11654526534859511</v>
      </c>
      <c r="BG55">
        <f t="shared" si="40"/>
        <v>-5.297233666862894E-3</v>
      </c>
      <c r="BH55">
        <f t="shared" si="41"/>
        <v>0.11171106311495084</v>
      </c>
      <c r="BI55">
        <f t="shared" si="42"/>
        <v>1.3660505846492707E-2</v>
      </c>
      <c r="BL55">
        <f t="shared" si="43"/>
        <v>4.4483539443777604E-3</v>
      </c>
      <c r="BM55">
        <f t="shared" si="44"/>
        <v>8.0085916784893071E-3</v>
      </c>
      <c r="BN55">
        <f t="shared" si="45"/>
        <v>7.1120669048997743E-3</v>
      </c>
      <c r="BO55">
        <f t="shared" si="46"/>
        <v>2.3036583456623336E-2</v>
      </c>
      <c r="BP55">
        <f t="shared" si="47"/>
        <v>2.2991423831139049E-3</v>
      </c>
      <c r="BQ55">
        <f t="shared" si="48"/>
        <v>2.1877353733529229E-3</v>
      </c>
      <c r="BR55">
        <f t="shared" si="49"/>
        <v>6.6639475929421494E-5</v>
      </c>
      <c r="BS55">
        <f t="shared" si="50"/>
        <v>3.416759522916598E-2</v>
      </c>
      <c r="BT55">
        <f t="shared" si="51"/>
        <v>4.0874398938836042E-6</v>
      </c>
      <c r="BU55">
        <f t="shared" si="52"/>
        <v>9.0395119526597039E-5</v>
      </c>
      <c r="BV55">
        <f t="shared" si="53"/>
        <v>1.2183316516888794E-2</v>
      </c>
      <c r="BW55">
        <f t="shared" si="54"/>
        <v>1.5572197748371602E-7</v>
      </c>
      <c r="BX55">
        <f t="shared" si="55"/>
        <v>1.1706083412861088E-2</v>
      </c>
      <c r="BY55">
        <f t="shared" si="56"/>
        <v>2.9791751854868855E-4</v>
      </c>
    </row>
    <row r="56" spans="1:77" ht="15.75" thickBot="1">
      <c r="A56" s="1">
        <v>41243</v>
      </c>
      <c r="B56" s="3">
        <v>24.1</v>
      </c>
      <c r="C56" s="3">
        <v>90</v>
      </c>
      <c r="D56" s="3">
        <v>645</v>
      </c>
      <c r="E56" s="3">
        <v>570</v>
      </c>
      <c r="F56" s="2">
        <v>81.7</v>
      </c>
      <c r="G56" s="3">
        <v>3871</v>
      </c>
      <c r="H56" s="2">
        <v>83</v>
      </c>
      <c r="I56" s="3">
        <v>68.8</v>
      </c>
      <c r="J56" s="3">
        <v>465</v>
      </c>
      <c r="K56" s="3">
        <v>10700</v>
      </c>
      <c r="L56" s="3">
        <v>346</v>
      </c>
      <c r="M56" s="3">
        <v>170</v>
      </c>
      <c r="N56" s="3">
        <v>923.5</v>
      </c>
      <c r="O56" s="3">
        <v>997.31</v>
      </c>
      <c r="Q56">
        <f t="shared" si="0"/>
        <v>-2.3896314297286343E-2</v>
      </c>
      <c r="R56">
        <f t="shared" si="1"/>
        <v>-3.2258064516129031E-2</v>
      </c>
      <c r="S56">
        <f t="shared" si="2"/>
        <v>-1.8264840182648401E-2</v>
      </c>
      <c r="T56">
        <f t="shared" si="3"/>
        <v>2.2421524663677129E-2</v>
      </c>
      <c r="U56">
        <f t="shared" si="4"/>
        <v>-1.2688821752265827E-2</v>
      </c>
      <c r="V56">
        <f t="shared" si="5"/>
        <v>-1.5475883415011606E-3</v>
      </c>
      <c r="W56">
        <f t="shared" si="6"/>
        <v>-1.0727056019070388E-2</v>
      </c>
      <c r="X56">
        <f t="shared" si="7"/>
        <v>4.2424242424242378E-2</v>
      </c>
      <c r="Y56">
        <f t="shared" si="8"/>
        <v>1.3071895424836602E-2</v>
      </c>
      <c r="Z56">
        <f t="shared" si="9"/>
        <v>1.4038371548900327E-3</v>
      </c>
      <c r="AA56">
        <f t="shared" si="10"/>
        <v>0</v>
      </c>
      <c r="AB56">
        <f t="shared" si="11"/>
        <v>-5.8788947677833228E-4</v>
      </c>
      <c r="AC56">
        <f t="shared" si="12"/>
        <v>1.2609649122807017E-2</v>
      </c>
      <c r="AD56">
        <f t="shared" si="12"/>
        <v>5.2109581309089034E-3</v>
      </c>
      <c r="AG56">
        <f t="shared" si="13"/>
        <v>5.9440427243014733E-4</v>
      </c>
      <c r="AH56">
        <f t="shared" si="14"/>
        <v>9.2386870087455316E-4</v>
      </c>
      <c r="AI56">
        <f t="shared" si="15"/>
        <v>3.2270926970982339E-4</v>
      </c>
      <c r="AJ56">
        <f t="shared" si="16"/>
        <v>5.0894411793663962E-4</v>
      </c>
      <c r="AK56">
        <f t="shared" si="17"/>
        <v>1.5423683927657047E-4</v>
      </c>
      <c r="AL56">
        <f t="shared" si="18"/>
        <v>3.1843091911617868E-6</v>
      </c>
      <c r="AM56">
        <f t="shared" si="19"/>
        <v>8.7165292596151419E-5</v>
      </c>
      <c r="AN56">
        <f t="shared" si="20"/>
        <v>1.9057791124496501E-3</v>
      </c>
      <c r="AO56">
        <f t="shared" si="21"/>
        <v>1.6033738831712521E-4</v>
      </c>
      <c r="AP56">
        <f t="shared" si="22"/>
        <v>8.3691983743392741E-7</v>
      </c>
      <c r="AQ56">
        <f t="shared" si="23"/>
        <v>9.3700610143068842E-8</v>
      </c>
      <c r="AR56">
        <f t="shared" si="24"/>
        <v>1.823490994035032E-7</v>
      </c>
      <c r="AS56">
        <f t="shared" si="25"/>
        <v>1.537450074376884E-4</v>
      </c>
      <c r="AT56">
        <f t="shared" si="26"/>
        <v>2.8856850196586496E-5</v>
      </c>
      <c r="AV56">
        <f t="shared" si="29"/>
        <v>-9.2620481927710746E-2</v>
      </c>
      <c r="AW56">
        <f t="shared" si="30"/>
        <v>-0.14611005692599624</v>
      </c>
      <c r="AX56">
        <f t="shared" si="31"/>
        <v>-0.10154617634768071</v>
      </c>
      <c r="AY56">
        <f t="shared" si="32"/>
        <v>0.1728395061728395</v>
      </c>
      <c r="AZ56">
        <f t="shared" si="33"/>
        <v>-4.5560747663551303E-2</v>
      </c>
      <c r="BA56">
        <f t="shared" si="34"/>
        <v>-3.2250000000000001E-2</v>
      </c>
      <c r="BB56">
        <f t="shared" si="35"/>
        <v>-8.3632019115890428E-3</v>
      </c>
      <c r="BC56">
        <f t="shared" si="36"/>
        <v>0.13926146713031953</v>
      </c>
      <c r="BD56">
        <f t="shared" si="37"/>
        <v>2.0856201975850714E-2</v>
      </c>
      <c r="BE56">
        <f t="shared" si="38"/>
        <v>2.3923444976076555E-2</v>
      </c>
      <c r="BF56">
        <f t="shared" si="39"/>
        <v>-9.9192918510804529E-2</v>
      </c>
      <c r="BG56">
        <f t="shared" si="40"/>
        <v>1.1904761904761904E-2</v>
      </c>
      <c r="BH56">
        <f t="shared" si="41"/>
        <v>0.11466505733252867</v>
      </c>
      <c r="BI56">
        <f t="shared" si="42"/>
        <v>2.2085348856276086E-2</v>
      </c>
      <c r="BL56">
        <f t="shared" si="43"/>
        <v>1.1080174821038583E-2</v>
      </c>
      <c r="BM56">
        <f t="shared" si="44"/>
        <v>1.2232535208828754E-2</v>
      </c>
      <c r="BN56">
        <f t="shared" si="45"/>
        <v>9.0917335835963235E-3</v>
      </c>
      <c r="BO56">
        <f t="shared" si="46"/>
        <v>3.0523100870489508E-2</v>
      </c>
      <c r="BP56">
        <f t="shared" si="47"/>
        <v>1.719208328706623E-3</v>
      </c>
      <c r="BQ56">
        <f t="shared" si="48"/>
        <v>1.0539785473390822E-3</v>
      </c>
      <c r="BR56">
        <f t="shared" si="49"/>
        <v>3.3235253744594398E-4</v>
      </c>
      <c r="BS56">
        <f t="shared" si="50"/>
        <v>2.5731674211948864E-2</v>
      </c>
      <c r="BT56">
        <f t="shared" si="51"/>
        <v>1.4895928605918843E-4</v>
      </c>
      <c r="BU56">
        <f t="shared" si="52"/>
        <v>2.9723841206186902E-4</v>
      </c>
      <c r="BV56">
        <f t="shared" si="53"/>
        <v>8.6537836359406803E-3</v>
      </c>
      <c r="BW56">
        <f t="shared" si="54"/>
        <v>2.824879999710632E-4</v>
      </c>
      <c r="BX56">
        <f t="shared" si="55"/>
        <v>1.2354022266338912E-2</v>
      </c>
      <c r="BY56">
        <f t="shared" si="56"/>
        <v>6.5972592032542373E-4</v>
      </c>
    </row>
    <row r="57" spans="1:77" ht="15.75" thickBot="1">
      <c r="A57" s="1">
        <v>41242</v>
      </c>
      <c r="B57" s="3">
        <v>24.69</v>
      </c>
      <c r="C57" s="3">
        <v>93</v>
      </c>
      <c r="D57" s="3">
        <v>657</v>
      </c>
      <c r="E57" s="3">
        <v>557.5</v>
      </c>
      <c r="F57" s="2">
        <v>82.75</v>
      </c>
      <c r="G57" s="3">
        <v>3877</v>
      </c>
      <c r="H57" s="2">
        <v>83.9</v>
      </c>
      <c r="I57" s="3">
        <v>66</v>
      </c>
      <c r="J57" s="3">
        <v>459</v>
      </c>
      <c r="K57" s="3">
        <v>10685</v>
      </c>
      <c r="L57" s="3">
        <v>346</v>
      </c>
      <c r="M57" s="3">
        <v>170.1</v>
      </c>
      <c r="N57" s="3">
        <v>912</v>
      </c>
      <c r="O57" s="3">
        <v>992.14</v>
      </c>
      <c r="Q57">
        <f t="shared" si="0"/>
        <v>-1.0024057738572574E-2</v>
      </c>
      <c r="R57">
        <f t="shared" si="1"/>
        <v>1.7505470459518536E-2</v>
      </c>
      <c r="S57">
        <f t="shared" si="2"/>
        <v>-7.5528700906344415E-3</v>
      </c>
      <c r="T57">
        <f t="shared" si="3"/>
        <v>4.5181852268466487E-2</v>
      </c>
      <c r="U57">
        <f t="shared" si="4"/>
        <v>6.6909975669099406E-3</v>
      </c>
      <c r="V57">
        <f t="shared" si="5"/>
        <v>8.3224967490247072E-3</v>
      </c>
      <c r="W57">
        <f t="shared" si="6"/>
        <v>2.3170731707317142E-2</v>
      </c>
      <c r="X57">
        <f t="shared" si="7"/>
        <v>7.581501137224739E-4</v>
      </c>
      <c r="Y57">
        <f t="shared" si="8"/>
        <v>0</v>
      </c>
      <c r="Z57">
        <f t="shared" si="9"/>
        <v>-1.4018691588785046E-3</v>
      </c>
      <c r="AA57">
        <f t="shared" si="10"/>
        <v>-5.7471264367816091E-3</v>
      </c>
      <c r="AB57">
        <f t="shared" si="11"/>
        <v>-8.8105726872250039E-4</v>
      </c>
      <c r="AC57">
        <f t="shared" si="12"/>
        <v>3.0392046096486245E-2</v>
      </c>
      <c r="AD57">
        <f t="shared" si="12"/>
        <v>1.6932822205366824E-2</v>
      </c>
      <c r="AG57">
        <f t="shared" si="13"/>
        <v>1.1042123730999851E-4</v>
      </c>
      <c r="AH57">
        <f t="shared" si="14"/>
        <v>3.7513206975608543E-4</v>
      </c>
      <c r="AI57">
        <f t="shared" si="15"/>
        <v>5.2593541972113485E-5</v>
      </c>
      <c r="AJ57">
        <f t="shared" si="16"/>
        <v>2.0539130458356158E-3</v>
      </c>
      <c r="AK57">
        <f t="shared" si="17"/>
        <v>4.8450047203490579E-5</v>
      </c>
      <c r="AL57">
        <f t="shared" si="18"/>
        <v>6.537728009233368E-5</v>
      </c>
      <c r="AM57">
        <f t="shared" si="19"/>
        <v>6.032698496513802E-4</v>
      </c>
      <c r="AN57">
        <f t="shared" si="20"/>
        <v>3.9566690255068327E-6</v>
      </c>
      <c r="AO57">
        <f t="shared" si="21"/>
        <v>1.6765369436963319E-7</v>
      </c>
      <c r="AP57">
        <f t="shared" si="22"/>
        <v>3.5754010215624738E-6</v>
      </c>
      <c r="AQ57">
        <f t="shared" si="23"/>
        <v>2.9604708247693487E-5</v>
      </c>
      <c r="AR57">
        <f t="shared" si="24"/>
        <v>5.1867554733747733E-7</v>
      </c>
      <c r="AS57">
        <f t="shared" si="25"/>
        <v>9.1094059369236269E-4</v>
      </c>
      <c r="AT57">
        <f t="shared" si="26"/>
        <v>2.9219530834340596E-4</v>
      </c>
      <c r="AV57">
        <f t="shared" si="29"/>
        <v>-2.0238095238095159E-2</v>
      </c>
      <c r="AW57">
        <f t="shared" si="30"/>
        <v>-0.15068493150684931</v>
      </c>
      <c r="AX57">
        <f t="shared" si="31"/>
        <v>-7.9316143497757882E-2</v>
      </c>
      <c r="AY57">
        <f t="shared" si="32"/>
        <v>0.15067079463364294</v>
      </c>
      <c r="AZ57">
        <f t="shared" si="33"/>
        <v>-3.3858727378867547E-2</v>
      </c>
      <c r="BA57">
        <f t="shared" si="34"/>
        <v>-1.8481012658227849E-2</v>
      </c>
      <c r="BB57">
        <f t="shared" si="35"/>
        <v>1.0843373493975973E-2</v>
      </c>
      <c r="BC57">
        <f t="shared" si="36"/>
        <v>0.13499570077386072</v>
      </c>
      <c r="BD57">
        <f t="shared" si="37"/>
        <v>3.7288135593220341E-2</v>
      </c>
      <c r="BE57">
        <f t="shared" si="38"/>
        <v>3.0376084860173579E-2</v>
      </c>
      <c r="BF57">
        <f t="shared" si="39"/>
        <v>-0.10246433203631647</v>
      </c>
      <c r="BG57">
        <f t="shared" si="40"/>
        <v>1.2439735730016091E-2</v>
      </c>
      <c r="BH57">
        <f t="shared" si="41"/>
        <v>0.105186621425109</v>
      </c>
      <c r="BI57">
        <f t="shared" si="42"/>
        <v>2.1897659854976919E-2</v>
      </c>
      <c r="BL57">
        <f t="shared" si="43"/>
        <v>1.0810958897949272E-3</v>
      </c>
      <c r="BM57">
        <f t="shared" si="44"/>
        <v>1.3265434190881662E-2</v>
      </c>
      <c r="BN57">
        <f t="shared" si="45"/>
        <v>5.3466147815182117E-3</v>
      </c>
      <c r="BO57">
        <f t="shared" si="46"/>
        <v>2.3268422772342007E-2</v>
      </c>
      <c r="BP57">
        <f t="shared" si="47"/>
        <v>8.8573598234160456E-4</v>
      </c>
      <c r="BQ57">
        <f t="shared" si="48"/>
        <v>3.4954222671068624E-4</v>
      </c>
      <c r="BR57">
        <f t="shared" si="49"/>
        <v>1.4015375046546649E-3</v>
      </c>
      <c r="BS57">
        <f t="shared" si="50"/>
        <v>2.4381319671698806E-2</v>
      </c>
      <c r="BT57">
        <f t="shared" si="51"/>
        <v>8.2006754053508279E-4</v>
      </c>
      <c r="BU57">
        <f t="shared" si="52"/>
        <v>5.6136978620513239E-4</v>
      </c>
      <c r="BV57">
        <f t="shared" si="53"/>
        <v>9.2731369463996474E-3</v>
      </c>
      <c r="BW57">
        <f t="shared" si="54"/>
        <v>3.0075721299101563E-4</v>
      </c>
      <c r="BX57">
        <f t="shared" si="55"/>
        <v>1.0336832314274794E-2</v>
      </c>
      <c r="BY57">
        <f t="shared" si="56"/>
        <v>6.5011951456500606E-4</v>
      </c>
    </row>
    <row r="58" spans="1:77" ht="15.75" thickBot="1">
      <c r="A58" s="1">
        <v>41241</v>
      </c>
      <c r="B58" s="3">
        <v>24.94</v>
      </c>
      <c r="C58" s="3">
        <v>91.4</v>
      </c>
      <c r="D58" s="3">
        <v>662</v>
      </c>
      <c r="E58" s="3">
        <v>533.4</v>
      </c>
      <c r="F58" s="2">
        <v>82.2</v>
      </c>
      <c r="G58" s="3">
        <v>3845</v>
      </c>
      <c r="H58" s="2">
        <v>82</v>
      </c>
      <c r="I58" s="3">
        <v>65.95</v>
      </c>
      <c r="J58" s="3">
        <v>459</v>
      </c>
      <c r="K58" s="3">
        <v>10700</v>
      </c>
      <c r="L58" s="3">
        <v>348</v>
      </c>
      <c r="M58" s="3">
        <v>170.25</v>
      </c>
      <c r="N58" s="3">
        <v>885.1</v>
      </c>
      <c r="O58" s="3">
        <v>975.62</v>
      </c>
      <c r="Q58">
        <f t="shared" si="0"/>
        <v>9.7165991902834811E-3</v>
      </c>
      <c r="R58">
        <f t="shared" si="1"/>
        <v>-4.0923399790136324E-2</v>
      </c>
      <c r="S58">
        <f t="shared" si="2"/>
        <v>-2.3454786841717035E-2</v>
      </c>
      <c r="T58">
        <f t="shared" si="3"/>
        <v>-3.3870675602246048E-2</v>
      </c>
      <c r="U58">
        <f t="shared" si="4"/>
        <v>2.4390243902439371E-3</v>
      </c>
      <c r="V58">
        <f t="shared" si="5"/>
        <v>-1.913265306122449E-2</v>
      </c>
      <c r="W58">
        <f t="shared" si="6"/>
        <v>0</v>
      </c>
      <c r="X58">
        <f t="shared" si="7"/>
        <v>-3.3841195429241168E-2</v>
      </c>
      <c r="Y58">
        <f t="shared" si="8"/>
        <v>-2.1739130434782609E-3</v>
      </c>
      <c r="Z58">
        <f t="shared" si="9"/>
        <v>-1.834862385321101E-2</v>
      </c>
      <c r="AA58">
        <f t="shared" si="10"/>
        <v>-2.8653295128939827E-3</v>
      </c>
      <c r="AB58">
        <f t="shared" si="11"/>
        <v>1.4705882352941176E-3</v>
      </c>
      <c r="AC58">
        <f t="shared" si="12"/>
        <v>-1.1061452513966456E-2</v>
      </c>
      <c r="AD58">
        <f t="shared" si="12"/>
        <v>-1.9585774436996925E-2</v>
      </c>
      <c r="AG58">
        <f t="shared" si="13"/>
        <v>8.5239165839528621E-5</v>
      </c>
      <c r="AH58">
        <f t="shared" si="14"/>
        <v>1.5257260813554029E-3</v>
      </c>
      <c r="AI58">
        <f t="shared" si="15"/>
        <v>5.3611036763458284E-4</v>
      </c>
      <c r="AJ58">
        <f t="shared" si="16"/>
        <v>1.137875512676904E-3</v>
      </c>
      <c r="AK58">
        <f t="shared" si="17"/>
        <v>7.3366961752217284E-6</v>
      </c>
      <c r="AL58">
        <f t="shared" si="18"/>
        <v>3.7517861486144018E-4</v>
      </c>
      <c r="AM58">
        <f t="shared" si="19"/>
        <v>1.9343818228268964E-6</v>
      </c>
      <c r="AN58">
        <f t="shared" si="20"/>
        <v>1.0634256516931625E-3</v>
      </c>
      <c r="AO58">
        <f t="shared" si="21"/>
        <v>6.6737923240958537E-6</v>
      </c>
      <c r="AP58">
        <f t="shared" si="22"/>
        <v>3.5485622033260602E-4</v>
      </c>
      <c r="AQ58">
        <f t="shared" si="23"/>
        <v>6.5496272721664112E-6</v>
      </c>
      <c r="AR58">
        <f t="shared" si="24"/>
        <v>2.6616427320414674E-6</v>
      </c>
      <c r="AS58">
        <f t="shared" si="25"/>
        <v>1.2705136044075522E-4</v>
      </c>
      <c r="AT58">
        <f t="shared" si="26"/>
        <v>3.7732578154212482E-4</v>
      </c>
      <c r="AV58">
        <f t="shared" si="29"/>
        <v>-7.1656050955413893E-3</v>
      </c>
      <c r="AW58">
        <f t="shared" si="30"/>
        <v>-0.28593749999999996</v>
      </c>
      <c r="AX58">
        <f t="shared" si="31"/>
        <v>-6.6290550070521856E-2</v>
      </c>
      <c r="AY58">
        <f t="shared" si="32"/>
        <v>0.12888888888888883</v>
      </c>
      <c r="AZ58">
        <f t="shared" si="33"/>
        <v>-5.2449567723342909E-2</v>
      </c>
      <c r="BA58">
        <f t="shared" si="34"/>
        <v>-3.6340852130325813E-2</v>
      </c>
      <c r="BB58">
        <f t="shared" si="35"/>
        <v>0</v>
      </c>
      <c r="BC58">
        <f t="shared" si="36"/>
        <v>9.5696959627845246E-2</v>
      </c>
      <c r="BD58">
        <f t="shared" si="37"/>
        <v>2.7995520716685332E-2</v>
      </c>
      <c r="BE58">
        <f t="shared" si="38"/>
        <v>1.9047619047619049E-2</v>
      </c>
      <c r="BF58">
        <f t="shared" si="39"/>
        <v>-9.9844800827728966E-2</v>
      </c>
      <c r="BG58">
        <f t="shared" si="40"/>
        <v>1.2428639391056158E-2</v>
      </c>
      <c r="BH58">
        <f t="shared" si="41"/>
        <v>6.7671893848009673E-2</v>
      </c>
      <c r="BI58">
        <f t="shared" si="42"/>
        <v>6.3021526338047197E-3</v>
      </c>
      <c r="BL58">
        <f t="shared" si="43"/>
        <v>3.9233834423258688E-4</v>
      </c>
      <c r="BM58">
        <f t="shared" si="44"/>
        <v>6.2714300962587552E-2</v>
      </c>
      <c r="BN58">
        <f t="shared" si="45"/>
        <v>3.6114037637447437E-3</v>
      </c>
      <c r="BO58">
        <f t="shared" si="46"/>
        <v>1.7097654502044243E-2</v>
      </c>
      <c r="BP58">
        <f t="shared" si="47"/>
        <v>2.3379311081138917E-3</v>
      </c>
      <c r="BQ58">
        <f t="shared" si="48"/>
        <v>1.3363329399466426E-3</v>
      </c>
      <c r="BR58">
        <f t="shared" si="49"/>
        <v>7.072270341057698E-4</v>
      </c>
      <c r="BS58">
        <f t="shared" si="50"/>
        <v>1.3653092094615954E-2</v>
      </c>
      <c r="BT58">
        <f t="shared" si="51"/>
        <v>3.7419832645450585E-4</v>
      </c>
      <c r="BU58">
        <f t="shared" si="52"/>
        <v>1.5288772655795168E-4</v>
      </c>
      <c r="BV58">
        <f t="shared" si="53"/>
        <v>8.7754922236439447E-3</v>
      </c>
      <c r="BW58">
        <f t="shared" si="54"/>
        <v>3.0037246286178794E-4</v>
      </c>
      <c r="BX58">
        <f t="shared" si="55"/>
        <v>4.1159263747223675E-3</v>
      </c>
      <c r="BY58">
        <f t="shared" si="56"/>
        <v>9.8048299168660298E-5</v>
      </c>
    </row>
    <row r="59" spans="1:77" ht="15.75" thickBot="1">
      <c r="A59" s="1">
        <v>41240</v>
      </c>
      <c r="B59" s="3">
        <v>24.7</v>
      </c>
      <c r="C59" s="3">
        <v>95.3</v>
      </c>
      <c r="D59" s="3">
        <v>677.9</v>
      </c>
      <c r="E59" s="3">
        <v>552.1</v>
      </c>
      <c r="F59" s="2">
        <v>82</v>
      </c>
      <c r="G59" s="3">
        <v>3920</v>
      </c>
      <c r="H59" s="2">
        <v>82</v>
      </c>
      <c r="I59" s="3">
        <v>68.260000000000005</v>
      </c>
      <c r="J59" s="3">
        <v>460</v>
      </c>
      <c r="K59" s="3">
        <v>10900</v>
      </c>
      <c r="L59" s="3">
        <v>349</v>
      </c>
      <c r="M59" s="3">
        <v>170</v>
      </c>
      <c r="N59" s="3">
        <v>895</v>
      </c>
      <c r="O59" s="3">
        <v>995.11</v>
      </c>
      <c r="Q59">
        <f t="shared" si="0"/>
        <v>-2.2943037974683618E-2</v>
      </c>
      <c r="R59">
        <f t="shared" si="1"/>
        <v>3.263501421202256E-3</v>
      </c>
      <c r="S59">
        <f t="shared" si="2"/>
        <v>1.3293943870014435E-3</v>
      </c>
      <c r="T59">
        <f t="shared" si="3"/>
        <v>2.6208178438661751E-2</v>
      </c>
      <c r="U59">
        <f t="shared" si="4"/>
        <v>-4.8543689320389039E-3</v>
      </c>
      <c r="V59">
        <f t="shared" si="5"/>
        <v>1.8181818181818181E-2</v>
      </c>
      <c r="W59">
        <f t="shared" si="6"/>
        <v>6.770833333333337E-2</v>
      </c>
      <c r="X59">
        <f t="shared" si="7"/>
        <v>-9.2888243831640138E-3</v>
      </c>
      <c r="Y59">
        <f t="shared" si="8"/>
        <v>-6.4794816414686825E-3</v>
      </c>
      <c r="Z59">
        <f t="shared" si="9"/>
        <v>1.0381905821282907E-2</v>
      </c>
      <c r="AA59">
        <f t="shared" si="10"/>
        <v>1.4347202295552368E-3</v>
      </c>
      <c r="AB59">
        <f t="shared" si="11"/>
        <v>-5.8479532163742687E-3</v>
      </c>
      <c r="AC59">
        <f t="shared" si="12"/>
        <v>2.6887743670176755E-3</v>
      </c>
      <c r="AD59">
        <f t="shared" si="12"/>
        <v>1.206203915586068E-2</v>
      </c>
      <c r="AG59">
        <f t="shared" si="13"/>
        <v>5.4883047766681435E-4</v>
      </c>
      <c r="AH59">
        <f t="shared" si="14"/>
        <v>2.6279540387047203E-5</v>
      </c>
      <c r="AI59">
        <f t="shared" si="15"/>
        <v>2.657304150910579E-6</v>
      </c>
      <c r="AJ59">
        <f t="shared" si="16"/>
        <v>6.9413509152155045E-4</v>
      </c>
      <c r="AK59">
        <f t="shared" si="17"/>
        <v>2.1020021379015852E-5</v>
      </c>
      <c r="AL59">
        <f t="shared" si="18"/>
        <v>3.22020988071384E-4</v>
      </c>
      <c r="AM59">
        <f t="shared" si="19"/>
        <v>4.7746930684122941E-3</v>
      </c>
      <c r="AN59">
        <f t="shared" si="20"/>
        <v>6.492873288946148E-5</v>
      </c>
      <c r="AO59">
        <f t="shared" si="21"/>
        <v>4.7457453052886802E-5</v>
      </c>
      <c r="AP59">
        <f t="shared" si="22"/>
        <v>9.786950791783028E-5</v>
      </c>
      <c r="AQ59">
        <f t="shared" si="23"/>
        <v>3.0304744084258144E-6</v>
      </c>
      <c r="AR59">
        <f t="shared" si="24"/>
        <v>3.2342961668333083E-5</v>
      </c>
      <c r="AS59">
        <f t="shared" si="25"/>
        <v>6.1430648140816482E-6</v>
      </c>
      <c r="AT59">
        <f t="shared" si="26"/>
        <v>1.494002198052634E-4</v>
      </c>
      <c r="AV59">
        <f t="shared" si="29"/>
        <v>-2.8259991925716709E-3</v>
      </c>
      <c r="AW59">
        <f t="shared" si="30"/>
        <v>-0.2574990261005064</v>
      </c>
      <c r="AX59">
        <f t="shared" si="31"/>
        <v>-4.3864598025387905E-2</v>
      </c>
      <c r="AY59">
        <f t="shared" si="32"/>
        <v>0.22444000887114671</v>
      </c>
      <c r="AZ59">
        <f t="shared" si="33"/>
        <v>-5.6386651323360244E-2</v>
      </c>
      <c r="BA59">
        <f t="shared" si="34"/>
        <v>-1.631116687578419E-2</v>
      </c>
      <c r="BB59">
        <f t="shared" si="35"/>
        <v>-8.9436789944403548E-3</v>
      </c>
      <c r="BC59">
        <f t="shared" si="36"/>
        <v>0.14338358458961478</v>
      </c>
      <c r="BD59">
        <f t="shared" si="37"/>
        <v>3.6036036036036036E-2</v>
      </c>
      <c r="BE59">
        <f t="shared" si="38"/>
        <v>3.8095238095238099E-2</v>
      </c>
      <c r="BF59">
        <f t="shared" si="39"/>
        <v>-9.562062710546769E-2</v>
      </c>
      <c r="BG59">
        <f t="shared" si="40"/>
        <v>-1.1750881316098039E-3</v>
      </c>
      <c r="BH59">
        <f t="shared" si="41"/>
        <v>8.0265540132770069E-2</v>
      </c>
      <c r="BI59">
        <f t="shared" si="42"/>
        <v>3.7697088512555245E-2</v>
      </c>
      <c r="BL59">
        <f t="shared" si="43"/>
        <v>2.3925675359691087E-4</v>
      </c>
      <c r="BM59">
        <f t="shared" si="44"/>
        <v>4.92794541020459E-2</v>
      </c>
      <c r="BN59">
        <f t="shared" si="45"/>
        <v>1.4189538759404239E-3</v>
      </c>
      <c r="BO59">
        <f t="shared" si="46"/>
        <v>5.1215817679914198E-2</v>
      </c>
      <c r="BP59">
        <f t="shared" si="47"/>
        <v>2.7341647058433723E-3</v>
      </c>
      <c r="BQ59">
        <f t="shared" si="48"/>
        <v>2.7311537378349145E-4</v>
      </c>
      <c r="BR59">
        <f t="shared" si="49"/>
        <v>3.1152467136535993E-4</v>
      </c>
      <c r="BS59">
        <f t="shared" si="50"/>
        <v>2.7071131653841268E-2</v>
      </c>
      <c r="BT59">
        <f t="shared" si="51"/>
        <v>7.4992299102000703E-4</v>
      </c>
      <c r="BU59">
        <f t="shared" si="52"/>
        <v>9.8673866685768498E-4</v>
      </c>
      <c r="BV59">
        <f t="shared" si="53"/>
        <v>8.0019149780740217E-3</v>
      </c>
      <c r="BW59">
        <f t="shared" si="54"/>
        <v>1.3894474641189273E-5</v>
      </c>
      <c r="BX59">
        <f t="shared" si="55"/>
        <v>5.89042929548901E-3</v>
      </c>
      <c r="BY59">
        <f t="shared" si="56"/>
        <v>1.7054314710757876E-3</v>
      </c>
    </row>
    <row r="60" spans="1:77" ht="15.75" thickBot="1">
      <c r="A60" s="1">
        <v>41239</v>
      </c>
      <c r="B60" s="3">
        <v>25.28</v>
      </c>
      <c r="C60" s="3">
        <v>94.99</v>
      </c>
      <c r="D60" s="3">
        <v>677</v>
      </c>
      <c r="E60" s="3">
        <v>538</v>
      </c>
      <c r="F60" s="2">
        <v>82.4</v>
      </c>
      <c r="G60" s="3">
        <v>3850</v>
      </c>
      <c r="H60" s="2">
        <v>76.8</v>
      </c>
      <c r="I60" s="3">
        <v>68.900000000000006</v>
      </c>
      <c r="J60" s="3">
        <v>463</v>
      </c>
      <c r="K60" s="3">
        <v>10788</v>
      </c>
      <c r="L60" s="3">
        <v>348.5</v>
      </c>
      <c r="M60" s="3">
        <v>171</v>
      </c>
      <c r="N60" s="3">
        <v>892.6</v>
      </c>
      <c r="O60" s="3">
        <v>983.25</v>
      </c>
      <c r="Q60">
        <f t="shared" si="0"/>
        <v>7.5727381426863799E-3</v>
      </c>
      <c r="R60">
        <f t="shared" si="1"/>
        <v>2.2497308934337878E-2</v>
      </c>
      <c r="S60">
        <f t="shared" si="2"/>
        <v>2.2967663946811795E-2</v>
      </c>
      <c r="T60">
        <f t="shared" si="3"/>
        <v>8.4348641049671984E-3</v>
      </c>
      <c r="U60">
        <f t="shared" si="4"/>
        <v>7.951070336391506E-3</v>
      </c>
      <c r="V60">
        <f t="shared" si="5"/>
        <v>-1.3073570879261727E-2</v>
      </c>
      <c r="W60">
        <f t="shared" si="6"/>
        <v>5.2054794520547905E-2</v>
      </c>
      <c r="X60">
        <f t="shared" si="7"/>
        <v>2.1648873072360734E-2</v>
      </c>
      <c r="Y60">
        <f t="shared" si="8"/>
        <v>1.0810810810810811E-3</v>
      </c>
      <c r="Z60">
        <f t="shared" si="9"/>
        <v>2.7428571428571427E-2</v>
      </c>
      <c r="AA60">
        <f t="shared" si="10"/>
        <v>-4.2857142857142859E-3</v>
      </c>
      <c r="AB60">
        <f t="shared" si="11"/>
        <v>1.7857142857142856E-2</v>
      </c>
      <c r="AC60">
        <f t="shared" si="12"/>
        <v>3.1467745560800949E-3</v>
      </c>
      <c r="AD60">
        <f t="shared" si="12"/>
        <v>6.5001535469342026E-3</v>
      </c>
      <c r="AG60">
        <f t="shared" si="13"/>
        <v>5.0248886339487045E-5</v>
      </c>
      <c r="AH60">
        <f t="shared" si="14"/>
        <v>5.9341763551947618E-4</v>
      </c>
      <c r="AI60">
        <f t="shared" si="15"/>
        <v>5.4141813736308423E-4</v>
      </c>
      <c r="AJ60">
        <f t="shared" si="16"/>
        <v>7.3498545792154371E-5</v>
      </c>
      <c r="AK60">
        <f t="shared" si="17"/>
        <v>6.7579572795831651E-5</v>
      </c>
      <c r="AL60">
        <f t="shared" si="18"/>
        <v>1.7716796781900679E-4</v>
      </c>
      <c r="AM60">
        <f t="shared" si="19"/>
        <v>2.8564337710578836E-3</v>
      </c>
      <c r="AN60">
        <f t="shared" si="20"/>
        <v>5.2348802647264321E-4</v>
      </c>
      <c r="AO60">
        <f t="shared" si="21"/>
        <v>4.5108110505642348E-7</v>
      </c>
      <c r="AP60">
        <f t="shared" si="22"/>
        <v>7.2574029724776373E-4</v>
      </c>
      <c r="AQ60">
        <f t="shared" si="23"/>
        <v>1.5837285658142141E-5</v>
      </c>
      <c r="AR60">
        <f t="shared" si="24"/>
        <v>3.2464864107970568E-4</v>
      </c>
      <c r="AS60">
        <f t="shared" si="25"/>
        <v>8.6231548771072517E-6</v>
      </c>
      <c r="AT60">
        <f t="shared" si="26"/>
        <v>4.4369622473502927E-5</v>
      </c>
      <c r="AV60">
        <f t="shared" si="29"/>
        <v>2.0589422688736439E-2</v>
      </c>
      <c r="AW60">
        <f t="shared" si="30"/>
        <v>-0.25991429684456563</v>
      </c>
      <c r="AX60">
        <f t="shared" si="31"/>
        <v>-5.5129099790648992E-2</v>
      </c>
      <c r="AY60">
        <f t="shared" si="32"/>
        <v>0.17211328976034859</v>
      </c>
      <c r="AZ60">
        <f t="shared" si="33"/>
        <v>-5.8823529411764608E-2</v>
      </c>
      <c r="BA60">
        <f t="shared" si="34"/>
        <v>-3.7499999999999999E-2</v>
      </c>
      <c r="BB60">
        <f t="shared" si="35"/>
        <v>-8.5060757684060045E-2</v>
      </c>
      <c r="BC60">
        <f t="shared" si="36"/>
        <v>8.5039370078740253E-2</v>
      </c>
      <c r="BD60">
        <f t="shared" si="37"/>
        <v>2.5470653377630121E-2</v>
      </c>
      <c r="BE60">
        <f t="shared" si="38"/>
        <v>2.2559241706161137E-2</v>
      </c>
      <c r="BF60">
        <f t="shared" si="39"/>
        <v>-9.0078328981723244E-2</v>
      </c>
      <c r="BG60">
        <f t="shared" si="40"/>
        <v>2.4034234128612261E-3</v>
      </c>
      <c r="BH60">
        <f t="shared" si="41"/>
        <v>9.1064662021757725E-2</v>
      </c>
      <c r="BI60">
        <f t="shared" si="42"/>
        <v>1.979961832061072E-2</v>
      </c>
      <c r="BL60">
        <f t="shared" si="43"/>
        <v>6.3162681095395472E-5</v>
      </c>
      <c r="BM60">
        <f t="shared" si="44"/>
        <v>5.0357618386492727E-2</v>
      </c>
      <c r="BN60">
        <f t="shared" si="45"/>
        <v>2.394488004130712E-3</v>
      </c>
      <c r="BO60">
        <f t="shared" si="46"/>
        <v>3.0269875730560978E-2</v>
      </c>
      <c r="BP60">
        <f t="shared" si="47"/>
        <v>2.9949480911027446E-3</v>
      </c>
      <c r="BQ60">
        <f t="shared" si="48"/>
        <v>1.4224239228903977E-3</v>
      </c>
      <c r="BR60">
        <f t="shared" si="49"/>
        <v>3.4183920976879061E-3</v>
      </c>
      <c r="BS60">
        <f t="shared" si="50"/>
        <v>1.1276073372289482E-2</v>
      </c>
      <c r="BT60">
        <f t="shared" si="51"/>
        <v>2.8289017097587132E-4</v>
      </c>
      <c r="BU60">
        <f t="shared" si="52"/>
        <v>2.5206008704470735E-4</v>
      </c>
      <c r="BV60">
        <f t="shared" si="53"/>
        <v>7.0410769639768153E-3</v>
      </c>
      <c r="BW60">
        <f t="shared" si="54"/>
        <v>5.3378232740386381E-5</v>
      </c>
      <c r="BX60">
        <f t="shared" si="55"/>
        <v>7.6646967963523464E-3</v>
      </c>
      <c r="BY60">
        <f t="shared" si="56"/>
        <v>5.4753191096863394E-4</v>
      </c>
    </row>
    <row r="61" spans="1:77" ht="15.75" thickBot="1">
      <c r="A61" s="1">
        <v>41236</v>
      </c>
      <c r="B61" s="3">
        <v>25.09</v>
      </c>
      <c r="C61" s="3">
        <v>92.9</v>
      </c>
      <c r="D61" s="3">
        <v>661.8</v>
      </c>
      <c r="E61" s="3">
        <v>533.5</v>
      </c>
      <c r="F61" s="2">
        <v>81.75</v>
      </c>
      <c r="G61" s="3">
        <v>3901</v>
      </c>
      <c r="H61" s="2">
        <v>73</v>
      </c>
      <c r="I61" s="3">
        <v>67.44</v>
      </c>
      <c r="J61" s="3">
        <v>462.5</v>
      </c>
      <c r="K61" s="3">
        <v>10500</v>
      </c>
      <c r="L61" s="3">
        <v>350</v>
      </c>
      <c r="M61" s="3">
        <v>168</v>
      </c>
      <c r="N61" s="3">
        <v>889.8</v>
      </c>
      <c r="O61" s="3">
        <v>976.9</v>
      </c>
      <c r="Q61">
        <f t="shared" si="0"/>
        <v>6.0144346431434872E-3</v>
      </c>
      <c r="R61">
        <f t="shared" si="1"/>
        <v>-1.0752688172042399E-3</v>
      </c>
      <c r="S61">
        <f t="shared" si="2"/>
        <v>2.9077903902969882E-2</v>
      </c>
      <c r="T61">
        <f t="shared" si="3"/>
        <v>1.8129770992366411E-2</v>
      </c>
      <c r="U61">
        <f t="shared" si="4"/>
        <v>4.6700258080373041E-3</v>
      </c>
      <c r="V61">
        <f t="shared" si="5"/>
        <v>1.5885416666666666E-2</v>
      </c>
      <c r="W61">
        <f t="shared" si="6"/>
        <v>1.7563423473654936E-2</v>
      </c>
      <c r="X61">
        <f t="shared" si="7"/>
        <v>-6.1892130857648352E-3</v>
      </c>
      <c r="Y61">
        <f t="shared" si="8"/>
        <v>-3.8768037906526196E-3</v>
      </c>
      <c r="Z61">
        <f t="shared" si="9"/>
        <v>7.0976405140993669E-3</v>
      </c>
      <c r="AA61">
        <f t="shared" si="10"/>
        <v>8.6455331412103754E-3</v>
      </c>
      <c r="AB61">
        <f t="shared" si="11"/>
        <v>0</v>
      </c>
      <c r="AC61">
        <f t="shared" si="12"/>
        <v>4.6291069210792693E-3</v>
      </c>
      <c r="AD61">
        <f t="shared" si="12"/>
        <v>1.4339262166567968E-2</v>
      </c>
      <c r="AG61">
        <f t="shared" si="13"/>
        <v>3.0584675866108662E-5</v>
      </c>
      <c r="AH61">
        <f t="shared" si="14"/>
        <v>6.2029356699080342E-7</v>
      </c>
      <c r="AI61">
        <f t="shared" si="15"/>
        <v>8.6310410538287371E-4</v>
      </c>
      <c r="AJ61">
        <f t="shared" si="16"/>
        <v>3.3372114571291991E-4</v>
      </c>
      <c r="AK61">
        <f t="shared" si="17"/>
        <v>2.4399994466763503E-5</v>
      </c>
      <c r="AL61">
        <f t="shared" si="18"/>
        <v>2.4487685827526796E-4</v>
      </c>
      <c r="AM61">
        <f t="shared" si="19"/>
        <v>3.5926336678797013E-4</v>
      </c>
      <c r="AN61">
        <f t="shared" si="20"/>
        <v>2.4583999515636366E-5</v>
      </c>
      <c r="AO61">
        <f t="shared" si="21"/>
        <v>1.8372017533110122E-5</v>
      </c>
      <c r="AP61">
        <f t="shared" si="22"/>
        <v>4.3674077559002077E-5</v>
      </c>
      <c r="AQ61">
        <f t="shared" si="23"/>
        <v>8.0131835328225599E-5</v>
      </c>
      <c r="AR61">
        <f t="shared" si="24"/>
        <v>2.5877851239446424E-8</v>
      </c>
      <c r="AS61">
        <f t="shared" si="25"/>
        <v>1.952626399847913E-5</v>
      </c>
      <c r="AT61">
        <f t="shared" si="26"/>
        <v>2.1025467699217456E-4</v>
      </c>
      <c r="AV61">
        <f t="shared" si="29"/>
        <v>1.0878323932312634E-2</v>
      </c>
      <c r="AW61">
        <f t="shared" si="30"/>
        <v>-0.27704280155642019</v>
      </c>
      <c r="AX61">
        <f t="shared" si="31"/>
        <v>-8.4647302904564375E-2</v>
      </c>
      <c r="AY61">
        <f t="shared" si="32"/>
        <v>0.15226781857451405</v>
      </c>
      <c r="AZ61">
        <f t="shared" si="33"/>
        <v>-6.3037249283667621E-2</v>
      </c>
      <c r="BA61">
        <f t="shared" si="34"/>
        <v>-5.4303030303030304E-2</v>
      </c>
      <c r="BB61">
        <f t="shared" si="35"/>
        <v>-0.13507109004739343</v>
      </c>
      <c r="BC61">
        <f t="shared" si="36"/>
        <v>3.1981637337413979E-2</v>
      </c>
      <c r="BD61">
        <f t="shared" si="37"/>
        <v>-3.2327586206896551E-3</v>
      </c>
      <c r="BE61">
        <f t="shared" si="38"/>
        <v>-1.7313991576977071E-2</v>
      </c>
      <c r="BF61">
        <f t="shared" si="39"/>
        <v>-0.10025706940874037</v>
      </c>
      <c r="BG61">
        <f t="shared" si="40"/>
        <v>-1.7543859649122806E-2</v>
      </c>
      <c r="BH61">
        <f t="shared" si="41"/>
        <v>8.4725100572961121E-2</v>
      </c>
      <c r="BI61">
        <f t="shared" si="42"/>
        <v>1.4333101273597031E-4</v>
      </c>
      <c r="BL61">
        <f t="shared" si="43"/>
        <v>3.1102972509523501E-6</v>
      </c>
      <c r="BM61">
        <f t="shared" si="44"/>
        <v>5.8338449356075808E-2</v>
      </c>
      <c r="BN61">
        <f t="shared" si="45"/>
        <v>6.1546706543630821E-3</v>
      </c>
      <c r="BO61">
        <f t="shared" si="46"/>
        <v>2.3758193019878211E-2</v>
      </c>
      <c r="BP61">
        <f t="shared" si="47"/>
        <v>3.4739045957996521E-3</v>
      </c>
      <c r="BQ61">
        <f t="shared" si="48"/>
        <v>2.9722195279935069E-3</v>
      </c>
      <c r="BR61">
        <f t="shared" si="49"/>
        <v>1.176733536350401E-2</v>
      </c>
      <c r="BS61">
        <f t="shared" si="50"/>
        <v>2.8229163756595121E-3</v>
      </c>
      <c r="BT61">
        <f t="shared" si="51"/>
        <v>1.4123118638089156E-4</v>
      </c>
      <c r="BU61">
        <f t="shared" si="52"/>
        <v>5.7584799237591407E-4</v>
      </c>
      <c r="BV61">
        <f t="shared" si="53"/>
        <v>8.8529028491957495E-3</v>
      </c>
      <c r="BW61">
        <f t="shared" si="54"/>
        <v>1.59801004941451E-4</v>
      </c>
      <c r="BX61">
        <f t="shared" si="55"/>
        <v>6.5948517624832524E-3</v>
      </c>
      <c r="BY61">
        <f t="shared" si="56"/>
        <v>1.4010891123648208E-5</v>
      </c>
    </row>
    <row r="62" spans="1:77" ht="15.75" thickBot="1">
      <c r="A62" s="1">
        <v>41235</v>
      </c>
      <c r="B62" s="3">
        <v>24.94</v>
      </c>
      <c r="C62" s="3">
        <v>93</v>
      </c>
      <c r="D62" s="3">
        <v>643.1</v>
      </c>
      <c r="E62" s="3">
        <v>524</v>
      </c>
      <c r="F62" s="2">
        <v>81.37</v>
      </c>
      <c r="G62" s="3">
        <v>3840</v>
      </c>
      <c r="H62" s="2">
        <v>71.739999999999995</v>
      </c>
      <c r="I62" s="3">
        <v>67.86</v>
      </c>
      <c r="J62" s="3">
        <v>464.3</v>
      </c>
      <c r="K62" s="3">
        <v>10426</v>
      </c>
      <c r="L62" s="3">
        <v>347</v>
      </c>
      <c r="M62" s="3">
        <v>168</v>
      </c>
      <c r="N62" s="3">
        <v>885.7</v>
      </c>
      <c r="O62" s="3">
        <v>963.09</v>
      </c>
      <c r="Q62">
        <f t="shared" si="0"/>
        <v>-1.6012810248198217E-3</v>
      </c>
      <c r="R62">
        <f t="shared" si="1"/>
        <v>-4.7089041095890165E-3</v>
      </c>
      <c r="S62">
        <f t="shared" si="2"/>
        <v>-2.7815570672713494E-2</v>
      </c>
      <c r="T62">
        <f t="shared" si="3"/>
        <v>9.5510983763132757E-4</v>
      </c>
      <c r="U62">
        <f t="shared" si="4"/>
        <v>-1.0699088145896601E-2</v>
      </c>
      <c r="V62">
        <f t="shared" si="5"/>
        <v>9.1984231274638631E-3</v>
      </c>
      <c r="W62">
        <f t="shared" si="6"/>
        <v>-3.3153638814016277E-2</v>
      </c>
      <c r="X62">
        <f t="shared" si="7"/>
        <v>9.0706319702602151E-3</v>
      </c>
      <c r="Y62">
        <f t="shared" si="8"/>
        <v>6.4655172413795553E-4</v>
      </c>
      <c r="Z62">
        <f t="shared" si="9"/>
        <v>-1.6322294556090196E-2</v>
      </c>
      <c r="AA62">
        <f t="shared" si="10"/>
        <v>5.7971014492753624E-3</v>
      </c>
      <c r="AB62">
        <f t="shared" si="11"/>
        <v>0</v>
      </c>
      <c r="AC62">
        <f t="shared" si="12"/>
        <v>2.1568627450980444E-2</v>
      </c>
      <c r="AD62">
        <f t="shared" si="12"/>
        <v>4.6746447270012206E-4</v>
      </c>
      <c r="AG62">
        <f t="shared" si="13"/>
        <v>4.3487858881799736E-6</v>
      </c>
      <c r="AH62">
        <f t="shared" si="14"/>
        <v>8.0999898547911883E-6</v>
      </c>
      <c r="AI62">
        <f t="shared" si="15"/>
        <v>7.5706648030464548E-4</v>
      </c>
      <c r="AJ62">
        <f t="shared" si="16"/>
        <v>1.1954689362447538E-6</v>
      </c>
      <c r="AK62">
        <f t="shared" si="17"/>
        <v>1.0877403012404425E-4</v>
      </c>
      <c r="AL62">
        <f t="shared" si="18"/>
        <v>8.0309345975818191E-5</v>
      </c>
      <c r="AM62">
        <f t="shared" si="19"/>
        <v>1.0088766236041964E-3</v>
      </c>
      <c r="AN62">
        <f t="shared" si="20"/>
        <v>1.0612336670958803E-4</v>
      </c>
      <c r="AO62">
        <f t="shared" si="21"/>
        <v>5.6214684418436323E-8</v>
      </c>
      <c r="AP62">
        <f t="shared" si="22"/>
        <v>2.8261975664009873E-4</v>
      </c>
      <c r="AQ62">
        <f t="shared" si="23"/>
        <v>3.7249135723900741E-5</v>
      </c>
      <c r="AR62">
        <f t="shared" si="24"/>
        <v>2.5877851239446424E-8</v>
      </c>
      <c r="AS62">
        <f t="shared" si="25"/>
        <v>4.5618013029694108E-4</v>
      </c>
      <c r="AT62">
        <f t="shared" si="26"/>
        <v>3.948407897103581E-7</v>
      </c>
      <c r="AV62">
        <f t="shared" si="29"/>
        <v>1.3821138211382106E-2</v>
      </c>
      <c r="AW62">
        <f t="shared" si="30"/>
        <v>-0.2846153846153846</v>
      </c>
      <c r="AX62">
        <f t="shared" si="31"/>
        <v>-0.11137211551747964</v>
      </c>
      <c r="AY62">
        <f t="shared" si="32"/>
        <v>0.13419913419913421</v>
      </c>
      <c r="AZ62">
        <f t="shared" si="33"/>
        <v>-8.0564971751412376E-2</v>
      </c>
      <c r="BA62">
        <f t="shared" si="34"/>
        <v>-6.569343065693431E-2</v>
      </c>
      <c r="BB62">
        <f t="shared" si="35"/>
        <v>-0.14798099762470318</v>
      </c>
      <c r="BC62">
        <f t="shared" si="36"/>
        <v>2.5075528700906291E-2</v>
      </c>
      <c r="BD62">
        <f t="shared" si="37"/>
        <v>-3.6480686695278728E-3</v>
      </c>
      <c r="BE62">
        <f t="shared" si="38"/>
        <v>-3.1940575673166202E-2</v>
      </c>
      <c r="BF62">
        <f t="shared" si="39"/>
        <v>-0.10911424903722722</v>
      </c>
      <c r="BG62">
        <f t="shared" si="40"/>
        <v>-2.0408163265306121E-2</v>
      </c>
      <c r="BH62">
        <f t="shared" si="41"/>
        <v>8.2630485270749329E-2</v>
      </c>
      <c r="BI62">
        <f t="shared" si="42"/>
        <v>-1.3459942841338605E-2</v>
      </c>
      <c r="BL62">
        <f t="shared" si="43"/>
        <v>1.3905380977538164E-6</v>
      </c>
      <c r="BM62">
        <f t="shared" si="44"/>
        <v>6.2053858906798168E-2</v>
      </c>
      <c r="BN62">
        <f t="shared" si="45"/>
        <v>1.1062100711116948E-2</v>
      </c>
      <c r="BO62">
        <f t="shared" si="46"/>
        <v>1.8514567317337256E-2</v>
      </c>
      <c r="BP62">
        <f t="shared" si="47"/>
        <v>5.8472879236800192E-3</v>
      </c>
      <c r="BQ62">
        <f t="shared" si="48"/>
        <v>4.3439259463274559E-3</v>
      </c>
      <c r="BR62">
        <f t="shared" si="49"/>
        <v>1.4734866190777943E-2</v>
      </c>
      <c r="BS62">
        <f t="shared" si="50"/>
        <v>2.1367520785516118E-3</v>
      </c>
      <c r="BT62">
        <f t="shared" si="51"/>
        <v>1.5127481852976568E-4</v>
      </c>
      <c r="BU62">
        <f t="shared" si="52"/>
        <v>1.4917683455240871E-3</v>
      </c>
      <c r="BV62">
        <f t="shared" si="53"/>
        <v>1.0598094165664844E-2</v>
      </c>
      <c r="BW62">
        <f t="shared" si="54"/>
        <v>2.4042195177211036E-4</v>
      </c>
      <c r="BX62">
        <f t="shared" si="55"/>
        <v>6.2590372351384316E-3</v>
      </c>
      <c r="BY62">
        <f t="shared" si="56"/>
        <v>9.7222782096996675E-5</v>
      </c>
    </row>
    <row r="63" spans="1:77" ht="15.75" thickBot="1">
      <c r="A63" s="1">
        <v>41234</v>
      </c>
      <c r="B63" s="3">
        <v>24.98</v>
      </c>
      <c r="C63" s="3">
        <v>93.44</v>
      </c>
      <c r="D63" s="3">
        <v>661.5</v>
      </c>
      <c r="E63" s="3">
        <v>523.5</v>
      </c>
      <c r="F63" s="2">
        <v>82.25</v>
      </c>
      <c r="G63" s="3">
        <v>3805</v>
      </c>
      <c r="H63" s="2">
        <v>74.2</v>
      </c>
      <c r="I63" s="3">
        <v>67.25</v>
      </c>
      <c r="J63" s="3">
        <v>464</v>
      </c>
      <c r="K63" s="3">
        <v>10599</v>
      </c>
      <c r="L63" s="3">
        <v>345</v>
      </c>
      <c r="M63" s="3">
        <v>168</v>
      </c>
      <c r="N63" s="3">
        <v>867</v>
      </c>
      <c r="O63" s="3">
        <v>962.64</v>
      </c>
      <c r="Q63">
        <f t="shared" si="0"/>
        <v>1.3387423935091354E-2</v>
      </c>
      <c r="R63">
        <f t="shared" si="1"/>
        <v>-8.0679405520170389E-3</v>
      </c>
      <c r="S63">
        <f t="shared" si="2"/>
        <v>-2.4911556603773553E-2</v>
      </c>
      <c r="T63">
        <f t="shared" si="3"/>
        <v>-4.7528517110266158E-3</v>
      </c>
      <c r="U63">
        <f t="shared" si="4"/>
        <v>0</v>
      </c>
      <c r="V63">
        <f t="shared" si="5"/>
        <v>-1.0403120936280884E-2</v>
      </c>
      <c r="W63">
        <f t="shared" si="6"/>
        <v>-1.5915119363395264E-2</v>
      </c>
      <c r="X63">
        <f t="shared" si="7"/>
        <v>3.0177696078431356E-2</v>
      </c>
      <c r="Y63">
        <f t="shared" si="8"/>
        <v>3.2432432432432431E-3</v>
      </c>
      <c r="Z63">
        <f t="shared" si="9"/>
        <v>-9.4339622641509429E-5</v>
      </c>
      <c r="AA63">
        <f t="shared" si="10"/>
        <v>-1.4004001143183703E-2</v>
      </c>
      <c r="AB63">
        <f t="shared" si="11"/>
        <v>0</v>
      </c>
      <c r="AC63">
        <f t="shared" si="12"/>
        <v>6.8517013122749706E-3</v>
      </c>
      <c r="AD63">
        <f t="shared" si="12"/>
        <v>-7.751298754844543E-3</v>
      </c>
      <c r="AG63">
        <f t="shared" si="13"/>
        <v>1.6649594263207755E-4</v>
      </c>
      <c r="AH63">
        <f t="shared" si="14"/>
        <v>3.8503074325360842E-5</v>
      </c>
      <c r="AI63">
        <f t="shared" si="15"/>
        <v>6.056928067470277E-4</v>
      </c>
      <c r="AJ63">
        <f t="shared" si="16"/>
        <v>2.1294408822516767E-5</v>
      </c>
      <c r="AK63">
        <f t="shared" si="17"/>
        <v>7.2689145511734869E-8</v>
      </c>
      <c r="AL63">
        <f t="shared" si="18"/>
        <v>1.1320951217653364E-4</v>
      </c>
      <c r="AM63">
        <f t="shared" si="19"/>
        <v>2.1095525580645732E-4</v>
      </c>
      <c r="AN63">
        <f t="shared" si="20"/>
        <v>9.8650541327535441E-4</v>
      </c>
      <c r="AO63">
        <f t="shared" si="21"/>
        <v>8.0303537496586359E-6</v>
      </c>
      <c r="AP63">
        <f t="shared" si="22"/>
        <v>3.4028969526179628E-7</v>
      </c>
      <c r="AQ63">
        <f t="shared" si="23"/>
        <v>1.8763234357426268E-4</v>
      </c>
      <c r="AR63">
        <f t="shared" si="24"/>
        <v>2.5877851239446424E-8</v>
      </c>
      <c r="AS63">
        <f t="shared" si="25"/>
        <v>4.4108826700770569E-5</v>
      </c>
      <c r="AT63">
        <f t="shared" si="26"/>
        <v>5.7614166796884065E-5</v>
      </c>
      <c r="AV63">
        <f t="shared" si="29"/>
        <v>7.6643807987092092E-3</v>
      </c>
      <c r="AW63">
        <f t="shared" si="30"/>
        <v>-0.26425196850393701</v>
      </c>
      <c r="AX63">
        <f t="shared" si="31"/>
        <v>-8.2014987510408019E-2</v>
      </c>
      <c r="AY63">
        <f t="shared" si="32"/>
        <v>0.13557483731019523</v>
      </c>
      <c r="AZ63">
        <f t="shared" si="33"/>
        <v>-5.2964881980425961E-2</v>
      </c>
      <c r="BA63">
        <f t="shared" si="34"/>
        <v>-7.1951219512195116E-2</v>
      </c>
      <c r="BB63">
        <f t="shared" si="35"/>
        <v>-0.11041841505814644</v>
      </c>
      <c r="BC63">
        <f t="shared" si="36"/>
        <v>-1.6956585294547532E-2</v>
      </c>
      <c r="BD63">
        <f t="shared" si="37"/>
        <v>-1.076426264800861E-3</v>
      </c>
      <c r="BE63">
        <f t="shared" si="38"/>
        <v>-1.4229910714285714E-2</v>
      </c>
      <c r="BF63">
        <f t="shared" si="39"/>
        <v>-0.10621761658031088</v>
      </c>
      <c r="BG63">
        <f t="shared" si="40"/>
        <v>-6.5050266114724678E-3</v>
      </c>
      <c r="BH63">
        <f t="shared" si="41"/>
        <v>6.3673168936326796E-2</v>
      </c>
      <c r="BI63">
        <f t="shared" si="42"/>
        <v>-9.9759343439538069E-3</v>
      </c>
      <c r="BL63">
        <f t="shared" si="43"/>
        <v>2.4775970336555117E-5</v>
      </c>
      <c r="BM63">
        <f t="shared" si="44"/>
        <v>5.2323224476962422E-2</v>
      </c>
      <c r="BN63">
        <f t="shared" si="45"/>
        <v>5.748580455786776E-3</v>
      </c>
      <c r="BO63">
        <f t="shared" si="46"/>
        <v>1.8890838892515041E-2</v>
      </c>
      <c r="BP63">
        <f t="shared" si="47"/>
        <v>2.3880297688528705E-3</v>
      </c>
      <c r="BQ63">
        <f t="shared" si="48"/>
        <v>5.2079684009919327E-3</v>
      </c>
      <c r="BR63">
        <f t="shared" si="49"/>
        <v>7.0265760637565457E-3</v>
      </c>
      <c r="BS63">
        <f t="shared" si="50"/>
        <v>1.7580424893232798E-5</v>
      </c>
      <c r="BT63">
        <f t="shared" si="51"/>
        <v>9.4628934201359733E-5</v>
      </c>
      <c r="BU63">
        <f t="shared" si="52"/>
        <v>4.3734320051510179E-4</v>
      </c>
      <c r="BV63">
        <f t="shared" si="53"/>
        <v>1.0010085138901396E-2</v>
      </c>
      <c r="BW63">
        <f t="shared" si="54"/>
        <v>2.5677151974061658E-6</v>
      </c>
      <c r="BX63">
        <f t="shared" si="55"/>
        <v>3.6188358960348287E-3</v>
      </c>
      <c r="BY63">
        <f t="shared" si="56"/>
        <v>4.0655325360906812E-5</v>
      </c>
    </row>
    <row r="64" spans="1:77" ht="15.75" thickBot="1">
      <c r="A64" s="1">
        <v>41233</v>
      </c>
      <c r="B64" s="3">
        <v>24.65</v>
      </c>
      <c r="C64" s="3">
        <v>94.2</v>
      </c>
      <c r="D64" s="3">
        <v>678.4</v>
      </c>
      <c r="E64" s="3">
        <v>526</v>
      </c>
      <c r="F64" s="2">
        <v>82.25</v>
      </c>
      <c r="G64" s="3">
        <v>3845</v>
      </c>
      <c r="H64" s="2">
        <v>75.400000000000006</v>
      </c>
      <c r="I64" s="3">
        <v>65.28</v>
      </c>
      <c r="J64" s="3">
        <v>462.5</v>
      </c>
      <c r="K64" s="3">
        <v>10600</v>
      </c>
      <c r="L64" s="3">
        <v>349.9</v>
      </c>
      <c r="M64" s="3">
        <v>168</v>
      </c>
      <c r="N64" s="3">
        <v>861.1</v>
      </c>
      <c r="O64" s="3">
        <v>970.16</v>
      </c>
      <c r="Q64">
        <f t="shared" si="0"/>
        <v>-1.3605442176870744E-2</v>
      </c>
      <c r="R64">
        <f t="shared" si="1"/>
        <v>-2.1806853582554457E-2</v>
      </c>
      <c r="S64">
        <f t="shared" si="2"/>
        <v>5.0370370370370031E-3</v>
      </c>
      <c r="T64">
        <f t="shared" si="3"/>
        <v>-1.7081040045549009E-3</v>
      </c>
      <c r="U64">
        <f t="shared" si="4"/>
        <v>3.0487804878048782E-3</v>
      </c>
      <c r="V64">
        <f t="shared" si="5"/>
        <v>-2.0631686194600103E-2</v>
      </c>
      <c r="W64">
        <f t="shared" si="6"/>
        <v>0</v>
      </c>
      <c r="X64">
        <f t="shared" si="7"/>
        <v>4.462224957685894E-3</v>
      </c>
      <c r="Y64">
        <f t="shared" si="8"/>
        <v>-3.2327586206896551E-3</v>
      </c>
      <c r="Z64">
        <f t="shared" si="9"/>
        <v>-9.42507068803016E-4</v>
      </c>
      <c r="AA64">
        <f t="shared" si="10"/>
        <v>-4.5519203413940902E-3</v>
      </c>
      <c r="AB64">
        <f t="shared" si="11"/>
        <v>-5.9171597633136093E-3</v>
      </c>
      <c r="AC64">
        <f t="shared" si="12"/>
        <v>-2.2016222479721635E-3</v>
      </c>
      <c r="AD64">
        <f t="shared" si="12"/>
        <v>-4.4535659312468258E-3</v>
      </c>
      <c r="AG64">
        <f t="shared" si="13"/>
        <v>1.9851500869435911E-4</v>
      </c>
      <c r="AH64">
        <f t="shared" si="14"/>
        <v>3.9776303966190644E-4</v>
      </c>
      <c r="AI64">
        <f t="shared" si="15"/>
        <v>2.8491752468164582E-5</v>
      </c>
      <c r="AJ64">
        <f t="shared" si="16"/>
        <v>2.4643939249369663E-6</v>
      </c>
      <c r="AK64">
        <f t="shared" si="17"/>
        <v>1.1011710425212942E-5</v>
      </c>
      <c r="AL64">
        <f t="shared" si="18"/>
        <v>4.3549684368979609E-4</v>
      </c>
      <c r="AM64">
        <f t="shared" si="19"/>
        <v>1.9343818228268964E-6</v>
      </c>
      <c r="AN64">
        <f t="shared" si="20"/>
        <v>3.241266974605421E-5</v>
      </c>
      <c r="AO64">
        <f t="shared" si="21"/>
        <v>1.3265722703697614E-5</v>
      </c>
      <c r="AP64">
        <f t="shared" si="22"/>
        <v>2.0492237270643237E-6</v>
      </c>
      <c r="AQ64">
        <f t="shared" si="23"/>
        <v>1.8026943209500382E-5</v>
      </c>
      <c r="AR64">
        <f t="shared" si="24"/>
        <v>3.3134918559300703E-5</v>
      </c>
      <c r="AS64">
        <f t="shared" si="25"/>
        <v>5.8171454743113864E-6</v>
      </c>
      <c r="AT64">
        <f t="shared" si="26"/>
        <v>1.8426988454310416E-5</v>
      </c>
      <c r="AV64">
        <f t="shared" si="29"/>
        <v>-7.6489533011272655E-3</v>
      </c>
      <c r="AW64">
        <f t="shared" si="30"/>
        <v>-0.27816091954022987</v>
      </c>
      <c r="AX64">
        <f t="shared" si="31"/>
        <v>-7.0557610631593368E-2</v>
      </c>
      <c r="AY64">
        <f t="shared" si="32"/>
        <v>0.10690235690235693</v>
      </c>
      <c r="AZ64">
        <f t="shared" si="33"/>
        <v>-5.4054054054054085E-2</v>
      </c>
      <c r="BA64">
        <f t="shared" si="34"/>
        <v>-7.5054125571325472E-2</v>
      </c>
      <c r="BB64">
        <f t="shared" si="35"/>
        <v>-0.11398354876615734</v>
      </c>
      <c r="BC64">
        <f t="shared" si="36"/>
        <v>-0.11183673469387753</v>
      </c>
      <c r="BD64">
        <f t="shared" si="37"/>
        <v>-3.2327586206896551E-3</v>
      </c>
      <c r="BE64">
        <f t="shared" si="38"/>
        <v>-2.6629935720844811E-2</v>
      </c>
      <c r="BF64">
        <f t="shared" si="39"/>
        <v>-0.10488616014325915</v>
      </c>
      <c r="BG64">
        <f t="shared" si="40"/>
        <v>-8.8495575221238937E-3</v>
      </c>
      <c r="BH64">
        <f t="shared" si="41"/>
        <v>4.3125378558449452E-2</v>
      </c>
      <c r="BI64">
        <f t="shared" si="42"/>
        <v>-2.0050302522196767E-2</v>
      </c>
      <c r="BL64">
        <f t="shared" si="43"/>
        <v>4.117198403144033E-4</v>
      </c>
      <c r="BM64">
        <f t="shared" si="44"/>
        <v>5.8879825526080752E-2</v>
      </c>
      <c r="BN64">
        <f t="shared" si="45"/>
        <v>4.1424692048348932E-3</v>
      </c>
      <c r="BO64">
        <f t="shared" si="46"/>
        <v>1.1831232202266815E-2</v>
      </c>
      <c r="BP64">
        <f t="shared" si="47"/>
        <v>2.495666235148606E-3</v>
      </c>
      <c r="BQ64">
        <f t="shared" si="48"/>
        <v>5.665446648543555E-3</v>
      </c>
      <c r="BR64">
        <f t="shared" si="49"/>
        <v>7.6369785877296315E-3</v>
      </c>
      <c r="BS64">
        <f t="shared" si="50"/>
        <v>8.2241768903619072E-3</v>
      </c>
      <c r="BT64">
        <f t="shared" si="51"/>
        <v>1.4123118638089156E-4</v>
      </c>
      <c r="BU64">
        <f t="shared" si="52"/>
        <v>1.1097411187409232E-3</v>
      </c>
      <c r="BV64">
        <f t="shared" si="53"/>
        <v>9.7454323823422829E-3</v>
      </c>
      <c r="BW64">
        <f t="shared" si="54"/>
        <v>1.55783361216999E-5</v>
      </c>
      <c r="BX64">
        <f t="shared" si="55"/>
        <v>1.5688705550766446E-3</v>
      </c>
      <c r="BY64">
        <f t="shared" si="56"/>
        <v>2.7061964260207202E-4</v>
      </c>
    </row>
    <row r="65" spans="1:77" ht="15.75" thickBot="1">
      <c r="A65" s="1">
        <v>41232</v>
      </c>
      <c r="B65" s="3">
        <v>24.99</v>
      </c>
      <c r="C65" s="3">
        <v>96.3</v>
      </c>
      <c r="D65" s="3">
        <v>675</v>
      </c>
      <c r="E65" s="3">
        <v>526.9</v>
      </c>
      <c r="F65" s="2">
        <v>82</v>
      </c>
      <c r="G65" s="3">
        <v>3926</v>
      </c>
      <c r="H65" s="2">
        <v>75.400000000000006</v>
      </c>
      <c r="I65" s="3">
        <v>64.989999999999995</v>
      </c>
      <c r="J65" s="3">
        <v>464</v>
      </c>
      <c r="K65" s="3">
        <v>10610</v>
      </c>
      <c r="L65" s="3">
        <v>351.5</v>
      </c>
      <c r="M65" s="3">
        <v>169</v>
      </c>
      <c r="N65" s="3">
        <v>863</v>
      </c>
      <c r="O65" s="3">
        <v>974.5</v>
      </c>
      <c r="Q65">
        <f t="shared" si="0"/>
        <v>1.9168026101141877E-2</v>
      </c>
      <c r="R65">
        <f t="shared" si="1"/>
        <v>3.3483580167417794E-2</v>
      </c>
      <c r="S65">
        <f t="shared" si="2"/>
        <v>-1.7467248908296942E-2</v>
      </c>
      <c r="T65">
        <f t="shared" si="3"/>
        <v>1.3269230769230726E-2</v>
      </c>
      <c r="U65">
        <f t="shared" si="4"/>
        <v>-1.2193634922576656E-4</v>
      </c>
      <c r="V65">
        <f t="shared" si="5"/>
        <v>-1.0178117048346056E-3</v>
      </c>
      <c r="W65">
        <f t="shared" si="6"/>
        <v>-4.6204620462045451E-3</v>
      </c>
      <c r="X65">
        <f t="shared" si="7"/>
        <v>9.6877637130801608E-2</v>
      </c>
      <c r="Y65">
        <f t="shared" si="8"/>
        <v>8.4764181699630015E-3</v>
      </c>
      <c r="Z65">
        <f t="shared" si="9"/>
        <v>-3.7558685446009389E-3</v>
      </c>
      <c r="AA65">
        <f t="shared" si="10"/>
        <v>-1.136686558681379E-3</v>
      </c>
      <c r="AB65">
        <f t="shared" si="11"/>
        <v>5.3539559785842098E-3</v>
      </c>
      <c r="AC65">
        <f t="shared" si="12"/>
        <v>1.4101057579318449E-2</v>
      </c>
      <c r="AD65">
        <f t="shared" si="12"/>
        <v>4.4320758606472424E-3</v>
      </c>
      <c r="AG65">
        <f t="shared" si="13"/>
        <v>3.4908934658797638E-4</v>
      </c>
      <c r="AH65">
        <f t="shared" si="14"/>
        <v>1.2493705495796633E-3</v>
      </c>
      <c r="AI65">
        <f t="shared" si="15"/>
        <v>2.9468938581595682E-4</v>
      </c>
      <c r="AJ65">
        <f t="shared" si="16"/>
        <v>1.7976094771526602E-4</v>
      </c>
      <c r="AK65">
        <f t="shared" si="17"/>
        <v>2.1807284432407397E-8</v>
      </c>
      <c r="AL65">
        <f t="shared" si="18"/>
        <v>1.5742385683844658E-6</v>
      </c>
      <c r="AM65">
        <f t="shared" si="19"/>
        <v>1.043058414634592E-5</v>
      </c>
      <c r="AN65">
        <f t="shared" si="20"/>
        <v>9.6253022555140202E-3</v>
      </c>
      <c r="AO65">
        <f t="shared" si="21"/>
        <v>6.5075888927344869E-5</v>
      </c>
      <c r="AP65">
        <f t="shared" si="22"/>
        <v>1.8018942288173778E-5</v>
      </c>
      <c r="AQ65">
        <f t="shared" si="23"/>
        <v>6.8986480546391282E-7</v>
      </c>
      <c r="AR65">
        <f t="shared" si="24"/>
        <v>3.0413260813832857E-5</v>
      </c>
      <c r="AS65">
        <f t="shared" si="25"/>
        <v>1.9295443307080126E-4</v>
      </c>
      <c r="AT65">
        <f t="shared" si="26"/>
        <v>2.1095419063790224E-5</v>
      </c>
      <c r="AV65">
        <f t="shared" si="29"/>
        <v>-3.9856516540454929E-3</v>
      </c>
      <c r="AW65">
        <f t="shared" si="30"/>
        <v>-0.2620689655172414</v>
      </c>
      <c r="AX65">
        <f t="shared" si="31"/>
        <v>-7.7868852459016397E-2</v>
      </c>
      <c r="AY65">
        <f t="shared" si="32"/>
        <v>0.11607710230883277</v>
      </c>
      <c r="AZ65">
        <f t="shared" si="33"/>
        <v>-5.8012636415852928E-2</v>
      </c>
      <c r="BA65">
        <f t="shared" si="34"/>
        <v>-5.2834740651387213E-2</v>
      </c>
      <c r="BB65">
        <f t="shared" si="35"/>
        <v>-0.11314984709480111</v>
      </c>
      <c r="BC65">
        <f t="shared" si="36"/>
        <v>-0.1392052980132451</v>
      </c>
      <c r="BD65">
        <f t="shared" si="37"/>
        <v>-4.2918454935622317E-3</v>
      </c>
      <c r="BE65">
        <f t="shared" si="38"/>
        <v>-3.1050228310502283E-2</v>
      </c>
      <c r="BF65">
        <f t="shared" si="39"/>
        <v>-9.1496510726285812E-2</v>
      </c>
      <c r="BG65">
        <f t="shared" si="40"/>
        <v>-7.6335877862596085E-3</v>
      </c>
      <c r="BH65">
        <f t="shared" si="41"/>
        <v>4.2900302114803626E-2</v>
      </c>
      <c r="BI65">
        <f t="shared" si="42"/>
        <v>-1.3953394246627978E-2</v>
      </c>
      <c r="BL65">
        <f t="shared" si="43"/>
        <v>2.7647638576152179E-4</v>
      </c>
      <c r="BM65">
        <f t="shared" si="44"/>
        <v>5.1329297968460037E-2</v>
      </c>
      <c r="BN65">
        <f t="shared" si="45"/>
        <v>5.1370560003485208E-3</v>
      </c>
      <c r="BO65">
        <f t="shared" si="46"/>
        <v>1.3911309204217686E-2</v>
      </c>
      <c r="BP65">
        <f t="shared" si="47"/>
        <v>2.9068515855162243E-3</v>
      </c>
      <c r="BQ65">
        <f t="shared" si="48"/>
        <v>2.8142787780188003E-3</v>
      </c>
      <c r="BR65">
        <f t="shared" si="49"/>
        <v>7.4919595877946336E-3</v>
      </c>
      <c r="BS65">
        <f t="shared" si="50"/>
        <v>1.3937174508880584E-2</v>
      </c>
      <c r="BT65">
        <f t="shared" si="51"/>
        <v>1.6752538238847645E-4</v>
      </c>
      <c r="BU65">
        <f t="shared" si="52"/>
        <v>1.4237845489143356E-3</v>
      </c>
      <c r="BV65">
        <f t="shared" si="53"/>
        <v>7.2810906558209753E-3</v>
      </c>
      <c r="BW65">
        <f t="shared" si="54"/>
        <v>7.4581991081386607E-6</v>
      </c>
      <c r="BX65">
        <f t="shared" si="55"/>
        <v>1.5510911219863577E-3</v>
      </c>
      <c r="BY65">
        <f t="shared" si="56"/>
        <v>1.0719729734791297E-4</v>
      </c>
    </row>
    <row r="66" spans="1:77" ht="15.75" thickBot="1">
      <c r="A66" s="1">
        <v>41229</v>
      </c>
      <c r="B66" s="3">
        <v>24.52</v>
      </c>
      <c r="C66" s="3">
        <v>93.18</v>
      </c>
      <c r="D66" s="3">
        <v>687</v>
      </c>
      <c r="E66" s="3">
        <v>520</v>
      </c>
      <c r="F66" s="2">
        <v>82.01</v>
      </c>
      <c r="G66" s="3">
        <v>3930</v>
      </c>
      <c r="H66" s="2">
        <v>75.75</v>
      </c>
      <c r="I66" s="3">
        <v>59.25</v>
      </c>
      <c r="J66" s="3">
        <v>460.1</v>
      </c>
      <c r="K66" s="3">
        <v>10650</v>
      </c>
      <c r="L66" s="3">
        <v>351.9</v>
      </c>
      <c r="M66" s="3">
        <v>168.1</v>
      </c>
      <c r="N66" s="3">
        <v>851</v>
      </c>
      <c r="O66" s="3">
        <v>970.2</v>
      </c>
      <c r="Q66">
        <f t="shared" ref="Q66:Q129" si="57">(B66-B67)/B67</f>
        <v>-6.4829821717990333E-3</v>
      </c>
      <c r="R66">
        <f t="shared" ref="R66:R129" si="58">(C66-C67)/C67</f>
        <v>-8.7234042553190772E-3</v>
      </c>
      <c r="S66">
        <f t="shared" ref="S66:S129" si="59">(D66-D67)/D67</f>
        <v>-7.5122796879515241E-3</v>
      </c>
      <c r="T66">
        <f t="shared" ref="T66:T129" si="60">(E66-E67)/E67</f>
        <v>2.8929604628736743E-3</v>
      </c>
      <c r="U66">
        <f t="shared" ref="U66:U129" si="61">(F66-F67)/F67</f>
        <v>-1.2165743194410876E-2</v>
      </c>
      <c r="V66">
        <f t="shared" ref="V66:V129" si="62">(G66-G67)/G67</f>
        <v>2.8795811518324606E-2</v>
      </c>
      <c r="W66">
        <f t="shared" ref="W66:W129" si="63">(H66-H67)/H67</f>
        <v>-3.2894736842105261E-3</v>
      </c>
      <c r="X66">
        <f t="shared" ref="X66:X129" si="64">(I66-I67)/I67</f>
        <v>-2.2115860703086371E-2</v>
      </c>
      <c r="Y66">
        <f t="shared" ref="Y66:Y129" si="65">(J66-J67)/J67</f>
        <v>-8.4051724137930543E-3</v>
      </c>
      <c r="Z66">
        <f t="shared" ref="Z66:Z129" si="66">(K66-K67)/K67</f>
        <v>-4.6728971962616819E-3</v>
      </c>
      <c r="AA66">
        <f t="shared" ref="AA66:AA129" si="67">(L66-L67)/L67</f>
        <v>-8.7323943661972471E-3</v>
      </c>
      <c r="AB66">
        <f t="shared" ref="AB66:AB129" si="68">(M66-M67)/M67</f>
        <v>-5.3254437869822823E-3</v>
      </c>
      <c r="AC66">
        <f t="shared" ref="AC66:AD129" si="69">(N66-N67)/N67</f>
        <v>-8.2740939284465936E-3</v>
      </c>
      <c r="AD66">
        <f t="shared" si="69"/>
        <v>8.7687625728583355E-4</v>
      </c>
      <c r="AG66">
        <f t="shared" ref="AG66:AG129" si="70">(Q66-Q$590)^2</f>
        <v>4.8540140006869501E-5</v>
      </c>
      <c r="AH66">
        <f t="shared" ref="AH66:AH129" si="71">(R66-R$590)^2</f>
        <v>4.7067122394165944E-5</v>
      </c>
      <c r="AI66">
        <f t="shared" ref="AI66:AI129" si="72">(S66-S$590)^2</f>
        <v>5.2006454945701591E-5</v>
      </c>
      <c r="AJ66">
        <f t="shared" ref="AJ66:AJ129" si="73">(T66-T$590)^2</f>
        <v>9.1883289176000902E-6</v>
      </c>
      <c r="AK66">
        <f t="shared" ref="AK66:AK129" si="74">(U66-U$590)^2</f>
        <v>1.415180029192818E-4</v>
      </c>
      <c r="AL66">
        <f t="shared" ref="AL66:AL129" si="75">(V66-V$590)^2</f>
        <v>8.1561285867464296E-4</v>
      </c>
      <c r="AM66">
        <f t="shared" ref="AM66:AM129" si="76">(W66-W$590)^2</f>
        <v>3.6048836960286815E-6</v>
      </c>
      <c r="AN66">
        <f t="shared" ref="AN66:AN129" si="77">(X66-X$590)^2</f>
        <v>4.3617792262790387E-4</v>
      </c>
      <c r="AO66">
        <f t="shared" ref="AO66:AO129" si="78">(Y66-Y$590)^2</f>
        <v>7.7697662845137568E-5</v>
      </c>
      <c r="AP66">
        <f t="shared" ref="AP66:AP129" si="79">(Z66-Z$590)^2</f>
        <v>2.66452231917601E-5</v>
      </c>
      <c r="AQ66">
        <f t="shared" ref="AQ66:AQ129" si="80">(AA66-AA$590)^2</f>
        <v>7.1002343147842669E-5</v>
      </c>
      <c r="AR66">
        <f t="shared" ref="AR66:AR129" si="81">(AB66-AB$590)^2</f>
        <v>2.6672864318682948E-5</v>
      </c>
      <c r="AS66">
        <f t="shared" ref="AS66:AS129" si="82">(AC66-AC$590)^2</f>
        <v>7.1984154278970195E-5</v>
      </c>
      <c r="AT66">
        <f t="shared" ref="AT66:AT129" si="83">(AD66-AD$590)^2</f>
        <v>1.0769777090585246E-6</v>
      </c>
      <c r="AV66">
        <f t="shared" si="29"/>
        <v>8.1632653061222747E-4</v>
      </c>
      <c r="AW66">
        <f t="shared" si="30"/>
        <v>-0.30824053452115802</v>
      </c>
      <c r="AX66">
        <f t="shared" si="31"/>
        <v>-4.8608226007478217E-2</v>
      </c>
      <c r="AY66">
        <f t="shared" si="32"/>
        <v>7.3271413828689375E-2</v>
      </c>
      <c r="AZ66">
        <f t="shared" si="33"/>
        <v>-5.7356321839080404E-2</v>
      </c>
      <c r="BA66">
        <f t="shared" si="34"/>
        <v>-4.4957472660996353E-2</v>
      </c>
      <c r="BB66">
        <f t="shared" si="35"/>
        <v>-0.10566706021251479</v>
      </c>
      <c r="BC66">
        <f t="shared" si="36"/>
        <v>-0.1882449650637073</v>
      </c>
      <c r="BD66">
        <f t="shared" si="37"/>
        <v>-2.7272727272727226E-2</v>
      </c>
      <c r="BE66">
        <f t="shared" si="38"/>
        <v>-3.1818181818181815E-2</v>
      </c>
      <c r="BF66">
        <f t="shared" si="39"/>
        <v>-0.10412423625254591</v>
      </c>
      <c r="BG66">
        <f t="shared" si="40"/>
        <v>-2.1536670547147946E-2</v>
      </c>
      <c r="BH66">
        <f t="shared" si="41"/>
        <v>2.2467860146581819E-2</v>
      </c>
      <c r="BI66">
        <f t="shared" si="42"/>
        <v>-2.364898862835866E-2</v>
      </c>
      <c r="BL66">
        <f t="shared" si="43"/>
        <v>1.3984483632246516E-4</v>
      </c>
      <c r="BM66">
        <f t="shared" si="44"/>
        <v>7.438234545888564E-2</v>
      </c>
      <c r="BN66">
        <f t="shared" si="45"/>
        <v>1.7988313669478153E-3</v>
      </c>
      <c r="BO66">
        <f t="shared" si="46"/>
        <v>5.646098452625703E-3</v>
      </c>
      <c r="BP66">
        <f t="shared" si="47"/>
        <v>2.8365116369832941E-3</v>
      </c>
      <c r="BQ66">
        <f t="shared" si="48"/>
        <v>2.0405555176586073E-3</v>
      </c>
      <c r="BR66">
        <f t="shared" si="49"/>
        <v>6.2525898893929276E-3</v>
      </c>
      <c r="BS66">
        <f t="shared" si="50"/>
        <v>2.7920898782099912E-2</v>
      </c>
      <c r="BT66">
        <f t="shared" si="51"/>
        <v>1.29053675444478E-3</v>
      </c>
      <c r="BU66">
        <f t="shared" si="52"/>
        <v>1.482328787966116E-3</v>
      </c>
      <c r="BV66">
        <f t="shared" si="53"/>
        <v>9.5955802474339026E-3</v>
      </c>
      <c r="BW66">
        <f t="shared" si="54"/>
        <v>2.7669172323426135E-4</v>
      </c>
      <c r="BX66">
        <f t="shared" si="55"/>
        <v>3.5915754151511777E-4</v>
      </c>
      <c r="BY66">
        <f t="shared" si="56"/>
        <v>4.0197070732936579E-4</v>
      </c>
    </row>
    <row r="67" spans="1:77" ht="15.75" thickBot="1">
      <c r="A67" s="1">
        <v>41228</v>
      </c>
      <c r="B67" s="3">
        <v>24.68</v>
      </c>
      <c r="C67" s="3">
        <v>94</v>
      </c>
      <c r="D67" s="3">
        <v>692.2</v>
      </c>
      <c r="E67" s="3">
        <v>518.5</v>
      </c>
      <c r="F67" s="2">
        <v>83.02</v>
      </c>
      <c r="G67" s="3">
        <v>3820</v>
      </c>
      <c r="H67" s="2">
        <v>76</v>
      </c>
      <c r="I67" s="3">
        <v>60.59</v>
      </c>
      <c r="J67" s="3">
        <v>464</v>
      </c>
      <c r="K67" s="3">
        <v>10700</v>
      </c>
      <c r="L67" s="3">
        <v>355</v>
      </c>
      <c r="M67" s="3">
        <v>169</v>
      </c>
      <c r="N67" s="3">
        <v>858.1</v>
      </c>
      <c r="O67" s="3">
        <v>969.35</v>
      </c>
      <c r="Q67">
        <f t="shared" si="57"/>
        <v>5.704971475142648E-3</v>
      </c>
      <c r="R67">
        <f t="shared" si="58"/>
        <v>-3.5897435897435895E-2</v>
      </c>
      <c r="S67">
        <f t="shared" si="59"/>
        <v>-1.1142857142857078E-2</v>
      </c>
      <c r="T67">
        <f t="shared" si="60"/>
        <v>-9.6339113680154141E-4</v>
      </c>
      <c r="U67">
        <f t="shared" si="61"/>
        <v>-7.5313807531381905E-3</v>
      </c>
      <c r="V67">
        <f t="shared" si="62"/>
        <v>9.247027741083224E-3</v>
      </c>
      <c r="W67">
        <f t="shared" si="63"/>
        <v>-0.05</v>
      </c>
      <c r="X67">
        <f t="shared" si="64"/>
        <v>1.0170056685561963E-2</v>
      </c>
      <c r="Y67">
        <f t="shared" si="65"/>
        <v>1.1774967291757473E-2</v>
      </c>
      <c r="Z67">
        <f t="shared" si="66"/>
        <v>6.4904524503809615E-3</v>
      </c>
      <c r="AA67">
        <f t="shared" si="67"/>
        <v>-1.3614893025840449E-2</v>
      </c>
      <c r="AB67">
        <f t="shared" si="68"/>
        <v>1.1976047904191617E-2</v>
      </c>
      <c r="AC67">
        <f t="shared" si="69"/>
        <v>-1.0835734870316976E-2</v>
      </c>
      <c r="AD67">
        <f t="shared" si="69"/>
        <v>-5.0805706661191949E-3</v>
      </c>
      <c r="AG67">
        <f t="shared" si="70"/>
        <v>2.7257569386440581E-5</v>
      </c>
      <c r="AH67">
        <f t="shared" si="71"/>
        <v>1.1583526289467728E-3</v>
      </c>
      <c r="AI67">
        <f t="shared" si="72"/>
        <v>1.1755173006852662E-4</v>
      </c>
      <c r="AJ67">
        <f t="shared" si="73"/>
        <v>6.8083283925640568E-7</v>
      </c>
      <c r="AK67">
        <f t="shared" si="74"/>
        <v>5.2733325422340711E-5</v>
      </c>
      <c r="AL67">
        <f t="shared" si="75"/>
        <v>8.1182853558772351E-5</v>
      </c>
      <c r="AM67">
        <f t="shared" si="76"/>
        <v>2.3628523260849684E-3</v>
      </c>
      <c r="AN67">
        <f t="shared" si="77"/>
        <v>1.2998381184080169E-4</v>
      </c>
      <c r="AO67">
        <f t="shared" si="78"/>
        <v>1.2917486140050303E-4</v>
      </c>
      <c r="AP67">
        <f t="shared" si="79"/>
        <v>3.6017384395731362E-5</v>
      </c>
      <c r="AQ67">
        <f t="shared" si="80"/>
        <v>1.771238239726424E-4</v>
      </c>
      <c r="AR67">
        <f t="shared" si="81"/>
        <v>1.4730467770564511E-4</v>
      </c>
      <c r="AS67">
        <f t="shared" si="82"/>
        <v>1.2201386297303618E-4</v>
      </c>
      <c r="AT67">
        <f t="shared" si="83"/>
        <v>2.4203168238513634E-5</v>
      </c>
      <c r="AV67">
        <f t="shared" ref="AV67:AV130" si="84">(B67-B88)/B88</f>
        <v>1.396877567789646E-2</v>
      </c>
      <c r="AW67">
        <f t="shared" ref="AW67:AW130" si="85">(C67-C88)/C88</f>
        <v>-0.27914110429447858</v>
      </c>
      <c r="AX67">
        <f t="shared" ref="AX67:AX130" si="86">(D67-D88)/D88</f>
        <v>-4.4054688578925527E-2</v>
      </c>
      <c r="AY67">
        <f t="shared" ref="AY67:AY130" si="87">(E67-E88)/E88</f>
        <v>8.2463465553235901E-2</v>
      </c>
      <c r="AZ67">
        <f t="shared" ref="AZ67:AZ130" si="88">(F67-F88)/F88</f>
        <v>-4.8372306281522226E-2</v>
      </c>
      <c r="BA67">
        <f t="shared" ref="BA67:BA130" si="89">(G67-G88)/G88</f>
        <v>-8.5029940119760478E-2</v>
      </c>
      <c r="BB67">
        <f t="shared" ref="BB67:BB130" si="90">(H67-H88)/H88</f>
        <v>-9.8992294013040841E-2</v>
      </c>
      <c r="BC67">
        <f t="shared" ref="BC67:BC130" si="91">(I67-I88)/I88</f>
        <v>-0.15706733444629928</v>
      </c>
      <c r="BD67">
        <f t="shared" ref="BD67:BD130" si="92">(J67-J88)/J88</f>
        <v>-8.5470085470085479E-3</v>
      </c>
      <c r="BE67">
        <f t="shared" ref="BE67:BE130" si="93">(K67-K88)/K88</f>
        <v>-4.0358744394618833E-2</v>
      </c>
      <c r="BF67">
        <f t="shared" ref="BF67:BF130" si="94">(L67-L88)/L88</f>
        <v>-0.1113892365456821</v>
      </c>
      <c r="BG67">
        <f t="shared" ref="BG67:BG130" si="95">(M67-M88)/M88</f>
        <v>-7.92486058115641E-3</v>
      </c>
      <c r="BH67">
        <f t="shared" ref="BH67:BH130" si="96">(N67-N88)/N88</f>
        <v>3.1122326363854813E-2</v>
      </c>
      <c r="BI67">
        <f t="shared" ref="BI67:BI130" si="97">(O67-O88)/O88</f>
        <v>-2.621929780501283E-2</v>
      </c>
      <c r="BL67">
        <f t="shared" ref="BL67:BL130" si="98">(AV67-AV$571)^2</f>
        <v>1.7605263076313501E-6</v>
      </c>
      <c r="BM67">
        <f t="shared" ref="BM67:BM130" si="99">(AW67-AW$571)^2</f>
        <v>5.9356473193283174E-2</v>
      </c>
      <c r="BN67">
        <f t="shared" ref="BN67:BN130" si="100">(AX67-AX$571)^2</f>
        <v>1.4333110540706816E-3</v>
      </c>
      <c r="BO67">
        <f t="shared" ref="BO67:BO130" si="101">(AY67-AY$571)^2</f>
        <v>7.1119834468895138E-3</v>
      </c>
      <c r="BP67">
        <f t="shared" ref="BP67:BP130" si="102">(AZ67-AZ$571)^2</f>
        <v>1.9602663964307927E-3</v>
      </c>
      <c r="BQ67">
        <f t="shared" ref="BQ67:BQ130" si="103">(BA67-BA$571)^2</f>
        <v>7.2667059138989097E-3</v>
      </c>
      <c r="BR67">
        <f t="shared" ref="BR67:BR130" si="104">(BB67-BB$571)^2</f>
        <v>5.2415505498974143E-3</v>
      </c>
      <c r="BS67">
        <f t="shared" ref="BS67:BS130" si="105">(BC67-BC$571)^2</f>
        <v>1.8473661248547196E-2</v>
      </c>
      <c r="BT67">
        <f t="shared" ref="BT67:BT130" si="106">(BD67-BD$571)^2</f>
        <v>2.9578230469296072E-4</v>
      </c>
      <c r="BU67">
        <f t="shared" ref="BU67:BU130" si="107">(BE67-BE$571)^2</f>
        <v>2.2129107929962271E-3</v>
      </c>
      <c r="BV67">
        <f t="shared" ref="BV67:BV130" si="108">(BF67-BF$571)^2</f>
        <v>1.1071676218663694E-2</v>
      </c>
      <c r="BW67">
        <f t="shared" ref="BW67:BW130" si="109">(BG67-BG$571)^2</f>
        <v>9.1339536883609731E-6</v>
      </c>
      <c r="BX67">
        <f t="shared" ref="BX67:BX130" si="110">(BH67-BH$571)^2</f>
        <v>7.620867331560099E-4</v>
      </c>
      <c r="BY67">
        <f t="shared" ref="BY67:BY130" si="111">(BI67-BI$571)^2</f>
        <v>5.11642518835703E-4</v>
      </c>
    </row>
    <row r="68" spans="1:77" ht="15.75" thickBot="1">
      <c r="A68" s="1">
        <v>41227</v>
      </c>
      <c r="B68" s="3">
        <v>24.54</v>
      </c>
      <c r="C68" s="3">
        <v>97.5</v>
      </c>
      <c r="D68" s="3">
        <v>700</v>
      </c>
      <c r="E68" s="3">
        <v>519</v>
      </c>
      <c r="F68" s="2">
        <v>83.65</v>
      </c>
      <c r="G68" s="3">
        <v>3785</v>
      </c>
      <c r="H68" s="2">
        <v>80</v>
      </c>
      <c r="I68" s="3">
        <v>59.98</v>
      </c>
      <c r="J68" s="3">
        <v>458.6</v>
      </c>
      <c r="K68" s="3">
        <v>10631</v>
      </c>
      <c r="L68" s="3">
        <v>359.9</v>
      </c>
      <c r="M68" s="3">
        <v>167</v>
      </c>
      <c r="N68" s="3">
        <v>867.5</v>
      </c>
      <c r="O68" s="3">
        <v>974.3</v>
      </c>
      <c r="Q68">
        <f t="shared" si="57"/>
        <v>-1.0483870967741999E-2</v>
      </c>
      <c r="R68">
        <f t="shared" si="58"/>
        <v>-5.1020408163265302E-3</v>
      </c>
      <c r="S68">
        <f t="shared" si="59"/>
        <v>4.30416068866571E-3</v>
      </c>
      <c r="T68">
        <f t="shared" si="60"/>
        <v>1.2090483619344863E-2</v>
      </c>
      <c r="U68">
        <f t="shared" si="61"/>
        <v>-3.2173498570066254E-3</v>
      </c>
      <c r="V68">
        <f t="shared" si="62"/>
        <v>2.4634542501353548E-2</v>
      </c>
      <c r="W68">
        <f t="shared" si="63"/>
        <v>3.6403679233061308E-2</v>
      </c>
      <c r="X68">
        <f t="shared" si="64"/>
        <v>-1.2674897119341616E-2</v>
      </c>
      <c r="Y68">
        <f t="shared" si="65"/>
        <v>4.6002190580504334E-3</v>
      </c>
      <c r="Z68">
        <f t="shared" si="66"/>
        <v>-4.1217798594847775E-3</v>
      </c>
      <c r="AA68">
        <f t="shared" si="67"/>
        <v>-2.4661246612466187E-2</v>
      </c>
      <c r="AB68">
        <f t="shared" si="68"/>
        <v>-5.9523809523809521E-3</v>
      </c>
      <c r="AC68">
        <f t="shared" si="69"/>
        <v>2.28746610069567E-2</v>
      </c>
      <c r="AD68">
        <f t="shared" si="69"/>
        <v>8.4042310956550584E-3</v>
      </c>
      <c r="AG68">
        <f t="shared" si="70"/>
        <v>1.2029623919790145E-4</v>
      </c>
      <c r="AH68">
        <f t="shared" si="71"/>
        <v>1.0492318288770061E-5</v>
      </c>
      <c r="AI68">
        <f t="shared" si="72"/>
        <v>2.120501439526026E-5</v>
      </c>
      <c r="AJ68">
        <f t="shared" si="73"/>
        <v>1.4954229727649009E-4</v>
      </c>
      <c r="AK68">
        <f t="shared" si="74"/>
        <v>8.6891747099630725E-6</v>
      </c>
      <c r="AL68">
        <f t="shared" si="75"/>
        <v>5.9524618259653253E-4</v>
      </c>
      <c r="AM68">
        <f t="shared" si="76"/>
        <v>1.4284242144095615E-3</v>
      </c>
      <c r="AN68">
        <f t="shared" si="77"/>
        <v>1.3096306404351295E-4</v>
      </c>
      <c r="AO68">
        <f t="shared" si="78"/>
        <v>1.756250034693221E-5</v>
      </c>
      <c r="AP68">
        <f t="shared" si="79"/>
        <v>2.1259327112696387E-5</v>
      </c>
      <c r="AQ68">
        <f t="shared" si="80"/>
        <v>5.9317289598149147E-4</v>
      </c>
      <c r="AR68">
        <f t="shared" si="81"/>
        <v>3.3541646117487634E-5</v>
      </c>
      <c r="AS68">
        <f t="shared" si="82"/>
        <v>5.1367535964778562E-4</v>
      </c>
      <c r="AT68">
        <f t="shared" si="83"/>
        <v>7.3361455407746159E-5</v>
      </c>
      <c r="AV68">
        <f t="shared" si="84"/>
        <v>-8.0840743734842072E-3</v>
      </c>
      <c r="AW68">
        <f t="shared" si="85"/>
        <v>-0.24855491329479767</v>
      </c>
      <c r="AX68">
        <f t="shared" si="86"/>
        <v>-4.057017543859652E-2</v>
      </c>
      <c r="AY68">
        <f t="shared" si="87"/>
        <v>9.9576271186440676E-2</v>
      </c>
      <c r="AZ68">
        <f t="shared" si="88"/>
        <v>-4.5091324200913115E-2</v>
      </c>
      <c r="BA68">
        <f t="shared" si="89"/>
        <v>-9.4497607655502386E-2</v>
      </c>
      <c r="BB68">
        <f t="shared" si="90"/>
        <v>-2.8418751518095742E-2</v>
      </c>
      <c r="BC68">
        <f t="shared" si="91"/>
        <v>-3.8936067937830471E-2</v>
      </c>
      <c r="BD68">
        <f t="shared" si="92"/>
        <v>-5.4432989690721606E-2</v>
      </c>
      <c r="BE68">
        <f t="shared" si="93"/>
        <v>-5.0803571428571427E-2</v>
      </c>
      <c r="BF68">
        <f t="shared" si="94"/>
        <v>-0.11961839530332689</v>
      </c>
      <c r="BG68">
        <f t="shared" si="95"/>
        <v>-1.995305164319252E-2</v>
      </c>
      <c r="BH68">
        <f t="shared" si="96"/>
        <v>3.9295555289325448E-2</v>
      </c>
      <c r="BI68">
        <f t="shared" si="97"/>
        <v>-2.0469306094544885E-2</v>
      </c>
      <c r="BL68">
        <f t="shared" si="98"/>
        <v>4.2956715021622748E-4</v>
      </c>
      <c r="BM68">
        <f t="shared" si="99"/>
        <v>4.5388448323173243E-2</v>
      </c>
      <c r="BN68">
        <f t="shared" si="100"/>
        <v>1.181611859733312E-3</v>
      </c>
      <c r="BO68">
        <f t="shared" si="101"/>
        <v>1.0291165541429594E-2</v>
      </c>
      <c r="BP68">
        <f t="shared" si="102"/>
        <v>1.6805009604865593E-3</v>
      </c>
      <c r="BQ68">
        <f t="shared" si="103"/>
        <v>8.9704848240386801E-3</v>
      </c>
      <c r="BR68">
        <f t="shared" si="104"/>
        <v>3.3306651939066869E-6</v>
      </c>
      <c r="BS68">
        <f t="shared" si="105"/>
        <v>3.1636246068743681E-4</v>
      </c>
      <c r="BT68">
        <f t="shared" si="106"/>
        <v>3.9796293951125869E-3</v>
      </c>
      <c r="BU68">
        <f t="shared" si="107"/>
        <v>3.3046876585817184E-3</v>
      </c>
      <c r="BV68">
        <f t="shared" si="108"/>
        <v>1.2871172900459247E-2</v>
      </c>
      <c r="BW68">
        <f t="shared" si="109"/>
        <v>2.2651557012340605E-4</v>
      </c>
      <c r="BX68">
        <f t="shared" si="110"/>
        <v>1.2801473865112214E-3</v>
      </c>
      <c r="BY68">
        <f t="shared" si="111"/>
        <v>2.845808607641269E-4</v>
      </c>
    </row>
    <row r="69" spans="1:77" ht="15.75" thickBot="1">
      <c r="A69" s="1">
        <v>41226</v>
      </c>
      <c r="B69" s="3">
        <v>24.8</v>
      </c>
      <c r="C69" s="3">
        <v>98</v>
      </c>
      <c r="D69" s="3">
        <v>697</v>
      </c>
      <c r="E69" s="3">
        <v>512.79999999999995</v>
      </c>
      <c r="F69" s="2">
        <v>83.92</v>
      </c>
      <c r="G69" s="3">
        <v>3694</v>
      </c>
      <c r="H69" s="2">
        <v>77.19</v>
      </c>
      <c r="I69" s="3">
        <v>60.75</v>
      </c>
      <c r="J69" s="3">
        <v>456.5</v>
      </c>
      <c r="K69" s="3">
        <v>10675</v>
      </c>
      <c r="L69" s="3">
        <v>369</v>
      </c>
      <c r="M69" s="3">
        <v>168</v>
      </c>
      <c r="N69" s="3">
        <v>848.1</v>
      </c>
      <c r="O69" s="3">
        <v>966.18</v>
      </c>
      <c r="Q69">
        <f t="shared" si="57"/>
        <v>-3.6893203883495117E-2</v>
      </c>
      <c r="R69">
        <f t="shared" si="58"/>
        <v>-5.6785370548604476E-2</v>
      </c>
      <c r="S69">
        <f t="shared" si="59"/>
        <v>-1.9552679701786438E-2</v>
      </c>
      <c r="T69">
        <f t="shared" si="60"/>
        <v>-1.0611614894848544E-2</v>
      </c>
      <c r="U69">
        <f t="shared" si="61"/>
        <v>-1.3866039952996389E-2</v>
      </c>
      <c r="V69">
        <f t="shared" si="62"/>
        <v>-1.3091103393000268E-2</v>
      </c>
      <c r="W69">
        <f t="shared" si="63"/>
        <v>-5.8543724844493203E-2</v>
      </c>
      <c r="X69">
        <f t="shared" si="64"/>
        <v>7.3321554770318001E-2</v>
      </c>
      <c r="Y69">
        <f t="shared" si="65"/>
        <v>-9.7613882863340565E-3</v>
      </c>
      <c r="Z69">
        <f t="shared" si="66"/>
        <v>6.9804735402320536E-3</v>
      </c>
      <c r="AA69">
        <f t="shared" si="67"/>
        <v>-5.3908355795148251E-3</v>
      </c>
      <c r="AB69">
        <f t="shared" si="68"/>
        <v>0</v>
      </c>
      <c r="AC69">
        <f t="shared" si="69"/>
        <v>-1.0731365916248608E-2</v>
      </c>
      <c r="AD69">
        <f t="shared" si="69"/>
        <v>-1.1722106296796405E-2</v>
      </c>
      <c r="AG69">
        <f t="shared" si="70"/>
        <v>1.3970623414016868E-3</v>
      </c>
      <c r="AH69">
        <f t="shared" si="71"/>
        <v>3.016482604586675E-3</v>
      </c>
      <c r="AI69">
        <f t="shared" si="72"/>
        <v>3.7063758345492825E-4</v>
      </c>
      <c r="AJ69">
        <f t="shared" si="73"/>
        <v>1.096910541818483E-4</v>
      </c>
      <c r="AK69">
        <f t="shared" si="74"/>
        <v>1.848629279710093E-4</v>
      </c>
      <c r="AL69">
        <f t="shared" si="75"/>
        <v>1.7763500635631279E-4</v>
      </c>
      <c r="AM69">
        <f t="shared" si="76"/>
        <v>3.2664544684520842E-3</v>
      </c>
      <c r="AN69">
        <f t="shared" si="77"/>
        <v>5.558081580675168E-3</v>
      </c>
      <c r="AO69">
        <f t="shared" si="78"/>
        <v>1.0344606054119036E-4</v>
      </c>
      <c r="AP69">
        <f t="shared" si="79"/>
        <v>4.2139177757838096E-5</v>
      </c>
      <c r="AQ69">
        <f t="shared" si="80"/>
        <v>2.5854479433145704E-5</v>
      </c>
      <c r="AR69">
        <f t="shared" si="81"/>
        <v>2.5877851239446424E-8</v>
      </c>
      <c r="AS69">
        <f t="shared" si="82"/>
        <v>1.1971903930907647E-4</v>
      </c>
      <c r="AT69">
        <f t="shared" si="83"/>
        <v>1.336615116593324E-4</v>
      </c>
      <c r="AV69">
        <f t="shared" si="84"/>
        <v>-5.613472333600664E-3</v>
      </c>
      <c r="AW69">
        <f t="shared" si="85"/>
        <v>-0.24615384615384617</v>
      </c>
      <c r="AX69">
        <f t="shared" si="86"/>
        <v>-3.3287101248266296E-2</v>
      </c>
      <c r="AY69">
        <f t="shared" si="87"/>
        <v>9.8072805139186203E-2</v>
      </c>
      <c r="AZ69">
        <f t="shared" si="88"/>
        <v>-3.5402298850574693E-2</v>
      </c>
      <c r="BA69">
        <f t="shared" si="89"/>
        <v>-0.10880579010856453</v>
      </c>
      <c r="BB69">
        <f t="shared" si="90"/>
        <v>-5.5201958384332984E-2</v>
      </c>
      <c r="BC69">
        <f t="shared" si="91"/>
        <v>3.5099676265121865E-2</v>
      </c>
      <c r="BD69">
        <f t="shared" si="92"/>
        <v>-5.8762886597938144E-2</v>
      </c>
      <c r="BE69">
        <f t="shared" si="93"/>
        <v>-4.6023235031277927E-2</v>
      </c>
      <c r="BF69">
        <f t="shared" si="94"/>
        <v>-9.3366093366093361E-2</v>
      </c>
      <c r="BG69">
        <f t="shared" si="95"/>
        <v>-2.0408163265306121E-2</v>
      </c>
      <c r="BH69">
        <f t="shared" si="96"/>
        <v>1.6906474820143912E-2</v>
      </c>
      <c r="BI69">
        <f t="shared" si="97"/>
        <v>-2.0945432436540581E-2</v>
      </c>
      <c r="BL69">
        <f t="shared" si="98"/>
        <v>3.3325962005165263E-4</v>
      </c>
      <c r="BM69">
        <f t="shared" si="99"/>
        <v>4.4371139634560068E-2</v>
      </c>
      <c r="BN69">
        <f t="shared" si="100"/>
        <v>7.3394977338004015E-4</v>
      </c>
      <c r="BO69">
        <f t="shared" si="101"/>
        <v>9.988386576426974E-3</v>
      </c>
      <c r="BP69">
        <f t="shared" si="102"/>
        <v>9.7999603461800477E-4</v>
      </c>
      <c r="BQ69">
        <f t="shared" si="103"/>
        <v>1.1885540474544804E-2</v>
      </c>
      <c r="BR69">
        <f t="shared" si="104"/>
        <v>8.1843013016846442E-4</v>
      </c>
      <c r="BS69">
        <f t="shared" si="105"/>
        <v>3.1639683704631841E-3</v>
      </c>
      <c r="BT69">
        <f t="shared" si="106"/>
        <v>4.5446744668049795E-3</v>
      </c>
      <c r="BU69">
        <f t="shared" si="107"/>
        <v>2.7779304915738563E-3</v>
      </c>
      <c r="BV69">
        <f t="shared" si="108"/>
        <v>7.6036463776338785E-3</v>
      </c>
      <c r="BW69">
        <f t="shared" si="109"/>
        <v>2.4042195177211036E-4</v>
      </c>
      <c r="BX69">
        <f t="shared" si="110"/>
        <v>1.7929389160354538E-4</v>
      </c>
      <c r="BY69">
        <f t="shared" si="111"/>
        <v>3.0087160715075299E-4</v>
      </c>
    </row>
    <row r="70" spans="1:77" ht="15.75" thickBot="1">
      <c r="A70" s="1">
        <v>41225</v>
      </c>
      <c r="B70" s="3">
        <v>25.75</v>
      </c>
      <c r="C70" s="3">
        <v>103.9</v>
      </c>
      <c r="D70" s="3">
        <v>710.9</v>
      </c>
      <c r="E70" s="3">
        <v>518.29999999999995</v>
      </c>
      <c r="F70" s="2">
        <v>85.1</v>
      </c>
      <c r="G70" s="3">
        <v>3743</v>
      </c>
      <c r="H70" s="2">
        <v>81.99</v>
      </c>
      <c r="I70" s="3">
        <v>56.6</v>
      </c>
      <c r="J70" s="3">
        <v>461</v>
      </c>
      <c r="K70" s="3">
        <v>10601</v>
      </c>
      <c r="L70" s="3">
        <v>371</v>
      </c>
      <c r="M70" s="3">
        <v>168</v>
      </c>
      <c r="N70" s="3">
        <v>857.3</v>
      </c>
      <c r="O70" s="3">
        <v>977.64</v>
      </c>
      <c r="Q70">
        <f t="shared" si="57"/>
        <v>4.2901716068642522E-3</v>
      </c>
      <c r="R70">
        <f t="shared" si="58"/>
        <v>1.0700389105058449E-2</v>
      </c>
      <c r="S70">
        <f t="shared" si="59"/>
        <v>2.6798307475317026E-3</v>
      </c>
      <c r="T70">
        <f t="shared" si="60"/>
        <v>1.1711887565879368E-2</v>
      </c>
      <c r="U70">
        <f t="shared" si="61"/>
        <v>-1.0465116279069833E-2</v>
      </c>
      <c r="V70">
        <f t="shared" si="62"/>
        <v>-1.1096433289299868E-2</v>
      </c>
      <c r="W70">
        <f t="shared" si="63"/>
        <v>-1.2195121951225752E-4</v>
      </c>
      <c r="X70">
        <f t="shared" si="64"/>
        <v>-5.4471973291160634E-3</v>
      </c>
      <c r="Y70">
        <f t="shared" si="65"/>
        <v>4.3572984749455342E-3</v>
      </c>
      <c r="Z70">
        <f t="shared" si="66"/>
        <v>-2.7431192660550458E-2</v>
      </c>
      <c r="AA70">
        <f t="shared" si="67"/>
        <v>-2.368421052631579E-2</v>
      </c>
      <c r="AB70">
        <f t="shared" si="68"/>
        <v>0</v>
      </c>
      <c r="AC70">
        <f t="shared" si="69"/>
        <v>-3.498134328359004E-4</v>
      </c>
      <c r="AD70">
        <f t="shared" si="69"/>
        <v>-2.2248984507359142E-3</v>
      </c>
      <c r="AG70">
        <f t="shared" si="70"/>
        <v>1.4486232418255714E-5</v>
      </c>
      <c r="AH70">
        <f t="shared" si="71"/>
        <v>1.578351275137315E-4</v>
      </c>
      <c r="AI70">
        <f t="shared" si="72"/>
        <v>8.8837398717570218E-6</v>
      </c>
      <c r="AJ70">
        <f t="shared" si="73"/>
        <v>1.4042612017723782E-4</v>
      </c>
      <c r="AK70">
        <f t="shared" si="74"/>
        <v>1.0394836366201756E-4</v>
      </c>
      <c r="AL70">
        <f t="shared" si="75"/>
        <v>1.28443875344966E-4</v>
      </c>
      <c r="AM70">
        <f t="shared" si="76"/>
        <v>1.6100293965773495E-6</v>
      </c>
      <c r="AN70">
        <f t="shared" si="77"/>
        <v>1.7776424095492476E-5</v>
      </c>
      <c r="AO70">
        <f t="shared" si="78"/>
        <v>1.5585465235762811E-5</v>
      </c>
      <c r="AP70">
        <f t="shared" si="79"/>
        <v>7.7953737740865604E-4</v>
      </c>
      <c r="AQ70">
        <f t="shared" si="80"/>
        <v>5.4653579210017355E-4</v>
      </c>
      <c r="AR70">
        <f t="shared" si="81"/>
        <v>2.5877851239446424E-8</v>
      </c>
      <c r="AS70">
        <f t="shared" si="82"/>
        <v>3.1367516678871555E-7</v>
      </c>
      <c r="AT70">
        <f t="shared" si="83"/>
        <v>4.2600932862884694E-6</v>
      </c>
      <c r="AV70">
        <f t="shared" si="84"/>
        <v>3.8850038850044927E-4</v>
      </c>
      <c r="AW70">
        <f t="shared" si="85"/>
        <v>-0.20862213420671785</v>
      </c>
      <c r="AX70">
        <f t="shared" si="86"/>
        <v>-2.0798898071625375E-2</v>
      </c>
      <c r="AY70">
        <f t="shared" si="87"/>
        <v>0.11943844492440595</v>
      </c>
      <c r="AZ70">
        <f t="shared" si="88"/>
        <v>-1.924628327763054E-2</v>
      </c>
      <c r="BA70">
        <f t="shared" si="89"/>
        <v>-9.1725309390924534E-2</v>
      </c>
      <c r="BB70">
        <f t="shared" si="90"/>
        <v>-3.5411764705882413E-2</v>
      </c>
      <c r="BC70">
        <f t="shared" si="91"/>
        <v>-5.650941823637274E-2</v>
      </c>
      <c r="BD70">
        <f t="shared" si="92"/>
        <v>-5.1440329218106998E-2</v>
      </c>
      <c r="BE70">
        <f t="shared" si="93"/>
        <v>-6.061143110323438E-2</v>
      </c>
      <c r="BF70">
        <f t="shared" si="94"/>
        <v>-8.8452088452088448E-2</v>
      </c>
      <c r="BG70">
        <f t="shared" si="95"/>
        <v>-1.379512767830933E-2</v>
      </c>
      <c r="BH70">
        <f t="shared" si="96"/>
        <v>3.2891566265060186E-2</v>
      </c>
      <c r="BI70">
        <f t="shared" si="97"/>
        <v>-8.4183621721403614E-3</v>
      </c>
      <c r="BL70">
        <f t="shared" si="98"/>
        <v>1.501464739410328E-4</v>
      </c>
      <c r="BM70">
        <f t="shared" si="99"/>
        <v>2.9968065538467183E-2</v>
      </c>
      <c r="BN70">
        <f t="shared" si="100"/>
        <v>2.1325649433473183E-4</v>
      </c>
      <c r="BO70">
        <f t="shared" si="101"/>
        <v>1.4715523093832178E-2</v>
      </c>
      <c r="BP70">
        <f t="shared" si="102"/>
        <v>2.2948834642124962E-4</v>
      </c>
      <c r="BQ70">
        <f t="shared" si="103"/>
        <v>8.4530270677200467E-3</v>
      </c>
      <c r="BR70">
        <f t="shared" si="104"/>
        <v>7.775755078795292E-5</v>
      </c>
      <c r="BS70">
        <f t="shared" si="105"/>
        <v>1.2503247355091314E-3</v>
      </c>
      <c r="BT70">
        <f t="shared" si="106"/>
        <v>3.6110056065320126E-3</v>
      </c>
      <c r="BU70">
        <f t="shared" si="107"/>
        <v>4.5285191101999507E-3</v>
      </c>
      <c r="BV70">
        <f t="shared" si="108"/>
        <v>6.7708022762487125E-3</v>
      </c>
      <c r="BW70">
        <f t="shared" si="109"/>
        <v>7.9076738585870618E-5</v>
      </c>
      <c r="BX70">
        <f t="shared" si="110"/>
        <v>8.6289992782635186E-4</v>
      </c>
      <c r="BY70">
        <f t="shared" si="111"/>
        <v>2.3218719899062038E-5</v>
      </c>
    </row>
    <row r="71" spans="1:77" ht="15.75" thickBot="1">
      <c r="A71" s="1">
        <v>41222</v>
      </c>
      <c r="B71" s="3">
        <v>25.64</v>
      </c>
      <c r="C71" s="3">
        <v>102.8</v>
      </c>
      <c r="D71" s="3">
        <v>709</v>
      </c>
      <c r="E71" s="3">
        <v>512.29999999999995</v>
      </c>
      <c r="F71" s="2">
        <v>86</v>
      </c>
      <c r="G71" s="3">
        <v>3785</v>
      </c>
      <c r="H71" s="2">
        <v>82</v>
      </c>
      <c r="I71" s="3">
        <v>56.91</v>
      </c>
      <c r="J71" s="3">
        <v>459</v>
      </c>
      <c r="K71" s="3">
        <v>10900</v>
      </c>
      <c r="L71" s="3">
        <v>380</v>
      </c>
      <c r="M71" s="3">
        <v>168</v>
      </c>
      <c r="N71" s="3">
        <v>857.6</v>
      </c>
      <c r="O71" s="3">
        <v>979.82</v>
      </c>
      <c r="Q71">
        <f t="shared" si="57"/>
        <v>1.2638230647709331E-2</v>
      </c>
      <c r="R71">
        <f t="shared" si="58"/>
        <v>-4.5319465081723714E-2</v>
      </c>
      <c r="S71">
        <f t="shared" si="59"/>
        <v>-8.3916083916083916E-3</v>
      </c>
      <c r="T71">
        <f t="shared" si="60"/>
        <v>-5.24271844660203E-3</v>
      </c>
      <c r="U71">
        <f t="shared" si="61"/>
        <v>-1.1380618461892113E-2</v>
      </c>
      <c r="V71">
        <f t="shared" si="62"/>
        <v>-2.6413100898045432E-4</v>
      </c>
      <c r="W71">
        <f t="shared" si="63"/>
        <v>-6.5422825296826536E-3</v>
      </c>
      <c r="X71">
        <f t="shared" si="64"/>
        <v>-3.5130862462678952E-4</v>
      </c>
      <c r="Y71">
        <f t="shared" si="65"/>
        <v>-1.3054830287206761E-3</v>
      </c>
      <c r="Z71">
        <f t="shared" si="66"/>
        <v>-2.6785714285714284E-2</v>
      </c>
      <c r="AA71">
        <f t="shared" si="67"/>
        <v>0</v>
      </c>
      <c r="AB71">
        <f t="shared" si="68"/>
        <v>-5.8583348127108645E-3</v>
      </c>
      <c r="AC71">
        <f t="shared" si="69"/>
        <v>-9.1276718659733993E-3</v>
      </c>
      <c r="AD71">
        <f t="shared" si="69"/>
        <v>-5.6626750558148239E-3</v>
      </c>
      <c r="AG71">
        <f t="shared" si="70"/>
        <v>1.4772305575359352E-4</v>
      </c>
      <c r="AH71">
        <f t="shared" si="71"/>
        <v>1.8884768730756082E-3</v>
      </c>
      <c r="AI71">
        <f t="shared" si="72"/>
        <v>6.5462319928657599E-5</v>
      </c>
      <c r="AJ71">
        <f t="shared" si="73"/>
        <v>2.605544311794355E-5</v>
      </c>
      <c r="AK71">
        <f t="shared" si="74"/>
        <v>1.2345452579633816E-4</v>
      </c>
      <c r="AL71">
        <f t="shared" si="75"/>
        <v>2.5100695758283971E-7</v>
      </c>
      <c r="AM71">
        <f t="shared" si="76"/>
        <v>2.6537560452094852E-5</v>
      </c>
      <c r="AN71">
        <f t="shared" si="77"/>
        <v>7.7383517991579776E-7</v>
      </c>
      <c r="AO71">
        <f t="shared" si="78"/>
        <v>2.9410136877332841E-6</v>
      </c>
      <c r="AP71">
        <f t="shared" si="79"/>
        <v>7.4391025350598202E-4</v>
      </c>
      <c r="AQ71">
        <f t="shared" si="80"/>
        <v>9.3700610143068842E-8</v>
      </c>
      <c r="AR71">
        <f t="shared" si="81"/>
        <v>3.2461151534706285E-5</v>
      </c>
      <c r="AS71">
        <f t="shared" si="82"/>
        <v>8.7196853433923476E-5</v>
      </c>
      <c r="AT71">
        <f t="shared" si="83"/>
        <v>3.0269538578552098E-5</v>
      </c>
      <c r="AV71">
        <f t="shared" si="84"/>
        <v>3.5225048923679006E-3</v>
      </c>
      <c r="AW71">
        <f t="shared" si="85"/>
        <v>-0.2264860797592175</v>
      </c>
      <c r="AX71">
        <f t="shared" si="86"/>
        <v>-2.3415977961432508E-2</v>
      </c>
      <c r="AY71">
        <f t="shared" si="87"/>
        <v>0.11612200435729837</v>
      </c>
      <c r="AZ71">
        <f t="shared" si="88"/>
        <v>-9.1024311556631658E-3</v>
      </c>
      <c r="BA71">
        <f t="shared" si="89"/>
        <v>-8.9049338146811069E-2</v>
      </c>
      <c r="BB71">
        <f t="shared" si="90"/>
        <v>-4.0935672514619881E-2</v>
      </c>
      <c r="BC71">
        <f t="shared" si="91"/>
        <v>-6.1510554089709825E-2</v>
      </c>
      <c r="BD71">
        <f t="shared" si="92"/>
        <v>-4.7717842323651449E-2</v>
      </c>
      <c r="BE71">
        <f t="shared" si="93"/>
        <v>-3.9647577092511016E-2</v>
      </c>
      <c r="BF71">
        <f t="shared" si="94"/>
        <v>-6.4039408866995079E-2</v>
      </c>
      <c r="BG71">
        <f t="shared" si="95"/>
        <v>-1.7601309864920128E-2</v>
      </c>
      <c r="BH71">
        <f t="shared" si="96"/>
        <v>3.3875828812537701E-2</v>
      </c>
      <c r="BI71">
        <f t="shared" si="97"/>
        <v>-5.9552191865596734E-3</v>
      </c>
      <c r="BL71">
        <f t="shared" si="98"/>
        <v>8.3163867181479365E-5</v>
      </c>
      <c r="BM71">
        <f t="shared" si="99"/>
        <v>3.6472143834580702E-2</v>
      </c>
      <c r="BN71">
        <f t="shared" si="100"/>
        <v>2.9654162911672306E-4</v>
      </c>
      <c r="BO71">
        <f t="shared" si="101"/>
        <v>1.3921903273573002E-2</v>
      </c>
      <c r="BP71">
        <f t="shared" si="102"/>
        <v>2.5050231759787057E-5</v>
      </c>
      <c r="BQ71">
        <f t="shared" si="103"/>
        <v>7.9681284501875362E-3</v>
      </c>
      <c r="BR71">
        <f t="shared" si="104"/>
        <v>2.0569101373701468E-4</v>
      </c>
      <c r="BS71">
        <f t="shared" si="105"/>
        <v>1.629015734871519E-3</v>
      </c>
      <c r="BT71">
        <f t="shared" si="106"/>
        <v>3.177481805164621E-3</v>
      </c>
      <c r="BU71">
        <f t="shared" si="107"/>
        <v>2.14650767663122E-3</v>
      </c>
      <c r="BV71">
        <f t="shared" si="108"/>
        <v>3.3491921432580304E-3</v>
      </c>
      <c r="BW71">
        <f t="shared" si="109"/>
        <v>1.6125678965606534E-4</v>
      </c>
      <c r="BX71">
        <f t="shared" si="110"/>
        <v>9.2169443696021891E-4</v>
      </c>
      <c r="BY71">
        <f t="shared" si="111"/>
        <v>5.5480867955416555E-6</v>
      </c>
    </row>
    <row r="72" spans="1:77" ht="15.75" thickBot="1">
      <c r="A72" s="1">
        <v>41221</v>
      </c>
      <c r="B72" s="3">
        <v>25.32</v>
      </c>
      <c r="C72" s="3">
        <v>107.68</v>
      </c>
      <c r="D72" s="3">
        <v>715</v>
      </c>
      <c r="E72" s="3">
        <v>515</v>
      </c>
      <c r="F72" s="2">
        <v>86.99</v>
      </c>
      <c r="G72" s="3">
        <v>3786</v>
      </c>
      <c r="H72" s="2">
        <v>82.54</v>
      </c>
      <c r="I72" s="3">
        <v>56.93</v>
      </c>
      <c r="J72" s="3">
        <v>459.6</v>
      </c>
      <c r="K72" s="3">
        <v>11200</v>
      </c>
      <c r="L72" s="3">
        <v>380</v>
      </c>
      <c r="M72" s="3">
        <v>168.99</v>
      </c>
      <c r="N72" s="3">
        <v>865.5</v>
      </c>
      <c r="O72" s="3">
        <v>985.4</v>
      </c>
      <c r="Q72">
        <f t="shared" si="57"/>
        <v>-2.1260146888287618E-2</v>
      </c>
      <c r="R72">
        <f t="shared" si="58"/>
        <v>1.1079812206572833E-2</v>
      </c>
      <c r="S72">
        <f t="shared" si="59"/>
        <v>-1.0791366906474758E-2</v>
      </c>
      <c r="T72">
        <f t="shared" si="60"/>
        <v>0</v>
      </c>
      <c r="U72">
        <f t="shared" si="61"/>
        <v>5.7510927076141196E-4</v>
      </c>
      <c r="V72">
        <f t="shared" si="62"/>
        <v>-1.8916817828452968E-2</v>
      </c>
      <c r="W72">
        <f t="shared" si="63"/>
        <v>3.0380362133916633E-3</v>
      </c>
      <c r="X72">
        <f t="shared" si="64"/>
        <v>-1.8109692997585327E-2</v>
      </c>
      <c r="Y72">
        <f t="shared" si="65"/>
        <v>-1.9543973941367585E-3</v>
      </c>
      <c r="Z72">
        <f t="shared" si="66"/>
        <v>2.7522935779816515E-2</v>
      </c>
      <c r="AA72">
        <f t="shared" si="67"/>
        <v>5.5570256681662421E-3</v>
      </c>
      <c r="AB72">
        <f t="shared" si="68"/>
        <v>0</v>
      </c>
      <c r="AC72">
        <f t="shared" si="69"/>
        <v>-5.7736720554272516E-4</v>
      </c>
      <c r="AD72">
        <f t="shared" si="69"/>
        <v>-4.0126545175212785E-3</v>
      </c>
      <c r="AG72">
        <f t="shared" si="70"/>
        <v>4.7281197942195208E-4</v>
      </c>
      <c r="AH72">
        <f t="shared" si="71"/>
        <v>1.6751266024769509E-4</v>
      </c>
      <c r="AI72">
        <f t="shared" si="72"/>
        <v>1.1005347149555925E-4</v>
      </c>
      <c r="AJ72">
        <f t="shared" si="73"/>
        <v>1.9117260893782961E-8</v>
      </c>
      <c r="AK72">
        <f t="shared" si="74"/>
        <v>7.1354937250648195E-7</v>
      </c>
      <c r="AL72">
        <f t="shared" si="75"/>
        <v>3.6686394654094311E-4</v>
      </c>
      <c r="AM72">
        <f t="shared" si="76"/>
        <v>1.9614772295997531E-5</v>
      </c>
      <c r="AN72">
        <f t="shared" si="77"/>
        <v>2.8489069435960989E-4</v>
      </c>
      <c r="AO72">
        <f t="shared" si="78"/>
        <v>5.5877998578858981E-6</v>
      </c>
      <c r="AP72">
        <f t="shared" si="79"/>
        <v>7.30833471499034E-4</v>
      </c>
      <c r="AQ72">
        <f t="shared" si="80"/>
        <v>3.4376307727448454E-5</v>
      </c>
      <c r="AR72">
        <f t="shared" si="81"/>
        <v>2.5877851239446424E-8</v>
      </c>
      <c r="AS72">
        <f t="shared" si="82"/>
        <v>6.2034665358906435E-7</v>
      </c>
      <c r="AT72">
        <f t="shared" si="83"/>
        <v>1.4836019733795173E-5</v>
      </c>
      <c r="AV72">
        <f t="shared" si="84"/>
        <v>4.41237113402062E-2</v>
      </c>
      <c r="AW72">
        <f t="shared" si="85"/>
        <v>-0.17801526717557248</v>
      </c>
      <c r="AX72">
        <f t="shared" si="86"/>
        <v>-9.6952908587257611E-3</v>
      </c>
      <c r="AY72">
        <f t="shared" si="87"/>
        <v>0.14597240765465069</v>
      </c>
      <c r="AZ72">
        <f t="shared" si="88"/>
        <v>2.3044129508006522E-3</v>
      </c>
      <c r="BA72">
        <f t="shared" si="89"/>
        <v>-0.10156620787850024</v>
      </c>
      <c r="BB72">
        <f t="shared" si="90"/>
        <v>-3.4619883040935599E-2</v>
      </c>
      <c r="BC72">
        <f t="shared" si="91"/>
        <v>-5.8074123097286531E-2</v>
      </c>
      <c r="BD72">
        <f t="shared" si="92"/>
        <v>-4.6473029045643106E-2</v>
      </c>
      <c r="BE72">
        <f t="shared" si="93"/>
        <v>-1.5817223198594025E-2</v>
      </c>
      <c r="BF72">
        <f t="shared" si="94"/>
        <v>-6.7484662576687116E-2</v>
      </c>
      <c r="BG72">
        <f t="shared" si="95"/>
        <v>-2.8234617596319702E-2</v>
      </c>
      <c r="BH72">
        <f t="shared" si="96"/>
        <v>4.1516245487364621E-2</v>
      </c>
      <c r="BI72">
        <f t="shared" si="97"/>
        <v>1.8401976433269406E-3</v>
      </c>
      <c r="BL72">
        <f t="shared" si="98"/>
        <v>9.9110271899189055E-4</v>
      </c>
      <c r="BM72">
        <f t="shared" si="99"/>
        <v>2.0307960700092945E-2</v>
      </c>
      <c r="BN72">
        <f t="shared" si="100"/>
        <v>1.2247879187726985E-5</v>
      </c>
      <c r="BO72">
        <f t="shared" si="101"/>
        <v>2.1857114600916848E-2</v>
      </c>
      <c r="BP72">
        <f t="shared" si="102"/>
        <v>4.0983343500117351E-5</v>
      </c>
      <c r="BQ72">
        <f t="shared" si="103"/>
        <v>1.0359421557982336E-2</v>
      </c>
      <c r="BR72">
        <f t="shared" si="104"/>
        <v>6.4418963989501456E-5</v>
      </c>
      <c r="BS72">
        <f t="shared" si="105"/>
        <v>1.3634287493173715E-3</v>
      </c>
      <c r="BT72">
        <f t="shared" si="106"/>
        <v>3.0386932162848636E-3</v>
      </c>
      <c r="BU72">
        <f t="shared" si="107"/>
        <v>5.0625290642612828E-4</v>
      </c>
      <c r="BV72">
        <f t="shared" si="108"/>
        <v>3.7598307761977229E-3</v>
      </c>
      <c r="BW72">
        <f t="shared" si="109"/>
        <v>5.4438223194371613E-4</v>
      </c>
      <c r="BX72">
        <f t="shared" si="110"/>
        <v>1.443987655183601E-3</v>
      </c>
      <c r="BY72">
        <f t="shared" si="111"/>
        <v>2.9593372848240457E-5</v>
      </c>
    </row>
    <row r="73" spans="1:77" ht="15.75" thickBot="1">
      <c r="A73" s="1">
        <v>41220</v>
      </c>
      <c r="B73" s="3">
        <v>25.87</v>
      </c>
      <c r="C73" s="3">
        <v>106.5</v>
      </c>
      <c r="D73" s="3">
        <v>722.8</v>
      </c>
      <c r="E73" s="3">
        <v>515</v>
      </c>
      <c r="F73" s="2">
        <v>86.94</v>
      </c>
      <c r="G73" s="3">
        <v>3859</v>
      </c>
      <c r="H73" s="2">
        <v>82.29</v>
      </c>
      <c r="I73" s="3">
        <v>57.98</v>
      </c>
      <c r="J73" s="3">
        <v>460.5</v>
      </c>
      <c r="K73" s="3">
        <v>10900</v>
      </c>
      <c r="L73" s="3">
        <v>377.9</v>
      </c>
      <c r="M73" s="3">
        <v>168.99</v>
      </c>
      <c r="N73" s="3">
        <v>866</v>
      </c>
      <c r="O73" s="3">
        <v>989.37</v>
      </c>
      <c r="Q73">
        <f t="shared" si="57"/>
        <v>-8.4323495592180473E-3</v>
      </c>
      <c r="R73">
        <f t="shared" si="58"/>
        <v>6.6162570888469076E-3</v>
      </c>
      <c r="S73">
        <f t="shared" si="59"/>
        <v>-1.6574585635359745E-3</v>
      </c>
      <c r="T73">
        <f t="shared" si="60"/>
        <v>1.2782694198623401E-2</v>
      </c>
      <c r="U73">
        <f t="shared" si="61"/>
        <v>-6.4000000000000263E-3</v>
      </c>
      <c r="V73">
        <f t="shared" si="62"/>
        <v>-3.2832080200501254E-2</v>
      </c>
      <c r="W73">
        <f t="shared" si="63"/>
        <v>-7.3582629674306321E-3</v>
      </c>
      <c r="X73">
        <f t="shared" si="64"/>
        <v>-3.4632034632034722E-2</v>
      </c>
      <c r="Y73">
        <f t="shared" si="65"/>
        <v>-1.0845986984815619E-3</v>
      </c>
      <c r="Z73">
        <f t="shared" si="66"/>
        <v>9.2592592592592587E-3</v>
      </c>
      <c r="AA73">
        <f t="shared" si="67"/>
        <v>-2.6030927835051607E-2</v>
      </c>
      <c r="AB73">
        <f t="shared" si="68"/>
        <v>-2.4791924915883801E-3</v>
      </c>
      <c r="AC73">
        <f t="shared" si="69"/>
        <v>5.6903960051097168E-3</v>
      </c>
      <c r="AD73">
        <f t="shared" si="69"/>
        <v>-6.177675988428135E-3</v>
      </c>
      <c r="AG73">
        <f t="shared" si="70"/>
        <v>7.9502952464547891E-5</v>
      </c>
      <c r="AH73">
        <f t="shared" si="71"/>
        <v>7.1895358735630342E-5</v>
      </c>
      <c r="AI73">
        <f t="shared" si="72"/>
        <v>1.8407135321714452E-6</v>
      </c>
      <c r="AJ73">
        <f t="shared" si="73"/>
        <v>1.6695119134752017E-4</v>
      </c>
      <c r="AK73">
        <f t="shared" si="74"/>
        <v>3.758169079711451E-5</v>
      </c>
      <c r="AL73">
        <f t="shared" si="75"/>
        <v>1.0935557938646235E-3</v>
      </c>
      <c r="AM73">
        <f t="shared" si="76"/>
        <v>3.5610368917287709E-5</v>
      </c>
      <c r="AN73">
        <f t="shared" si="77"/>
        <v>1.1156299397909535E-3</v>
      </c>
      <c r="AO73">
        <f t="shared" si="78"/>
        <v>2.2321975389220866E-6</v>
      </c>
      <c r="AP73">
        <f t="shared" si="79"/>
        <v>7.69173786177771E-5</v>
      </c>
      <c r="AQ73">
        <f t="shared" si="80"/>
        <v>6.6176648139560355E-4</v>
      </c>
      <c r="AR73">
        <f t="shared" si="81"/>
        <v>5.3746379913348648E-6</v>
      </c>
      <c r="AS73">
        <f t="shared" si="82"/>
        <v>3.0031959943494649E-5</v>
      </c>
      <c r="AT73">
        <f t="shared" si="83"/>
        <v>3.6201604027321712E-5</v>
      </c>
      <c r="AV73">
        <f t="shared" si="84"/>
        <v>0.15233853006681522</v>
      </c>
      <c r="AW73">
        <f t="shared" si="85"/>
        <v>-0.20522388059701493</v>
      </c>
      <c r="AX73">
        <f t="shared" si="86"/>
        <v>-3.0344827586207524E-3</v>
      </c>
      <c r="AY73">
        <f t="shared" si="87"/>
        <v>0.14699331848552338</v>
      </c>
      <c r="AZ73">
        <f t="shared" si="88"/>
        <v>-6.8965517241381929E-4</v>
      </c>
      <c r="BA73">
        <f t="shared" si="89"/>
        <v>-7.4802205706065689E-2</v>
      </c>
      <c r="BB73">
        <f t="shared" si="90"/>
        <v>-3.9789964994165657E-2</v>
      </c>
      <c r="BC73">
        <f t="shared" si="91"/>
        <v>-4.9508196721311529E-2</v>
      </c>
      <c r="BD73">
        <f t="shared" si="92"/>
        <v>-4.9143093124096655E-2</v>
      </c>
      <c r="BE73">
        <f t="shared" si="93"/>
        <v>-3.8207006088414368E-2</v>
      </c>
      <c r="BF73">
        <f t="shared" si="94"/>
        <v>-8.1652490886998844E-2</v>
      </c>
      <c r="BG73">
        <f t="shared" si="95"/>
        <v>-1.7499999999999946E-2</v>
      </c>
      <c r="BH73">
        <f t="shared" si="96"/>
        <v>2.8015194681861377E-2</v>
      </c>
      <c r="BI73">
        <f t="shared" si="97"/>
        <v>3.4585581565174735E-3</v>
      </c>
      <c r="BL73">
        <f t="shared" si="98"/>
        <v>1.9515140791920092E-2</v>
      </c>
      <c r="BM73">
        <f t="shared" si="99"/>
        <v>2.8803050799677602E-2</v>
      </c>
      <c r="BN73">
        <f t="shared" si="100"/>
        <v>9.9926233005689106E-6</v>
      </c>
      <c r="BO73">
        <f t="shared" si="101"/>
        <v>2.216002287487898E-2</v>
      </c>
      <c r="BP73">
        <f t="shared" si="102"/>
        <v>1.1612796375298282E-5</v>
      </c>
      <c r="BQ73">
        <f t="shared" si="103"/>
        <v>5.6275865181970369E-3</v>
      </c>
      <c r="BR73">
        <f t="shared" si="104"/>
        <v>1.7414034073943066E-4</v>
      </c>
      <c r="BS73">
        <f t="shared" si="105"/>
        <v>8.0421641582904151E-4</v>
      </c>
      <c r="BT73">
        <f t="shared" si="106"/>
        <v>3.3401935158691438E-3</v>
      </c>
      <c r="BU73">
        <f t="shared" si="107"/>
        <v>2.0150984065060735E-3</v>
      </c>
      <c r="BV73">
        <f t="shared" si="108"/>
        <v>5.6980285978348562E-3</v>
      </c>
      <c r="BW73">
        <f t="shared" si="109"/>
        <v>1.5869404771351337E-4</v>
      </c>
      <c r="BX73">
        <f t="shared" si="110"/>
        <v>6.0019055282733416E-4</v>
      </c>
      <c r="BY73">
        <f t="shared" si="111"/>
        <v>4.9820158406278445E-5</v>
      </c>
    </row>
    <row r="74" spans="1:77" ht="15.75" thickBot="1">
      <c r="A74" s="1">
        <v>41219</v>
      </c>
      <c r="B74" s="3">
        <v>26.09</v>
      </c>
      <c r="C74" s="3">
        <v>105.8</v>
      </c>
      <c r="D74" s="3">
        <v>724</v>
      </c>
      <c r="E74" s="3">
        <v>508.5</v>
      </c>
      <c r="F74" s="2">
        <v>87.5</v>
      </c>
      <c r="G74" s="3">
        <v>3990</v>
      </c>
      <c r="H74" s="2">
        <v>82.9</v>
      </c>
      <c r="I74" s="3">
        <v>60.06</v>
      </c>
      <c r="J74" s="3">
        <v>461</v>
      </c>
      <c r="K74" s="3">
        <v>10800</v>
      </c>
      <c r="L74" s="3">
        <v>388</v>
      </c>
      <c r="M74" s="3">
        <v>169.41</v>
      </c>
      <c r="N74" s="3">
        <v>861.1</v>
      </c>
      <c r="O74" s="3">
        <v>995.52</v>
      </c>
      <c r="Q74">
        <f t="shared" si="57"/>
        <v>1.2024825446082184E-2</v>
      </c>
      <c r="R74">
        <f t="shared" si="58"/>
        <v>3.7254901960784285E-2</v>
      </c>
      <c r="S74">
        <f t="shared" si="59"/>
        <v>-6.7224584991082146E-3</v>
      </c>
      <c r="T74">
        <f t="shared" si="60"/>
        <v>1.2746464847639867E-2</v>
      </c>
      <c r="U74">
        <f t="shared" si="61"/>
        <v>1.921956901572517E-2</v>
      </c>
      <c r="V74">
        <f t="shared" si="62"/>
        <v>1.1919857976160284E-2</v>
      </c>
      <c r="W74">
        <f t="shared" si="63"/>
        <v>9.7442143727163397E-3</v>
      </c>
      <c r="X74">
        <f t="shared" si="64"/>
        <v>-1.5409836065573734E-2</v>
      </c>
      <c r="Y74">
        <f t="shared" si="65"/>
        <v>3.2644178454842221E-3</v>
      </c>
      <c r="Z74">
        <f t="shared" si="66"/>
        <v>-7.3529411764705881E-3</v>
      </c>
      <c r="AA74">
        <f t="shared" si="67"/>
        <v>-4.8730443703513138E-3</v>
      </c>
      <c r="AB74">
        <f t="shared" si="68"/>
        <v>8.3328373311112782E-3</v>
      </c>
      <c r="AC74">
        <f t="shared" si="69"/>
        <v>2.329174093879979E-2</v>
      </c>
      <c r="AD74">
        <f t="shared" si="69"/>
        <v>7.4074074074073426E-3</v>
      </c>
      <c r="AG74">
        <f t="shared" si="70"/>
        <v>1.3318849949938544E-4</v>
      </c>
      <c r="AH74">
        <f t="shared" si="71"/>
        <v>1.5301989877040015E-3</v>
      </c>
      <c r="AI74">
        <f t="shared" si="72"/>
        <v>4.1238602298227454E-5</v>
      </c>
      <c r="AJ74">
        <f t="shared" si="73"/>
        <v>1.660162679684145E-4</v>
      </c>
      <c r="AK74">
        <f t="shared" si="74"/>
        <v>3.7982806931607536E-4</v>
      </c>
      <c r="AL74">
        <f t="shared" si="75"/>
        <v>1.3649209270088391E-4</v>
      </c>
      <c r="AM74">
        <f t="shared" si="76"/>
        <v>1.2398900289443425E-4</v>
      </c>
      <c r="AN74">
        <f t="shared" si="77"/>
        <v>2.0103974251698794E-4</v>
      </c>
      <c r="AO74">
        <f t="shared" si="78"/>
        <v>8.1508107758334692E-6</v>
      </c>
      <c r="AP74">
        <f t="shared" si="79"/>
        <v>6.1496102983711465E-5</v>
      </c>
      <c r="AQ74">
        <f t="shared" si="80"/>
        <v>2.0856930152991263E-5</v>
      </c>
      <c r="AR74">
        <f t="shared" si="81"/>
        <v>7.2142995288699101E-5</v>
      </c>
      <c r="AS74">
        <f t="shared" si="82"/>
        <v>5.3275505424676105E-4</v>
      </c>
      <c r="AT74">
        <f t="shared" si="83"/>
        <v>5.7279263513085299E-5</v>
      </c>
      <c r="AV74">
        <f t="shared" si="84"/>
        <v>0.16577301161751568</v>
      </c>
      <c r="AW74">
        <f t="shared" si="85"/>
        <v>-0.21044776119402986</v>
      </c>
      <c r="AX74">
        <f t="shared" si="86"/>
        <v>-7.9473828446149017E-3</v>
      </c>
      <c r="AY74">
        <f t="shared" si="87"/>
        <v>0.13251670378619154</v>
      </c>
      <c r="AZ74">
        <f t="shared" si="88"/>
        <v>2.8653295128939827E-3</v>
      </c>
      <c r="BA74">
        <f t="shared" si="89"/>
        <v>-3.739445114595899E-2</v>
      </c>
      <c r="BB74">
        <f t="shared" si="90"/>
        <v>-3.5710131441200339E-2</v>
      </c>
      <c r="BC74">
        <f t="shared" si="91"/>
        <v>-1.8787779774546619E-2</v>
      </c>
      <c r="BD74">
        <f t="shared" si="92"/>
        <v>-4.5548654244306416E-2</v>
      </c>
      <c r="BE74">
        <f t="shared" si="93"/>
        <v>-5.2215884159719173E-2</v>
      </c>
      <c r="BF74">
        <f t="shared" si="94"/>
        <v>-5.1344743276283619E-2</v>
      </c>
      <c r="BG74">
        <f t="shared" si="95"/>
        <v>-2.0751445086705223E-2</v>
      </c>
      <c r="BH74">
        <f t="shared" si="96"/>
        <v>2.2077151335311601E-2</v>
      </c>
      <c r="BI74">
        <f t="shared" si="97"/>
        <v>1.0146927510349867E-2</v>
      </c>
      <c r="BL74">
        <f t="shared" si="98"/>
        <v>2.344912894844705E-2</v>
      </c>
      <c r="BM74">
        <f t="shared" si="99"/>
        <v>3.0603477504677627E-2</v>
      </c>
      <c r="BN74">
        <f t="shared" si="100"/>
        <v>3.0687646990946798E-6</v>
      </c>
      <c r="BO74">
        <f t="shared" si="101"/>
        <v>1.8059547181937419E-2</v>
      </c>
      <c r="BP74">
        <f t="shared" si="102"/>
        <v>4.8479748492480067E-5</v>
      </c>
      <c r="BQ74">
        <f t="shared" si="103"/>
        <v>1.4144735058403859E-3</v>
      </c>
      <c r="BR74">
        <f t="shared" si="104"/>
        <v>8.3108583681584447E-5</v>
      </c>
      <c r="BS74">
        <f t="shared" si="105"/>
        <v>5.5776611210735435E-6</v>
      </c>
      <c r="BT74">
        <f t="shared" si="106"/>
        <v>2.9376365774183752E-3</v>
      </c>
      <c r="BU74">
        <f t="shared" si="107"/>
        <v>3.4690598712115812E-3</v>
      </c>
      <c r="BV74">
        <f t="shared" si="108"/>
        <v>2.0410100918210883E-3</v>
      </c>
      <c r="BW74">
        <f t="shared" si="109"/>
        <v>2.5118533821596187E-4</v>
      </c>
      <c r="BX74">
        <f t="shared" si="110"/>
        <v>3.4450119614735209E-4</v>
      </c>
      <c r="BY74">
        <f t="shared" si="111"/>
        <v>1.8897200803000714E-4</v>
      </c>
    </row>
    <row r="75" spans="1:77" ht="15.75" thickBot="1">
      <c r="A75" s="1">
        <v>41218</v>
      </c>
      <c r="B75" s="3">
        <v>25.78</v>
      </c>
      <c r="C75" s="3">
        <v>102</v>
      </c>
      <c r="D75" s="3">
        <v>728.9</v>
      </c>
      <c r="E75" s="3">
        <v>502.1</v>
      </c>
      <c r="F75" s="2">
        <v>85.85</v>
      </c>
      <c r="G75" s="3">
        <v>3943</v>
      </c>
      <c r="H75" s="2">
        <v>82.1</v>
      </c>
      <c r="I75" s="3">
        <v>61</v>
      </c>
      <c r="J75" s="3">
        <v>459.5</v>
      </c>
      <c r="K75" s="3">
        <v>10880</v>
      </c>
      <c r="L75" s="3">
        <v>389.9</v>
      </c>
      <c r="M75" s="3">
        <v>168.01</v>
      </c>
      <c r="N75" s="3">
        <v>841.5</v>
      </c>
      <c r="O75" s="3">
        <v>988.2</v>
      </c>
      <c r="Q75">
        <f t="shared" si="57"/>
        <v>-4.633204633204535E-3</v>
      </c>
      <c r="R75">
        <f t="shared" si="58"/>
        <v>-1.1627906976744214E-2</v>
      </c>
      <c r="S75">
        <f t="shared" si="59"/>
        <v>1.6738736225414982E-2</v>
      </c>
      <c r="T75">
        <f t="shared" si="60"/>
        <v>1.5779890754602489E-2</v>
      </c>
      <c r="U75">
        <f t="shared" si="61"/>
        <v>4.0935672514619218E-3</v>
      </c>
      <c r="V75">
        <f t="shared" si="62"/>
        <v>-1.3016270337922404E-2</v>
      </c>
      <c r="W75">
        <f t="shared" si="63"/>
        <v>-2.3781212841854936E-2</v>
      </c>
      <c r="X75">
        <f t="shared" si="64"/>
        <v>-1.1345218800648343E-2</v>
      </c>
      <c r="Y75">
        <f t="shared" si="65"/>
        <v>8.7126987584399307E-4</v>
      </c>
      <c r="Z75">
        <f t="shared" si="66"/>
        <v>3.619047619047619E-2</v>
      </c>
      <c r="AA75">
        <f t="shared" si="67"/>
        <v>1.4308012486992717E-2</v>
      </c>
      <c r="AB75">
        <f t="shared" si="68"/>
        <v>-1.1124190700412094E-2</v>
      </c>
      <c r="AC75">
        <f t="shared" si="69"/>
        <v>9.7192224622030515E-3</v>
      </c>
      <c r="AD75">
        <f t="shared" si="69"/>
        <v>7.4113341420897474E-3</v>
      </c>
      <c r="AG75">
        <f t="shared" si="70"/>
        <v>2.6186737679679988E-5</v>
      </c>
      <c r="AH75">
        <f t="shared" si="71"/>
        <v>9.5356220621974181E-5</v>
      </c>
      <c r="AI75">
        <f t="shared" si="72"/>
        <v>2.903433949664991E-4</v>
      </c>
      <c r="AJ75">
        <f t="shared" si="73"/>
        <v>2.5338768846116985E-4</v>
      </c>
      <c r="AK75">
        <f t="shared" si="74"/>
        <v>1.9037309147729715E-5</v>
      </c>
      <c r="AL75">
        <f t="shared" si="75"/>
        <v>1.7564585966960264E-4</v>
      </c>
      <c r="AM75">
        <f t="shared" si="76"/>
        <v>5.013296666527378E-4</v>
      </c>
      <c r="AN75">
        <f t="shared" si="77"/>
        <v>1.0229767185803324E-4</v>
      </c>
      <c r="AO75">
        <f t="shared" si="78"/>
        <v>2.1327264418291127E-7</v>
      </c>
      <c r="AP75">
        <f t="shared" si="79"/>
        <v>1.2745951218805314E-3</v>
      </c>
      <c r="AQ75">
        <f t="shared" si="80"/>
        <v>2.1357244611384506E-4</v>
      </c>
      <c r="AR75">
        <f t="shared" si="81"/>
        <v>1.2019448976223499E-4</v>
      </c>
      <c r="AS75">
        <f t="shared" si="82"/>
        <v>9.0420487370380888E-5</v>
      </c>
      <c r="AT75">
        <f t="shared" si="83"/>
        <v>5.7338716395693804E-5</v>
      </c>
      <c r="AV75">
        <f t="shared" si="84"/>
        <v>0.20186480186480196</v>
      </c>
      <c r="AW75">
        <f t="shared" si="85"/>
        <v>-0.24444444444444444</v>
      </c>
      <c r="AX75">
        <f t="shared" si="86"/>
        <v>-3.2818268836318576E-3</v>
      </c>
      <c r="AY75">
        <f t="shared" si="87"/>
        <v>9.5092693565976064E-2</v>
      </c>
      <c r="AZ75">
        <f t="shared" si="88"/>
        <v>-1.3785180930499746E-2</v>
      </c>
      <c r="BA75">
        <f t="shared" si="89"/>
        <v>-4.2961165048543692E-2</v>
      </c>
      <c r="BB75">
        <f t="shared" si="90"/>
        <v>-4.7563805104408448E-2</v>
      </c>
      <c r="BC75">
        <f t="shared" si="91"/>
        <v>9.90990990990991E-2</v>
      </c>
      <c r="BD75">
        <f t="shared" si="92"/>
        <v>-4.1909924937447919E-2</v>
      </c>
      <c r="BE75">
        <f t="shared" si="93"/>
        <v>-4.4776119402985072E-2</v>
      </c>
      <c r="BF75">
        <f t="shared" si="94"/>
        <v>-3.9655172413793162E-2</v>
      </c>
      <c r="BG75">
        <f t="shared" si="95"/>
        <v>-2.7719907407407523E-2</v>
      </c>
      <c r="BH75">
        <f t="shared" si="96"/>
        <v>5.25624178712218E-3</v>
      </c>
      <c r="BI75">
        <f t="shared" si="97"/>
        <v>2.5057571545961136E-3</v>
      </c>
      <c r="BL75">
        <f t="shared" si="98"/>
        <v>3.5805296214315351E-2</v>
      </c>
      <c r="BM75">
        <f t="shared" si="99"/>
        <v>4.3653909274034848E-2</v>
      </c>
      <c r="BN75">
        <f t="shared" si="100"/>
        <v>8.4900379052887762E-6</v>
      </c>
      <c r="BO75">
        <f t="shared" si="101"/>
        <v>9.4015915202951723E-3</v>
      </c>
      <c r="BP75">
        <f t="shared" si="102"/>
        <v>9.3852895906655932E-5</v>
      </c>
      <c r="BQ75">
        <f t="shared" si="103"/>
        <v>1.8641843168461921E-3</v>
      </c>
      <c r="BR75">
        <f t="shared" si="104"/>
        <v>4.3974360925724029E-4</v>
      </c>
      <c r="BS75">
        <f t="shared" si="105"/>
        <v>1.4459722464041909E-2</v>
      </c>
      <c r="BT75">
        <f t="shared" si="106"/>
        <v>2.5564389012993666E-3</v>
      </c>
      <c r="BU75">
        <f t="shared" si="107"/>
        <v>2.6480246457458324E-3</v>
      </c>
      <c r="BV75">
        <f t="shared" si="108"/>
        <v>1.1214440557323507E-3</v>
      </c>
      <c r="BW75">
        <f t="shared" si="109"/>
        <v>5.2062872209164774E-4</v>
      </c>
      <c r="BX75">
        <f t="shared" si="110"/>
        <v>3.0270218869025064E-6</v>
      </c>
      <c r="BY75">
        <f t="shared" si="111"/>
        <v>3.7277602002841351E-5</v>
      </c>
    </row>
    <row r="76" spans="1:77" ht="15.75" thickBot="1">
      <c r="A76" s="1">
        <v>41215</v>
      </c>
      <c r="B76" s="3">
        <v>25.9</v>
      </c>
      <c r="C76" s="3">
        <v>103.2</v>
      </c>
      <c r="D76" s="3">
        <v>716.9</v>
      </c>
      <c r="E76" s="3">
        <v>494.3</v>
      </c>
      <c r="F76" s="2">
        <v>85.5</v>
      </c>
      <c r="G76" s="3">
        <v>3995</v>
      </c>
      <c r="H76" s="2">
        <v>84.1</v>
      </c>
      <c r="I76" s="3">
        <v>61.7</v>
      </c>
      <c r="J76" s="3">
        <v>459.1</v>
      </c>
      <c r="K76" s="3">
        <v>10500</v>
      </c>
      <c r="L76" s="3">
        <v>384.4</v>
      </c>
      <c r="M76" s="3">
        <v>169.9</v>
      </c>
      <c r="N76" s="3">
        <v>833.4</v>
      </c>
      <c r="O76" s="3">
        <v>980.93</v>
      </c>
      <c r="Q76">
        <f t="shared" si="57"/>
        <v>-2.4849397590361453E-2</v>
      </c>
      <c r="R76">
        <f t="shared" si="58"/>
        <v>-2.087286527514234E-2</v>
      </c>
      <c r="S76">
        <f t="shared" si="59"/>
        <v>-1.3929516645772393E-3</v>
      </c>
      <c r="T76">
        <f t="shared" si="60"/>
        <v>1.7078189300411547E-2</v>
      </c>
      <c r="U76">
        <f t="shared" si="61"/>
        <v>-1.1682242990653543E-3</v>
      </c>
      <c r="V76">
        <f t="shared" si="62"/>
        <v>-1.25E-3</v>
      </c>
      <c r="W76">
        <f t="shared" si="63"/>
        <v>4.778972520907903E-3</v>
      </c>
      <c r="X76">
        <f t="shared" si="64"/>
        <v>2.1692333167743043E-2</v>
      </c>
      <c r="Y76">
        <f t="shared" si="65"/>
        <v>7.9034028540066366E-3</v>
      </c>
      <c r="Z76">
        <f t="shared" si="66"/>
        <v>4.7846889952153108E-3</v>
      </c>
      <c r="AA76">
        <f t="shared" si="67"/>
        <v>7.8104660244716093E-4</v>
      </c>
      <c r="AB76">
        <f t="shared" si="68"/>
        <v>1.1309523809523844E-2</v>
      </c>
      <c r="AC76">
        <f t="shared" si="69"/>
        <v>5.9143029571514507E-3</v>
      </c>
      <c r="AD76">
        <f t="shared" si="69"/>
        <v>5.2984340411576202E-3</v>
      </c>
      <c r="AG76">
        <f t="shared" si="70"/>
        <v>6.4178575842714842E-4</v>
      </c>
      <c r="AH76">
        <f t="shared" si="71"/>
        <v>3.6138045272579979E-4</v>
      </c>
      <c r="AI76">
        <f t="shared" si="72"/>
        <v>1.1929490799490781E-6</v>
      </c>
      <c r="AJ76">
        <f t="shared" si="73"/>
        <v>2.964063049873207E-4</v>
      </c>
      <c r="AK76">
        <f t="shared" si="74"/>
        <v>8.0750901365215658E-7</v>
      </c>
      <c r="AL76">
        <f t="shared" si="75"/>
        <v>2.210797077314433E-6</v>
      </c>
      <c r="AM76">
        <f t="shared" si="76"/>
        <v>3.8066346628871945E-5</v>
      </c>
      <c r="AN76">
        <f t="shared" si="77"/>
        <v>5.2547863711080564E-4</v>
      </c>
      <c r="AO76">
        <f t="shared" si="78"/>
        <v>5.6159248996497346E-5</v>
      </c>
      <c r="AP76">
        <f t="shared" si="79"/>
        <v>1.8452910217413088E-5</v>
      </c>
      <c r="AQ76">
        <f t="shared" si="80"/>
        <v>1.1818998111022874E-6</v>
      </c>
      <c r="AR76">
        <f t="shared" si="81"/>
        <v>1.31569841047863E-4</v>
      </c>
      <c r="AS76">
        <f t="shared" si="82"/>
        <v>3.2536178197843486E-5</v>
      </c>
      <c r="AT76">
        <f t="shared" si="83"/>
        <v>2.9804318434882051E-5</v>
      </c>
      <c r="AV76">
        <f t="shared" si="84"/>
        <v>0.23098859315589351</v>
      </c>
      <c r="AW76">
        <f t="shared" si="85"/>
        <v>-0.22406015037593982</v>
      </c>
      <c r="AX76">
        <f t="shared" si="86"/>
        <v>-7.7508650519031459E-3</v>
      </c>
      <c r="AY76">
        <f t="shared" si="87"/>
        <v>0.10334821428571431</v>
      </c>
      <c r="AZ76">
        <f t="shared" si="88"/>
        <v>-2.2857142857142857E-2</v>
      </c>
      <c r="BA76">
        <f t="shared" si="89"/>
        <v>3.5167043456417984E-3</v>
      </c>
      <c r="BB76">
        <f t="shared" si="90"/>
        <v>-1.9813519813519847E-2</v>
      </c>
      <c r="BC76">
        <f t="shared" si="91"/>
        <v>0.31276595744680857</v>
      </c>
      <c r="BD76">
        <f t="shared" si="92"/>
        <v>-4.3541666666666617E-2</v>
      </c>
      <c r="BE76">
        <f t="shared" si="93"/>
        <v>-7.8381462301413143E-2</v>
      </c>
      <c r="BF76">
        <f t="shared" si="94"/>
        <v>-4.7807778053009689E-2</v>
      </c>
      <c r="BG76">
        <f t="shared" si="95"/>
        <v>-1.4100853014565116E-2</v>
      </c>
      <c r="BH76">
        <f t="shared" si="96"/>
        <v>-8.3922791032255779E-4</v>
      </c>
      <c r="BI76">
        <f t="shared" si="97"/>
        <v>1.2792450492493843E-2</v>
      </c>
      <c r="BL76">
        <f t="shared" si="98"/>
        <v>4.7675266439322933E-2</v>
      </c>
      <c r="BM76">
        <f t="shared" si="99"/>
        <v>3.5551436434305507E-2</v>
      </c>
      <c r="BN76">
        <f t="shared" si="100"/>
        <v>2.4188685269535188E-6</v>
      </c>
      <c r="BO76">
        <f t="shared" si="101"/>
        <v>1.1070685513807381E-2</v>
      </c>
      <c r="BP76">
        <f t="shared" si="102"/>
        <v>3.5192755809728505E-4</v>
      </c>
      <c r="BQ76">
        <f t="shared" si="103"/>
        <v>1.0901015404564215E-5</v>
      </c>
      <c r="BR76">
        <f t="shared" si="104"/>
        <v>4.597139264008851E-5</v>
      </c>
      <c r="BS76">
        <f t="shared" si="105"/>
        <v>0.11149952405457572</v>
      </c>
      <c r="BT76">
        <f t="shared" si="106"/>
        <v>2.7241072498748299E-3</v>
      </c>
      <c r="BU76">
        <f t="shared" si="107"/>
        <v>7.2359357622600751E-3</v>
      </c>
      <c r="BV76">
        <f t="shared" si="108"/>
        <v>1.7339374413470961E-3</v>
      </c>
      <c r="BW76">
        <f t="shared" si="109"/>
        <v>8.4607537941136445E-5</v>
      </c>
      <c r="BX76">
        <f t="shared" si="110"/>
        <v>1.8971563482090735E-5</v>
      </c>
      <c r="BY76">
        <f t="shared" si="111"/>
        <v>2.6870526899788597E-4</v>
      </c>
    </row>
    <row r="77" spans="1:77" ht="15.75" thickBot="1">
      <c r="A77" s="1">
        <v>41214</v>
      </c>
      <c r="B77" s="3">
        <v>26.56</v>
      </c>
      <c r="C77" s="3">
        <v>105.4</v>
      </c>
      <c r="D77" s="3">
        <v>717.9</v>
      </c>
      <c r="E77" s="3">
        <v>486</v>
      </c>
      <c r="F77" s="2">
        <v>85.6</v>
      </c>
      <c r="G77" s="3">
        <v>4000</v>
      </c>
      <c r="H77" s="2">
        <v>83.7</v>
      </c>
      <c r="I77" s="3">
        <v>60.39</v>
      </c>
      <c r="J77" s="3">
        <v>455.5</v>
      </c>
      <c r="K77" s="3">
        <v>10450</v>
      </c>
      <c r="L77" s="3">
        <v>384.1</v>
      </c>
      <c r="M77" s="3">
        <v>168</v>
      </c>
      <c r="N77" s="3">
        <v>828.5</v>
      </c>
      <c r="O77" s="3">
        <v>975.76</v>
      </c>
      <c r="Q77">
        <f t="shared" si="57"/>
        <v>5.396825396825395E-2</v>
      </c>
      <c r="R77">
        <f t="shared" si="58"/>
        <v>-3.7442922374429172E-2</v>
      </c>
      <c r="S77">
        <f t="shared" si="59"/>
        <v>6.0257847533631646E-3</v>
      </c>
      <c r="T77">
        <f t="shared" si="60"/>
        <v>3.0959752321981426E-3</v>
      </c>
      <c r="U77">
        <f t="shared" si="61"/>
        <v>-5.837711617047445E-4</v>
      </c>
      <c r="V77">
        <f t="shared" si="62"/>
        <v>1.2658227848101266E-2</v>
      </c>
      <c r="W77">
        <f t="shared" si="63"/>
        <v>8.4337349397590709E-3</v>
      </c>
      <c r="X77">
        <f t="shared" si="64"/>
        <v>3.8521066208082579E-2</v>
      </c>
      <c r="Y77">
        <f t="shared" si="65"/>
        <v>2.9378531073446328E-2</v>
      </c>
      <c r="Z77">
        <f t="shared" si="66"/>
        <v>7.7145612343297977E-3</v>
      </c>
      <c r="AA77">
        <f t="shared" si="67"/>
        <v>-3.6316472114136895E-3</v>
      </c>
      <c r="AB77">
        <f t="shared" si="68"/>
        <v>-5.9520266650740469E-5</v>
      </c>
      <c r="AC77">
        <f t="shared" si="69"/>
        <v>3.9990305380513264E-3</v>
      </c>
      <c r="AD77">
        <f t="shared" si="69"/>
        <v>5.0263678312458754E-3</v>
      </c>
      <c r="AG77">
        <f t="shared" si="70"/>
        <v>2.8605554471692225E-3</v>
      </c>
      <c r="AH77">
        <f t="shared" si="71"/>
        <v>1.265941123367505E-3</v>
      </c>
      <c r="AI77">
        <f t="shared" si="72"/>
        <v>4.0024783622350746E-5</v>
      </c>
      <c r="AJ77">
        <f t="shared" si="73"/>
        <v>1.0460311064792488E-5</v>
      </c>
      <c r="AK77">
        <f t="shared" si="74"/>
        <v>9.8697709299030203E-8</v>
      </c>
      <c r="AL77">
        <f t="shared" si="75"/>
        <v>1.5429000815017982E-4</v>
      </c>
      <c r="AM77">
        <f t="shared" si="76"/>
        <v>9.6521890716337879E-5</v>
      </c>
      <c r="AN77">
        <f t="shared" si="77"/>
        <v>1.5802257855849688E-3</v>
      </c>
      <c r="AO77">
        <f t="shared" si="78"/>
        <v>8.3920734751189937E-4</v>
      </c>
      <c r="AP77">
        <f t="shared" si="79"/>
        <v>5.2208678421902076E-5</v>
      </c>
      <c r="AQ77">
        <f t="shared" si="80"/>
        <v>1.1059227315699816E-5</v>
      </c>
      <c r="AR77">
        <f t="shared" si="81"/>
        <v>1.0270945876653872E-8</v>
      </c>
      <c r="AS77">
        <f t="shared" si="82"/>
        <v>1.4354830107784564E-5</v>
      </c>
      <c r="AT77">
        <f t="shared" si="83"/>
        <v>2.6907738300314756E-5</v>
      </c>
      <c r="AV77">
        <f t="shared" si="84"/>
        <v>0.29245742092457411</v>
      </c>
      <c r="AW77">
        <f t="shared" si="85"/>
        <v>-0.20900562851782359</v>
      </c>
      <c r="AX77">
        <f t="shared" si="86"/>
        <v>-1.3873626373626404E-2</v>
      </c>
      <c r="AY77">
        <f t="shared" si="87"/>
        <v>0.10832383124287344</v>
      </c>
      <c r="AZ77">
        <f t="shared" si="88"/>
        <v>-1.3142725386211675E-2</v>
      </c>
      <c r="BA77">
        <f t="shared" si="89"/>
        <v>4.7726701833710125E-3</v>
      </c>
      <c r="BB77">
        <f t="shared" si="90"/>
        <v>-3.0015065476880324E-2</v>
      </c>
      <c r="BC77">
        <f t="shared" si="91"/>
        <v>0.33576642335766421</v>
      </c>
      <c r="BD77">
        <f t="shared" si="92"/>
        <v>-5.6154164939908872E-2</v>
      </c>
      <c r="BE77">
        <f t="shared" si="93"/>
        <v>-8.892763731473409E-2</v>
      </c>
      <c r="BF77">
        <f t="shared" si="94"/>
        <v>-3.9509877469367231E-2</v>
      </c>
      <c r="BG77">
        <f t="shared" si="95"/>
        <v>-2.3255813953488372E-2</v>
      </c>
      <c r="BH77">
        <f t="shared" si="96"/>
        <v>-6.7138232825800538E-3</v>
      </c>
      <c r="BI77">
        <f t="shared" si="97"/>
        <v>1.2503761505017022E-2</v>
      </c>
      <c r="BL77">
        <f t="shared" si="98"/>
        <v>7.8296710406926776E-2</v>
      </c>
      <c r="BM77">
        <f t="shared" si="99"/>
        <v>3.0100988207512253E-2</v>
      </c>
      <c r="BN77">
        <f t="shared" si="100"/>
        <v>5.8952183510307252E-5</v>
      </c>
      <c r="BO77">
        <f t="shared" si="101"/>
        <v>1.2142484492416953E-2</v>
      </c>
      <c r="BP77">
        <f t="shared" si="102"/>
        <v>8.1817721383804572E-5</v>
      </c>
      <c r="BQ77">
        <f t="shared" si="103"/>
        <v>2.0772031475185743E-5</v>
      </c>
      <c r="BR77">
        <f t="shared" si="104"/>
        <v>1.170546455568679E-5</v>
      </c>
      <c r="BS77">
        <f t="shared" si="105"/>
        <v>0.12738896708190264</v>
      </c>
      <c r="BT77">
        <f t="shared" si="106"/>
        <v>4.1997501242270578E-3</v>
      </c>
      <c r="BU77">
        <f t="shared" si="107"/>
        <v>9.1413636378731618E-3</v>
      </c>
      <c r="BV77">
        <f t="shared" si="108"/>
        <v>1.111733901215761E-3</v>
      </c>
      <c r="BW77">
        <f t="shared" si="109"/>
        <v>3.3683982277340005E-4</v>
      </c>
      <c r="BX77">
        <f t="shared" si="110"/>
        <v>1.0465763044814547E-4</v>
      </c>
      <c r="BY77">
        <f t="shared" si="111"/>
        <v>2.5932409662887007E-4</v>
      </c>
    </row>
    <row r="78" spans="1:77" ht="15.75" thickBot="1">
      <c r="A78" s="1">
        <v>41213</v>
      </c>
      <c r="B78" s="3">
        <v>25.2</v>
      </c>
      <c r="C78" s="3">
        <v>109.5</v>
      </c>
      <c r="D78" s="3">
        <v>713.6</v>
      </c>
      <c r="E78" s="3">
        <v>484.5</v>
      </c>
      <c r="F78" s="2">
        <v>85.65</v>
      </c>
      <c r="G78" s="3">
        <v>3950</v>
      </c>
      <c r="H78" s="2">
        <v>83</v>
      </c>
      <c r="I78" s="3">
        <v>58.15</v>
      </c>
      <c r="J78" s="3">
        <v>442.5</v>
      </c>
      <c r="K78" s="3">
        <v>10370</v>
      </c>
      <c r="L78" s="3">
        <v>385.5</v>
      </c>
      <c r="M78" s="3">
        <v>168.01</v>
      </c>
      <c r="N78" s="3">
        <v>825.2</v>
      </c>
      <c r="O78" s="3">
        <v>970.88</v>
      </c>
      <c r="Q78">
        <f t="shared" si="57"/>
        <v>3.1847133757961104E-3</v>
      </c>
      <c r="R78">
        <f t="shared" si="58"/>
        <v>-0.14453125</v>
      </c>
      <c r="S78">
        <f t="shared" si="59"/>
        <v>6.4880112834979162E-3</v>
      </c>
      <c r="T78">
        <f t="shared" si="60"/>
        <v>2.5396825396825397E-2</v>
      </c>
      <c r="U78">
        <f t="shared" si="61"/>
        <v>-1.2680115273775151E-2</v>
      </c>
      <c r="V78">
        <f t="shared" si="62"/>
        <v>-1.0025062656641603E-2</v>
      </c>
      <c r="W78">
        <f t="shared" si="63"/>
        <v>1.2195121951219513E-2</v>
      </c>
      <c r="X78">
        <f t="shared" si="64"/>
        <v>-3.389267320152848E-2</v>
      </c>
      <c r="Y78">
        <f t="shared" si="65"/>
        <v>-8.9585666293393058E-3</v>
      </c>
      <c r="Z78">
        <f t="shared" si="66"/>
        <v>-1.2380952380952381E-2</v>
      </c>
      <c r="AA78">
        <f t="shared" si="67"/>
        <v>-2.8453181583032142E-3</v>
      </c>
      <c r="AB78">
        <f t="shared" si="68"/>
        <v>-8.920076117983212E-4</v>
      </c>
      <c r="AC78">
        <f t="shared" si="69"/>
        <v>-4.5838359469239504E-3</v>
      </c>
      <c r="AD78">
        <f t="shared" si="69"/>
        <v>1.4130849604439403E-3</v>
      </c>
      <c r="AG78">
        <f t="shared" si="70"/>
        <v>7.2933490352352797E-6</v>
      </c>
      <c r="AH78">
        <f t="shared" si="71"/>
        <v>2.0354270647175671E-2</v>
      </c>
      <c r="AI78">
        <f t="shared" si="72"/>
        <v>4.6087002524711744E-5</v>
      </c>
      <c r="AJ78">
        <f t="shared" si="73"/>
        <v>6.5204085093166291E-4</v>
      </c>
      <c r="AK78">
        <f t="shared" si="74"/>
        <v>1.5402065986622375E-4</v>
      </c>
      <c r="AL78">
        <f t="shared" si="75"/>
        <v>1.053073631691394E-4</v>
      </c>
      <c r="AM78">
        <f t="shared" si="76"/>
        <v>1.8457783384693297E-4</v>
      </c>
      <c r="AN78">
        <f t="shared" si="77"/>
        <v>1.0667857033552599E-3</v>
      </c>
      <c r="AO78">
        <f t="shared" si="78"/>
        <v>8.7759836050787165E-5</v>
      </c>
      <c r="AP78">
        <f t="shared" si="79"/>
        <v>1.6563577533227621E-4</v>
      </c>
      <c r="AQ78">
        <f t="shared" si="80"/>
        <v>6.4476006502386875E-6</v>
      </c>
      <c r="AR78">
        <f t="shared" si="81"/>
        <v>5.3456814157045825E-7</v>
      </c>
      <c r="AS78">
        <f t="shared" si="82"/>
        <v>2.2983295315956131E-5</v>
      </c>
      <c r="AT78">
        <f t="shared" si="83"/>
        <v>2.47742584811632E-6</v>
      </c>
      <c r="AV78">
        <f t="shared" si="84"/>
        <v>0.22152205525933111</v>
      </c>
      <c r="AW78">
        <f t="shared" si="85"/>
        <v>-0.17669172932330826</v>
      </c>
      <c r="AX78">
        <f t="shared" si="86"/>
        <v>-2.3803009575923361E-2</v>
      </c>
      <c r="AY78">
        <f t="shared" si="87"/>
        <v>0.11945471349353047</v>
      </c>
      <c r="AZ78">
        <f t="shared" si="88"/>
        <v>-1.1661807580174263E-3</v>
      </c>
      <c r="BA78">
        <f t="shared" si="89"/>
        <v>-4.7871000251952633E-3</v>
      </c>
      <c r="BB78">
        <f t="shared" si="90"/>
        <v>-4.4879171461450006E-2</v>
      </c>
      <c r="BC78">
        <f t="shared" si="91"/>
        <v>0.36566463128229215</v>
      </c>
      <c r="BD78">
        <f t="shared" si="92"/>
        <v>-8.3850931677018639E-2</v>
      </c>
      <c r="BE78">
        <f t="shared" si="93"/>
        <v>-9.5034470721703471E-2</v>
      </c>
      <c r="BF78">
        <f t="shared" si="94"/>
        <v>-3.6249999999999998E-2</v>
      </c>
      <c r="BG78">
        <f t="shared" si="95"/>
        <v>-2.3311242878735143E-2</v>
      </c>
      <c r="BH78">
        <f t="shared" si="96"/>
        <v>-9.4826551434401361E-3</v>
      </c>
      <c r="BI78">
        <f t="shared" si="97"/>
        <v>1.0880543090074286E-2</v>
      </c>
      <c r="BL78">
        <f t="shared" si="98"/>
        <v>4.363090780745809E-2</v>
      </c>
      <c r="BM78">
        <f t="shared" si="99"/>
        <v>1.9932488276021967E-2</v>
      </c>
      <c r="BN78">
        <f t="shared" si="100"/>
        <v>3.1002108872079249E-4</v>
      </c>
      <c r="BO78">
        <f t="shared" si="101"/>
        <v>1.4719470359212191E-2</v>
      </c>
      <c r="BP78">
        <f t="shared" si="102"/>
        <v>8.5921078025250584E-6</v>
      </c>
      <c r="BQ78">
        <f t="shared" si="103"/>
        <v>2.5021362481479795E-5</v>
      </c>
      <c r="BR78">
        <f t="shared" si="104"/>
        <v>3.3435698522288186E-4</v>
      </c>
      <c r="BS78">
        <f t="shared" si="105"/>
        <v>0.14962516211926483</v>
      </c>
      <c r="BT78">
        <f t="shared" si="106"/>
        <v>8.5566654889721646E-3</v>
      </c>
      <c r="BU78">
        <f t="shared" si="107"/>
        <v>1.0346411582936867E-2</v>
      </c>
      <c r="BV78">
        <f t="shared" si="108"/>
        <v>9.0497463965597078E-4</v>
      </c>
      <c r="BW78">
        <f t="shared" si="109"/>
        <v>3.3887749105586726E-4</v>
      </c>
      <c r="BX78">
        <f t="shared" si="110"/>
        <v>1.6897564051446379E-4</v>
      </c>
      <c r="BY78">
        <f t="shared" si="111"/>
        <v>2.0967979961745138E-4</v>
      </c>
    </row>
    <row r="79" spans="1:77" ht="15.75" thickBot="1">
      <c r="A79" s="1">
        <v>41212</v>
      </c>
      <c r="B79" s="3">
        <v>25.12</v>
      </c>
      <c r="C79" s="3">
        <v>128</v>
      </c>
      <c r="D79" s="3">
        <v>709</v>
      </c>
      <c r="E79" s="3">
        <v>472.5</v>
      </c>
      <c r="F79" s="2">
        <v>86.75</v>
      </c>
      <c r="G79" s="3">
        <v>3990</v>
      </c>
      <c r="H79" s="2">
        <v>82</v>
      </c>
      <c r="I79" s="3">
        <v>60.19</v>
      </c>
      <c r="J79" s="3">
        <v>446.5</v>
      </c>
      <c r="K79" s="3">
        <v>10500</v>
      </c>
      <c r="L79" s="3">
        <v>386.6</v>
      </c>
      <c r="M79" s="3">
        <v>168.16</v>
      </c>
      <c r="N79" s="3">
        <v>829</v>
      </c>
      <c r="O79" s="3">
        <v>969.51</v>
      </c>
      <c r="Q79">
        <f t="shared" si="57"/>
        <v>1.4129995962858353E-2</v>
      </c>
      <c r="R79">
        <f t="shared" si="58"/>
        <v>-2.7269185820022932E-3</v>
      </c>
      <c r="S79">
        <f t="shared" si="59"/>
        <v>0</v>
      </c>
      <c r="T79">
        <f t="shared" si="60"/>
        <v>4.7904191616766519E-2</v>
      </c>
      <c r="U79">
        <f t="shared" si="61"/>
        <v>-1.7261219792866016E-3</v>
      </c>
      <c r="V79">
        <f t="shared" si="62"/>
        <v>1.2547051442910915E-3</v>
      </c>
      <c r="W79">
        <f t="shared" si="63"/>
        <v>-8.9436789944403548E-3</v>
      </c>
      <c r="X79">
        <f t="shared" si="64"/>
        <v>8.207705192629729E-3</v>
      </c>
      <c r="Y79">
        <f t="shared" si="65"/>
        <v>5.6306306306306304E-3</v>
      </c>
      <c r="Z79">
        <f t="shared" si="66"/>
        <v>0</v>
      </c>
      <c r="AA79">
        <f t="shared" si="67"/>
        <v>1.813941435605197E-3</v>
      </c>
      <c r="AB79">
        <f t="shared" si="68"/>
        <v>-1.1985898942420636E-2</v>
      </c>
      <c r="AC79">
        <f t="shared" si="69"/>
        <v>6.0350030175015089E-4</v>
      </c>
      <c r="AD79">
        <f t="shared" si="69"/>
        <v>1.1001501626762278E-2</v>
      </c>
      <c r="AG79">
        <f t="shared" si="70"/>
        <v>1.8621066070418301E-4</v>
      </c>
      <c r="AH79">
        <f t="shared" si="71"/>
        <v>7.4660414947097847E-7</v>
      </c>
      <c r="AI79">
        <f t="shared" si="72"/>
        <v>9.0438280862203574E-8</v>
      </c>
      <c r="AJ79">
        <f t="shared" si="73"/>
        <v>2.3080776553795865E-3</v>
      </c>
      <c r="AK79">
        <f t="shared" si="74"/>
        <v>2.1214293423175955E-6</v>
      </c>
      <c r="AL79">
        <f t="shared" si="75"/>
        <v>1.0359783315343458E-6</v>
      </c>
      <c r="AM79">
        <f t="shared" si="76"/>
        <v>5.7045670570295052E-5</v>
      </c>
      <c r="AN79">
        <f t="shared" si="77"/>
        <v>8.9088922494185368E-5</v>
      </c>
      <c r="AO79">
        <f t="shared" si="78"/>
        <v>2.7260671174295476E-5</v>
      </c>
      <c r="AP79">
        <f t="shared" si="79"/>
        <v>2.3912483924114675E-7</v>
      </c>
      <c r="AQ79">
        <f t="shared" si="80"/>
        <v>4.494599237811465E-6</v>
      </c>
      <c r="AR79">
        <f t="shared" si="81"/>
        <v>1.39831405465161E-4</v>
      </c>
      <c r="AS79">
        <f t="shared" si="82"/>
        <v>1.5464290839080835E-7</v>
      </c>
      <c r="AT79">
        <f t="shared" si="83"/>
        <v>1.2459919016626512E-4</v>
      </c>
      <c r="AV79">
        <f t="shared" si="84"/>
        <v>0.24356435643564367</v>
      </c>
      <c r="AW79">
        <f t="shared" si="85"/>
        <v>-1.5384615384615385E-2</v>
      </c>
      <c r="AX79">
        <f t="shared" si="86"/>
        <v>-3.2610178741983867E-2</v>
      </c>
      <c r="AY79">
        <f t="shared" si="87"/>
        <v>6.6591422121896157E-2</v>
      </c>
      <c r="AZ79">
        <f t="shared" si="88"/>
        <v>2.9918081443666103E-2</v>
      </c>
      <c r="BA79">
        <f t="shared" si="89"/>
        <v>-1.1152416356877323E-2</v>
      </c>
      <c r="BB79">
        <f t="shared" si="90"/>
        <v>-6.7969993180268279E-2</v>
      </c>
      <c r="BC79">
        <f t="shared" si="91"/>
        <v>0.4538647342995169</v>
      </c>
      <c r="BD79">
        <f t="shared" si="92"/>
        <v>-7.7479338842975212E-2</v>
      </c>
      <c r="BE79">
        <f t="shared" si="93"/>
        <v>-8.296943231441048E-2</v>
      </c>
      <c r="BF79">
        <f t="shared" si="94"/>
        <v>-3.3499999999999946E-2</v>
      </c>
      <c r="BG79">
        <f t="shared" si="95"/>
        <v>-2.5159420289855093E-2</v>
      </c>
      <c r="BH79">
        <f t="shared" si="96"/>
        <v>-1.2048192771084338E-3</v>
      </c>
      <c r="BI79">
        <f t="shared" si="97"/>
        <v>1.891121031746074E-3</v>
      </c>
      <c r="BL79">
        <f t="shared" si="98"/>
        <v>5.3325168223903138E-2</v>
      </c>
      <c r="BM79">
        <f t="shared" si="99"/>
        <v>4.0500151592428473E-4</v>
      </c>
      <c r="BN79">
        <f t="shared" si="100"/>
        <v>6.9773029527880556E-4</v>
      </c>
      <c r="BO79">
        <f t="shared" si="101"/>
        <v>4.6868445781097301E-3</v>
      </c>
      <c r="BP79">
        <f t="shared" si="102"/>
        <v>1.1570536921956288E-3</v>
      </c>
      <c r="BQ79">
        <f t="shared" si="103"/>
        <v>1.2921896778391362E-4</v>
      </c>
      <c r="BR79">
        <f t="shared" si="104"/>
        <v>1.7119942853566395E-3</v>
      </c>
      <c r="BS79">
        <f t="shared" si="105"/>
        <v>0.22563851045736516</v>
      </c>
      <c r="BT79">
        <f t="shared" si="106"/>
        <v>7.4184893905178285E-3</v>
      </c>
      <c r="BU79">
        <f t="shared" si="107"/>
        <v>8.0375301801124347E-3</v>
      </c>
      <c r="BV79">
        <f t="shared" si="108"/>
        <v>7.4708175941829455E-4</v>
      </c>
      <c r="BW79">
        <f t="shared" si="109"/>
        <v>4.1033806226154369E-4</v>
      </c>
      <c r="BX79">
        <f t="shared" si="110"/>
        <v>2.2289986242056585E-5</v>
      </c>
      <c r="BY79">
        <f t="shared" si="111"/>
        <v>3.0150010379375867E-5</v>
      </c>
    </row>
    <row r="80" spans="1:77" ht="15.75" thickBot="1">
      <c r="A80" s="1">
        <v>41211</v>
      </c>
      <c r="B80" s="3">
        <v>24.77</v>
      </c>
      <c r="C80" s="3">
        <v>128.35</v>
      </c>
      <c r="D80" s="3">
        <v>709</v>
      </c>
      <c r="E80" s="3">
        <v>450.9</v>
      </c>
      <c r="F80" s="2">
        <v>86.9</v>
      </c>
      <c r="G80" s="3">
        <v>3985</v>
      </c>
      <c r="H80" s="2">
        <v>82.74</v>
      </c>
      <c r="I80" s="3">
        <v>59.7</v>
      </c>
      <c r="J80" s="3">
        <v>444</v>
      </c>
      <c r="K80" s="3">
        <v>10500</v>
      </c>
      <c r="L80" s="3">
        <v>385.9</v>
      </c>
      <c r="M80" s="3">
        <v>170.2</v>
      </c>
      <c r="N80" s="3">
        <v>828.5</v>
      </c>
      <c r="O80" s="3">
        <v>958.96</v>
      </c>
      <c r="Q80">
        <f t="shared" si="57"/>
        <v>0</v>
      </c>
      <c r="R80">
        <f t="shared" si="58"/>
        <v>0</v>
      </c>
      <c r="S80">
        <f t="shared" si="59"/>
        <v>-1.04675505931612E-2</v>
      </c>
      <c r="T80">
        <f t="shared" si="60"/>
        <v>-1.764705882352946E-2</v>
      </c>
      <c r="U80">
        <f t="shared" si="61"/>
        <v>-7.4243289548828273E-3</v>
      </c>
      <c r="V80">
        <f t="shared" si="62"/>
        <v>-3.7499999999999999E-3</v>
      </c>
      <c r="W80">
        <f t="shared" si="63"/>
        <v>-1.4295925661186596E-2</v>
      </c>
      <c r="X80">
        <f t="shared" si="64"/>
        <v>-5.9842519685039328E-2</v>
      </c>
      <c r="Y80">
        <f t="shared" si="65"/>
        <v>-1.6611295681063124E-2</v>
      </c>
      <c r="Z80">
        <f t="shared" si="66"/>
        <v>-4.7393364928909956E-3</v>
      </c>
      <c r="AA80">
        <f t="shared" si="67"/>
        <v>7.5718015665795753E-3</v>
      </c>
      <c r="AB80">
        <f t="shared" si="68"/>
        <v>-2.2861832463802966E-3</v>
      </c>
      <c r="AC80">
        <f t="shared" si="69"/>
        <v>1.2712382349346017E-2</v>
      </c>
      <c r="AD80">
        <f t="shared" si="69"/>
        <v>-5.3932957185528667E-3</v>
      </c>
      <c r="AG80">
        <f t="shared" si="70"/>
        <v>2.3434627982572245E-7</v>
      </c>
      <c r="AH80">
        <f t="shared" si="71"/>
        <v>3.4702324684259596E-6</v>
      </c>
      <c r="AI80">
        <f t="shared" si="72"/>
        <v>1.033642494942093E-4</v>
      </c>
      <c r="AJ80">
        <f t="shared" si="73"/>
        <v>3.0655785473857094E-4</v>
      </c>
      <c r="AK80">
        <f t="shared" si="74"/>
        <v>5.1190014113126279E-5</v>
      </c>
      <c r="AL80">
        <f t="shared" si="75"/>
        <v>1.589517176069304E-5</v>
      </c>
      <c r="AM80">
        <f t="shared" si="76"/>
        <v>1.6654173774033139E-4</v>
      </c>
      <c r="AN80">
        <f t="shared" si="77"/>
        <v>3.4353116880118609E-3</v>
      </c>
      <c r="AO80">
        <f t="shared" si="78"/>
        <v>2.8970596610730854E-4</v>
      </c>
      <c r="AP80">
        <f t="shared" si="79"/>
        <v>2.7335543531508306E-5</v>
      </c>
      <c r="AQ80">
        <f t="shared" si="80"/>
        <v>6.2061420599279662E-5</v>
      </c>
      <c r="AR80">
        <f t="shared" si="81"/>
        <v>4.5169736450395201E-6</v>
      </c>
      <c r="AS80">
        <f t="shared" si="82"/>
        <v>1.5630322135621913E-4</v>
      </c>
      <c r="AT80">
        <f t="shared" si="83"/>
        <v>2.7377974288792146E-5</v>
      </c>
      <c r="AV80">
        <f t="shared" si="84"/>
        <v>0.23788105947026475</v>
      </c>
      <c r="AW80">
        <f t="shared" si="85"/>
        <v>-1.2692307692307735E-2</v>
      </c>
      <c r="AX80">
        <f t="shared" si="86"/>
        <v>-2.8634059460199996E-2</v>
      </c>
      <c r="AY80">
        <f t="shared" si="87"/>
        <v>3.3463213385285275E-2</v>
      </c>
      <c r="AZ80">
        <f t="shared" si="88"/>
        <v>8.6250000000000077E-2</v>
      </c>
      <c r="BA80">
        <f t="shared" si="89"/>
        <v>2.1009479887266206E-2</v>
      </c>
      <c r="BB80">
        <f t="shared" si="90"/>
        <v>-6.0839954597048808E-2</v>
      </c>
      <c r="BC80">
        <f t="shared" si="91"/>
        <v>0.49250000000000005</v>
      </c>
      <c r="BD80">
        <f t="shared" si="92"/>
        <v>-7.1129707112970716E-2</v>
      </c>
      <c r="BE80">
        <f t="shared" si="93"/>
        <v>-7.382905530563641E-2</v>
      </c>
      <c r="BF80">
        <f t="shared" si="94"/>
        <v>-2.4273072060682736E-2</v>
      </c>
      <c r="BG80">
        <f t="shared" si="95"/>
        <v>-4.6783625730994821E-3</v>
      </c>
      <c r="BH80">
        <f t="shared" si="96"/>
        <v>1.184660478749395E-2</v>
      </c>
      <c r="BI80">
        <f t="shared" si="97"/>
        <v>5.8528603494934243E-3</v>
      </c>
      <c r="BL80">
        <f t="shared" si="98"/>
        <v>5.0732666608139847E-2</v>
      </c>
      <c r="BM80">
        <f t="shared" si="99"/>
        <v>5.206135337315202E-4</v>
      </c>
      <c r="BN80">
        <f t="shared" si="100"/>
        <v>5.0348473916352499E-4</v>
      </c>
      <c r="BO80">
        <f t="shared" si="101"/>
        <v>1.2483731375774933E-3</v>
      </c>
      <c r="BP80">
        <f t="shared" si="102"/>
        <v>8.162654584124622E-3</v>
      </c>
      <c r="BQ80">
        <f t="shared" si="103"/>
        <v>4.3240890627952529E-4</v>
      </c>
      <c r="BR80">
        <f t="shared" si="104"/>
        <v>1.1728031795631188E-3</v>
      </c>
      <c r="BS80">
        <f t="shared" si="105"/>
        <v>0.26383579551761577</v>
      </c>
      <c r="BT80">
        <f t="shared" si="106"/>
        <v>6.3650113588770525E-3</v>
      </c>
      <c r="BU80">
        <f t="shared" si="107"/>
        <v>6.4821655092970462E-3</v>
      </c>
      <c r="BV80">
        <f t="shared" si="108"/>
        <v>3.2782247296358639E-4</v>
      </c>
      <c r="BW80">
        <f t="shared" si="109"/>
        <v>5.0290239088670568E-8</v>
      </c>
      <c r="BX80">
        <f t="shared" si="110"/>
        <v>6.9392179859427796E-5</v>
      </c>
      <c r="BY80">
        <f t="shared" si="111"/>
        <v>8.9352437532375084E-5</v>
      </c>
    </row>
    <row r="81" spans="1:77" ht="15.75" thickBot="1">
      <c r="A81" s="1">
        <v>41208</v>
      </c>
      <c r="B81" s="3">
        <v>24.77</v>
      </c>
      <c r="C81" s="3">
        <v>128.35</v>
      </c>
      <c r="D81" s="3">
        <v>716.5</v>
      </c>
      <c r="E81" s="3">
        <v>459</v>
      </c>
      <c r="F81" s="2">
        <v>87.55</v>
      </c>
      <c r="G81" s="3">
        <v>4000</v>
      </c>
      <c r="H81" s="2">
        <v>83.94</v>
      </c>
      <c r="I81" s="3">
        <v>63.5</v>
      </c>
      <c r="J81" s="3">
        <v>451.5</v>
      </c>
      <c r="K81" s="3">
        <v>10550</v>
      </c>
      <c r="L81" s="3">
        <v>383</v>
      </c>
      <c r="M81" s="3">
        <v>170.59</v>
      </c>
      <c r="N81" s="3">
        <v>818.1</v>
      </c>
      <c r="O81" s="3">
        <v>964.16</v>
      </c>
      <c r="Q81">
        <f t="shared" si="57"/>
        <v>-2.0145044319097786E-3</v>
      </c>
      <c r="R81">
        <f t="shared" si="58"/>
        <v>-1.1673151750973205E-3</v>
      </c>
      <c r="S81">
        <f t="shared" si="59"/>
        <v>-8.9903181189488236E-3</v>
      </c>
      <c r="T81">
        <f t="shared" si="60"/>
        <v>-8.6393088552915772E-3</v>
      </c>
      <c r="U81">
        <f t="shared" si="61"/>
        <v>3.4383954154727468E-3</v>
      </c>
      <c r="V81">
        <f t="shared" si="62"/>
        <v>-3.0303030303030304E-2</v>
      </c>
      <c r="W81">
        <f t="shared" si="63"/>
        <v>-5.4502369668247381E-3</v>
      </c>
      <c r="X81">
        <f t="shared" si="64"/>
        <v>-2.8309104820198844E-2</v>
      </c>
      <c r="Y81">
        <f t="shared" si="65"/>
        <v>-2.6939655172413791E-2</v>
      </c>
      <c r="Z81">
        <f t="shared" si="66"/>
        <v>-1.2634534394010294E-2</v>
      </c>
      <c r="AA81">
        <f t="shared" si="67"/>
        <v>-1.5424164524421594E-2</v>
      </c>
      <c r="AB81">
        <f t="shared" si="68"/>
        <v>-2.3976608187134302E-3</v>
      </c>
      <c r="AC81">
        <f t="shared" si="69"/>
        <v>-2.6819456296476069E-3</v>
      </c>
      <c r="AD81">
        <f t="shared" si="69"/>
        <v>-1.2899791146238609E-2</v>
      </c>
      <c r="AG81">
        <f t="shared" si="70"/>
        <v>6.2429904025237136E-6</v>
      </c>
      <c r="AH81">
        <f t="shared" si="71"/>
        <v>4.8377703600355219E-7</v>
      </c>
      <c r="AI81">
        <f t="shared" si="72"/>
        <v>7.5508948959609538E-5</v>
      </c>
      <c r="AJ81">
        <f t="shared" si="73"/>
        <v>7.2267743514288499E-5</v>
      </c>
      <c r="AK81">
        <f t="shared" si="74"/>
        <v>1.3749298569270453E-5</v>
      </c>
      <c r="AL81">
        <f t="shared" si="75"/>
        <v>9.3268581205022355E-4</v>
      </c>
      <c r="AM81">
        <f t="shared" si="76"/>
        <v>1.6478861585280646E-5</v>
      </c>
      <c r="AN81">
        <f t="shared" si="77"/>
        <v>7.3322442972206174E-4</v>
      </c>
      <c r="AO81">
        <f t="shared" si="78"/>
        <v>7.479738470836365E-4</v>
      </c>
      <c r="AP81">
        <f t="shared" si="79"/>
        <v>1.7222725802598285E-4</v>
      </c>
      <c r="AQ81">
        <f t="shared" si="80"/>
        <v>2.2855570703544524E-4</v>
      </c>
      <c r="AR81">
        <f t="shared" si="81"/>
        <v>5.0032513212715164E-6</v>
      </c>
      <c r="AS81">
        <f t="shared" si="82"/>
        <v>8.364816825596846E-6</v>
      </c>
      <c r="AT81">
        <f t="shared" si="83"/>
        <v>1.6227937035865372E-4</v>
      </c>
      <c r="AV81">
        <f t="shared" si="84"/>
        <v>0.23172550969666833</v>
      </c>
      <c r="AW81">
        <f t="shared" si="85"/>
        <v>1.1745230963266552E-2</v>
      </c>
      <c r="AX81">
        <f t="shared" si="86"/>
        <v>-4.1695621959694229E-3</v>
      </c>
      <c r="AY81">
        <f t="shared" si="87"/>
        <v>7.2429906542056069E-2</v>
      </c>
      <c r="AZ81">
        <f t="shared" si="88"/>
        <v>6.1212121212121176E-2</v>
      </c>
      <c r="BA81">
        <f t="shared" si="89"/>
        <v>4.0582726326742979E-2</v>
      </c>
      <c r="BB81">
        <f t="shared" si="90"/>
        <v>-2.5087108013937244E-2</v>
      </c>
      <c r="BC81">
        <f t="shared" si="91"/>
        <v>0.54388524191587639</v>
      </c>
      <c r="BD81">
        <f t="shared" si="92"/>
        <v>-5.1470588235294115E-2</v>
      </c>
      <c r="BE81">
        <f t="shared" si="93"/>
        <v>-5.8035714285714288E-2</v>
      </c>
      <c r="BF81">
        <f t="shared" si="94"/>
        <v>-2.1711366538952746E-2</v>
      </c>
      <c r="BG81">
        <f t="shared" si="95"/>
        <v>2.8806584362140453E-3</v>
      </c>
      <c r="BH81">
        <f t="shared" si="96"/>
        <v>-1.4930764599638744E-2</v>
      </c>
      <c r="BI81">
        <f t="shared" si="97"/>
        <v>2.1204482386086791E-2</v>
      </c>
      <c r="BL81">
        <f t="shared" si="98"/>
        <v>4.7997616024523147E-2</v>
      </c>
      <c r="BM81">
        <f t="shared" si="99"/>
        <v>2.2329873741426171E-3</v>
      </c>
      <c r="BN81">
        <f t="shared" si="100"/>
        <v>4.1048042429627275E-6</v>
      </c>
      <c r="BO81">
        <f t="shared" si="101"/>
        <v>5.5203439890212959E-3</v>
      </c>
      <c r="BP81">
        <f t="shared" si="102"/>
        <v>4.2653349325065121E-3</v>
      </c>
      <c r="BQ81">
        <f t="shared" si="103"/>
        <v>1.6295504411439577E-3</v>
      </c>
      <c r="BR81">
        <f t="shared" si="104"/>
        <v>2.2699414664397621E-6</v>
      </c>
      <c r="BS81">
        <f t="shared" si="105"/>
        <v>0.31926424490551658</v>
      </c>
      <c r="BT81">
        <f t="shared" si="106"/>
        <v>3.6146431502810288E-3</v>
      </c>
      <c r="BU81">
        <f t="shared" si="107"/>
        <v>4.1884914485642143E-3</v>
      </c>
      <c r="BV81">
        <f t="shared" si="108"/>
        <v>2.4162100168565866E-4</v>
      </c>
      <c r="BW81">
        <f t="shared" si="109"/>
        <v>6.0579383148685621E-5</v>
      </c>
      <c r="BX81">
        <f t="shared" si="110"/>
        <v>3.402981739511078E-4</v>
      </c>
      <c r="BY81">
        <f t="shared" si="111"/>
        <v>6.1525150587465828E-4</v>
      </c>
    </row>
    <row r="82" spans="1:77" ht="15.75" thickBot="1">
      <c r="A82" s="1">
        <v>41207</v>
      </c>
      <c r="B82" s="3">
        <v>24.82</v>
      </c>
      <c r="C82" s="3">
        <v>128.5</v>
      </c>
      <c r="D82" s="3">
        <v>723</v>
      </c>
      <c r="E82" s="3">
        <v>463</v>
      </c>
      <c r="F82" s="2">
        <v>87.25</v>
      </c>
      <c r="G82" s="3">
        <v>4125</v>
      </c>
      <c r="H82" s="2">
        <v>84.4</v>
      </c>
      <c r="I82" s="3">
        <v>65.349999999999994</v>
      </c>
      <c r="J82" s="3">
        <v>464</v>
      </c>
      <c r="K82" s="3">
        <v>10685</v>
      </c>
      <c r="L82" s="3">
        <v>389</v>
      </c>
      <c r="M82" s="3">
        <v>171</v>
      </c>
      <c r="N82" s="3">
        <v>820.3</v>
      </c>
      <c r="O82" s="3">
        <v>976.76</v>
      </c>
      <c r="Q82">
        <f t="shared" si="57"/>
        <v>8.9430894308942625E-3</v>
      </c>
      <c r="R82">
        <f t="shared" si="58"/>
        <v>-1.1538461538461539E-2</v>
      </c>
      <c r="S82">
        <f t="shared" si="59"/>
        <v>-9.6725162360100235E-4</v>
      </c>
      <c r="T82">
        <f t="shared" si="60"/>
        <v>2.1645021645021645E-3</v>
      </c>
      <c r="U82">
        <f t="shared" si="61"/>
        <v>-1.4124293785310734E-2</v>
      </c>
      <c r="V82">
        <f t="shared" si="62"/>
        <v>3.6496350364963502E-3</v>
      </c>
      <c r="W82">
        <f t="shared" si="63"/>
        <v>2.3752969121140478E-3</v>
      </c>
      <c r="X82">
        <f t="shared" si="64"/>
        <v>-1.2839879154078679E-2</v>
      </c>
      <c r="Y82">
        <f t="shared" si="65"/>
        <v>-4.2918454935622317E-3</v>
      </c>
      <c r="Z82">
        <f t="shared" si="66"/>
        <v>-7.8922934076137412E-3</v>
      </c>
      <c r="AA82">
        <f t="shared" si="67"/>
        <v>-1.2836970474967907E-3</v>
      </c>
      <c r="AB82">
        <f t="shared" si="68"/>
        <v>-2.9154518950437317E-3</v>
      </c>
      <c r="AC82">
        <f t="shared" si="69"/>
        <v>2.6891578046692724E-3</v>
      </c>
      <c r="AD82">
        <f t="shared" si="69"/>
        <v>5.4290484824270175E-4</v>
      </c>
      <c r="AG82">
        <f t="shared" si="70"/>
        <v>7.1554616298739825E-5</v>
      </c>
      <c r="AH82">
        <f t="shared" si="71"/>
        <v>9.3617342579069667E-5</v>
      </c>
      <c r="AI82">
        <f t="shared" si="72"/>
        <v>4.4425163333115168E-7</v>
      </c>
      <c r="AJ82">
        <f t="shared" si="73"/>
        <v>5.30273745778405E-6</v>
      </c>
      <c r="AK82">
        <f t="shared" si="74"/>
        <v>1.9195228368468713E-4</v>
      </c>
      <c r="AL82">
        <f t="shared" si="75"/>
        <v>1.1646931498927702E-5</v>
      </c>
      <c r="AM82">
        <f t="shared" si="76"/>
        <v>1.4183640794017642E-5</v>
      </c>
      <c r="AN82">
        <f t="shared" si="77"/>
        <v>1.3476636205595285E-4</v>
      </c>
      <c r="AO82">
        <f t="shared" si="78"/>
        <v>2.2102229744833292E-5</v>
      </c>
      <c r="AP82">
        <f t="shared" si="79"/>
        <v>7.0246144987546144E-5</v>
      </c>
      <c r="AQ82">
        <f t="shared" si="80"/>
        <v>9.5568512830603921E-7</v>
      </c>
      <c r="AR82">
        <f t="shared" si="81"/>
        <v>7.5877437736664867E-6</v>
      </c>
      <c r="AS82">
        <f t="shared" si="82"/>
        <v>6.1449656774122106E-6</v>
      </c>
      <c r="AT82">
        <f t="shared" si="83"/>
        <v>4.9534000900217689E-7</v>
      </c>
      <c r="AV82">
        <f t="shared" si="84"/>
        <v>0.22326269098077878</v>
      </c>
      <c r="AW82">
        <f t="shared" si="85"/>
        <v>-9.1230551626591272E-2</v>
      </c>
      <c r="AX82">
        <f t="shared" si="86"/>
        <v>-2.2972972972972974E-2</v>
      </c>
      <c r="AY82">
        <f t="shared" si="87"/>
        <v>3.6025956589841181E-2</v>
      </c>
      <c r="AZ82">
        <f t="shared" si="88"/>
        <v>4.027617951668519E-3</v>
      </c>
      <c r="BA82">
        <f t="shared" si="89"/>
        <v>5.7692307692307696E-2</v>
      </c>
      <c r="BB82">
        <f t="shared" si="90"/>
        <v>-5.4871220604703154E-2</v>
      </c>
      <c r="BC82">
        <f t="shared" si="91"/>
        <v>0.53800894328077176</v>
      </c>
      <c r="BD82">
        <f t="shared" si="92"/>
        <v>-2.6845637583892641E-2</v>
      </c>
      <c r="BE82">
        <f t="shared" si="93"/>
        <v>-5.442477876106195E-2</v>
      </c>
      <c r="BF82">
        <f t="shared" si="94"/>
        <v>0</v>
      </c>
      <c r="BG82">
        <f t="shared" si="95"/>
        <v>0</v>
      </c>
      <c r="BH82">
        <f t="shared" si="96"/>
        <v>-1.7722428451682513E-2</v>
      </c>
      <c r="BI82">
        <f t="shared" si="97"/>
        <v>1.3341632949476101E-2</v>
      </c>
      <c r="BL82">
        <f t="shared" si="98"/>
        <v>4.4361106044218952E-2</v>
      </c>
      <c r="BM82">
        <f t="shared" si="99"/>
        <v>3.1048618005383982E-3</v>
      </c>
      <c r="BN82">
        <f t="shared" si="100"/>
        <v>2.8148045040300479E-4</v>
      </c>
      <c r="BO82">
        <f t="shared" si="101"/>
        <v>1.4360361381043202E-3</v>
      </c>
      <c r="BP82">
        <f t="shared" si="102"/>
        <v>6.601608734663703E-5</v>
      </c>
      <c r="BQ82">
        <f t="shared" si="103"/>
        <v>3.3036367879996781E-3</v>
      </c>
      <c r="BR82">
        <f t="shared" si="104"/>
        <v>7.9961588072691235E-4</v>
      </c>
      <c r="BS82">
        <f t="shared" si="105"/>
        <v>0.31265815017828075</v>
      </c>
      <c r="BT82">
        <f t="shared" si="106"/>
        <v>1.2600335846738831E-3</v>
      </c>
      <c r="BU82">
        <f t="shared" si="107"/>
        <v>3.7341412403505527E-3</v>
      </c>
      <c r="BV82">
        <f t="shared" si="108"/>
        <v>3.803440015936562E-5</v>
      </c>
      <c r="BW82">
        <f t="shared" si="109"/>
        <v>2.4035657626576671E-5</v>
      </c>
      <c r="BX82">
        <f t="shared" si="110"/>
        <v>4.510881704021416E-4</v>
      </c>
      <c r="BY82">
        <f t="shared" si="111"/>
        <v>2.87011522827685E-4</v>
      </c>
    </row>
    <row r="83" spans="1:77" ht="15.75" thickBot="1">
      <c r="A83" s="1">
        <v>41206</v>
      </c>
      <c r="B83" s="3">
        <v>24.6</v>
      </c>
      <c r="C83" s="3">
        <v>130</v>
      </c>
      <c r="D83" s="3">
        <v>723.7</v>
      </c>
      <c r="E83" s="3">
        <v>462</v>
      </c>
      <c r="F83" s="2">
        <v>88.5</v>
      </c>
      <c r="G83" s="3">
        <v>4110</v>
      </c>
      <c r="H83" s="2">
        <v>84.2</v>
      </c>
      <c r="I83" s="3">
        <v>66.2</v>
      </c>
      <c r="J83" s="3">
        <v>466</v>
      </c>
      <c r="K83" s="3">
        <v>10770</v>
      </c>
      <c r="L83" s="3">
        <v>389.5</v>
      </c>
      <c r="M83" s="3">
        <v>171.5</v>
      </c>
      <c r="N83" s="3">
        <v>818.1</v>
      </c>
      <c r="O83" s="3">
        <v>976.23</v>
      </c>
      <c r="Q83">
        <f t="shared" si="57"/>
        <v>-7.6643807987090652E-3</v>
      </c>
      <c r="R83">
        <f t="shared" si="58"/>
        <v>2.3622047244094488E-2</v>
      </c>
      <c r="S83">
        <f t="shared" si="59"/>
        <v>4.3019705800721939E-3</v>
      </c>
      <c r="T83">
        <f t="shared" si="60"/>
        <v>2.1691973969631237E-3</v>
      </c>
      <c r="U83">
        <f t="shared" si="61"/>
        <v>1.8998272884283313E-2</v>
      </c>
      <c r="V83">
        <f t="shared" si="62"/>
        <v>2.4390243902439024E-3</v>
      </c>
      <c r="W83">
        <f t="shared" si="63"/>
        <v>9.4712864164968984E-3</v>
      </c>
      <c r="X83">
        <f t="shared" si="64"/>
        <v>-3.2305218535301765E-2</v>
      </c>
      <c r="Y83">
        <f t="shared" si="65"/>
        <v>3.2292787944025836E-3</v>
      </c>
      <c r="Z83">
        <f t="shared" si="66"/>
        <v>1.6741071428571428E-3</v>
      </c>
      <c r="AA83">
        <f t="shared" si="67"/>
        <v>9.0673575129533671E-3</v>
      </c>
      <c r="AB83">
        <f t="shared" si="68"/>
        <v>1.4192785334121856E-2</v>
      </c>
      <c r="AC83">
        <f t="shared" si="69"/>
        <v>3.6805299963194697E-3</v>
      </c>
      <c r="AD83">
        <f t="shared" si="69"/>
        <v>4.0006582059773192E-3</v>
      </c>
      <c r="AG83">
        <f t="shared" si="70"/>
        <v>6.6397629408838249E-5</v>
      </c>
      <c r="AH83">
        <f t="shared" si="71"/>
        <v>6.4948029324717179E-4</v>
      </c>
      <c r="AI83">
        <f t="shared" si="72"/>
        <v>2.1184848772332514E-5</v>
      </c>
      <c r="AJ83">
        <f t="shared" si="73"/>
        <v>5.3243835589941355E-6</v>
      </c>
      <c r="AK83">
        <f t="shared" si="74"/>
        <v>3.7125128178527942E-4</v>
      </c>
      <c r="AL83">
        <f t="shared" si="75"/>
        <v>4.8494622158506334E-6</v>
      </c>
      <c r="AM83">
        <f t="shared" si="76"/>
        <v>1.1798536791191456E-4</v>
      </c>
      <c r="AN83">
        <f t="shared" si="77"/>
        <v>9.6560782538736387E-4</v>
      </c>
      <c r="AO83">
        <f t="shared" si="78"/>
        <v>7.9514041837349182E-6</v>
      </c>
      <c r="AP83">
        <f t="shared" si="79"/>
        <v>1.4044696355800434E-6</v>
      </c>
      <c r="AQ83">
        <f t="shared" si="80"/>
        <v>8.7861809866112518E-5</v>
      </c>
      <c r="AR83">
        <f t="shared" si="81"/>
        <v>2.0602730495150883E-4</v>
      </c>
      <c r="AS83">
        <f t="shared" si="82"/>
        <v>1.2042817736960275E-5</v>
      </c>
      <c r="AT83">
        <f t="shared" si="83"/>
        <v>1.7318559278578299E-5</v>
      </c>
      <c r="AV83">
        <f t="shared" si="84"/>
        <v>0.22388059701492535</v>
      </c>
      <c r="AW83">
        <f t="shared" si="85"/>
        <v>-8.771929824561403E-2</v>
      </c>
      <c r="AX83">
        <f t="shared" si="86"/>
        <v>-2.0703653585926868E-2</v>
      </c>
      <c r="AY83">
        <f t="shared" si="87"/>
        <v>4.5248868778280542E-2</v>
      </c>
      <c r="AZ83">
        <f t="shared" si="88"/>
        <v>6.825938566552836E-3</v>
      </c>
      <c r="BA83">
        <f t="shared" si="89"/>
        <v>6.2564632885211996E-2</v>
      </c>
      <c r="BB83">
        <f t="shared" si="90"/>
        <v>-7.2176308539944875E-2</v>
      </c>
      <c r="BC83">
        <f t="shared" si="91"/>
        <v>0.61463414634146352</v>
      </c>
      <c r="BD83">
        <f t="shared" si="92"/>
        <v>-3.2191069574247146E-2</v>
      </c>
      <c r="BE83">
        <f t="shared" si="93"/>
        <v>-5.0264550264550262E-2</v>
      </c>
      <c r="BF83">
        <f t="shared" si="94"/>
        <v>4.3837029396595886E-3</v>
      </c>
      <c r="BG83">
        <f t="shared" si="95"/>
        <v>3.5108250438852795E-3</v>
      </c>
      <c r="BH83">
        <f t="shared" si="96"/>
        <v>-2.4445504412115428E-2</v>
      </c>
      <c r="BI83">
        <f t="shared" si="97"/>
        <v>1.637688703800106E-2</v>
      </c>
      <c r="BL83">
        <f t="shared" si="98"/>
        <v>4.4621775533531312E-2</v>
      </c>
      <c r="BM83">
        <f t="shared" si="99"/>
        <v>2.7258875876389438E-3</v>
      </c>
      <c r="BN83">
        <f t="shared" si="100"/>
        <v>2.1048379744566446E-4</v>
      </c>
      <c r="BO83">
        <f t="shared" si="101"/>
        <v>2.2201040065316794E-3</v>
      </c>
      <c r="BP83">
        <f t="shared" si="102"/>
        <v>1.19319554838115E-4</v>
      </c>
      <c r="BQ83">
        <f t="shared" si="103"/>
        <v>3.8874722608292903E-3</v>
      </c>
      <c r="BR83">
        <f t="shared" si="104"/>
        <v>2.0777705085601207E-3</v>
      </c>
      <c r="BS83">
        <f t="shared" si="105"/>
        <v>0.40422082845241619</v>
      </c>
      <c r="BT83">
        <f t="shared" si="106"/>
        <v>1.6681003108969033E-3</v>
      </c>
      <c r="BU83">
        <f t="shared" si="107"/>
        <v>3.2430054160927976E-3</v>
      </c>
      <c r="BV83">
        <f t="shared" si="108"/>
        <v>1.1132162866408981E-4</v>
      </c>
      <c r="BW83">
        <f t="shared" si="109"/>
        <v>7.0786014195541399E-5</v>
      </c>
      <c r="BX83">
        <f t="shared" si="110"/>
        <v>7.818685412413109E-4</v>
      </c>
      <c r="BY83">
        <f t="shared" si="111"/>
        <v>3.9906728502671145E-4</v>
      </c>
    </row>
    <row r="84" spans="1:77" ht="15.75" thickBot="1">
      <c r="A84" s="1">
        <v>41205</v>
      </c>
      <c r="B84" s="3">
        <v>24.79</v>
      </c>
      <c r="C84" s="3">
        <v>127</v>
      </c>
      <c r="D84" s="3">
        <v>720.6</v>
      </c>
      <c r="E84" s="3">
        <v>461</v>
      </c>
      <c r="F84" s="2">
        <v>86.85</v>
      </c>
      <c r="G84" s="3">
        <v>4100</v>
      </c>
      <c r="H84" s="2">
        <v>83.41</v>
      </c>
      <c r="I84" s="3">
        <v>68.41</v>
      </c>
      <c r="J84" s="3">
        <v>464.5</v>
      </c>
      <c r="K84" s="3">
        <v>10752</v>
      </c>
      <c r="L84" s="3">
        <v>386</v>
      </c>
      <c r="M84" s="3">
        <v>169.1</v>
      </c>
      <c r="N84" s="3">
        <v>815.1</v>
      </c>
      <c r="O84" s="3">
        <v>972.34</v>
      </c>
      <c r="Q84">
        <f t="shared" si="57"/>
        <v>-2.0128824476650848E-3</v>
      </c>
      <c r="R84">
        <f t="shared" si="58"/>
        <v>-2.681992337164751E-2</v>
      </c>
      <c r="S84">
        <f t="shared" si="59"/>
        <v>-1.2741471434443012E-2</v>
      </c>
      <c r="T84">
        <f t="shared" si="60"/>
        <v>-2.9882154882154861E-2</v>
      </c>
      <c r="U84">
        <f t="shared" si="61"/>
        <v>-1.1500862564693332E-3</v>
      </c>
      <c r="V84">
        <f t="shared" si="62"/>
        <v>-1.3711811402453693E-2</v>
      </c>
      <c r="W84">
        <f t="shared" si="63"/>
        <v>-1.9858989424206792E-2</v>
      </c>
      <c r="X84">
        <f t="shared" si="64"/>
        <v>-6.9251700680272157E-2</v>
      </c>
      <c r="Y84">
        <f t="shared" si="65"/>
        <v>1.0775862068965517E-3</v>
      </c>
      <c r="Z84">
        <f t="shared" si="66"/>
        <v>-1.2672176308539946E-2</v>
      </c>
      <c r="AA84">
        <f t="shared" si="67"/>
        <v>-1.2535175236633353E-2</v>
      </c>
      <c r="AB84">
        <f t="shared" si="68"/>
        <v>-2.3598820058997384E-3</v>
      </c>
      <c r="AC84">
        <f t="shared" si="69"/>
        <v>-1.2598425196850366E-2</v>
      </c>
      <c r="AD84">
        <f t="shared" si="69"/>
        <v>-1.7848304562580134E-2</v>
      </c>
      <c r="AG84">
        <f t="shared" si="70"/>
        <v>6.2348876611916423E-6</v>
      </c>
      <c r="AH84">
        <f t="shared" si="71"/>
        <v>6.2285521190428401E-4</v>
      </c>
      <c r="AI84">
        <f t="shared" si="72"/>
        <v>1.5477205786509384E-4</v>
      </c>
      <c r="AJ84">
        <f t="shared" si="73"/>
        <v>8.8469897442177467E-4</v>
      </c>
      <c r="AK84">
        <f t="shared" si="74"/>
        <v>7.7523976602038072E-7</v>
      </c>
      <c r="AL84">
        <f t="shared" si="75"/>
        <v>1.9456585058741558E-4</v>
      </c>
      <c r="AM84">
        <f t="shared" si="76"/>
        <v>3.4107326129368239E-4</v>
      </c>
      <c r="AN84">
        <f t="shared" si="77"/>
        <v>4.6268174017471209E-3</v>
      </c>
      <c r="AO84">
        <f t="shared" si="78"/>
        <v>4.4639882443509827E-7</v>
      </c>
      <c r="AP84">
        <f t="shared" si="79"/>
        <v>1.7321666515521822E-4</v>
      </c>
      <c r="AQ84">
        <f t="shared" si="80"/>
        <v>1.4955014530456304E-4</v>
      </c>
      <c r="AR84">
        <f t="shared" si="81"/>
        <v>4.8356716500559901E-6</v>
      </c>
      <c r="AS84">
        <f t="shared" si="82"/>
        <v>1.6406225447669769E-4</v>
      </c>
      <c r="AT84">
        <f t="shared" si="83"/>
        <v>3.1284431171020512E-4</v>
      </c>
      <c r="AV84">
        <f t="shared" si="84"/>
        <v>0.25837563451776652</v>
      </c>
      <c r="AW84">
        <f t="shared" si="85"/>
        <v>-0.12714776632302405</v>
      </c>
      <c r="AX84">
        <f t="shared" si="86"/>
        <v>-2.4898511502029739E-2</v>
      </c>
      <c r="AY84">
        <f t="shared" si="87"/>
        <v>3.8288288288288286E-2</v>
      </c>
      <c r="AZ84">
        <f t="shared" si="88"/>
        <v>-1.0030776245298183E-2</v>
      </c>
      <c r="BA84">
        <f t="shared" si="89"/>
        <v>6.2176165803108807E-2</v>
      </c>
      <c r="BB84">
        <f t="shared" si="90"/>
        <v>-8.8415300546448125E-2</v>
      </c>
      <c r="BC84">
        <f t="shared" si="91"/>
        <v>0.60511496949788834</v>
      </c>
      <c r="BD84">
        <f t="shared" si="92"/>
        <v>-5.2040816326530612E-2</v>
      </c>
      <c r="BE84">
        <f t="shared" si="93"/>
        <v>-3.9399624765478425E-2</v>
      </c>
      <c r="BF84">
        <f t="shared" si="94"/>
        <v>1.81676615624186E-3</v>
      </c>
      <c r="BG84">
        <f t="shared" si="95"/>
        <v>-5.2941176470588571E-3</v>
      </c>
      <c r="BH84">
        <f t="shared" si="96"/>
        <v>-4.1058823529411738E-2</v>
      </c>
      <c r="BI84">
        <f t="shared" si="97"/>
        <v>9.5940193126362872E-3</v>
      </c>
      <c r="BL84">
        <f t="shared" si="98"/>
        <v>6.0385054805520019E-2</v>
      </c>
      <c r="BM84">
        <f t="shared" si="99"/>
        <v>8.3976149530425263E-3</v>
      </c>
      <c r="BN84">
        <f t="shared" si="100"/>
        <v>3.497991288848116E-4</v>
      </c>
      <c r="BO84">
        <f t="shared" si="101"/>
        <v>1.6126167074955078E-3</v>
      </c>
      <c r="BP84">
        <f t="shared" si="102"/>
        <v>3.520482906293996E-5</v>
      </c>
      <c r="BQ84">
        <f t="shared" si="103"/>
        <v>3.8391816353773641E-3</v>
      </c>
      <c r="BR84">
        <f t="shared" si="104"/>
        <v>3.8219052858224009E-3</v>
      </c>
      <c r="BS84">
        <f t="shared" si="105"/>
        <v>0.39220716949972678</v>
      </c>
      <c r="BT84">
        <f t="shared" si="106"/>
        <v>3.6835347056709657E-3</v>
      </c>
      <c r="BU84">
        <f t="shared" si="107"/>
        <v>2.1235936868381497E-3</v>
      </c>
      <c r="BV84">
        <f t="shared" si="108"/>
        <v>6.3743772959208659E-5</v>
      </c>
      <c r="BW84">
        <f t="shared" si="109"/>
        <v>1.5327242302063359E-7</v>
      </c>
      <c r="BX84">
        <f t="shared" si="110"/>
        <v>1.9869512587246301E-3</v>
      </c>
      <c r="BY84">
        <f t="shared" si="111"/>
        <v>1.7407637932183336E-4</v>
      </c>
    </row>
    <row r="85" spans="1:77" ht="15.75" thickBot="1">
      <c r="A85" s="1">
        <v>41204</v>
      </c>
      <c r="B85" s="3">
        <v>24.84</v>
      </c>
      <c r="C85" s="3">
        <v>130.5</v>
      </c>
      <c r="D85" s="3">
        <v>729.9</v>
      </c>
      <c r="E85" s="3">
        <v>475.2</v>
      </c>
      <c r="F85" s="2">
        <v>86.95</v>
      </c>
      <c r="G85" s="3">
        <v>4157</v>
      </c>
      <c r="H85" s="2">
        <v>85.1</v>
      </c>
      <c r="I85" s="3">
        <v>73.5</v>
      </c>
      <c r="J85" s="3">
        <v>464</v>
      </c>
      <c r="K85" s="3">
        <v>10890</v>
      </c>
      <c r="L85" s="3">
        <v>390.9</v>
      </c>
      <c r="M85" s="3">
        <v>169.5</v>
      </c>
      <c r="N85" s="3">
        <v>825.5</v>
      </c>
      <c r="O85" s="3">
        <v>990.01</v>
      </c>
      <c r="Q85">
        <f t="shared" si="57"/>
        <v>-9.9641291351135908E-3</v>
      </c>
      <c r="R85">
        <f t="shared" si="58"/>
        <v>0</v>
      </c>
      <c r="S85">
        <f t="shared" si="59"/>
        <v>-2.8688524590164246E-3</v>
      </c>
      <c r="T85">
        <f t="shared" si="60"/>
        <v>6.5664054225798895E-3</v>
      </c>
      <c r="U85">
        <f t="shared" si="61"/>
        <v>-1.1487650775415775E-3</v>
      </c>
      <c r="V85">
        <f t="shared" si="62"/>
        <v>2.8950542822677927E-3</v>
      </c>
      <c r="W85">
        <f t="shared" si="63"/>
        <v>9.4095506939541633E-4</v>
      </c>
      <c r="X85">
        <f t="shared" si="64"/>
        <v>-2.6490066225165563E-2</v>
      </c>
      <c r="Y85">
        <f t="shared" si="65"/>
        <v>-4.2918454935622317E-3</v>
      </c>
      <c r="Z85">
        <f t="shared" si="66"/>
        <v>-5.4794520547945206E-3</v>
      </c>
      <c r="AA85">
        <f t="shared" si="67"/>
        <v>1.0338588782631171E-2</v>
      </c>
      <c r="AB85">
        <f t="shared" si="68"/>
        <v>-4.6975924838520925E-3</v>
      </c>
      <c r="AC85">
        <f t="shared" si="69"/>
        <v>-2.4169184290030211E-3</v>
      </c>
      <c r="AD85">
        <f t="shared" si="69"/>
        <v>1.7403798480203456E-3</v>
      </c>
      <c r="AG85">
        <f t="shared" si="70"/>
        <v>1.0916535111951338E-4</v>
      </c>
      <c r="AH85">
        <f t="shared" si="71"/>
        <v>3.4702324684259596E-6</v>
      </c>
      <c r="AI85">
        <f t="shared" si="72"/>
        <v>6.5952551168153764E-6</v>
      </c>
      <c r="AJ85">
        <f t="shared" si="73"/>
        <v>4.4952607932418794E-5</v>
      </c>
      <c r="AK85">
        <f t="shared" si="74"/>
        <v>7.7291497618884584E-7</v>
      </c>
      <c r="AL85">
        <f t="shared" si="75"/>
        <v>7.0659174333322872E-6</v>
      </c>
      <c r="AM85">
        <f t="shared" si="76"/>
        <v>5.4371775736173177E-6</v>
      </c>
      <c r="AN85">
        <f t="shared" si="77"/>
        <v>6.3802105068937382E-4</v>
      </c>
      <c r="AO85">
        <f t="shared" si="78"/>
        <v>2.2102229744833292E-5</v>
      </c>
      <c r="AP85">
        <f t="shared" si="79"/>
        <v>3.5622466789772077E-5</v>
      </c>
      <c r="AQ85">
        <f t="shared" si="80"/>
        <v>1.1330951751868799E-4</v>
      </c>
      <c r="AR85">
        <f t="shared" si="81"/>
        <v>2.0581887717127398E-5</v>
      </c>
      <c r="AS85">
        <f t="shared" si="82"/>
        <v>6.9020332711303163E-6</v>
      </c>
      <c r="AT85">
        <f t="shared" si="83"/>
        <v>3.6148616690901769E-6</v>
      </c>
      <c r="AV85">
        <f t="shared" si="84"/>
        <v>0.22666666666666666</v>
      </c>
      <c r="AW85">
        <f t="shared" si="85"/>
        <v>-9.6260387811634388E-2</v>
      </c>
      <c r="AX85">
        <f t="shared" si="86"/>
        <v>-2.1872863978127446E-3</v>
      </c>
      <c r="AY85">
        <f t="shared" si="87"/>
        <v>7.2444143534190847E-2</v>
      </c>
      <c r="AZ85">
        <f t="shared" si="88"/>
        <v>-1.1931818181818149E-2</v>
      </c>
      <c r="BA85">
        <f t="shared" si="89"/>
        <v>8.3963494132985664E-2</v>
      </c>
      <c r="BB85">
        <f t="shared" si="90"/>
        <v>-5.4549494500611161E-2</v>
      </c>
      <c r="BC85">
        <f t="shared" si="91"/>
        <v>0.82835820895522372</v>
      </c>
      <c r="BD85">
        <f t="shared" si="92"/>
        <v>-2.7049695953029938E-2</v>
      </c>
      <c r="BE85">
        <f t="shared" si="93"/>
        <v>-4.0528634361233482E-2</v>
      </c>
      <c r="BF85">
        <f t="shared" si="94"/>
        <v>1.8764659890539454E-2</v>
      </c>
      <c r="BG85">
        <f t="shared" si="95"/>
        <v>-2.9411764705882353E-3</v>
      </c>
      <c r="BH85">
        <f t="shared" si="96"/>
        <v>-5.4216867469879517E-3</v>
      </c>
      <c r="BI85">
        <f t="shared" si="97"/>
        <v>3.6008790288823742E-2</v>
      </c>
      <c r="BL85">
        <f t="shared" si="98"/>
        <v>4.5806589010918032E-2</v>
      </c>
      <c r="BM85">
        <f t="shared" si="99"/>
        <v>3.6906989416439621E-3</v>
      </c>
      <c r="BN85">
        <f t="shared" si="100"/>
        <v>1.6066528591353222E-5</v>
      </c>
      <c r="BO85">
        <f t="shared" si="101"/>
        <v>5.5224597807663946E-3</v>
      </c>
      <c r="BP85">
        <f t="shared" si="102"/>
        <v>6.1377943718939399E-5</v>
      </c>
      <c r="BQ85">
        <f t="shared" si="103"/>
        <v>7.0138042787140772E-3</v>
      </c>
      <c r="BR85">
        <f t="shared" si="104"/>
        <v>7.8152418140164145E-4</v>
      </c>
      <c r="BS85">
        <f t="shared" si="105"/>
        <v>0.72166332552395551</v>
      </c>
      <c r="BT85">
        <f t="shared" si="106"/>
        <v>1.2745621246653064E-3</v>
      </c>
      <c r="BU85">
        <f t="shared" si="107"/>
        <v>2.2289234424733924E-3</v>
      </c>
      <c r="BV85">
        <f t="shared" si="108"/>
        <v>6.2159781676934117E-4</v>
      </c>
      <c r="BW85">
        <f t="shared" si="109"/>
        <v>3.8472506219098082E-6</v>
      </c>
      <c r="BX85">
        <f t="shared" si="110"/>
        <v>7.988953626721673E-5</v>
      </c>
      <c r="BY85">
        <f t="shared" si="111"/>
        <v>1.5688389574641814E-3</v>
      </c>
    </row>
    <row r="86" spans="1:77" ht="15.75" thickBot="1">
      <c r="A86" s="1">
        <v>41201</v>
      </c>
      <c r="B86" s="3">
        <v>25.09</v>
      </c>
      <c r="C86" s="3">
        <v>130.5</v>
      </c>
      <c r="D86" s="3">
        <v>732</v>
      </c>
      <c r="E86" s="3">
        <v>472.1</v>
      </c>
      <c r="F86" s="2">
        <v>87.05</v>
      </c>
      <c r="G86" s="3">
        <v>4145</v>
      </c>
      <c r="H86" s="2">
        <v>85.02</v>
      </c>
      <c r="I86" s="3">
        <v>75.5</v>
      </c>
      <c r="J86" s="3">
        <v>466</v>
      </c>
      <c r="K86" s="3">
        <v>10950</v>
      </c>
      <c r="L86" s="3">
        <v>386.9</v>
      </c>
      <c r="M86" s="3">
        <v>170.3</v>
      </c>
      <c r="N86" s="3">
        <v>827.5</v>
      </c>
      <c r="O86" s="3">
        <v>988.29</v>
      </c>
      <c r="Q86">
        <f t="shared" si="57"/>
        <v>2.4081632653061218E-2</v>
      </c>
      <c r="R86">
        <f t="shared" si="58"/>
        <v>-3.1180400890868515E-2</v>
      </c>
      <c r="S86">
        <f t="shared" si="59"/>
        <v>1.3710012463647663E-2</v>
      </c>
      <c r="T86">
        <f t="shared" si="60"/>
        <v>-2.5593395252837929E-2</v>
      </c>
      <c r="U86">
        <f t="shared" si="61"/>
        <v>5.7471264367812828E-4</v>
      </c>
      <c r="V86">
        <f t="shared" si="62"/>
        <v>7.2904009720534627E-3</v>
      </c>
      <c r="W86">
        <f t="shared" si="63"/>
        <v>3.7780401416764248E-3</v>
      </c>
      <c r="X86">
        <f t="shared" si="64"/>
        <v>3.4388272366077617E-2</v>
      </c>
      <c r="Y86">
        <f t="shared" si="65"/>
        <v>-1.4799154334038054E-2</v>
      </c>
      <c r="Z86">
        <f t="shared" si="66"/>
        <v>-4.5454545454545452E-3</v>
      </c>
      <c r="AA86">
        <f t="shared" si="67"/>
        <v>-1.502036659877809E-2</v>
      </c>
      <c r="AB86">
        <f t="shared" si="68"/>
        <v>-8.7310826542491265E-3</v>
      </c>
      <c r="AC86">
        <f t="shared" si="69"/>
        <v>-5.7671512675717346E-3</v>
      </c>
      <c r="AD86">
        <f t="shared" si="69"/>
        <v>-5.4442990842307349E-3</v>
      </c>
      <c r="AG86">
        <f t="shared" si="70"/>
        <v>5.5684386562895275E-4</v>
      </c>
      <c r="AH86">
        <f t="shared" si="71"/>
        <v>8.5951843855887355E-4</v>
      </c>
      <c r="AI86">
        <f t="shared" si="72"/>
        <v>1.9630089264043566E-4</v>
      </c>
      <c r="AJ86">
        <f t="shared" si="73"/>
        <v>6.4796364686062885E-4</v>
      </c>
      <c r="AK86">
        <f t="shared" si="74"/>
        <v>7.1287945333655254E-7</v>
      </c>
      <c r="AL86">
        <f t="shared" si="75"/>
        <v>4.9752229531751632E-5</v>
      </c>
      <c r="AM86">
        <f t="shared" si="76"/>
        <v>2.6717120926235508E-5</v>
      </c>
      <c r="AN86">
        <f t="shared" si="77"/>
        <v>1.2687316837785006E-3</v>
      </c>
      <c r="AO86">
        <f t="shared" si="78"/>
        <v>2.3130180891981779E-4</v>
      </c>
      <c r="AP86">
        <f t="shared" si="79"/>
        <v>2.5345772096658962E-5</v>
      </c>
      <c r="AQ86">
        <f t="shared" si="80"/>
        <v>2.1650947809611298E-4</v>
      </c>
      <c r="AR86">
        <f t="shared" si="81"/>
        <v>7.3448614497903048E-5</v>
      </c>
      <c r="AS86">
        <f t="shared" si="82"/>
        <v>3.5729369863586525E-5</v>
      </c>
      <c r="AT86">
        <f t="shared" si="83"/>
        <v>2.7914315307488954E-5</v>
      </c>
      <c r="AV86">
        <f t="shared" si="84"/>
        <v>0.23901234567901233</v>
      </c>
      <c r="AW86">
        <f t="shared" si="85"/>
        <v>-0.11224489795918367</v>
      </c>
      <c r="AX86">
        <f t="shared" si="86"/>
        <v>-1.364256480218281E-3</v>
      </c>
      <c r="AY86">
        <f t="shared" si="87"/>
        <v>2.0756756756756804E-2</v>
      </c>
      <c r="AZ86">
        <f t="shared" si="88"/>
        <v>-1.915492957746482E-2</v>
      </c>
      <c r="BA86">
        <f t="shared" si="89"/>
        <v>7.4112464369007508E-2</v>
      </c>
      <c r="BB86">
        <f t="shared" si="90"/>
        <v>-8.086486486486491E-2</v>
      </c>
      <c r="BC86">
        <f t="shared" si="91"/>
        <v>0.85503685503685489</v>
      </c>
      <c r="BD86">
        <f t="shared" si="92"/>
        <v>-2.1413276231263384E-3</v>
      </c>
      <c r="BE86">
        <f t="shared" si="93"/>
        <v>-4.7826086956521741E-2</v>
      </c>
      <c r="BF86">
        <f t="shared" si="94"/>
        <v>8.339848840239741E-3</v>
      </c>
      <c r="BG86">
        <f t="shared" si="95"/>
        <v>-4.0935672514619218E-3</v>
      </c>
      <c r="BH86">
        <f t="shared" si="96"/>
        <v>7.9171741778319114E-3</v>
      </c>
      <c r="BI86">
        <f t="shared" si="97"/>
        <v>2.2651076158940384E-2</v>
      </c>
      <c r="BL86">
        <f t="shared" si="98"/>
        <v>5.1243566264150379E-2</v>
      </c>
      <c r="BM86">
        <f t="shared" si="99"/>
        <v>5.8883573893548117E-3</v>
      </c>
      <c r="BN86">
        <f t="shared" si="100"/>
        <v>2.3341820732548596E-5</v>
      </c>
      <c r="BO86">
        <f t="shared" si="101"/>
        <v>5.1192988605363134E-4</v>
      </c>
      <c r="BP86">
        <f t="shared" si="102"/>
        <v>2.2672888075670088E-4</v>
      </c>
      <c r="BQ86">
        <f t="shared" si="103"/>
        <v>5.4608299540195417E-3</v>
      </c>
      <c r="BR86">
        <f t="shared" si="104"/>
        <v>2.9453549391645546E-3</v>
      </c>
      <c r="BS86">
        <f t="shared" si="105"/>
        <v>0.76770250600988299</v>
      </c>
      <c r="BT86">
        <f t="shared" si="106"/>
        <v>1.1648111713490828E-4</v>
      </c>
      <c r="BU86">
        <f t="shared" si="107"/>
        <v>2.9712232693293182E-3</v>
      </c>
      <c r="BV86">
        <f t="shared" si="108"/>
        <v>2.1045457030512707E-4</v>
      </c>
      <c r="BW86">
        <f t="shared" si="109"/>
        <v>6.545621850616534E-7</v>
      </c>
      <c r="BX86">
        <f t="shared" si="110"/>
        <v>1.936674366041537E-5</v>
      </c>
      <c r="BY86">
        <f t="shared" si="111"/>
        <v>6.8910752671239332E-4</v>
      </c>
    </row>
    <row r="87" spans="1:77" ht="15.75" thickBot="1">
      <c r="A87" s="1">
        <v>41200</v>
      </c>
      <c r="B87" s="3">
        <v>24.5</v>
      </c>
      <c r="C87" s="3">
        <v>134.69999999999999</v>
      </c>
      <c r="D87" s="3">
        <v>722.1</v>
      </c>
      <c r="E87" s="3">
        <v>484.5</v>
      </c>
      <c r="F87" s="2">
        <v>87</v>
      </c>
      <c r="G87" s="3">
        <v>4115</v>
      </c>
      <c r="H87" s="2">
        <v>84.7</v>
      </c>
      <c r="I87" s="3">
        <v>72.989999999999995</v>
      </c>
      <c r="J87" s="3">
        <v>473</v>
      </c>
      <c r="K87" s="3">
        <v>11000</v>
      </c>
      <c r="L87" s="3">
        <v>392.8</v>
      </c>
      <c r="M87" s="3">
        <v>171.8</v>
      </c>
      <c r="N87" s="3">
        <v>832.3</v>
      </c>
      <c r="O87" s="3">
        <v>993.7</v>
      </c>
      <c r="Q87">
        <f t="shared" si="57"/>
        <v>6.573541495480696E-3</v>
      </c>
      <c r="R87">
        <f t="shared" si="58"/>
        <v>3.2975460122699252E-2</v>
      </c>
      <c r="S87">
        <f t="shared" si="59"/>
        <v>-2.762049440684988E-3</v>
      </c>
      <c r="T87">
        <f t="shared" si="60"/>
        <v>1.1482254697286013E-2</v>
      </c>
      <c r="U87">
        <f t="shared" si="61"/>
        <v>-2.7510316368637654E-3</v>
      </c>
      <c r="V87">
        <f t="shared" si="62"/>
        <v>-1.437125748502994E-2</v>
      </c>
      <c r="W87">
        <f t="shared" si="63"/>
        <v>4.1493775933610973E-3</v>
      </c>
      <c r="X87">
        <f t="shared" si="64"/>
        <v>1.544240400667779E-2</v>
      </c>
      <c r="Y87">
        <f t="shared" si="65"/>
        <v>1.0683760683760684E-2</v>
      </c>
      <c r="Z87">
        <f t="shared" si="66"/>
        <v>-1.3452914798206279E-2</v>
      </c>
      <c r="AA87">
        <f t="shared" si="67"/>
        <v>-1.677096370463076E-2</v>
      </c>
      <c r="AB87">
        <f t="shared" si="68"/>
        <v>8.5118872908718345E-3</v>
      </c>
      <c r="AC87">
        <f t="shared" si="69"/>
        <v>1.2016342225415651E-4</v>
      </c>
      <c r="AD87">
        <f t="shared" si="69"/>
        <v>-1.7579988949721231E-3</v>
      </c>
      <c r="AG87">
        <f t="shared" si="70"/>
        <v>3.7081379869855223E-5</v>
      </c>
      <c r="AH87">
        <f t="shared" si="71"/>
        <v>1.213708270109716E-3</v>
      </c>
      <c r="AI87">
        <f t="shared" si="72"/>
        <v>6.0580954518944238E-6</v>
      </c>
      <c r="AJ87">
        <f t="shared" si="73"/>
        <v>1.3503648229348114E-4</v>
      </c>
      <c r="AK87">
        <f t="shared" si="74"/>
        <v>6.1574570820360826E-6</v>
      </c>
      <c r="AL87">
        <f t="shared" si="75"/>
        <v>2.1339753285008815E-4</v>
      </c>
      <c r="AM87">
        <f t="shared" si="76"/>
        <v>3.0693795549459472E-5</v>
      </c>
      <c r="AN87">
        <f t="shared" si="77"/>
        <v>2.7800198918978065E-4</v>
      </c>
      <c r="AO87">
        <f t="shared" si="78"/>
        <v>1.0556134982219958E-4</v>
      </c>
      <c r="AP87">
        <f t="shared" si="79"/>
        <v>1.9437709770090466E-4</v>
      </c>
      <c r="AQ87">
        <f t="shared" si="80"/>
        <v>2.7109155392289751E-4</v>
      </c>
      <c r="AR87">
        <f t="shared" si="81"/>
        <v>7.5216648635264281E-5</v>
      </c>
      <c r="AS87">
        <f t="shared" si="82"/>
        <v>8.1162538825492398E-9</v>
      </c>
      <c r="AT87">
        <f t="shared" si="83"/>
        <v>2.5507277291395306E-6</v>
      </c>
      <c r="AV87">
        <f t="shared" si="84"/>
        <v>0.20333988212180751</v>
      </c>
      <c r="AW87">
        <f t="shared" si="85"/>
        <v>-5.1475248221956219E-2</v>
      </c>
      <c r="AX87">
        <f t="shared" si="86"/>
        <v>-1.0821917808219146E-2</v>
      </c>
      <c r="AY87">
        <f t="shared" si="87"/>
        <v>4.8020765736534694E-2</v>
      </c>
      <c r="AZ87">
        <f t="shared" si="88"/>
        <v>-2.5755879059350471E-2</v>
      </c>
      <c r="BA87">
        <f t="shared" si="89"/>
        <v>6.4683053040103494E-2</v>
      </c>
      <c r="BB87">
        <f t="shared" si="90"/>
        <v>-7.9147640791476417E-2</v>
      </c>
      <c r="BC87">
        <f t="shared" si="91"/>
        <v>0.85961783439490436</v>
      </c>
      <c r="BD87">
        <f t="shared" si="92"/>
        <v>1.284796573875803E-2</v>
      </c>
      <c r="BE87">
        <f t="shared" si="93"/>
        <v>-3.9301310043668124E-2</v>
      </c>
      <c r="BF87">
        <f t="shared" si="94"/>
        <v>1.9994806543754837E-2</v>
      </c>
      <c r="BG87">
        <f t="shared" si="95"/>
        <v>1.0588235294117714E-2</v>
      </c>
      <c r="BH87">
        <f t="shared" si="96"/>
        <v>2.6502830984217948E-3</v>
      </c>
      <c r="BI87">
        <f t="shared" si="97"/>
        <v>2.7611168562564681E-2</v>
      </c>
      <c r="BL87">
        <f t="shared" si="98"/>
        <v>3.636570992862375E-2</v>
      </c>
      <c r="BM87">
        <f t="shared" si="99"/>
        <v>2.5491262517664053E-4</v>
      </c>
      <c r="BN87">
        <f t="shared" si="100"/>
        <v>2.14028734124521E-5</v>
      </c>
      <c r="BO87">
        <f t="shared" si="101"/>
        <v>2.4889997882344482E-3</v>
      </c>
      <c r="BP87">
        <f t="shared" si="102"/>
        <v>4.6908926031980825E-4</v>
      </c>
      <c r="BQ87">
        <f t="shared" si="103"/>
        <v>4.1561252511519917E-3</v>
      </c>
      <c r="BR87">
        <f t="shared" si="104"/>
        <v>2.7619124352053154E-3</v>
      </c>
      <c r="BS87">
        <f t="shared" si="105"/>
        <v>0.77575107447531166</v>
      </c>
      <c r="BT87">
        <f t="shared" si="106"/>
        <v>1.7611884288393369E-5</v>
      </c>
      <c r="BU87">
        <f t="shared" si="107"/>
        <v>2.1145421829421407E-3</v>
      </c>
      <c r="BV87">
        <f t="shared" si="108"/>
        <v>6.8445077440352565E-4</v>
      </c>
      <c r="BW87">
        <f t="shared" si="109"/>
        <v>2.3996651799908881E-4</v>
      </c>
      <c r="BX87">
        <f t="shared" si="110"/>
        <v>7.5017220569902697E-7</v>
      </c>
      <c r="BY87">
        <f t="shared" si="111"/>
        <v>9.7412340247918867E-4</v>
      </c>
    </row>
    <row r="88" spans="1:77" ht="15.75" thickBot="1">
      <c r="A88" s="1">
        <v>41199</v>
      </c>
      <c r="B88" s="3">
        <v>24.34</v>
      </c>
      <c r="C88" s="3">
        <v>130.4</v>
      </c>
      <c r="D88" s="3">
        <v>724.1</v>
      </c>
      <c r="E88" s="3">
        <v>479</v>
      </c>
      <c r="F88" s="2">
        <v>87.24</v>
      </c>
      <c r="G88" s="3">
        <v>4175</v>
      </c>
      <c r="H88" s="2">
        <v>84.35</v>
      </c>
      <c r="I88" s="3">
        <v>71.88</v>
      </c>
      <c r="J88" s="3">
        <v>468</v>
      </c>
      <c r="K88" s="3">
        <v>11150</v>
      </c>
      <c r="L88" s="3">
        <v>399.5</v>
      </c>
      <c r="M88" s="3">
        <v>170.35</v>
      </c>
      <c r="N88" s="3">
        <v>832.2</v>
      </c>
      <c r="O88" s="3">
        <v>995.45</v>
      </c>
      <c r="Q88">
        <f t="shared" si="57"/>
        <v>-1.6168148746968414E-2</v>
      </c>
      <c r="R88">
        <f t="shared" si="58"/>
        <v>5.0096339113680595E-3</v>
      </c>
      <c r="S88">
        <f t="shared" si="59"/>
        <v>-7.5383771929824562E-3</v>
      </c>
      <c r="T88">
        <f t="shared" si="60"/>
        <v>1.4830508474576272E-2</v>
      </c>
      <c r="U88">
        <f t="shared" si="61"/>
        <v>-4.1095890410958839E-3</v>
      </c>
      <c r="V88">
        <f t="shared" si="62"/>
        <v>-1.1961722488038277E-3</v>
      </c>
      <c r="W88">
        <f t="shared" si="63"/>
        <v>2.4410978868107735E-2</v>
      </c>
      <c r="X88">
        <f t="shared" si="64"/>
        <v>0.15173850344496073</v>
      </c>
      <c r="Y88">
        <f t="shared" si="65"/>
        <v>-3.5051546391752578E-2</v>
      </c>
      <c r="Z88">
        <f t="shared" si="66"/>
        <v>-4.464285714285714E-3</v>
      </c>
      <c r="AA88">
        <f t="shared" si="67"/>
        <v>-2.274951076320942E-2</v>
      </c>
      <c r="AB88">
        <f t="shared" si="68"/>
        <v>-2.9342723004701504E-4</v>
      </c>
      <c r="AC88">
        <f t="shared" si="69"/>
        <v>-2.9950880555888342E-3</v>
      </c>
      <c r="AD88">
        <f t="shared" si="69"/>
        <v>7.9424124826581676E-4</v>
      </c>
      <c r="AG88">
        <f t="shared" si="70"/>
        <v>2.772971637020701E-4</v>
      </c>
      <c r="AH88">
        <f t="shared" si="71"/>
        <v>4.7231117551198175E-5</v>
      </c>
      <c r="AI88">
        <f t="shared" si="72"/>
        <v>5.2383542955866678E-5</v>
      </c>
      <c r="AJ88">
        <f t="shared" si="73"/>
        <v>2.24064184818652E-4</v>
      </c>
      <c r="AK88">
        <f t="shared" si="74"/>
        <v>1.4745444826986093E-5</v>
      </c>
      <c r="AL88">
        <f t="shared" si="75"/>
        <v>2.0536242358108596E-6</v>
      </c>
      <c r="AM88">
        <f t="shared" si="76"/>
        <v>6.657328535930266E-4</v>
      </c>
      <c r="AN88">
        <f t="shared" si="77"/>
        <v>2.3399665204500861E-2</v>
      </c>
      <c r="AO88">
        <f t="shared" si="78"/>
        <v>1.2574826454575087E-3</v>
      </c>
      <c r="AP88">
        <f t="shared" si="79"/>
        <v>2.4535078256487077E-5</v>
      </c>
      <c r="AQ88">
        <f t="shared" si="80"/>
        <v>5.0370643738818365E-4</v>
      </c>
      <c r="AR88">
        <f t="shared" si="81"/>
        <v>1.7572495134913571E-8</v>
      </c>
      <c r="AS88">
        <f t="shared" si="82"/>
        <v>1.0274215618490698E-5</v>
      </c>
      <c r="AT88">
        <f t="shared" si="83"/>
        <v>9.1229310041091886E-7</v>
      </c>
      <c r="AV88">
        <f t="shared" si="84"/>
        <v>0.20734126984126983</v>
      </c>
      <c r="AW88">
        <f t="shared" si="85"/>
        <v>-5.5072463768115899E-2</v>
      </c>
      <c r="AX88">
        <f t="shared" si="86"/>
        <v>-1.0792349726775926E-2</v>
      </c>
      <c r="AY88">
        <f t="shared" si="87"/>
        <v>2.7456027456027481E-2</v>
      </c>
      <c r="AZ88">
        <f t="shared" si="88"/>
        <v>-2.241147467503362E-2</v>
      </c>
      <c r="BA88">
        <f t="shared" si="89"/>
        <v>6.9415983606557374E-2</v>
      </c>
      <c r="BB88">
        <f t="shared" si="90"/>
        <v>-8.3251820454298561E-2</v>
      </c>
      <c r="BC88">
        <f t="shared" si="91"/>
        <v>0.86604361370716487</v>
      </c>
      <c r="BD88">
        <f t="shared" si="92"/>
        <v>5.3705692803437165E-3</v>
      </c>
      <c r="BE88">
        <f t="shared" si="93"/>
        <v>-1.405959854982757E-2</v>
      </c>
      <c r="BF88">
        <f t="shared" si="94"/>
        <v>4.0364583333333336E-2</v>
      </c>
      <c r="BG88">
        <f t="shared" si="95"/>
        <v>-4.3834015195791933E-3</v>
      </c>
      <c r="BH88">
        <f t="shared" si="96"/>
        <v>6.7747398983789286E-3</v>
      </c>
      <c r="BI88">
        <f t="shared" si="97"/>
        <v>2.6448752320066087E-2</v>
      </c>
      <c r="BL88">
        <f t="shared" si="98"/>
        <v>3.7907833940470578E-2</v>
      </c>
      <c r="BM88">
        <f t="shared" si="99"/>
        <v>3.8271875208506089E-4</v>
      </c>
      <c r="BN88">
        <f t="shared" si="100"/>
        <v>2.113016463643926E-5</v>
      </c>
      <c r="BO88">
        <f t="shared" si="101"/>
        <v>8.5996373808704498E-4</v>
      </c>
      <c r="BP88">
        <f t="shared" si="102"/>
        <v>3.3540494659324311E-4</v>
      </c>
      <c r="BQ88">
        <f t="shared" si="103"/>
        <v>4.7887711819219305E-3</v>
      </c>
      <c r="BR88">
        <f t="shared" si="104"/>
        <v>3.2101380234164896E-3</v>
      </c>
      <c r="BS88">
        <f t="shared" si="105"/>
        <v>0.78711159798082897</v>
      </c>
      <c r="BT88">
        <f t="shared" si="106"/>
        <v>1.0763287110092535E-5</v>
      </c>
      <c r="BU88">
        <f t="shared" si="107"/>
        <v>4.302488145976395E-4</v>
      </c>
      <c r="BV88">
        <f t="shared" si="108"/>
        <v>2.1652071945716706E-3</v>
      </c>
      <c r="BW88">
        <f t="shared" si="109"/>
        <v>2.695851575712265E-7</v>
      </c>
      <c r="BX88">
        <f t="shared" si="110"/>
        <v>1.0616727284542663E-5</v>
      </c>
      <c r="BY88">
        <f t="shared" si="111"/>
        <v>9.0291438345642438E-4</v>
      </c>
    </row>
    <row r="89" spans="1:77" ht="15.75" thickBot="1">
      <c r="A89" s="1">
        <v>41198</v>
      </c>
      <c r="B89" s="3">
        <v>24.74</v>
      </c>
      <c r="C89" s="3">
        <v>129.75</v>
      </c>
      <c r="D89" s="3">
        <v>729.6</v>
      </c>
      <c r="E89" s="3">
        <v>472</v>
      </c>
      <c r="F89" s="2">
        <v>87.6</v>
      </c>
      <c r="G89" s="3">
        <v>4180</v>
      </c>
      <c r="H89" s="2">
        <v>82.34</v>
      </c>
      <c r="I89" s="3">
        <v>62.41</v>
      </c>
      <c r="J89" s="3">
        <v>485</v>
      </c>
      <c r="K89" s="3">
        <v>11200</v>
      </c>
      <c r="L89" s="3">
        <v>408.8</v>
      </c>
      <c r="M89" s="3">
        <v>170.4</v>
      </c>
      <c r="N89" s="3">
        <v>834.7</v>
      </c>
      <c r="O89" s="3">
        <v>994.66</v>
      </c>
      <c r="Q89">
        <f t="shared" si="57"/>
        <v>-8.0192461908581737E-3</v>
      </c>
      <c r="R89">
        <f t="shared" si="58"/>
        <v>-1.9230769230769232E-3</v>
      </c>
      <c r="S89">
        <f t="shared" si="59"/>
        <v>1.1927877947295454E-2</v>
      </c>
      <c r="T89">
        <f t="shared" si="60"/>
        <v>1.0706638115631691E-2</v>
      </c>
      <c r="U89">
        <f t="shared" si="61"/>
        <v>6.8965517241378659E-3</v>
      </c>
      <c r="V89">
        <f t="shared" si="62"/>
        <v>8.4439083232810616E-3</v>
      </c>
      <c r="W89">
        <f t="shared" si="63"/>
        <v>7.8335373317013537E-3</v>
      </c>
      <c r="X89">
        <f t="shared" si="64"/>
        <v>6.3383881410802506E-2</v>
      </c>
      <c r="Y89">
        <f t="shared" si="65"/>
        <v>0</v>
      </c>
      <c r="Z89">
        <f t="shared" si="66"/>
        <v>8.9365504915102768E-4</v>
      </c>
      <c r="AA89">
        <f t="shared" si="67"/>
        <v>4.4226044226044507E-3</v>
      </c>
      <c r="AB89">
        <f t="shared" si="68"/>
        <v>-6.4139941690961764E-3</v>
      </c>
      <c r="AC89">
        <f t="shared" si="69"/>
        <v>8.3932853717031829E-4</v>
      </c>
      <c r="AD89">
        <f t="shared" si="69"/>
        <v>7.9140700207731111E-3</v>
      </c>
      <c r="AG89">
        <f t="shared" si="70"/>
        <v>7.2306781736568025E-5</v>
      </c>
      <c r="AH89">
        <f t="shared" si="71"/>
        <v>3.6265598448770569E-9</v>
      </c>
      <c r="AI89">
        <f t="shared" si="72"/>
        <v>1.4953884208001759E-4</v>
      </c>
      <c r="AJ89">
        <f t="shared" si="73"/>
        <v>1.1761192756167354E-4</v>
      </c>
      <c r="AK89">
        <f t="shared" si="74"/>
        <v>5.1353863049476653E-5</v>
      </c>
      <c r="AL89">
        <f t="shared" si="75"/>
        <v>6.73553970088547E-5</v>
      </c>
      <c r="AM89">
        <f t="shared" si="76"/>
        <v>8.5088778465831438E-5</v>
      </c>
      <c r="AN89">
        <f t="shared" si="77"/>
        <v>4.1750813031742355E-3</v>
      </c>
      <c r="AO89">
        <f t="shared" si="78"/>
        <v>1.6765369436963319E-7</v>
      </c>
      <c r="AP89">
        <f t="shared" si="79"/>
        <v>1.6374253180026421E-7</v>
      </c>
      <c r="AQ89">
        <f t="shared" si="80"/>
        <v>2.2360698042118925E-5</v>
      </c>
      <c r="AR89">
        <f t="shared" si="81"/>
        <v>3.9101612626687705E-5</v>
      </c>
      <c r="AS89">
        <f t="shared" si="82"/>
        <v>3.9573518051962497E-7</v>
      </c>
      <c r="AT89">
        <f t="shared" si="83"/>
        <v>6.520512643269592E-5</v>
      </c>
      <c r="AV89">
        <f t="shared" si="84"/>
        <v>0.219921104536489</v>
      </c>
      <c r="AW89">
        <f t="shared" si="85"/>
        <v>-8.9473684210526316E-2</v>
      </c>
      <c r="AX89">
        <f t="shared" si="86"/>
        <v>-7.6169749727965485E-3</v>
      </c>
      <c r="AY89">
        <f t="shared" si="87"/>
        <v>-2.1141649048625794E-3</v>
      </c>
      <c r="AZ89">
        <f t="shared" si="88"/>
        <v>-1.8487394957983256E-2</v>
      </c>
      <c r="BA89">
        <f t="shared" si="89"/>
        <v>5.9837728194726165E-2</v>
      </c>
      <c r="BB89">
        <f t="shared" si="90"/>
        <v>-0.11935828877005344</v>
      </c>
      <c r="BC89">
        <f t="shared" si="91"/>
        <v>0.59902638995644364</v>
      </c>
      <c r="BD89">
        <f t="shared" si="92"/>
        <v>4.1890440386680987E-2</v>
      </c>
      <c r="BE89">
        <f t="shared" si="93"/>
        <v>-2.6086956521739129E-2</v>
      </c>
      <c r="BF89">
        <f t="shared" si="94"/>
        <v>6.4306170268159296E-2</v>
      </c>
      <c r="BG89">
        <f t="shared" si="95"/>
        <v>-1.5028901734104013E-2</v>
      </c>
      <c r="BH89">
        <f t="shared" si="96"/>
        <v>5.4203806311732107E-3</v>
      </c>
      <c r="BI89">
        <f t="shared" si="97"/>
        <v>1.713876674506595E-2</v>
      </c>
      <c r="BL89">
        <f t="shared" si="98"/>
        <v>4.2964657267361768E-2</v>
      </c>
      <c r="BM89">
        <f t="shared" si="99"/>
        <v>2.9121585574022786E-3</v>
      </c>
      <c r="BN89">
        <f t="shared" si="100"/>
        <v>2.0203243103936313E-6</v>
      </c>
      <c r="BO89">
        <f t="shared" si="101"/>
        <v>6.0051477943408379E-8</v>
      </c>
      <c r="BP89">
        <f t="shared" si="102"/>
        <v>2.0707165268999406E-4</v>
      </c>
      <c r="BQ89">
        <f t="shared" si="103"/>
        <v>3.5548654523560414E-3</v>
      </c>
      <c r="BR89">
        <f t="shared" si="104"/>
        <v>8.605261414615397E-3</v>
      </c>
      <c r="BS89">
        <f t="shared" si="105"/>
        <v>0.38461811838556142</v>
      </c>
      <c r="BT89">
        <f t="shared" si="106"/>
        <v>1.104839510847176E-3</v>
      </c>
      <c r="BU89">
        <f t="shared" si="107"/>
        <v>1.0738596550818825E-3</v>
      </c>
      <c r="BV89">
        <f t="shared" si="108"/>
        <v>4.9664964233959111E-3</v>
      </c>
      <c r="BW89">
        <f t="shared" si="109"/>
        <v>1.0254163388678178E-4</v>
      </c>
      <c r="BX89">
        <f t="shared" si="110"/>
        <v>3.6251120867714558E-6</v>
      </c>
      <c r="BY89">
        <f t="shared" si="111"/>
        <v>4.3008738243004315E-4</v>
      </c>
    </row>
    <row r="90" spans="1:77" ht="15.75" thickBot="1">
      <c r="A90" s="1">
        <v>41197</v>
      </c>
      <c r="B90" s="3">
        <v>24.94</v>
      </c>
      <c r="C90" s="3">
        <v>130</v>
      </c>
      <c r="D90" s="3">
        <v>721</v>
      </c>
      <c r="E90" s="3">
        <v>467</v>
      </c>
      <c r="F90" s="2">
        <v>87</v>
      </c>
      <c r="G90" s="3">
        <v>4145</v>
      </c>
      <c r="H90" s="2">
        <v>81.7</v>
      </c>
      <c r="I90" s="3">
        <v>58.69</v>
      </c>
      <c r="J90" s="3">
        <v>485</v>
      </c>
      <c r="K90" s="3">
        <v>11190</v>
      </c>
      <c r="L90" s="3">
        <v>407</v>
      </c>
      <c r="M90" s="3">
        <v>171.5</v>
      </c>
      <c r="N90" s="3">
        <v>834</v>
      </c>
      <c r="O90" s="3">
        <v>986.85</v>
      </c>
      <c r="Q90">
        <f t="shared" si="57"/>
        <v>-3.1080031080030972E-2</v>
      </c>
      <c r="R90">
        <f t="shared" si="58"/>
        <v>-9.8255769670195156E-3</v>
      </c>
      <c r="S90">
        <f t="shared" si="59"/>
        <v>-6.8870523415977963E-3</v>
      </c>
      <c r="T90">
        <f t="shared" si="60"/>
        <v>8.6393088552915772E-3</v>
      </c>
      <c r="U90">
        <f t="shared" si="61"/>
        <v>2.6506857208713147E-3</v>
      </c>
      <c r="V90">
        <f t="shared" si="62"/>
        <v>5.8238291676777484E-3</v>
      </c>
      <c r="W90">
        <f t="shared" si="63"/>
        <v>-3.8823529411764673E-2</v>
      </c>
      <c r="X90">
        <f t="shared" si="64"/>
        <v>-2.1670278379730026E-2</v>
      </c>
      <c r="Y90">
        <f t="shared" si="65"/>
        <v>-2.05761316872428E-3</v>
      </c>
      <c r="Z90">
        <f t="shared" si="66"/>
        <v>-8.4182543198936637E-3</v>
      </c>
      <c r="AA90">
        <f t="shared" si="67"/>
        <v>0</v>
      </c>
      <c r="AB90">
        <f t="shared" si="68"/>
        <v>6.7508071617258924E-3</v>
      </c>
      <c r="AC90">
        <f t="shared" si="69"/>
        <v>4.8192771084337354E-3</v>
      </c>
      <c r="AD90">
        <f t="shared" si="69"/>
        <v>9.2297705742739732E-4</v>
      </c>
      <c r="AG90">
        <f t="shared" si="70"/>
        <v>9.9629394505615257E-4</v>
      </c>
      <c r="AH90">
        <f t="shared" si="71"/>
        <v>6.3404925234133237E-5</v>
      </c>
      <c r="AI90">
        <f t="shared" si="72"/>
        <v>4.3379647507343092E-5</v>
      </c>
      <c r="AJ90">
        <f t="shared" si="73"/>
        <v>7.7045806001738E-5</v>
      </c>
      <c r="AK90">
        <f t="shared" si="74"/>
        <v>8.5281226933502987E-6</v>
      </c>
      <c r="AL90">
        <f t="shared" si="75"/>
        <v>3.1214057579311446E-5</v>
      </c>
      <c r="AM90">
        <f t="shared" si="76"/>
        <v>1.4012076921772344E-3</v>
      </c>
      <c r="AN90">
        <f t="shared" si="77"/>
        <v>4.1776460571486481E-4</v>
      </c>
      <c r="AO90">
        <f t="shared" si="78"/>
        <v>6.0864271407072484E-6</v>
      </c>
      <c r="AP90">
        <f t="shared" si="79"/>
        <v>7.9339249451713335E-5</v>
      </c>
      <c r="AQ90">
        <f t="shared" si="80"/>
        <v>9.3700610143068842E-8</v>
      </c>
      <c r="AR90">
        <f t="shared" si="81"/>
        <v>4.7771225090357513E-5</v>
      </c>
      <c r="AS90">
        <f t="shared" si="82"/>
        <v>2.1243096997522745E-5</v>
      </c>
      <c r="AT90">
        <f t="shared" si="83"/>
        <v>1.1747875422577226E-6</v>
      </c>
      <c r="AV90">
        <f t="shared" si="84"/>
        <v>0.23038973852984715</v>
      </c>
      <c r="AW90">
        <f t="shared" si="85"/>
        <v>0</v>
      </c>
      <c r="AX90">
        <f t="shared" si="86"/>
        <v>-2.9479068515277936E-2</v>
      </c>
      <c r="AY90">
        <f t="shared" si="87"/>
        <v>7.0364428145771235E-2</v>
      </c>
      <c r="AZ90">
        <f t="shared" si="88"/>
        <v>-2.236206315316322E-2</v>
      </c>
      <c r="BA90">
        <f t="shared" si="89"/>
        <v>7.774310972438897E-2</v>
      </c>
      <c r="BB90">
        <f t="shared" si="90"/>
        <v>-7.6836158192090359E-2</v>
      </c>
      <c r="BC90">
        <f t="shared" si="91"/>
        <v>0.52441558441558433</v>
      </c>
      <c r="BD90">
        <f t="shared" si="92"/>
        <v>4.7516198704103674E-2</v>
      </c>
      <c r="BE90">
        <f t="shared" si="93"/>
        <v>-2.6109660574412531E-2</v>
      </c>
      <c r="BF90">
        <f t="shared" si="94"/>
        <v>4.6541527384931919E-2</v>
      </c>
      <c r="BG90">
        <f t="shared" si="95"/>
        <v>-5.8275058275054968E-4</v>
      </c>
      <c r="BH90">
        <f t="shared" si="96"/>
        <v>2.9248426508700538E-2</v>
      </c>
      <c r="BI90">
        <f t="shared" si="97"/>
        <v>3.4867869127516778E-2</v>
      </c>
      <c r="BL90">
        <f t="shared" si="98"/>
        <v>4.7414109244466915E-2</v>
      </c>
      <c r="BM90">
        <f t="shared" si="99"/>
        <v>1.2609078898692761E-3</v>
      </c>
      <c r="BN90">
        <f t="shared" si="100"/>
        <v>5.421201927204494E-4</v>
      </c>
      <c r="BO90">
        <f t="shared" si="101"/>
        <v>5.2176841593498747E-3</v>
      </c>
      <c r="BP90">
        <f t="shared" si="102"/>
        <v>3.3359753652673324E-4</v>
      </c>
      <c r="BQ90">
        <f t="shared" si="103"/>
        <v>6.0106022515746286E-3</v>
      </c>
      <c r="BR90">
        <f t="shared" si="104"/>
        <v>2.5243005349335434E-3</v>
      </c>
      <c r="BS90">
        <f t="shared" si="105"/>
        <v>0.29764124717232682</v>
      </c>
      <c r="BT90">
        <f t="shared" si="106"/>
        <v>1.5104792489123212E-3</v>
      </c>
      <c r="BU90">
        <f t="shared" si="107"/>
        <v>1.075348184991595E-3</v>
      </c>
      <c r="BV90">
        <f t="shared" si="108"/>
        <v>2.7782103213198415E-3</v>
      </c>
      <c r="BW90">
        <f t="shared" si="109"/>
        <v>1.866124954416181E-5</v>
      </c>
      <c r="BX90">
        <f t="shared" si="110"/>
        <v>6.6213678067462707E-4</v>
      </c>
      <c r="BY90">
        <f t="shared" si="111"/>
        <v>1.479760143163041E-3</v>
      </c>
    </row>
    <row r="91" spans="1:77" ht="15.75" thickBot="1">
      <c r="A91" s="1">
        <v>41194</v>
      </c>
      <c r="B91" s="3">
        <v>25.74</v>
      </c>
      <c r="C91" s="3">
        <v>131.29</v>
      </c>
      <c r="D91" s="3">
        <v>726</v>
      </c>
      <c r="E91" s="3">
        <v>463</v>
      </c>
      <c r="F91" s="2">
        <v>86.77</v>
      </c>
      <c r="G91" s="3">
        <v>4121</v>
      </c>
      <c r="H91" s="2">
        <v>85</v>
      </c>
      <c r="I91" s="3">
        <v>59.99</v>
      </c>
      <c r="J91" s="3">
        <v>486</v>
      </c>
      <c r="K91" s="3">
        <v>11285</v>
      </c>
      <c r="L91" s="3">
        <v>407</v>
      </c>
      <c r="M91" s="3">
        <v>170.35</v>
      </c>
      <c r="N91" s="3">
        <v>830</v>
      </c>
      <c r="O91" s="3">
        <v>985.94</v>
      </c>
      <c r="Q91">
        <f t="shared" si="57"/>
        <v>7.4363992172210456E-3</v>
      </c>
      <c r="R91">
        <f t="shared" si="58"/>
        <v>-1.2114371708051269E-2</v>
      </c>
      <c r="S91">
        <f t="shared" si="59"/>
        <v>0</v>
      </c>
      <c r="T91">
        <f t="shared" si="60"/>
        <v>8.7145969498910684E-3</v>
      </c>
      <c r="U91">
        <f t="shared" si="61"/>
        <v>-2.3044129508019624E-4</v>
      </c>
      <c r="V91">
        <f t="shared" si="62"/>
        <v>-8.1829121540312882E-3</v>
      </c>
      <c r="W91">
        <f t="shared" si="63"/>
        <v>-5.8479532163742687E-3</v>
      </c>
      <c r="X91">
        <f t="shared" si="64"/>
        <v>-1.0718997361477548E-2</v>
      </c>
      <c r="Y91">
        <f t="shared" si="65"/>
        <v>8.2987551867219917E-3</v>
      </c>
      <c r="Z91">
        <f t="shared" si="66"/>
        <v>-5.7268722466960352E-3</v>
      </c>
      <c r="AA91">
        <f t="shared" si="67"/>
        <v>2.4630541871921183E-3</v>
      </c>
      <c r="AB91">
        <f t="shared" si="68"/>
        <v>-3.8594234255306509E-3</v>
      </c>
      <c r="AC91">
        <f t="shared" si="69"/>
        <v>6.0277275467148883E-4</v>
      </c>
      <c r="AD91">
        <f t="shared" si="69"/>
        <v>2.5362943724700462E-4</v>
      </c>
      <c r="AG91">
        <f t="shared" si="70"/>
        <v>4.8334558188180554E-5</v>
      </c>
      <c r="AH91">
        <f t="shared" si="71"/>
        <v>1.0509357435815306E-4</v>
      </c>
      <c r="AI91">
        <f t="shared" si="72"/>
        <v>9.0438280862203574E-8</v>
      </c>
      <c r="AJ91">
        <f t="shared" si="73"/>
        <v>7.8373167948059001E-5</v>
      </c>
      <c r="AK91">
        <f t="shared" si="74"/>
        <v>1.5341283767931864E-9</v>
      </c>
      <c r="AL91">
        <f t="shared" si="75"/>
        <v>7.0892814652836439E-5</v>
      </c>
      <c r="AM91">
        <f t="shared" si="76"/>
        <v>1.9866031539885869E-5</v>
      </c>
      <c r="AN91">
        <f t="shared" si="77"/>
        <v>9.0022328368851952E-5</v>
      </c>
      <c r="AO91">
        <f t="shared" si="78"/>
        <v>6.2241051707035127E-5</v>
      </c>
      <c r="AP91">
        <f t="shared" si="79"/>
        <v>3.8637116589176975E-5</v>
      </c>
      <c r="AQ91">
        <f t="shared" si="80"/>
        <v>7.6682456718178331E-6</v>
      </c>
      <c r="AR91">
        <f t="shared" si="81"/>
        <v>1.3679327460270428E-5</v>
      </c>
      <c r="AS91">
        <f t="shared" si="82"/>
        <v>1.5407122684854874E-7</v>
      </c>
      <c r="AT91">
        <f t="shared" si="83"/>
        <v>1.7183391493020153E-7</v>
      </c>
      <c r="AV91">
        <f t="shared" si="84"/>
        <v>0.27048371174728514</v>
      </c>
      <c r="AW91">
        <f t="shared" si="85"/>
        <v>1.7751937984496063E-2</v>
      </c>
      <c r="AX91">
        <f t="shared" si="86"/>
        <v>-2.15633423180593E-2</v>
      </c>
      <c r="AY91">
        <f t="shared" si="87"/>
        <v>3.3482142857142856E-2</v>
      </c>
      <c r="AZ91">
        <f t="shared" si="88"/>
        <v>-2.8549037169726794E-2</v>
      </c>
      <c r="BA91">
        <f t="shared" si="89"/>
        <v>5.7208825038481272E-2</v>
      </c>
      <c r="BB91">
        <f t="shared" si="90"/>
        <v>-4.49438202247191E-2</v>
      </c>
      <c r="BC91">
        <f t="shared" si="91"/>
        <v>0.62398484028153778</v>
      </c>
      <c r="BD91">
        <f t="shared" si="92"/>
        <v>4.7413793103448273E-2</v>
      </c>
      <c r="BE91">
        <f t="shared" si="93"/>
        <v>-2.2943722943722943E-2</v>
      </c>
      <c r="BF91">
        <f t="shared" si="94"/>
        <v>4.923949471513283E-2</v>
      </c>
      <c r="BG91">
        <f t="shared" si="95"/>
        <v>-1.7589388696655196E-2</v>
      </c>
      <c r="BH91">
        <f t="shared" si="96"/>
        <v>3.2636286715823108E-3</v>
      </c>
      <c r="BI91">
        <f t="shared" si="97"/>
        <v>2.2441149020014622E-2</v>
      </c>
      <c r="BL91">
        <f t="shared" si="98"/>
        <v>6.6482385746661696E-2</v>
      </c>
      <c r="BM91">
        <f t="shared" si="99"/>
        <v>2.8367557269001016E-3</v>
      </c>
      <c r="BN91">
        <f t="shared" si="100"/>
        <v>2.3616769313054007E-4</v>
      </c>
      <c r="BO91">
        <f t="shared" si="101"/>
        <v>1.249711140377864E-3</v>
      </c>
      <c r="BP91">
        <f t="shared" si="102"/>
        <v>5.9788204677699384E-4</v>
      </c>
      <c r="BQ91">
        <f t="shared" si="103"/>
        <v>3.2482920155457264E-3</v>
      </c>
      <c r="BR91">
        <f t="shared" si="104"/>
        <v>3.3672542567968569E-4</v>
      </c>
      <c r="BS91">
        <f t="shared" si="105"/>
        <v>0.41619830026495108</v>
      </c>
      <c r="BT91">
        <f t="shared" si="106"/>
        <v>1.5025297721316E-3</v>
      </c>
      <c r="BU91">
        <f t="shared" si="107"/>
        <v>8.7773331413493368E-4</v>
      </c>
      <c r="BV91">
        <f t="shared" si="108"/>
        <v>3.0699022174251011E-3</v>
      </c>
      <c r="BW91">
        <f t="shared" si="109"/>
        <v>1.6095416527170227E-4</v>
      </c>
      <c r="BX91">
        <f t="shared" si="110"/>
        <v>6.3897348181122919E-8</v>
      </c>
      <c r="BY91">
        <f t="shared" si="111"/>
        <v>6.7813006123961038E-4</v>
      </c>
    </row>
    <row r="92" spans="1:77" ht="15.75" thickBot="1">
      <c r="A92" s="1">
        <v>41193</v>
      </c>
      <c r="B92" s="3">
        <v>25.55</v>
      </c>
      <c r="C92" s="3">
        <v>132.9</v>
      </c>
      <c r="D92" s="3">
        <v>726</v>
      </c>
      <c r="E92" s="3">
        <v>459</v>
      </c>
      <c r="F92" s="2">
        <v>86.79</v>
      </c>
      <c r="G92" s="3">
        <v>4155</v>
      </c>
      <c r="H92" s="2">
        <v>85.5</v>
      </c>
      <c r="I92" s="3">
        <v>60.64</v>
      </c>
      <c r="J92" s="3">
        <v>482</v>
      </c>
      <c r="K92" s="3">
        <v>11350</v>
      </c>
      <c r="L92" s="3">
        <v>406</v>
      </c>
      <c r="M92" s="3">
        <v>171.01</v>
      </c>
      <c r="N92" s="3">
        <v>829.5</v>
      </c>
      <c r="O92" s="3">
        <v>985.69</v>
      </c>
      <c r="Q92">
        <f t="shared" si="57"/>
        <v>5.3608247422680444E-2</v>
      </c>
      <c r="R92">
        <f t="shared" si="58"/>
        <v>1.4503816793893173E-2</v>
      </c>
      <c r="S92">
        <f t="shared" si="59"/>
        <v>5.5401662049861496E-3</v>
      </c>
      <c r="T92">
        <f t="shared" si="60"/>
        <v>2.136181575433917E-2</v>
      </c>
      <c r="U92">
        <f t="shared" si="61"/>
        <v>0</v>
      </c>
      <c r="V92">
        <f t="shared" si="62"/>
        <v>-1.4000949216896061E-2</v>
      </c>
      <c r="W92">
        <f t="shared" si="63"/>
        <v>0</v>
      </c>
      <c r="X92">
        <f t="shared" si="64"/>
        <v>3.3090668431502786E-3</v>
      </c>
      <c r="Y92">
        <f t="shared" si="65"/>
        <v>0</v>
      </c>
      <c r="Z92">
        <f t="shared" si="66"/>
        <v>-2.6362038664323375E-3</v>
      </c>
      <c r="AA92">
        <f t="shared" si="67"/>
        <v>-3.6809815950920245E-3</v>
      </c>
      <c r="AB92">
        <f t="shared" si="68"/>
        <v>-1.6618746405980534E-2</v>
      </c>
      <c r="AC92">
        <f t="shared" si="69"/>
        <v>-1.8050541516245488E-3</v>
      </c>
      <c r="AD92">
        <f t="shared" si="69"/>
        <v>2.1350359397716758E-3</v>
      </c>
      <c r="AG92">
        <f t="shared" si="70"/>
        <v>2.8221757559997399E-3</v>
      </c>
      <c r="AH92">
        <f t="shared" si="71"/>
        <v>2.6786797826935265E-4</v>
      </c>
      <c r="AI92">
        <f t="shared" si="72"/>
        <v>3.4116063582241268E-5</v>
      </c>
      <c r="AJ92">
        <f t="shared" si="73"/>
        <v>4.6225348032204964E-4</v>
      </c>
      <c r="AK92">
        <f t="shared" si="74"/>
        <v>7.2689145511734869E-8</v>
      </c>
      <c r="AL92">
        <f t="shared" si="75"/>
        <v>2.0271563662803207E-4</v>
      </c>
      <c r="AM92">
        <f t="shared" si="76"/>
        <v>1.9343818228268964E-6</v>
      </c>
      <c r="AN92">
        <f t="shared" si="77"/>
        <v>2.0612094760694654E-5</v>
      </c>
      <c r="AO92">
        <f t="shared" si="78"/>
        <v>1.6765369436963319E-7</v>
      </c>
      <c r="AP92">
        <f t="shared" si="79"/>
        <v>9.7669237433089323E-6</v>
      </c>
      <c r="AQ92">
        <f t="shared" si="80"/>
        <v>1.138978829325051E-5</v>
      </c>
      <c r="AR92">
        <f t="shared" si="81"/>
        <v>2.7086182937241174E-4</v>
      </c>
      <c r="AS92">
        <f t="shared" si="82"/>
        <v>4.06146564148421E-6</v>
      </c>
      <c r="AT92">
        <f t="shared" si="83"/>
        <v>5.2713177441712309E-6</v>
      </c>
      <c r="AV92">
        <f t="shared" si="84"/>
        <v>0.25429553264604809</v>
      </c>
      <c r="AW92">
        <f t="shared" si="85"/>
        <v>4.2434700760844074E-2</v>
      </c>
      <c r="AX92">
        <f t="shared" si="86"/>
        <v>-2.4193548387096774E-2</v>
      </c>
      <c r="AY92">
        <f t="shared" si="87"/>
        <v>5.4687500000000028E-2</v>
      </c>
      <c r="AZ92">
        <f t="shared" si="88"/>
        <v>-3.4486594726888357E-2</v>
      </c>
      <c r="BA92">
        <f t="shared" si="89"/>
        <v>7.6146076146076144E-2</v>
      </c>
      <c r="BB92">
        <f t="shared" si="90"/>
        <v>-4.3624161073825565E-2</v>
      </c>
      <c r="BC92">
        <f t="shared" si="91"/>
        <v>0.57916666666666672</v>
      </c>
      <c r="BD92">
        <f t="shared" si="92"/>
        <v>3.4778875053671075E-2</v>
      </c>
      <c r="BE92">
        <f t="shared" si="93"/>
        <v>-1.2957648491173146E-2</v>
      </c>
      <c r="BF92">
        <f t="shared" si="94"/>
        <v>6.7578227714961844E-2</v>
      </c>
      <c r="BG92">
        <f t="shared" si="95"/>
        <v>-1.7522693324141164E-2</v>
      </c>
      <c r="BH92">
        <f t="shared" si="96"/>
        <v>8.7559284932506934E-3</v>
      </c>
      <c r="BI92">
        <f t="shared" si="97"/>
        <v>3.3868260960772056E-2</v>
      </c>
      <c r="BL92">
        <f t="shared" si="98"/>
        <v>5.8396464920230755E-2</v>
      </c>
      <c r="BM92">
        <f t="shared" si="99"/>
        <v>6.0752617744460526E-3</v>
      </c>
      <c r="BN92">
        <f t="shared" si="100"/>
        <v>3.2392636769858972E-4</v>
      </c>
      <c r="BO92">
        <f t="shared" si="101"/>
        <v>3.1986502335758114E-3</v>
      </c>
      <c r="BP92">
        <f t="shared" si="102"/>
        <v>9.2350251795251821E-4</v>
      </c>
      <c r="BQ92">
        <f t="shared" si="103"/>
        <v>5.7655228930804823E-3</v>
      </c>
      <c r="BR92">
        <f t="shared" si="104"/>
        <v>2.9003522471361893E-4</v>
      </c>
      <c r="BS92">
        <f t="shared" si="105"/>
        <v>0.36037948437914813</v>
      </c>
      <c r="BT92">
        <f t="shared" si="106"/>
        <v>6.826494371000993E-4</v>
      </c>
      <c r="BU92">
        <f t="shared" si="107"/>
        <v>3.8574884271592254E-4</v>
      </c>
      <c r="BV92">
        <f t="shared" si="108"/>
        <v>5.4383886388194832E-3</v>
      </c>
      <c r="BW92">
        <f t="shared" si="109"/>
        <v>1.5926631567263539E-4</v>
      </c>
      <c r="BX92">
        <f t="shared" si="110"/>
        <v>2.7452575842688594E-5</v>
      </c>
      <c r="BY92">
        <f t="shared" si="111"/>
        <v>1.4038542042471222E-3</v>
      </c>
    </row>
    <row r="93" spans="1:77" ht="15.75" thickBot="1">
      <c r="A93" s="1">
        <v>41192</v>
      </c>
      <c r="B93" s="3">
        <v>24.25</v>
      </c>
      <c r="C93" s="3">
        <v>131</v>
      </c>
      <c r="D93" s="3">
        <v>722</v>
      </c>
      <c r="E93" s="3">
        <v>449.4</v>
      </c>
      <c r="F93" s="2">
        <v>86.79</v>
      </c>
      <c r="G93" s="3">
        <v>4214</v>
      </c>
      <c r="H93" s="2">
        <v>85.5</v>
      </c>
      <c r="I93" s="3">
        <v>60.44</v>
      </c>
      <c r="J93" s="3">
        <v>482</v>
      </c>
      <c r="K93" s="3">
        <v>11380</v>
      </c>
      <c r="L93" s="3">
        <v>407.5</v>
      </c>
      <c r="M93" s="3">
        <v>173.9</v>
      </c>
      <c r="N93" s="3">
        <v>831</v>
      </c>
      <c r="O93" s="3">
        <v>983.59</v>
      </c>
      <c r="Q93">
        <f t="shared" si="57"/>
        <v>8.0178173719376425E-2</v>
      </c>
      <c r="R93">
        <f t="shared" si="58"/>
        <v>-2.2388059701492536E-2</v>
      </c>
      <c r="S93">
        <f t="shared" si="59"/>
        <v>-4.1379310344827587E-3</v>
      </c>
      <c r="T93">
        <f t="shared" si="60"/>
        <v>8.908685968819093E-4</v>
      </c>
      <c r="U93">
        <f t="shared" si="61"/>
        <v>-2.413793103448204E-3</v>
      </c>
      <c r="V93">
        <f t="shared" si="62"/>
        <v>1.0309278350515464E-2</v>
      </c>
      <c r="W93">
        <f t="shared" si="63"/>
        <v>-2.3337222870478745E-3</v>
      </c>
      <c r="X93">
        <f t="shared" si="64"/>
        <v>-9.1803278688524954E-3</v>
      </c>
      <c r="Y93">
        <f t="shared" si="65"/>
        <v>-4.7491224447656641E-3</v>
      </c>
      <c r="Z93">
        <f t="shared" si="66"/>
        <v>4.1471807994352778E-3</v>
      </c>
      <c r="AA93">
        <f t="shared" si="67"/>
        <v>-9.7205346294046164E-3</v>
      </c>
      <c r="AB93">
        <f t="shared" si="68"/>
        <v>1.104651162790701E-2</v>
      </c>
      <c r="AC93">
        <f t="shared" si="69"/>
        <v>-1.3532763532763507E-2</v>
      </c>
      <c r="AD93">
        <f t="shared" si="69"/>
        <v>-2.4037486307761009E-3</v>
      </c>
      <c r="AG93">
        <f t="shared" si="70"/>
        <v>6.3511464610148897E-3</v>
      </c>
      <c r="AH93">
        <f t="shared" si="71"/>
        <v>4.2128398707932404E-4</v>
      </c>
      <c r="AI93">
        <f t="shared" si="72"/>
        <v>1.4724114994944909E-5</v>
      </c>
      <c r="AJ93">
        <f t="shared" si="73"/>
        <v>1.0591163373685998E-6</v>
      </c>
      <c r="AK93">
        <f t="shared" si="74"/>
        <v>4.5975244146762909E-6</v>
      </c>
      <c r="AL93">
        <f t="shared" si="75"/>
        <v>1.0145331053113047E-4</v>
      </c>
      <c r="AM93">
        <f t="shared" si="76"/>
        <v>8.8906367181332519E-7</v>
      </c>
      <c r="AN93">
        <f t="shared" si="77"/>
        <v>6.3192009985242221E-5</v>
      </c>
      <c r="AO93">
        <f t="shared" si="78"/>
        <v>2.6610924999782456E-5</v>
      </c>
      <c r="AP93">
        <f t="shared" si="79"/>
        <v>1.3382258040346011E-5</v>
      </c>
      <c r="AQ93">
        <f t="shared" si="80"/>
        <v>8.8631474817256353E-5</v>
      </c>
      <c r="AR93">
        <f t="shared" si="81"/>
        <v>1.2560531199054623E-4</v>
      </c>
      <c r="AS93">
        <f t="shared" si="82"/>
        <v>1.8887052200991305E-4</v>
      </c>
      <c r="AT93">
        <f t="shared" si="83"/>
        <v>5.0303739812456037E-6</v>
      </c>
      <c r="AV93">
        <f t="shared" si="84"/>
        <v>0.1945812807881773</v>
      </c>
      <c r="AW93">
        <f t="shared" si="85"/>
        <v>3.1577289550358337E-2</v>
      </c>
      <c r="AX93">
        <f t="shared" si="86"/>
        <v>-3.4759358288770054E-2</v>
      </c>
      <c r="AY93">
        <f t="shared" si="87"/>
        <v>3.2391454169538168E-2</v>
      </c>
      <c r="AZ93">
        <f t="shared" si="88"/>
        <v>-3.5666666666666597E-2</v>
      </c>
      <c r="BA93">
        <f t="shared" si="89"/>
        <v>9.511434511434512E-2</v>
      </c>
      <c r="BB93">
        <f t="shared" si="90"/>
        <v>-4.3624161073825565E-2</v>
      </c>
      <c r="BC93">
        <f t="shared" si="91"/>
        <v>0.5262626262626261</v>
      </c>
      <c r="BD93">
        <f t="shared" si="92"/>
        <v>3.2119914346895075E-2</v>
      </c>
      <c r="BE93">
        <f t="shared" si="93"/>
        <v>7.5254537405931828E-3</v>
      </c>
      <c r="BF93">
        <f t="shared" si="94"/>
        <v>6.1474342276634605E-2</v>
      </c>
      <c r="BG93">
        <f t="shared" si="95"/>
        <v>-6.285714285714253E-3</v>
      </c>
      <c r="BH93">
        <f t="shared" si="96"/>
        <v>2.4125452352231603E-3</v>
      </c>
      <c r="BI93">
        <f t="shared" si="97"/>
        <v>2.896746521602684E-2</v>
      </c>
      <c r="BL93">
        <f t="shared" si="98"/>
        <v>3.3101928305147819E-2</v>
      </c>
      <c r="BM93">
        <f t="shared" si="99"/>
        <v>4.5006057807111298E-3</v>
      </c>
      <c r="BN93">
        <f t="shared" si="100"/>
        <v>8.1588863919792513E-4</v>
      </c>
      <c r="BO93">
        <f t="shared" si="101"/>
        <v>1.1737863171162929E-3</v>
      </c>
      <c r="BP93">
        <f t="shared" si="102"/>
        <v>9.9661793489247245E-4</v>
      </c>
      <c r="BQ93">
        <f t="shared" si="103"/>
        <v>9.0058789146425875E-3</v>
      </c>
      <c r="BR93">
        <f t="shared" si="104"/>
        <v>2.9003522471361893E-4</v>
      </c>
      <c r="BS93">
        <f t="shared" si="105"/>
        <v>0.29966002177036938</v>
      </c>
      <c r="BT93">
        <f t="shared" si="106"/>
        <v>5.5077519369721775E-4</v>
      </c>
      <c r="BU93">
        <f t="shared" si="107"/>
        <v>7.0999557579792867E-7</v>
      </c>
      <c r="BV93">
        <f t="shared" si="108"/>
        <v>4.5753787276542118E-3</v>
      </c>
      <c r="BW93">
        <f t="shared" si="109"/>
        <v>1.9129569231094289E-6</v>
      </c>
      <c r="BX93">
        <f t="shared" si="110"/>
        <v>1.2185128257532386E-6</v>
      </c>
      <c r="BY93">
        <f t="shared" si="111"/>
        <v>1.0606255572761028E-3</v>
      </c>
    </row>
    <row r="94" spans="1:77" ht="15.75" thickBot="1">
      <c r="A94" s="1">
        <v>41191</v>
      </c>
      <c r="B94" s="3">
        <v>22.45</v>
      </c>
      <c r="C94" s="3">
        <v>134</v>
      </c>
      <c r="D94" s="3">
        <v>725</v>
      </c>
      <c r="E94" s="3">
        <v>449</v>
      </c>
      <c r="F94" s="2">
        <v>87</v>
      </c>
      <c r="G94" s="3">
        <v>4171</v>
      </c>
      <c r="H94" s="2">
        <v>85.7</v>
      </c>
      <c r="I94" s="3">
        <v>61</v>
      </c>
      <c r="J94" s="3">
        <v>484.3</v>
      </c>
      <c r="K94" s="3">
        <v>11333</v>
      </c>
      <c r="L94" s="3">
        <v>411.5</v>
      </c>
      <c r="M94" s="3">
        <v>172</v>
      </c>
      <c r="N94" s="3">
        <v>842.4</v>
      </c>
      <c r="O94" s="3">
        <v>985.96</v>
      </c>
      <c r="Q94">
        <f t="shared" si="57"/>
        <v>3.1277926720286097E-3</v>
      </c>
      <c r="R94">
        <f t="shared" si="58"/>
        <v>0</v>
      </c>
      <c r="S94">
        <f t="shared" si="59"/>
        <v>-6.5771444231295627E-3</v>
      </c>
      <c r="T94">
        <f t="shared" si="60"/>
        <v>0</v>
      </c>
      <c r="U94">
        <f t="shared" si="61"/>
        <v>-2.8653295128939827E-3</v>
      </c>
      <c r="V94">
        <f t="shared" si="62"/>
        <v>6.2726176115802173E-3</v>
      </c>
      <c r="W94">
        <f t="shared" si="63"/>
        <v>-3.1406304524833782E-3</v>
      </c>
      <c r="X94">
        <f t="shared" si="64"/>
        <v>-3.4308119588302706E-3</v>
      </c>
      <c r="Y94">
        <f t="shared" si="65"/>
        <v>2.6915113871635848E-3</v>
      </c>
      <c r="Z94">
        <f t="shared" si="66"/>
        <v>-5.4409828872312421E-3</v>
      </c>
      <c r="AA94">
        <f t="shared" si="67"/>
        <v>6.1124694376528121E-3</v>
      </c>
      <c r="AB94">
        <f t="shared" si="68"/>
        <v>-5.7803468208092483E-3</v>
      </c>
      <c r="AC94">
        <f t="shared" si="69"/>
        <v>-1.1869436201783114E-4</v>
      </c>
      <c r="AD94">
        <f t="shared" si="69"/>
        <v>4.4646481045544948E-4</v>
      </c>
      <c r="AG94">
        <f t="shared" si="70"/>
        <v>6.9891466060179008E-6</v>
      </c>
      <c r="AH94">
        <f t="shared" si="71"/>
        <v>3.4702324684259596E-6</v>
      </c>
      <c r="AI94">
        <f t="shared" si="72"/>
        <v>3.9393383271051744E-5</v>
      </c>
      <c r="AJ94">
        <f t="shared" si="73"/>
        <v>1.9117260893782961E-8</v>
      </c>
      <c r="AK94">
        <f t="shared" si="74"/>
        <v>6.7377637041273935E-6</v>
      </c>
      <c r="AL94">
        <f t="shared" si="75"/>
        <v>3.6430189637663274E-5</v>
      </c>
      <c r="AM94">
        <f t="shared" si="76"/>
        <v>3.0618346690066237E-6</v>
      </c>
      <c r="AN94">
        <f t="shared" si="77"/>
        <v>4.8392270091405188E-6</v>
      </c>
      <c r="AO94">
        <f t="shared" si="78"/>
        <v>5.2077796969744805E-6</v>
      </c>
      <c r="AP94">
        <f t="shared" si="79"/>
        <v>3.5164743600218263E-5</v>
      </c>
      <c r="AQ94">
        <f t="shared" si="80"/>
        <v>4.1198104922494224E-5</v>
      </c>
      <c r="AR94">
        <f t="shared" si="81"/>
        <v>3.1578565349262517E-5</v>
      </c>
      <c r="AS94">
        <f t="shared" si="82"/>
        <v>1.0820681194420238E-7</v>
      </c>
      <c r="AT94">
        <f t="shared" si="83"/>
        <v>3.6889092959628737E-7</v>
      </c>
      <c r="AV94">
        <f t="shared" si="84"/>
        <v>0.10591133004926101</v>
      </c>
      <c r="AW94">
        <f t="shared" si="85"/>
        <v>0.11853088480801338</v>
      </c>
      <c r="AX94">
        <f t="shared" si="86"/>
        <v>-2.8150134048257374E-2</v>
      </c>
      <c r="AY94">
        <f t="shared" si="87"/>
        <v>3.5755478662053058E-2</v>
      </c>
      <c r="AZ94">
        <f t="shared" si="88"/>
        <v>-2.619207521826733E-2</v>
      </c>
      <c r="BA94">
        <f t="shared" si="89"/>
        <v>6.9487179487179487E-2</v>
      </c>
      <c r="BB94">
        <f t="shared" si="90"/>
        <v>-4.7777777777777745E-2</v>
      </c>
      <c r="BC94">
        <f t="shared" si="91"/>
        <v>0.50654482588293404</v>
      </c>
      <c r="BD94">
        <f t="shared" si="92"/>
        <v>4.4425274962260133E-2</v>
      </c>
      <c r="BE94">
        <f t="shared" si="93"/>
        <v>1.0071301247771836E-2</v>
      </c>
      <c r="BF94">
        <f t="shared" si="94"/>
        <v>-6.038647342995169E-3</v>
      </c>
      <c r="BG94">
        <f t="shared" si="95"/>
        <v>-1.1494252873563218E-2</v>
      </c>
      <c r="BH94">
        <f t="shared" si="96"/>
        <v>1.3108839446782894E-2</v>
      </c>
      <c r="BI94">
        <f t="shared" si="97"/>
        <v>1.8133002891367263E-2</v>
      </c>
      <c r="BL94">
        <f t="shared" si="98"/>
        <v>8.6991814673919882E-3</v>
      </c>
      <c r="BM94">
        <f t="shared" si="99"/>
        <v>2.3728367705282933E-2</v>
      </c>
      <c r="BN94">
        <f t="shared" si="100"/>
        <v>4.8200183553547807E-4</v>
      </c>
      <c r="BO94">
        <f t="shared" si="101"/>
        <v>1.41560973777161E-3</v>
      </c>
      <c r="BP94">
        <f t="shared" si="102"/>
        <v>4.8817420899574895E-4</v>
      </c>
      <c r="BQ94">
        <f t="shared" si="103"/>
        <v>4.798629895618022E-3</v>
      </c>
      <c r="BR94">
        <f t="shared" si="104"/>
        <v>4.4876343512784307E-4</v>
      </c>
      <c r="BS94">
        <f t="shared" si="105"/>
        <v>0.27846128787185287</v>
      </c>
      <c r="BT94">
        <f t="shared" si="106"/>
        <v>1.2797762699037864E-3</v>
      </c>
      <c r="BU94">
        <f t="shared" si="107"/>
        <v>1.1481660217486017E-5</v>
      </c>
      <c r="BV94">
        <f t="shared" si="108"/>
        <v>1.6526709453941298E-8</v>
      </c>
      <c r="BW94">
        <f t="shared" si="109"/>
        <v>4.3449657872418614E-5</v>
      </c>
      <c r="BX94">
        <f t="shared" si="110"/>
        <v>9.2014742605485978E-5</v>
      </c>
      <c r="BY94">
        <f t="shared" si="111"/>
        <v>4.7231391647644495E-4</v>
      </c>
    </row>
    <row r="95" spans="1:77" ht="15.75" thickBot="1">
      <c r="A95" s="1">
        <v>41190</v>
      </c>
      <c r="B95" s="3">
        <v>22.38</v>
      </c>
      <c r="C95" s="3">
        <v>134</v>
      </c>
      <c r="D95" s="3">
        <v>729.8</v>
      </c>
      <c r="E95" s="3">
        <v>449</v>
      </c>
      <c r="F95" s="2">
        <v>87.25</v>
      </c>
      <c r="G95" s="3">
        <v>4145</v>
      </c>
      <c r="H95" s="2">
        <v>85.97</v>
      </c>
      <c r="I95" s="3">
        <v>61.21</v>
      </c>
      <c r="J95" s="3">
        <v>483</v>
      </c>
      <c r="K95" s="3">
        <v>11395</v>
      </c>
      <c r="L95" s="3">
        <v>409</v>
      </c>
      <c r="M95" s="3">
        <v>173</v>
      </c>
      <c r="N95" s="3">
        <v>842.5</v>
      </c>
      <c r="O95" s="3">
        <v>985.52</v>
      </c>
      <c r="Q95">
        <f t="shared" si="57"/>
        <v>4.3356643356643347E-2</v>
      </c>
      <c r="R95">
        <f t="shared" si="58"/>
        <v>-7.4074074074074077E-3</v>
      </c>
      <c r="S95">
        <f t="shared" si="59"/>
        <v>-2.0511418022699304E-3</v>
      </c>
      <c r="T95">
        <f t="shared" si="60"/>
        <v>-2.0719738276990186E-2</v>
      </c>
      <c r="U95">
        <f t="shared" si="61"/>
        <v>2.297530155083318E-3</v>
      </c>
      <c r="V95">
        <f t="shared" si="62"/>
        <v>6.0679611650485436E-3</v>
      </c>
      <c r="W95">
        <f t="shared" si="63"/>
        <v>-2.6682134570766122E-3</v>
      </c>
      <c r="X95">
        <f t="shared" si="64"/>
        <v>0.1028828828828829</v>
      </c>
      <c r="Y95">
        <f t="shared" si="65"/>
        <v>7.0892410341951151E-3</v>
      </c>
      <c r="Z95">
        <f t="shared" si="66"/>
        <v>4.3898156277436348E-4</v>
      </c>
      <c r="AA95">
        <f t="shared" si="67"/>
        <v>7.3891625615763543E-3</v>
      </c>
      <c r="AB95">
        <f t="shared" si="68"/>
        <v>1.1574074074073416E-3</v>
      </c>
      <c r="AC95">
        <f t="shared" si="69"/>
        <v>6.4508421932863184E-3</v>
      </c>
      <c r="AD95">
        <f t="shared" si="69"/>
        <v>-2.1304008196974464E-4</v>
      </c>
      <c r="AG95">
        <f t="shared" si="70"/>
        <v>1.8380555521923041E-3</v>
      </c>
      <c r="AH95">
        <f t="shared" si="71"/>
        <v>3.074205033411723E-5</v>
      </c>
      <c r="AI95">
        <f t="shared" si="72"/>
        <v>3.0639429445238165E-6</v>
      </c>
      <c r="AJ95">
        <f t="shared" si="73"/>
        <v>4.2359703470915108E-4</v>
      </c>
      <c r="AK95">
        <f t="shared" si="74"/>
        <v>6.5902047044329898E-6</v>
      </c>
      <c r="AL95">
        <f t="shared" si="75"/>
        <v>3.4001566602719179E-5</v>
      </c>
      <c r="AM95">
        <f t="shared" si="76"/>
        <v>1.6317326201989172E-6</v>
      </c>
      <c r="AN95">
        <f t="shared" si="77"/>
        <v>1.0839698036418788E-2</v>
      </c>
      <c r="AO95">
        <f t="shared" si="78"/>
        <v>4.4619536611795669E-5</v>
      </c>
      <c r="AP95">
        <f t="shared" si="79"/>
        <v>2.5022367815278791E-9</v>
      </c>
      <c r="AQ95">
        <f t="shared" si="80"/>
        <v>5.9217151369435113E-5</v>
      </c>
      <c r="AR95">
        <f t="shared" si="81"/>
        <v>1.7378446232979115E-6</v>
      </c>
      <c r="AS95">
        <f t="shared" si="82"/>
        <v>3.8944945037752384E-5</v>
      </c>
      <c r="AT95">
        <f t="shared" si="83"/>
        <v>2.7186811532303731E-9</v>
      </c>
      <c r="AV95">
        <f t="shared" si="84"/>
        <v>9.0643274853801151E-2</v>
      </c>
      <c r="AW95">
        <f t="shared" si="85"/>
        <v>0.17338003502626967</v>
      </c>
      <c r="AX95">
        <f t="shared" si="86"/>
        <v>-3.2095490716180432E-2</v>
      </c>
      <c r="AY95">
        <f t="shared" si="87"/>
        <v>9.699486928903002E-2</v>
      </c>
      <c r="AZ95">
        <f t="shared" si="88"/>
        <v>9.2539039907460624E-3</v>
      </c>
      <c r="BA95">
        <f t="shared" si="89"/>
        <v>8.4510727367870228E-2</v>
      </c>
      <c r="BB95">
        <f t="shared" si="90"/>
        <v>-2.3068181818181831E-2</v>
      </c>
      <c r="BC95">
        <f t="shared" si="91"/>
        <v>0.56988971531161825</v>
      </c>
      <c r="BD95">
        <f t="shared" si="92"/>
        <v>5.2746294681778529E-2</v>
      </c>
      <c r="BE95">
        <f t="shared" si="93"/>
        <v>8.3178479780550395E-3</v>
      </c>
      <c r="BF95">
        <f t="shared" si="94"/>
        <v>-1.2077294685990338E-2</v>
      </c>
      <c r="BG95">
        <f t="shared" si="95"/>
        <v>2.976190476190476E-2</v>
      </c>
      <c r="BH95">
        <f t="shared" si="96"/>
        <v>1.9852318121292793E-2</v>
      </c>
      <c r="BI95">
        <f t="shared" si="97"/>
        <v>3.5318836012186161E-2</v>
      </c>
      <c r="BL95">
        <f t="shared" si="98"/>
        <v>6.0842102019675803E-3</v>
      </c>
      <c r="BM95">
        <f t="shared" si="99"/>
        <v>4.3634739600926432E-2</v>
      </c>
      <c r="BN95">
        <f t="shared" si="100"/>
        <v>6.7080465793664201E-4</v>
      </c>
      <c r="BO95">
        <f t="shared" si="101"/>
        <v>9.7740865737157689E-3</v>
      </c>
      <c r="BP95">
        <f t="shared" si="102"/>
        <v>1.7825759864101699E-4</v>
      </c>
      <c r="BQ95">
        <f t="shared" si="103"/>
        <v>7.1057636225040936E-3</v>
      </c>
      <c r="BR95">
        <f t="shared" si="104"/>
        <v>1.2429564061953418E-5</v>
      </c>
      <c r="BS95">
        <f t="shared" si="105"/>
        <v>0.34932733869475924</v>
      </c>
      <c r="BT95">
        <f t="shared" si="106"/>
        <v>1.9443673052711601E-3</v>
      </c>
      <c r="BU95">
        <f t="shared" si="107"/>
        <v>2.6732465476903306E-6</v>
      </c>
      <c r="BV95">
        <f t="shared" si="108"/>
        <v>3.492917672566749E-5</v>
      </c>
      <c r="BW95">
        <f t="shared" si="109"/>
        <v>1.2016290985218064E-3</v>
      </c>
      <c r="BX95">
        <f t="shared" si="110"/>
        <v>2.6686196212082519E-4</v>
      </c>
      <c r="BY95">
        <f t="shared" si="111"/>
        <v>1.5146587874029936E-3</v>
      </c>
    </row>
    <row r="96" spans="1:77" ht="15.75" thickBot="1">
      <c r="A96" s="1">
        <v>41187</v>
      </c>
      <c r="B96" s="3">
        <v>21.45</v>
      </c>
      <c r="C96" s="3">
        <v>135</v>
      </c>
      <c r="D96" s="3">
        <v>731.3</v>
      </c>
      <c r="E96" s="3">
        <v>458.5</v>
      </c>
      <c r="F96" s="2">
        <v>87.05</v>
      </c>
      <c r="G96" s="3">
        <v>4120</v>
      </c>
      <c r="H96" s="2">
        <v>86.2</v>
      </c>
      <c r="I96" s="3">
        <v>55.5</v>
      </c>
      <c r="J96" s="3">
        <v>479.6</v>
      </c>
      <c r="K96" s="3">
        <v>11390</v>
      </c>
      <c r="L96" s="3">
        <v>406</v>
      </c>
      <c r="M96" s="3">
        <v>172.8</v>
      </c>
      <c r="N96" s="3">
        <v>837.1</v>
      </c>
      <c r="O96" s="3">
        <v>985.73</v>
      </c>
      <c r="Q96">
        <f t="shared" si="57"/>
        <v>1.9486692015209132E-2</v>
      </c>
      <c r="R96">
        <f t="shared" si="58"/>
        <v>1.5037593984962405E-2</v>
      </c>
      <c r="S96">
        <f t="shared" si="59"/>
        <v>1.2179930795847688E-2</v>
      </c>
      <c r="T96">
        <f t="shared" si="60"/>
        <v>2.34375E-2</v>
      </c>
      <c r="U96">
        <f t="shared" si="61"/>
        <v>-5.1428571428571756E-3</v>
      </c>
      <c r="V96">
        <f t="shared" si="62"/>
        <v>3.491585028887214E-2</v>
      </c>
      <c r="W96">
        <f t="shared" si="63"/>
        <v>4.6620046620047288E-3</v>
      </c>
      <c r="X96">
        <f t="shared" si="64"/>
        <v>0.18085106382978725</v>
      </c>
      <c r="Y96">
        <f t="shared" si="65"/>
        <v>-8.3333333333328601E-4</v>
      </c>
      <c r="Z96">
        <f t="shared" si="66"/>
        <v>-2.6331958219959624E-4</v>
      </c>
      <c r="AA96">
        <f t="shared" si="67"/>
        <v>5.697299975229159E-3</v>
      </c>
      <c r="AB96">
        <f t="shared" si="68"/>
        <v>2.7273254801833623E-3</v>
      </c>
      <c r="AC96">
        <f t="shared" si="69"/>
        <v>3.5966910442392997E-3</v>
      </c>
      <c r="AD96">
        <f t="shared" si="69"/>
        <v>1.7748363516220347E-2</v>
      </c>
      <c r="AG96">
        <f t="shared" si="70"/>
        <v>3.610987596301483E-4</v>
      </c>
      <c r="AH96">
        <f t="shared" si="71"/>
        <v>2.8562520961882432E-4</v>
      </c>
      <c r="AI96">
        <f t="shared" si="72"/>
        <v>1.5576688344112725E-4</v>
      </c>
      <c r="AJ96">
        <f t="shared" si="73"/>
        <v>5.5581670397482667E-4</v>
      </c>
      <c r="AK96">
        <f t="shared" si="74"/>
        <v>2.3748545064529329E-5</v>
      </c>
      <c r="AL96">
        <f t="shared" si="75"/>
        <v>1.2026313314782468E-3</v>
      </c>
      <c r="AM96">
        <f t="shared" si="76"/>
        <v>3.6636693136402739E-5</v>
      </c>
      <c r="AN96">
        <f t="shared" si="77"/>
        <v>3.3153873469480476E-2</v>
      </c>
      <c r="AO96">
        <f t="shared" si="78"/>
        <v>1.5445237439771267E-6</v>
      </c>
      <c r="AP96">
        <f t="shared" si="79"/>
        <v>5.6599066037086804E-7</v>
      </c>
      <c r="AQ96">
        <f t="shared" si="80"/>
        <v>3.6040877947465738E-5</v>
      </c>
      <c r="AR96">
        <f t="shared" si="81"/>
        <v>8.3416496901663153E-6</v>
      </c>
      <c r="AS96">
        <f t="shared" si="82"/>
        <v>1.1467958046655968E-5</v>
      </c>
      <c r="AT96">
        <f t="shared" si="83"/>
        <v>3.2074168774785838E-4</v>
      </c>
      <c r="AV96">
        <f t="shared" si="84"/>
        <v>4.3795620437956137E-2</v>
      </c>
      <c r="AW96">
        <f t="shared" si="85"/>
        <v>0.19469026548672566</v>
      </c>
      <c r="AX96">
        <f t="shared" si="86"/>
        <v>-2.1017402945113849E-2</v>
      </c>
      <c r="AY96">
        <f t="shared" si="87"/>
        <v>0.16075949367088607</v>
      </c>
      <c r="AZ96">
        <f t="shared" si="88"/>
        <v>9.2753623188405465E-3</v>
      </c>
      <c r="BA96">
        <f t="shared" si="89"/>
        <v>7.8251766553258315E-2</v>
      </c>
      <c r="BB96">
        <f t="shared" si="90"/>
        <v>-7.4841681059296663E-3</v>
      </c>
      <c r="BC96">
        <f t="shared" si="91"/>
        <v>0.33221315410465685</v>
      </c>
      <c r="BD96">
        <f t="shared" si="92"/>
        <v>4.8076923076923073E-2</v>
      </c>
      <c r="BE96">
        <f t="shared" si="93"/>
        <v>7.8754092558180697E-3</v>
      </c>
      <c r="BF96">
        <f t="shared" si="94"/>
        <v>-2.6845637583892593E-2</v>
      </c>
      <c r="BG96">
        <f t="shared" si="95"/>
        <v>1.9769843611685E-2</v>
      </c>
      <c r="BH96">
        <f t="shared" si="96"/>
        <v>1.2212817412333763E-2</v>
      </c>
      <c r="BI96">
        <f t="shared" si="97"/>
        <v>4.3431777283793764E-2</v>
      </c>
      <c r="BL96">
        <f t="shared" si="98"/>
        <v>9.7055258884837096E-4</v>
      </c>
      <c r="BM96">
        <f t="shared" si="99"/>
        <v>5.2991823765186449E-2</v>
      </c>
      <c r="BN96">
        <f t="shared" si="100"/>
        <v>2.1968602499956538E-4</v>
      </c>
      <c r="BO96">
        <f t="shared" si="101"/>
        <v>2.6448063016282369E-2</v>
      </c>
      <c r="BP96">
        <f t="shared" si="102"/>
        <v>1.7883105287454817E-4</v>
      </c>
      <c r="BQ96">
        <f t="shared" si="103"/>
        <v>6.0897313518394223E-3</v>
      </c>
      <c r="BR96">
        <f t="shared" si="104"/>
        <v>3.6517575731734168E-4</v>
      </c>
      <c r="BS96">
        <f t="shared" si="105"/>
        <v>0.12486515614376703</v>
      </c>
      <c r="BT96">
        <f t="shared" si="106"/>
        <v>1.5543786367312451E-3</v>
      </c>
      <c r="BU96">
        <f t="shared" si="107"/>
        <v>1.4222181180150971E-6</v>
      </c>
      <c r="BV96">
        <f t="shared" si="108"/>
        <v>4.2759763230948737E-4</v>
      </c>
      <c r="BW96">
        <f t="shared" si="109"/>
        <v>6.0873033366040143E-4</v>
      </c>
      <c r="BX96">
        <f t="shared" si="110"/>
        <v>7.562753806693599E-5</v>
      </c>
      <c r="BY96">
        <f t="shared" si="111"/>
        <v>2.2119675196312131E-3</v>
      </c>
    </row>
    <row r="97" spans="1:77" ht="15.75" thickBot="1">
      <c r="A97" s="1">
        <v>41186</v>
      </c>
      <c r="B97" s="3">
        <v>21.04</v>
      </c>
      <c r="C97" s="3">
        <v>133</v>
      </c>
      <c r="D97" s="3">
        <v>722.5</v>
      </c>
      <c r="E97" s="3">
        <v>448</v>
      </c>
      <c r="F97" s="2">
        <v>87.5</v>
      </c>
      <c r="G97" s="3">
        <v>3981</v>
      </c>
      <c r="H97" s="2">
        <v>85.8</v>
      </c>
      <c r="I97" s="3">
        <v>47</v>
      </c>
      <c r="J97" s="3">
        <v>480</v>
      </c>
      <c r="K97" s="3">
        <v>11393</v>
      </c>
      <c r="L97" s="3">
        <v>403.7</v>
      </c>
      <c r="M97" s="3">
        <v>172.33</v>
      </c>
      <c r="N97" s="3">
        <v>834.1</v>
      </c>
      <c r="O97" s="3">
        <v>968.54</v>
      </c>
      <c r="Q97">
        <f t="shared" si="57"/>
        <v>2.3844282238442746E-2</v>
      </c>
      <c r="R97">
        <f t="shared" si="58"/>
        <v>-1.876172607879925E-3</v>
      </c>
      <c r="S97">
        <f t="shared" si="59"/>
        <v>-7.554945054945055E-3</v>
      </c>
      <c r="T97">
        <f t="shared" si="60"/>
        <v>2.1664766248574687E-2</v>
      </c>
      <c r="U97">
        <f t="shared" si="61"/>
        <v>8.7618169241411702E-3</v>
      </c>
      <c r="V97">
        <f t="shared" si="62"/>
        <v>0</v>
      </c>
      <c r="W97">
        <f t="shared" si="63"/>
        <v>-5.6785259010315109E-3</v>
      </c>
      <c r="X97">
        <f t="shared" si="64"/>
        <v>3.9593010395930085E-2</v>
      </c>
      <c r="Y97">
        <f t="shared" si="65"/>
        <v>-5.3874844591794918E-3</v>
      </c>
      <c r="Z97">
        <f t="shared" si="66"/>
        <v>-6.7131647776809064E-3</v>
      </c>
      <c r="AA97">
        <f t="shared" si="67"/>
        <v>9.5023755938985037E-3</v>
      </c>
      <c r="AB97">
        <f t="shared" si="68"/>
        <v>1.9186046511628634E-3</v>
      </c>
      <c r="AC97">
        <f t="shared" si="69"/>
        <v>0</v>
      </c>
      <c r="AD97">
        <f t="shared" si="69"/>
        <v>5.0118811675710813E-3</v>
      </c>
      <c r="AG97">
        <f t="shared" si="70"/>
        <v>5.4569842932820304E-4</v>
      </c>
      <c r="AH97">
        <f t="shared" si="71"/>
        <v>1.7733210483192542E-10</v>
      </c>
      <c r="AI97">
        <f t="shared" si="72"/>
        <v>5.2623642143056652E-5</v>
      </c>
      <c r="AJ97">
        <f t="shared" si="73"/>
        <v>4.7537217961628794E-4</v>
      </c>
      <c r="AK97">
        <f t="shared" si="74"/>
        <v>8.1566658666142879E-5</v>
      </c>
      <c r="AL97">
        <f t="shared" si="75"/>
        <v>5.6109735625127417E-8</v>
      </c>
      <c r="AM97">
        <f t="shared" si="76"/>
        <v>1.8384417113989801E-5</v>
      </c>
      <c r="AN97">
        <f t="shared" si="77"/>
        <v>1.6665988160937113E-3</v>
      </c>
      <c r="AO97">
        <f t="shared" si="78"/>
        <v>3.3604511303105444E-5</v>
      </c>
      <c r="AP97">
        <f t="shared" si="79"/>
        <v>5.187123403035602E-5</v>
      </c>
      <c r="AQ97">
        <f t="shared" si="80"/>
        <v>9.620630242718786E-5</v>
      </c>
      <c r="AR97">
        <f t="shared" si="81"/>
        <v>4.3241979471039084E-6</v>
      </c>
      <c r="AS97">
        <f t="shared" si="82"/>
        <v>4.420660841751336E-8</v>
      </c>
      <c r="AT97">
        <f t="shared" si="83"/>
        <v>2.6757655780655024E-5</v>
      </c>
      <c r="AV97">
        <f t="shared" si="84"/>
        <v>-4.7303689687796316E-3</v>
      </c>
      <c r="AW97">
        <f t="shared" si="85"/>
        <v>0.21906507791017421</v>
      </c>
      <c r="AX97">
        <f t="shared" si="86"/>
        <v>-5.3700065487884745E-2</v>
      </c>
      <c r="AY97">
        <f t="shared" si="87"/>
        <v>0.1376333164042661</v>
      </c>
      <c r="AZ97">
        <f t="shared" si="88"/>
        <v>-2.8490028490028491E-3</v>
      </c>
      <c r="BA97">
        <f t="shared" si="89"/>
        <v>5.3174603174603173E-2</v>
      </c>
      <c r="BB97">
        <f t="shared" si="90"/>
        <v>-1.9316493313521522E-2</v>
      </c>
      <c r="BC97">
        <f t="shared" si="91"/>
        <v>8.4198385236447487E-2</v>
      </c>
      <c r="BD97">
        <f t="shared" si="92"/>
        <v>5.2862469839877219E-2</v>
      </c>
      <c r="BE97">
        <f t="shared" si="93"/>
        <v>2.6401478482795037E-3</v>
      </c>
      <c r="BF97">
        <f t="shared" si="94"/>
        <v>-3.235858101629914E-2</v>
      </c>
      <c r="BG97">
        <f t="shared" si="95"/>
        <v>3.191616766467073E-2</v>
      </c>
      <c r="BH97">
        <f t="shared" si="96"/>
        <v>1.3117939997570835E-2</v>
      </c>
      <c r="BI97">
        <f t="shared" si="97"/>
        <v>2.4584787898021803E-2</v>
      </c>
      <c r="BL97">
        <f t="shared" si="98"/>
        <v>3.0179668171291855E-4</v>
      </c>
      <c r="BM97">
        <f t="shared" si="99"/>
        <v>6.4808095989493636E-2</v>
      </c>
      <c r="BN97">
        <f t="shared" si="100"/>
        <v>2.2566748260675505E-3</v>
      </c>
      <c r="BO97">
        <f t="shared" si="101"/>
        <v>1.9460927216584045E-2</v>
      </c>
      <c r="BP97">
        <f t="shared" si="102"/>
        <v>1.5585216640230183E-6</v>
      </c>
      <c r="BQ97">
        <f t="shared" si="103"/>
        <v>2.8047157800224986E-3</v>
      </c>
      <c r="BR97">
        <f t="shared" si="104"/>
        <v>5.2958326701887504E-5</v>
      </c>
      <c r="BS97">
        <f t="shared" si="105"/>
        <v>1.1098174189310785E-2</v>
      </c>
      <c r="BT97">
        <f t="shared" si="106"/>
        <v>1.9546262846003477E-3</v>
      </c>
      <c r="BU97">
        <f t="shared" si="107"/>
        <v>1.6343371060630277E-5</v>
      </c>
      <c r="BV97">
        <f t="shared" si="108"/>
        <v>6.8598825132183227E-4</v>
      </c>
      <c r="BW97">
        <f t="shared" si="109"/>
        <v>1.3556229355594393E-3</v>
      </c>
      <c r="BX97">
        <f t="shared" si="110"/>
        <v>9.2189418246098272E-5</v>
      </c>
      <c r="BY97">
        <f t="shared" si="111"/>
        <v>7.943699509520291E-4</v>
      </c>
    </row>
    <row r="98" spans="1:77" ht="15.75" thickBot="1">
      <c r="A98" s="1">
        <v>41185</v>
      </c>
      <c r="B98" s="3">
        <v>20.55</v>
      </c>
      <c r="C98" s="3">
        <v>133.25</v>
      </c>
      <c r="D98" s="3">
        <v>728</v>
      </c>
      <c r="E98" s="3">
        <v>438.5</v>
      </c>
      <c r="F98" s="2">
        <v>86.74</v>
      </c>
      <c r="G98" s="3">
        <v>3981</v>
      </c>
      <c r="H98" s="2">
        <v>86.29</v>
      </c>
      <c r="I98" s="3">
        <v>45.21</v>
      </c>
      <c r="J98" s="3">
        <v>482.6</v>
      </c>
      <c r="K98" s="3">
        <v>11470</v>
      </c>
      <c r="L98" s="3">
        <v>399.9</v>
      </c>
      <c r="M98" s="3">
        <v>172</v>
      </c>
      <c r="N98" s="3">
        <v>834.1</v>
      </c>
      <c r="O98" s="3">
        <v>963.71</v>
      </c>
      <c r="Q98">
        <f t="shared" si="57"/>
        <v>-3.8778477944739842E-3</v>
      </c>
      <c r="R98">
        <f t="shared" si="58"/>
        <v>1.8796992481203006E-3</v>
      </c>
      <c r="S98">
        <f t="shared" si="59"/>
        <v>-4.1039671682626538E-3</v>
      </c>
      <c r="T98">
        <f t="shared" si="60"/>
        <v>1.3170055452865039E-2</v>
      </c>
      <c r="U98">
        <f t="shared" si="61"/>
        <v>1.1545189504373119E-2</v>
      </c>
      <c r="V98">
        <f t="shared" si="62"/>
        <v>3.0234315948601664E-3</v>
      </c>
      <c r="W98">
        <f t="shared" si="63"/>
        <v>-7.0195627157652405E-3</v>
      </c>
      <c r="X98">
        <f t="shared" si="64"/>
        <v>6.1766087364960136E-2</v>
      </c>
      <c r="Y98">
        <f t="shared" si="65"/>
        <v>-8.2815734989643327E-4</v>
      </c>
      <c r="Z98">
        <f t="shared" si="66"/>
        <v>9.5994414870407543E-4</v>
      </c>
      <c r="AA98">
        <f t="shared" si="67"/>
        <v>-2.5000000000005682E-4</v>
      </c>
      <c r="AB98">
        <f t="shared" si="68"/>
        <v>-1.1626555051744118E-4</v>
      </c>
      <c r="AC98">
        <f t="shared" si="69"/>
        <v>1.2003360941063496E-3</v>
      </c>
      <c r="AD98">
        <f t="shared" si="69"/>
        <v>3.4151369698989897E-3</v>
      </c>
      <c r="AG98">
        <f t="shared" si="70"/>
        <v>1.9026529721692302E-5</v>
      </c>
      <c r="AH98">
        <f t="shared" si="71"/>
        <v>1.400671976853759E-5</v>
      </c>
      <c r="AI98">
        <f t="shared" si="72"/>
        <v>1.4464616145499202E-5</v>
      </c>
      <c r="AJ98">
        <f t="shared" si="73"/>
        <v>1.7711139815312823E-4</v>
      </c>
      <c r="AK98">
        <f t="shared" si="74"/>
        <v>1.3958946951107525E-4</v>
      </c>
      <c r="AL98">
        <f t="shared" si="75"/>
        <v>7.7648980092720567E-6</v>
      </c>
      <c r="AM98">
        <f t="shared" si="76"/>
        <v>3.1682738285599186E-5</v>
      </c>
      <c r="AN98">
        <f t="shared" si="77"/>
        <v>3.96863145988438E-3</v>
      </c>
      <c r="AO98">
        <f t="shared" si="78"/>
        <v>1.5316852273651942E-6</v>
      </c>
      <c r="AP98">
        <f t="shared" si="79"/>
        <v>2.2178469374797125E-7</v>
      </c>
      <c r="AQ98">
        <f t="shared" si="80"/>
        <v>3.1478331811033257E-9</v>
      </c>
      <c r="AR98">
        <f t="shared" si="81"/>
        <v>1.9891949048434119E-9</v>
      </c>
      <c r="AS98">
        <f t="shared" si="82"/>
        <v>9.8026319395580231E-7</v>
      </c>
      <c r="AT98">
        <f t="shared" si="83"/>
        <v>1.2788034031346206E-5</v>
      </c>
      <c r="AV98">
        <f t="shared" si="84"/>
        <v>-2.1428571428571394E-2</v>
      </c>
      <c r="AW98">
        <f t="shared" si="85"/>
        <v>0.21103335453967098</v>
      </c>
      <c r="AX98">
        <f t="shared" si="86"/>
        <v>-6.0523938572719031E-2</v>
      </c>
      <c r="AY98">
        <f t="shared" si="87"/>
        <v>0.11153358681875793</v>
      </c>
      <c r="AZ98">
        <f t="shared" si="88"/>
        <v>-2.7578475336322957E-2</v>
      </c>
      <c r="BA98">
        <f t="shared" si="89"/>
        <v>4.6254927726675429E-2</v>
      </c>
      <c r="BB98">
        <f t="shared" si="90"/>
        <v>-1.9431818181818109E-2</v>
      </c>
      <c r="BC98">
        <f t="shared" si="91"/>
        <v>-0.10457516339869283</v>
      </c>
      <c r="BD98">
        <f t="shared" si="92"/>
        <v>5.532473212333263E-2</v>
      </c>
      <c r="BE98">
        <f t="shared" si="93"/>
        <v>9.4165273255302304E-3</v>
      </c>
      <c r="BF98">
        <f t="shared" si="94"/>
        <v>-4.1007194244604368E-2</v>
      </c>
      <c r="BG98">
        <f t="shared" si="95"/>
        <v>2.9940119760479042E-2</v>
      </c>
      <c r="BH98">
        <f t="shared" si="96"/>
        <v>2.2181372549019637E-2</v>
      </c>
      <c r="BI98">
        <f t="shared" si="97"/>
        <v>1.5821650679877716E-2</v>
      </c>
      <c r="BL98">
        <f t="shared" si="98"/>
        <v>1.16079889158127E-3</v>
      </c>
      <c r="BM98">
        <f t="shared" si="99"/>
        <v>6.0783263173311106E-2</v>
      </c>
      <c r="BN98">
        <f t="shared" si="100"/>
        <v>2.9515690408514856E-3</v>
      </c>
      <c r="BO98">
        <f t="shared" si="101"/>
        <v>1.2860171844040669E-2</v>
      </c>
      <c r="BP98">
        <f t="shared" si="102"/>
        <v>5.5136040582964396E-4</v>
      </c>
      <c r="BQ98">
        <f t="shared" si="103"/>
        <v>2.1196716516777413E-3</v>
      </c>
      <c r="BR98">
        <f t="shared" si="104"/>
        <v>5.1293131379043541E-5</v>
      </c>
      <c r="BS98">
        <f t="shared" si="105"/>
        <v>6.9598434789652141E-3</v>
      </c>
      <c r="BT98">
        <f t="shared" si="106"/>
        <v>2.1784079423213479E-3</v>
      </c>
      <c r="BU98">
        <f t="shared" si="107"/>
        <v>7.4730388019856803E-6</v>
      </c>
      <c r="BV98">
        <f t="shared" si="108"/>
        <v>1.2138249485934092E-3</v>
      </c>
      <c r="BW98">
        <f t="shared" si="109"/>
        <v>1.2140163346521457E-3</v>
      </c>
      <c r="BX98">
        <f t="shared" si="110"/>
        <v>3.4838090462097613E-4</v>
      </c>
      <c r="BY98">
        <f t="shared" si="111"/>
        <v>3.7719202709077736E-4</v>
      </c>
    </row>
    <row r="99" spans="1:77" ht="15.75" thickBot="1">
      <c r="A99" s="1">
        <v>41184</v>
      </c>
      <c r="B99" s="3">
        <v>20.63</v>
      </c>
      <c r="C99" s="3">
        <v>133</v>
      </c>
      <c r="D99" s="3">
        <v>731</v>
      </c>
      <c r="E99" s="3">
        <v>432.8</v>
      </c>
      <c r="F99" s="2">
        <v>85.75</v>
      </c>
      <c r="G99" s="3">
        <v>3969</v>
      </c>
      <c r="H99" s="2">
        <v>86.9</v>
      </c>
      <c r="I99" s="3">
        <v>42.58</v>
      </c>
      <c r="J99" s="3">
        <v>483</v>
      </c>
      <c r="K99" s="3">
        <v>11459</v>
      </c>
      <c r="L99" s="3">
        <v>400</v>
      </c>
      <c r="M99" s="3">
        <v>172.02</v>
      </c>
      <c r="N99" s="3">
        <v>833.1</v>
      </c>
      <c r="O99" s="3">
        <v>960.43</v>
      </c>
      <c r="Q99">
        <f t="shared" si="57"/>
        <v>2.1287128712871275E-2</v>
      </c>
      <c r="R99">
        <f t="shared" si="58"/>
        <v>2.3076923076923078E-2</v>
      </c>
      <c r="S99">
        <f t="shared" si="59"/>
        <v>-2.5924409878564296E-3</v>
      </c>
      <c r="T99">
        <f t="shared" si="60"/>
        <v>-2.3024830699774242E-2</v>
      </c>
      <c r="U99">
        <f t="shared" si="61"/>
        <v>1.8045826902528744E-2</v>
      </c>
      <c r="V99">
        <f t="shared" si="62"/>
        <v>-1.6356877323420074E-2</v>
      </c>
      <c r="W99">
        <f t="shared" si="63"/>
        <v>-1.227551716299157E-2</v>
      </c>
      <c r="X99">
        <f t="shared" si="64"/>
        <v>2.8502415458937193E-2</v>
      </c>
      <c r="Y99">
        <f t="shared" si="65"/>
        <v>-2.0661157024793389E-3</v>
      </c>
      <c r="Z99">
        <f t="shared" si="66"/>
        <v>7.8602620087336243E-4</v>
      </c>
      <c r="AA99">
        <f t="shared" si="67"/>
        <v>0</v>
      </c>
      <c r="AB99">
        <f t="shared" si="68"/>
        <v>-2.7826086956521147E-3</v>
      </c>
      <c r="AC99">
        <f t="shared" si="69"/>
        <v>3.7349397590361721E-3</v>
      </c>
      <c r="AD99">
        <f t="shared" si="69"/>
        <v>-7.4921461640211646E-3</v>
      </c>
      <c r="AG99">
        <f t="shared" si="70"/>
        <v>4.3276628424902049E-4</v>
      </c>
      <c r="AH99">
        <f t="shared" si="71"/>
        <v>6.2199258029447602E-4</v>
      </c>
      <c r="AI99">
        <f t="shared" si="72"/>
        <v>5.2519411725157756E-6</v>
      </c>
      <c r="AJ99">
        <f t="shared" si="73"/>
        <v>5.2379488114304596E-4</v>
      </c>
      <c r="AK99">
        <f t="shared" si="74"/>
        <v>3.3545520130968167E-4</v>
      </c>
      <c r="AL99">
        <f t="shared" si="75"/>
        <v>2.7535261406943433E-4</v>
      </c>
      <c r="AM99">
        <f t="shared" si="76"/>
        <v>1.1847662019624268E-4</v>
      </c>
      <c r="AN99">
        <f t="shared" si="77"/>
        <v>8.8407526017607102E-4</v>
      </c>
      <c r="AO99">
        <f t="shared" si="78"/>
        <v>6.1284521007232274E-6</v>
      </c>
      <c r="AP99">
        <f t="shared" si="79"/>
        <v>8.8222232015285148E-8</v>
      </c>
      <c r="AQ99">
        <f t="shared" si="80"/>
        <v>9.3700610143068842E-8</v>
      </c>
      <c r="AR99">
        <f t="shared" si="81"/>
        <v>6.8735350672416879E-6</v>
      </c>
      <c r="AS99">
        <f t="shared" si="82"/>
        <v>1.2423411981501327E-5</v>
      </c>
      <c r="AT99">
        <f t="shared" si="83"/>
        <v>5.3747183394551321E-5</v>
      </c>
      <c r="AV99">
        <f t="shared" si="84"/>
        <v>-9.125840537944345E-3</v>
      </c>
      <c r="AW99">
        <f t="shared" si="85"/>
        <v>0.1981981981981982</v>
      </c>
      <c r="AX99">
        <f t="shared" si="86"/>
        <v>-5.7989690721649487E-2</v>
      </c>
      <c r="AY99">
        <f t="shared" si="87"/>
        <v>9.3757897397018009E-2</v>
      </c>
      <c r="AZ99">
        <f t="shared" si="88"/>
        <v>-4.6162402669632986E-2</v>
      </c>
      <c r="BA99">
        <f t="shared" si="89"/>
        <v>3.4941329856584095E-2</v>
      </c>
      <c r="BB99">
        <f t="shared" si="90"/>
        <v>-1.4739229024943278E-2</v>
      </c>
      <c r="BC99">
        <f t="shared" si="91"/>
        <v>-0.17336439526305572</v>
      </c>
      <c r="BD99">
        <f t="shared" si="92"/>
        <v>6.3876651982378851E-2</v>
      </c>
      <c r="BE99">
        <f t="shared" si="93"/>
        <v>1.4070796460176992E-2</v>
      </c>
      <c r="BF99">
        <f t="shared" si="94"/>
        <v>-4.5346062052505964E-2</v>
      </c>
      <c r="BG99">
        <f t="shared" si="95"/>
        <v>3.3153153153153217E-2</v>
      </c>
      <c r="BH99">
        <f t="shared" si="96"/>
        <v>1.7340334595188724E-2</v>
      </c>
      <c r="BI99">
        <f t="shared" si="97"/>
        <v>8.8550420168066694E-3</v>
      </c>
      <c r="BL99">
        <f t="shared" si="98"/>
        <v>4.7383572173722763E-4</v>
      </c>
      <c r="BM99">
        <f t="shared" si="99"/>
        <v>5.4619178282330871E-2</v>
      </c>
      <c r="BN99">
        <f t="shared" si="100"/>
        <v>2.6826284712654727E-3</v>
      </c>
      <c r="BO99">
        <f t="shared" si="101"/>
        <v>9.1445247109038195E-3</v>
      </c>
      <c r="BP99">
        <f t="shared" si="102"/>
        <v>1.7694635661991128E-3</v>
      </c>
      <c r="BQ99">
        <f t="shared" si="103"/>
        <v>1.2059155012107312E-3</v>
      </c>
      <c r="BR99">
        <f t="shared" si="104"/>
        <v>1.4052944245687029E-4</v>
      </c>
      <c r="BS99">
        <f t="shared" si="105"/>
        <v>2.3169378290936155E-2</v>
      </c>
      <c r="BT99">
        <f t="shared" si="106"/>
        <v>3.049837935160081E-3</v>
      </c>
      <c r="BU99">
        <f t="shared" si="107"/>
        <v>5.4581880140222786E-5</v>
      </c>
      <c r="BV99">
        <f t="shared" si="108"/>
        <v>1.534982950178227E-3</v>
      </c>
      <c r="BW99">
        <f t="shared" si="109"/>
        <v>1.4482416743798021E-3</v>
      </c>
      <c r="BX99">
        <f t="shared" si="110"/>
        <v>1.9110094873463833E-4</v>
      </c>
      <c r="BY99">
        <f t="shared" si="111"/>
        <v>1.5512262830457172E-4</v>
      </c>
    </row>
    <row r="100" spans="1:77" ht="15.75" thickBot="1">
      <c r="A100" s="1">
        <v>41183</v>
      </c>
      <c r="B100" s="3">
        <v>20.2</v>
      </c>
      <c r="C100" s="3">
        <v>130</v>
      </c>
      <c r="D100" s="3">
        <v>732.9</v>
      </c>
      <c r="E100" s="3">
        <v>443</v>
      </c>
      <c r="F100" s="2">
        <v>84.23</v>
      </c>
      <c r="G100" s="3">
        <v>4035</v>
      </c>
      <c r="H100" s="2">
        <v>87.98</v>
      </c>
      <c r="I100" s="3">
        <v>41.4</v>
      </c>
      <c r="J100" s="3">
        <v>484</v>
      </c>
      <c r="K100" s="3">
        <v>11450</v>
      </c>
      <c r="L100" s="3">
        <v>400</v>
      </c>
      <c r="M100" s="3">
        <v>172.5</v>
      </c>
      <c r="N100" s="3">
        <v>830</v>
      </c>
      <c r="O100" s="3">
        <v>967.68</v>
      </c>
      <c r="Q100">
        <f t="shared" si="57"/>
        <v>9.4952523738129797E-3</v>
      </c>
      <c r="R100">
        <f t="shared" si="58"/>
        <v>0</v>
      </c>
      <c r="S100">
        <f t="shared" si="59"/>
        <v>4.110152075626798E-3</v>
      </c>
      <c r="T100">
        <f t="shared" si="60"/>
        <v>1.535640614256243E-2</v>
      </c>
      <c r="U100">
        <f t="shared" si="61"/>
        <v>5.2875000000000047E-2</v>
      </c>
      <c r="V100">
        <f t="shared" si="62"/>
        <v>3.3820138355111454E-2</v>
      </c>
      <c r="W100">
        <f t="shared" si="63"/>
        <v>-1.3620885357547145E-3</v>
      </c>
      <c r="X100">
        <f t="shared" si="64"/>
        <v>3.4999999999999962E-2</v>
      </c>
      <c r="Y100">
        <f t="shared" si="65"/>
        <v>1.2552301255230125E-2</v>
      </c>
      <c r="Z100">
        <f t="shared" si="66"/>
        <v>9.9673635000441033E-3</v>
      </c>
      <c r="AA100">
        <f t="shared" si="67"/>
        <v>1.1378002528445006E-2</v>
      </c>
      <c r="AB100">
        <f t="shared" si="68"/>
        <v>8.771929824561403E-3</v>
      </c>
      <c r="AC100">
        <f t="shared" si="69"/>
        <v>1.3678553981436305E-2</v>
      </c>
      <c r="AD100">
        <f t="shared" si="69"/>
        <v>1.4999265770207005E-2</v>
      </c>
      <c r="AG100">
        <f t="shared" si="70"/>
        <v>8.1200988659182484E-5</v>
      </c>
      <c r="AH100">
        <f t="shared" si="71"/>
        <v>3.4702324684259596E-6</v>
      </c>
      <c r="AI100">
        <f t="shared" si="72"/>
        <v>1.9455876988382013E-5</v>
      </c>
      <c r="AJ100">
        <f t="shared" si="73"/>
        <v>2.400848394943518E-4</v>
      </c>
      <c r="AK100">
        <f t="shared" si="74"/>
        <v>2.8243494919066923E-3</v>
      </c>
      <c r="AL100">
        <f t="shared" si="75"/>
        <v>1.1278355818320437E-3</v>
      </c>
      <c r="AM100">
        <f t="shared" si="76"/>
        <v>8.2552906659494878E-10</v>
      </c>
      <c r="AN100">
        <f t="shared" si="77"/>
        <v>1.3126844657746044E-3</v>
      </c>
      <c r="AO100">
        <f t="shared" si="78"/>
        <v>1.4744870636007246E-4</v>
      </c>
      <c r="AP100">
        <f t="shared" si="79"/>
        <v>8.9839300222670649E-5</v>
      </c>
      <c r="AQ100">
        <f t="shared" si="80"/>
        <v>1.3651838168047883E-4</v>
      </c>
      <c r="AR100">
        <f t="shared" si="81"/>
        <v>7.9794840203982061E-5</v>
      </c>
      <c r="AS100">
        <f t="shared" si="82"/>
        <v>1.8139511310806325E-4</v>
      </c>
      <c r="AT100">
        <f t="shared" si="83"/>
        <v>2.2983059913828335E-4</v>
      </c>
      <c r="AV100">
        <f t="shared" si="84"/>
        <v>-1.4153245485602692E-2</v>
      </c>
      <c r="AW100">
        <f t="shared" si="85"/>
        <v>0.19004027828634207</v>
      </c>
      <c r="AX100">
        <f t="shared" si="86"/>
        <v>-3.1836195508586553E-2</v>
      </c>
      <c r="AY100">
        <f t="shared" si="87"/>
        <v>0.14175257731958762</v>
      </c>
      <c r="AZ100">
        <f t="shared" si="88"/>
        <v>-7.0206424550171093E-2</v>
      </c>
      <c r="BA100">
        <f t="shared" si="89"/>
        <v>7.5999999999999998E-2</v>
      </c>
      <c r="BB100">
        <f t="shared" si="90"/>
        <v>1.1264367816092E-2</v>
      </c>
      <c r="BC100">
        <f t="shared" si="91"/>
        <v>-0.22136543163438036</v>
      </c>
      <c r="BD100">
        <f t="shared" si="92"/>
        <v>7.5555555555555556E-2</v>
      </c>
      <c r="BE100">
        <f t="shared" si="93"/>
        <v>8.7343872827321168E-5</v>
      </c>
      <c r="BF100">
        <f t="shared" si="94"/>
        <v>-3.614457831325301E-2</v>
      </c>
      <c r="BG100">
        <f t="shared" si="95"/>
        <v>2.954341987466421E-2</v>
      </c>
      <c r="BH100">
        <f t="shared" si="96"/>
        <v>1.2442059038790004E-2</v>
      </c>
      <c r="BI100">
        <f t="shared" si="97"/>
        <v>3.0982314084807082E-2</v>
      </c>
      <c r="BL100">
        <f t="shared" si="98"/>
        <v>7.1798129087658922E-4</v>
      </c>
      <c r="BM100">
        <f t="shared" si="99"/>
        <v>5.0872596406991669E-2</v>
      </c>
      <c r="BN100">
        <f t="shared" si="100"/>
        <v>6.57440453669589E-4</v>
      </c>
      <c r="BO100">
        <f t="shared" si="101"/>
        <v>2.0627189319633889E-2</v>
      </c>
      <c r="BP100">
        <f t="shared" si="102"/>
        <v>4.3704017386351594E-3</v>
      </c>
      <c r="BQ100">
        <f t="shared" si="103"/>
        <v>5.7433608038286186E-3</v>
      </c>
      <c r="BR100">
        <f t="shared" si="104"/>
        <v>1.433236365734803E-3</v>
      </c>
      <c r="BS100">
        <f t="shared" si="105"/>
        <v>4.0086424477163429E-2</v>
      </c>
      <c r="BT100">
        <f t="shared" si="106"/>
        <v>4.4761775137638704E-3</v>
      </c>
      <c r="BU100">
        <f t="shared" si="107"/>
        <v>4.3500587480043481E-5</v>
      </c>
      <c r="BV100">
        <f t="shared" si="108"/>
        <v>8.9864299510945475E-4</v>
      </c>
      <c r="BW100">
        <f t="shared" si="109"/>
        <v>1.186529485724777E-3</v>
      </c>
      <c r="BX100">
        <f t="shared" si="110"/>
        <v>7.9667247903166726E-5</v>
      </c>
      <c r="BY100">
        <f t="shared" si="111"/>
        <v>1.1959213335644989E-3</v>
      </c>
    </row>
    <row r="101" spans="1:77" ht="15.75" thickBot="1">
      <c r="A101" s="1">
        <v>41179</v>
      </c>
      <c r="B101" s="3">
        <v>20.010000000000002</v>
      </c>
      <c r="C101" s="3">
        <v>130</v>
      </c>
      <c r="D101" s="3">
        <v>729.9</v>
      </c>
      <c r="E101" s="3">
        <v>436.3</v>
      </c>
      <c r="F101" s="2">
        <v>80</v>
      </c>
      <c r="G101" s="3">
        <v>3903</v>
      </c>
      <c r="H101" s="2">
        <v>88.1</v>
      </c>
      <c r="I101" s="3">
        <v>40</v>
      </c>
      <c r="J101" s="3">
        <v>478</v>
      </c>
      <c r="K101" s="3">
        <v>11337</v>
      </c>
      <c r="L101" s="3">
        <v>395.5</v>
      </c>
      <c r="M101" s="3">
        <v>171</v>
      </c>
      <c r="N101" s="3">
        <v>818.8</v>
      </c>
      <c r="O101" s="3">
        <v>953.38</v>
      </c>
      <c r="Q101">
        <f t="shared" si="57"/>
        <v>-4.9726504226751799E-3</v>
      </c>
      <c r="R101">
        <f t="shared" si="58"/>
        <v>2.4751694781649066E-2</v>
      </c>
      <c r="S101">
        <f t="shared" si="59"/>
        <v>1.4454482279360635E-2</v>
      </c>
      <c r="T101">
        <f t="shared" si="60"/>
        <v>1.9392523364486009E-2</v>
      </c>
      <c r="U101">
        <f t="shared" si="61"/>
        <v>-3.0303030303030304E-2</v>
      </c>
      <c r="V101">
        <f t="shared" si="62"/>
        <v>1.5348595213319459E-2</v>
      </c>
      <c r="W101">
        <f t="shared" si="63"/>
        <v>2.3228803716608595E-2</v>
      </c>
      <c r="X101">
        <f t="shared" si="64"/>
        <v>-2.7473863360077861E-2</v>
      </c>
      <c r="Y101">
        <f t="shared" si="65"/>
        <v>4.2016806722689074E-3</v>
      </c>
      <c r="Z101">
        <f t="shared" si="66"/>
        <v>1.2232142857142856E-2</v>
      </c>
      <c r="AA101">
        <f t="shared" si="67"/>
        <v>1.0217113665389528E-2</v>
      </c>
      <c r="AB101">
        <f t="shared" si="68"/>
        <v>5.2910052910053245E-3</v>
      </c>
      <c r="AC101">
        <f t="shared" si="69"/>
        <v>-1.4087898856110831E-2</v>
      </c>
      <c r="AD101">
        <f t="shared" si="69"/>
        <v>9.7866841781939218E-3</v>
      </c>
      <c r="AG101">
        <f t="shared" si="70"/>
        <v>2.977605156710825E-5</v>
      </c>
      <c r="AH101">
        <f t="shared" si="71"/>
        <v>7.0833431319025175E-4</v>
      </c>
      <c r="AI101">
        <f t="shared" si="72"/>
        <v>2.177162770428401E-4</v>
      </c>
      <c r="AJ101">
        <f t="shared" si="73"/>
        <v>3.81451701295617E-4</v>
      </c>
      <c r="AK101">
        <f t="shared" si="74"/>
        <v>9.0200638039075981E-4</v>
      </c>
      <c r="AL101">
        <f t="shared" si="75"/>
        <v>2.2836408971952543E-4</v>
      </c>
      <c r="AM101">
        <f t="shared" si="76"/>
        <v>6.0612589939229914E-4</v>
      </c>
      <c r="AN101">
        <f t="shared" si="77"/>
        <v>6.8868852576626539E-4</v>
      </c>
      <c r="AO101">
        <f t="shared" si="78"/>
        <v>1.438097279551714E-5</v>
      </c>
      <c r="AP101">
        <f t="shared" si="79"/>
        <v>1.3790131196578318E-4</v>
      </c>
      <c r="AQ101">
        <f t="shared" si="80"/>
        <v>1.107381427377279E-4</v>
      </c>
      <c r="AR101">
        <f t="shared" si="81"/>
        <v>2.9722899939369693E-5</v>
      </c>
      <c r="AS101">
        <f t="shared" si="82"/>
        <v>2.0443716584143604E-4</v>
      </c>
      <c r="AT101">
        <f t="shared" si="83"/>
        <v>9.895441323829886E-5</v>
      </c>
      <c r="AV101">
        <f t="shared" si="84"/>
        <v>2.9320987654321E-2</v>
      </c>
      <c r="AW101">
        <f t="shared" si="85"/>
        <v>0.17913832199546487</v>
      </c>
      <c r="AX101">
        <f t="shared" si="86"/>
        <v>-4.0236686390532572E-2</v>
      </c>
      <c r="AY101">
        <f t="shared" si="87"/>
        <v>0.11017811704834608</v>
      </c>
      <c r="AZ101">
        <f t="shared" si="88"/>
        <v>-9.2661903141658175E-2</v>
      </c>
      <c r="BA101">
        <f t="shared" si="89"/>
        <v>5.2021563342318063E-2</v>
      </c>
      <c r="BB101">
        <f t="shared" si="90"/>
        <v>-2.1111111111111174E-2</v>
      </c>
      <c r="BC101">
        <f t="shared" si="91"/>
        <v>-0.22012088126340415</v>
      </c>
      <c r="BD101">
        <f t="shared" si="92"/>
        <v>6.6964285714285712E-2</v>
      </c>
      <c r="BE101">
        <f t="shared" si="93"/>
        <v>-4.6532045654082525E-3</v>
      </c>
      <c r="BF101">
        <f t="shared" si="94"/>
        <v>-3.8882138517618466E-2</v>
      </c>
      <c r="BG101">
        <f t="shared" si="95"/>
        <v>2.3952095808383235E-2</v>
      </c>
      <c r="BH101">
        <f t="shared" si="96"/>
        <v>4.539320328793929E-3</v>
      </c>
      <c r="BI101">
        <f t="shared" si="97"/>
        <v>1.6071618885217992E-2</v>
      </c>
      <c r="BL101">
        <f t="shared" si="98"/>
        <v>2.7819105040253805E-4</v>
      </c>
      <c r="BM101">
        <f t="shared" si="99"/>
        <v>4.6073586536658107E-2</v>
      </c>
      <c r="BN101">
        <f t="shared" si="100"/>
        <v>1.1587959816920152E-3</v>
      </c>
      <c r="BO101">
        <f t="shared" si="101"/>
        <v>1.2554581285127252E-2</v>
      </c>
      <c r="BP101">
        <f t="shared" si="102"/>
        <v>7.8436693568065905E-3</v>
      </c>
      <c r="BQ101">
        <f t="shared" si="103"/>
        <v>2.6839162994337453E-3</v>
      </c>
      <c r="BR101">
        <f t="shared" si="104"/>
        <v>3.0059225082792646E-5</v>
      </c>
      <c r="BS101">
        <f t="shared" si="105"/>
        <v>3.9589615726503102E-2</v>
      </c>
      <c r="BT101">
        <f t="shared" si="106"/>
        <v>3.4004026489189636E-3</v>
      </c>
      <c r="BU101">
        <f t="shared" si="107"/>
        <v>1.2850593787049294E-4</v>
      </c>
      <c r="BV101">
        <f t="shared" si="108"/>
        <v>1.070266967112189E-3</v>
      </c>
      <c r="BW101">
        <f t="shared" si="109"/>
        <v>8.3259447584353957E-4</v>
      </c>
      <c r="BX101">
        <f t="shared" si="110"/>
        <v>1.0463497970741958E-6</v>
      </c>
      <c r="BY101">
        <f t="shared" si="111"/>
        <v>3.869639922781005E-4</v>
      </c>
    </row>
    <row r="102" spans="1:77" ht="15.75" thickBot="1">
      <c r="A102" s="1">
        <v>41178</v>
      </c>
      <c r="B102" s="3">
        <v>20.11</v>
      </c>
      <c r="C102" s="3">
        <v>126.86</v>
      </c>
      <c r="D102" s="3">
        <v>719.5</v>
      </c>
      <c r="E102" s="3">
        <v>428</v>
      </c>
      <c r="F102" s="2">
        <v>82.5</v>
      </c>
      <c r="G102" s="3">
        <v>3844</v>
      </c>
      <c r="H102" s="2">
        <v>86.1</v>
      </c>
      <c r="I102" s="3">
        <v>41.13</v>
      </c>
      <c r="J102" s="3">
        <v>476</v>
      </c>
      <c r="K102" s="3">
        <v>11200</v>
      </c>
      <c r="L102" s="3">
        <v>391.5</v>
      </c>
      <c r="M102" s="3">
        <v>170.1</v>
      </c>
      <c r="N102" s="3">
        <v>830.5</v>
      </c>
      <c r="O102" s="3">
        <v>944.14</v>
      </c>
      <c r="Q102">
        <f t="shared" si="57"/>
        <v>-8.8713652045342394E-3</v>
      </c>
      <c r="R102">
        <f t="shared" si="58"/>
        <v>-0.10282885431400286</v>
      </c>
      <c r="S102">
        <f t="shared" si="59"/>
        <v>-2.7702702702702704E-2</v>
      </c>
      <c r="T102">
        <f t="shared" si="60"/>
        <v>-4.2291340344596057E-2</v>
      </c>
      <c r="U102">
        <f t="shared" si="61"/>
        <v>-5.0632911392405125E-2</v>
      </c>
      <c r="V102">
        <f t="shared" si="62"/>
        <v>-1.4358974358974359E-2</v>
      </c>
      <c r="W102">
        <f t="shared" si="63"/>
        <v>-3.5834266517357258E-2</v>
      </c>
      <c r="X102">
        <f t="shared" si="64"/>
        <v>-3.200753118380794E-2</v>
      </c>
      <c r="Y102">
        <f t="shared" si="65"/>
        <v>-1.6778523489933124E-3</v>
      </c>
      <c r="Z102">
        <f t="shared" si="66"/>
        <v>-8.8495575221238937E-3</v>
      </c>
      <c r="AA102">
        <f t="shared" si="67"/>
        <v>6.4267352185089976E-3</v>
      </c>
      <c r="AB102">
        <f t="shared" si="68"/>
        <v>-5.2631578947368749E-3</v>
      </c>
      <c r="AC102">
        <f t="shared" si="69"/>
        <v>-5.5083223566040262E-3</v>
      </c>
      <c r="AD102">
        <f t="shared" si="69"/>
        <v>-2.0500051872600882E-2</v>
      </c>
      <c r="AG102">
        <f t="shared" si="70"/>
        <v>8.7524602993660304E-5</v>
      </c>
      <c r="AH102">
        <f t="shared" si="71"/>
        <v>1.019413281599363E-2</v>
      </c>
      <c r="AI102">
        <f t="shared" si="72"/>
        <v>7.5086813096490767E-4</v>
      </c>
      <c r="AJ102">
        <f t="shared" si="73"/>
        <v>1.776881745559728E-3</v>
      </c>
      <c r="AK102">
        <f t="shared" si="74"/>
        <v>2.5364622030932616E-3</v>
      </c>
      <c r="AL102">
        <f t="shared" si="75"/>
        <v>2.1303881666132898E-4</v>
      </c>
      <c r="AM102">
        <f t="shared" si="76"/>
        <v>1.186350969597971E-3</v>
      </c>
      <c r="AN102">
        <f t="shared" si="77"/>
        <v>9.4719563216006915E-4</v>
      </c>
      <c r="AO102">
        <f t="shared" si="78"/>
        <v>4.3568534849554515E-6</v>
      </c>
      <c r="AP102">
        <f t="shared" si="79"/>
        <v>8.7208729912703693E-5</v>
      </c>
      <c r="AQ102">
        <f t="shared" si="80"/>
        <v>4.5331144866935061E-5</v>
      </c>
      <c r="AR102">
        <f t="shared" si="81"/>
        <v>2.6033383172742863E-5</v>
      </c>
      <c r="AS102">
        <f t="shared" si="82"/>
        <v>3.2702111844644182E-5</v>
      </c>
      <c r="AT102">
        <f t="shared" si="83"/>
        <v>4.1368113517659019E-4</v>
      </c>
      <c r="AV102">
        <f t="shared" si="84"/>
        <v>2.3930753564154729E-2</v>
      </c>
      <c r="AW102">
        <f t="shared" si="85"/>
        <v>0.15432211101000903</v>
      </c>
      <c r="AX102">
        <f t="shared" si="86"/>
        <v>-4.5122760451227602E-2</v>
      </c>
      <c r="AY102">
        <f t="shared" si="87"/>
        <v>7.8357268833459365E-2</v>
      </c>
      <c r="AZ102">
        <f t="shared" si="88"/>
        <v>-0.11414152260281323</v>
      </c>
      <c r="BA102">
        <f t="shared" si="89"/>
        <v>1.2911725955204217E-2</v>
      </c>
      <c r="BB102">
        <f t="shared" si="90"/>
        <v>-8.4042553191489427E-2</v>
      </c>
      <c r="BC102">
        <f t="shared" si="91"/>
        <v>-0.20197904540162973</v>
      </c>
      <c r="BD102">
        <f t="shared" si="92"/>
        <v>6.25E-2</v>
      </c>
      <c r="BE102">
        <f t="shared" si="93"/>
        <v>-6.7399787158566871E-3</v>
      </c>
      <c r="BF102">
        <f t="shared" si="94"/>
        <v>-4.0441176470588237E-2</v>
      </c>
      <c r="BG102">
        <f t="shared" si="95"/>
        <v>1.0995542347696846E-2</v>
      </c>
      <c r="BH102">
        <f t="shared" si="96"/>
        <v>1.5157071262681796E-2</v>
      </c>
      <c r="BI102">
        <f t="shared" si="97"/>
        <v>1.1027462623263318E-3</v>
      </c>
      <c r="BL102">
        <f t="shared" si="98"/>
        <v>1.2743759578227859E-4</v>
      </c>
      <c r="BM102">
        <f t="shared" si="99"/>
        <v>3.60359512592031E-2</v>
      </c>
      <c r="BN102">
        <f t="shared" si="100"/>
        <v>1.5153242999872882E-3</v>
      </c>
      <c r="BO102">
        <f t="shared" si="101"/>
        <v>6.4362720009977252E-3</v>
      </c>
      <c r="BP102">
        <f t="shared" si="102"/>
        <v>1.210970660841236E-2</v>
      </c>
      <c r="BQ102">
        <f t="shared" si="103"/>
        <v>1.6120594174052371E-4</v>
      </c>
      <c r="BR102">
        <f t="shared" si="104"/>
        <v>3.3003660789609917E-3</v>
      </c>
      <c r="BS102">
        <f t="shared" si="105"/>
        <v>3.2699329183894447E-2</v>
      </c>
      <c r="BT102">
        <f t="shared" si="106"/>
        <v>2.8996809643199485E-3</v>
      </c>
      <c r="BU102">
        <f t="shared" si="107"/>
        <v>1.8017209955554814E-4</v>
      </c>
      <c r="BV102">
        <f t="shared" si="108"/>
        <v>1.1747052168033535E-3</v>
      </c>
      <c r="BW102">
        <f t="shared" si="109"/>
        <v>2.5275148419277421E-4</v>
      </c>
      <c r="BX102">
        <f t="shared" si="110"/>
        <v>1.3550504306914486E-4</v>
      </c>
      <c r="BY102">
        <f t="shared" si="111"/>
        <v>2.2113767155253138E-5</v>
      </c>
    </row>
    <row r="103" spans="1:77" ht="15.75" thickBot="1">
      <c r="A103" s="1">
        <v>41177</v>
      </c>
      <c r="B103" s="3">
        <v>20.29</v>
      </c>
      <c r="C103" s="3">
        <v>141.4</v>
      </c>
      <c r="D103" s="3">
        <v>740</v>
      </c>
      <c r="E103" s="3">
        <v>446.9</v>
      </c>
      <c r="F103" s="2">
        <v>86.9</v>
      </c>
      <c r="G103" s="3">
        <v>3900</v>
      </c>
      <c r="H103" s="2">
        <v>89.3</v>
      </c>
      <c r="I103" s="3">
        <v>42.49</v>
      </c>
      <c r="J103" s="3">
        <v>476.8</v>
      </c>
      <c r="K103" s="3">
        <v>11300</v>
      </c>
      <c r="L103" s="3">
        <v>389</v>
      </c>
      <c r="M103" s="3">
        <v>171</v>
      </c>
      <c r="N103" s="3">
        <v>835.1</v>
      </c>
      <c r="O103" s="3">
        <v>963.9</v>
      </c>
      <c r="Q103">
        <f t="shared" si="57"/>
        <v>9.4527363184078467E-3</v>
      </c>
      <c r="R103">
        <f t="shared" si="58"/>
        <v>-7.7192982456139956E-3</v>
      </c>
      <c r="S103">
        <f t="shared" si="59"/>
        <v>1.3531799729364006E-3</v>
      </c>
      <c r="T103">
        <f t="shared" si="60"/>
        <v>1.1085972850678682E-2</v>
      </c>
      <c r="U103">
        <f t="shared" si="61"/>
        <v>-1.1376564277588168E-2</v>
      </c>
      <c r="V103">
        <f t="shared" si="62"/>
        <v>8.2730093071354711E-3</v>
      </c>
      <c r="W103">
        <f t="shared" si="63"/>
        <v>-1.5977961432506918E-2</v>
      </c>
      <c r="X103">
        <f t="shared" si="64"/>
        <v>3.6341463414634192E-2</v>
      </c>
      <c r="Y103">
        <f t="shared" si="65"/>
        <v>-9.7611630321910465E-3</v>
      </c>
      <c r="Z103">
        <f t="shared" si="66"/>
        <v>-3.5273368606701938E-3</v>
      </c>
      <c r="AA103">
        <f t="shared" si="67"/>
        <v>3.0943785456420542E-3</v>
      </c>
      <c r="AB103">
        <f t="shared" si="68"/>
        <v>5.8513750731418557E-4</v>
      </c>
      <c r="AC103">
        <f t="shared" si="69"/>
        <v>-4.1736227045075123E-3</v>
      </c>
      <c r="AD103">
        <f t="shared" si="69"/>
        <v>3.5398230088495341E-3</v>
      </c>
      <c r="AG103">
        <f t="shared" si="70"/>
        <v>8.0436558393455254E-5</v>
      </c>
      <c r="AH103">
        <f t="shared" si="71"/>
        <v>3.429791580233738E-5</v>
      </c>
      <c r="AI103">
        <f t="shared" si="72"/>
        <v>2.7354168124578367E-6</v>
      </c>
      <c r="AJ103">
        <f t="shared" si="73"/>
        <v>1.2598351944185501E-4</v>
      </c>
      <c r="AK103">
        <f t="shared" si="74"/>
        <v>1.2336445007442016E-4</v>
      </c>
      <c r="AL103">
        <f t="shared" si="75"/>
        <v>6.45794556200845E-5</v>
      </c>
      <c r="AM103">
        <f t="shared" si="76"/>
        <v>2.1278467891083959E-4</v>
      </c>
      <c r="AN103">
        <f t="shared" si="77"/>
        <v>1.4116890786726433E-3</v>
      </c>
      <c r="AO103">
        <f t="shared" si="78"/>
        <v>1.0344147854258991E-4</v>
      </c>
      <c r="AP103">
        <f t="shared" si="79"/>
        <v>1.6130993311366607E-5</v>
      </c>
      <c r="AQ103">
        <f t="shared" si="80"/>
        <v>1.1563292111401002E-5</v>
      </c>
      <c r="AR103">
        <f t="shared" si="81"/>
        <v>5.5652114612849885E-7</v>
      </c>
      <c r="AS103">
        <f t="shared" si="82"/>
        <v>1.9218372122615811E-5</v>
      </c>
      <c r="AT103">
        <f t="shared" si="83"/>
        <v>1.3695344187082078E-5</v>
      </c>
      <c r="AV103">
        <f t="shared" si="84"/>
        <v>6.3417190775681392E-2</v>
      </c>
      <c r="AW103">
        <f t="shared" si="85"/>
        <v>0.27181147688433166</v>
      </c>
      <c r="AX103">
        <f t="shared" si="86"/>
        <v>-3.5202086049543675E-2</v>
      </c>
      <c r="AY103">
        <f t="shared" si="87"/>
        <v>0.10838293650793648</v>
      </c>
      <c r="AZ103">
        <f t="shared" si="88"/>
        <v>-6.8096514745308256E-2</v>
      </c>
      <c r="BA103">
        <f t="shared" si="89"/>
        <v>5.4137664346481052E-3</v>
      </c>
      <c r="BB103">
        <f t="shared" si="90"/>
        <v>-6.9791666666666696E-2</v>
      </c>
      <c r="BC103">
        <f t="shared" si="91"/>
        <v>-0.18679425837320571</v>
      </c>
      <c r="BD103">
        <f t="shared" si="92"/>
        <v>6.5474860335195562E-2</v>
      </c>
      <c r="BE103">
        <f t="shared" si="93"/>
        <v>-8.771929824561403E-3</v>
      </c>
      <c r="BF103">
        <f t="shared" si="94"/>
        <v>-3.7128712871287127E-2</v>
      </c>
      <c r="BG103">
        <f t="shared" si="95"/>
        <v>1.8463371054198895E-2</v>
      </c>
      <c r="BH103">
        <f t="shared" si="96"/>
        <v>1.10169491525424E-2</v>
      </c>
      <c r="BI103">
        <f t="shared" si="97"/>
        <v>1.0589222059131919E-2</v>
      </c>
      <c r="BL103">
        <f t="shared" si="98"/>
        <v>2.5781273691506241E-3</v>
      </c>
      <c r="BM103">
        <f t="shared" si="99"/>
        <v>9.444603829738614E-2</v>
      </c>
      <c r="BN103">
        <f t="shared" si="100"/>
        <v>8.4137659001097629E-4</v>
      </c>
      <c r="BO103">
        <f t="shared" si="101"/>
        <v>1.2155513951953125E-2</v>
      </c>
      <c r="BP103">
        <f t="shared" si="102"/>
        <v>4.0958853441528872E-3</v>
      </c>
      <c r="BQ103">
        <f t="shared" si="103"/>
        <v>2.7026800556907846E-5</v>
      </c>
      <c r="BR103">
        <f t="shared" si="104"/>
        <v>1.8660608245737954E-3</v>
      </c>
      <c r="BS103">
        <f t="shared" si="105"/>
        <v>2.7438190276105463E-2</v>
      </c>
      <c r="BT103">
        <f t="shared" si="106"/>
        <v>3.2289153974183042E-3</v>
      </c>
      <c r="BU103">
        <f t="shared" si="107"/>
        <v>2.3884995324994365E-4</v>
      </c>
      <c r="BV103">
        <f t="shared" si="108"/>
        <v>9.5861505678015459E-4</v>
      </c>
      <c r="BW103">
        <f t="shared" si="109"/>
        <v>5.4596941766087571E-4</v>
      </c>
      <c r="BX103">
        <f t="shared" si="110"/>
        <v>5.6258118788471581E-5</v>
      </c>
      <c r="BY103">
        <f t="shared" si="111"/>
        <v>2.0132782139700174E-4</v>
      </c>
    </row>
    <row r="104" spans="1:77" ht="15.75" thickBot="1">
      <c r="A104" s="1">
        <v>41176</v>
      </c>
      <c r="B104" s="3">
        <v>20.100000000000001</v>
      </c>
      <c r="C104" s="3">
        <v>142.5</v>
      </c>
      <c r="D104" s="3">
        <v>739</v>
      </c>
      <c r="E104" s="3">
        <v>442</v>
      </c>
      <c r="F104" s="2">
        <v>87.9</v>
      </c>
      <c r="G104" s="3">
        <v>3868</v>
      </c>
      <c r="H104" s="2">
        <v>90.75</v>
      </c>
      <c r="I104" s="3">
        <v>41</v>
      </c>
      <c r="J104" s="3">
        <v>481.5</v>
      </c>
      <c r="K104" s="3">
        <v>11340</v>
      </c>
      <c r="L104" s="3">
        <v>387.8</v>
      </c>
      <c r="M104" s="3">
        <v>170.9</v>
      </c>
      <c r="N104" s="3">
        <v>838.6</v>
      </c>
      <c r="O104" s="3">
        <v>960.5</v>
      </c>
      <c r="Q104">
        <f t="shared" si="57"/>
        <v>2.0304568527918891E-2</v>
      </c>
      <c r="R104">
        <f t="shared" si="58"/>
        <v>-2.0618556701030927E-2</v>
      </c>
      <c r="S104">
        <f t="shared" si="59"/>
        <v>0</v>
      </c>
      <c r="T104">
        <f t="shared" si="60"/>
        <v>-4.5045045045045045E-3</v>
      </c>
      <c r="U104">
        <f t="shared" si="61"/>
        <v>1.9377635928416927E-3</v>
      </c>
      <c r="V104">
        <f t="shared" si="62"/>
        <v>2.0725388601036268E-3</v>
      </c>
      <c r="W104">
        <f t="shared" si="63"/>
        <v>-8.1967213114754103E-3</v>
      </c>
      <c r="X104">
        <f t="shared" si="64"/>
        <v>-3.8010323791647059E-2</v>
      </c>
      <c r="Y104">
        <f t="shared" si="65"/>
        <v>-1.7346938775510204E-2</v>
      </c>
      <c r="Z104">
        <f t="shared" si="66"/>
        <v>1.3133208255159476E-2</v>
      </c>
      <c r="AA104">
        <f t="shared" si="67"/>
        <v>6.4884505580067482E-3</v>
      </c>
      <c r="AB104">
        <f t="shared" si="68"/>
        <v>5.2941176470588571E-3</v>
      </c>
      <c r="AC104">
        <f t="shared" si="69"/>
        <v>-1.3411764705882326E-2</v>
      </c>
      <c r="AD104">
        <f t="shared" si="69"/>
        <v>-2.6996158239020068E-3</v>
      </c>
      <c r="AG104">
        <f t="shared" si="70"/>
        <v>3.9285124003254717E-4</v>
      </c>
      <c r="AH104">
        <f t="shared" si="71"/>
        <v>3.5177630887031955E-4</v>
      </c>
      <c r="AI104">
        <f t="shared" si="72"/>
        <v>9.0438280862203574E-8</v>
      </c>
      <c r="AJ104">
        <f t="shared" si="73"/>
        <v>1.9064045810638668E-5</v>
      </c>
      <c r="AK104">
        <f t="shared" si="74"/>
        <v>4.8724948495172294E-6</v>
      </c>
      <c r="AL104">
        <f t="shared" si="75"/>
        <v>3.3696620397747283E-6</v>
      </c>
      <c r="AM104">
        <f t="shared" si="76"/>
        <v>4.6320285074615637E-5</v>
      </c>
      <c r="AN104">
        <f t="shared" si="77"/>
        <v>1.3527195673449517E-3</v>
      </c>
      <c r="AO104">
        <f t="shared" si="78"/>
        <v>3.152895328055962E-4</v>
      </c>
      <c r="AP104">
        <f t="shared" si="79"/>
        <v>1.5987590312793666E-4</v>
      </c>
      <c r="AQ104">
        <f t="shared" si="80"/>
        <v>4.6165992758174376E-5</v>
      </c>
      <c r="AR104">
        <f t="shared" si="81"/>
        <v>2.9756845954999063E-5</v>
      </c>
      <c r="AS104">
        <f t="shared" si="82"/>
        <v>1.8555938480579914E-4</v>
      </c>
      <c r="AT104">
        <f t="shared" si="83"/>
        <v>6.4450825629535173E-6</v>
      </c>
      <c r="AV104">
        <f t="shared" si="84"/>
        <v>4.3613707165109025E-2</v>
      </c>
      <c r="AW104">
        <f t="shared" si="85"/>
        <v>0.30733944954128439</v>
      </c>
      <c r="AX104">
        <f t="shared" si="86"/>
        <v>-3.1454783748361727E-2</v>
      </c>
      <c r="AY104">
        <f t="shared" si="87"/>
        <v>0.12582781456953634</v>
      </c>
      <c r="AZ104">
        <f t="shared" si="88"/>
        <v>-6.0194589971132209E-2</v>
      </c>
      <c r="BA104">
        <f t="shared" si="89"/>
        <v>7.7619663648124189E-4</v>
      </c>
      <c r="BB104">
        <f t="shared" si="90"/>
        <v>-5.8609958506224122E-2</v>
      </c>
      <c r="BC104">
        <f t="shared" si="91"/>
        <v>-0.19354838709677424</v>
      </c>
      <c r="BD104">
        <f t="shared" si="92"/>
        <v>7.7181208053691275E-2</v>
      </c>
      <c r="BE104">
        <f t="shared" si="93"/>
        <v>-8.7412587412587419E-3</v>
      </c>
      <c r="BF104">
        <f t="shared" si="94"/>
        <v>-3.8432928341185224E-2</v>
      </c>
      <c r="BG104">
        <f t="shared" si="95"/>
        <v>2.0908004778972519E-2</v>
      </c>
      <c r="BH104">
        <f t="shared" si="96"/>
        <v>2.3057216054654113E-2</v>
      </c>
      <c r="BI104">
        <f t="shared" si="97"/>
        <v>1.5542397969972558E-2</v>
      </c>
      <c r="BL104">
        <f t="shared" si="98"/>
        <v>9.5925114076975051E-4</v>
      </c>
      <c r="BM104">
        <f t="shared" si="99"/>
        <v>0.11754524095668452</v>
      </c>
      <c r="BN104">
        <f t="shared" si="100"/>
        <v>6.3802667457297927E-4</v>
      </c>
      <c r="BO104">
        <f t="shared" si="101"/>
        <v>1.6306504767783454E-2</v>
      </c>
      <c r="BP104">
        <f t="shared" si="102"/>
        <v>3.1468935445735135E-3</v>
      </c>
      <c r="BQ104">
        <f t="shared" si="103"/>
        <v>3.1490152167041473E-7</v>
      </c>
      <c r="BR104">
        <f t="shared" si="104"/>
        <v>1.0250382150314887E-3</v>
      </c>
      <c r="BS104">
        <f t="shared" si="105"/>
        <v>2.9721380747108814E-2</v>
      </c>
      <c r="BT104">
        <f t="shared" si="106"/>
        <v>4.6963463540579814E-3</v>
      </c>
      <c r="BU104">
        <f t="shared" si="107"/>
        <v>2.379028648146922E-4</v>
      </c>
      <c r="BV104">
        <f t="shared" si="108"/>
        <v>1.041076993515955E-3</v>
      </c>
      <c r="BW104">
        <f t="shared" si="109"/>
        <v>6.6618821861233642E-4</v>
      </c>
      <c r="BX104">
        <f t="shared" si="110"/>
        <v>3.818431825746508E-4</v>
      </c>
      <c r="BY104">
        <f t="shared" si="111"/>
        <v>3.6642303404571498E-4</v>
      </c>
    </row>
    <row r="105" spans="1:77" ht="15.75" thickBot="1">
      <c r="A105" s="1">
        <v>41173</v>
      </c>
      <c r="B105" s="3">
        <v>19.7</v>
      </c>
      <c r="C105" s="3">
        <v>145.5</v>
      </c>
      <c r="D105" s="3">
        <v>739</v>
      </c>
      <c r="E105" s="3">
        <v>444</v>
      </c>
      <c r="F105" s="2">
        <v>87.73</v>
      </c>
      <c r="G105" s="3">
        <v>3860</v>
      </c>
      <c r="H105" s="2">
        <v>91.5</v>
      </c>
      <c r="I105" s="3">
        <v>42.62</v>
      </c>
      <c r="J105" s="3">
        <v>490</v>
      </c>
      <c r="K105" s="3">
        <v>11193</v>
      </c>
      <c r="L105" s="3">
        <v>385.3</v>
      </c>
      <c r="M105" s="3">
        <v>170</v>
      </c>
      <c r="N105" s="3">
        <v>850</v>
      </c>
      <c r="O105" s="3">
        <v>963.1</v>
      </c>
      <c r="Q105">
        <f t="shared" si="57"/>
        <v>-2.7160493827160528E-2</v>
      </c>
      <c r="R105">
        <f t="shared" si="58"/>
        <v>7.6177285318559159E-3</v>
      </c>
      <c r="S105">
        <f t="shared" si="59"/>
        <v>1.0252904989747095E-2</v>
      </c>
      <c r="T105">
        <f t="shared" si="60"/>
        <v>2.0311442112389464E-3</v>
      </c>
      <c r="U105">
        <f t="shared" si="61"/>
        <v>-3.0681818181817729E-3</v>
      </c>
      <c r="V105">
        <f t="shared" si="62"/>
        <v>6.51890482398957E-3</v>
      </c>
      <c r="W105">
        <f t="shared" si="63"/>
        <v>1.6553716253749524E-2</v>
      </c>
      <c r="X105">
        <f t="shared" si="64"/>
        <v>6.0199004975124239E-2</v>
      </c>
      <c r="Y105">
        <f t="shared" si="65"/>
        <v>2.7469071084084761E-2</v>
      </c>
      <c r="Z105">
        <f t="shared" si="66"/>
        <v>-1.3832599118942732E-2</v>
      </c>
      <c r="AA105">
        <f t="shared" si="67"/>
        <v>4.1699244201199451E-3</v>
      </c>
      <c r="AB105">
        <f t="shared" si="68"/>
        <v>0</v>
      </c>
      <c r="AC105">
        <f t="shared" si="69"/>
        <v>2.4096385542168676E-2</v>
      </c>
      <c r="AD105">
        <f t="shared" si="69"/>
        <v>7.8484721640853915E-3</v>
      </c>
      <c r="AG105">
        <f t="shared" si="70"/>
        <v>7.6422319495967337E-4</v>
      </c>
      <c r="AH105">
        <f t="shared" si="71"/>
        <v>8.9881483023373566E-5</v>
      </c>
      <c r="AI105">
        <f t="shared" si="72"/>
        <v>1.1137920265194766E-4</v>
      </c>
      <c r="AJ105">
        <f t="shared" si="73"/>
        <v>4.706337120812591E-6</v>
      </c>
      <c r="AK105">
        <f t="shared" si="74"/>
        <v>7.8320084419440845E-6</v>
      </c>
      <c r="AL105">
        <f t="shared" si="75"/>
        <v>3.9463899505104439E-5</v>
      </c>
      <c r="AM105">
        <f t="shared" si="76"/>
        <v>3.2200640136593203E-4</v>
      </c>
      <c r="AN105">
        <f t="shared" si="77"/>
        <v>3.7736439933805173E-3</v>
      </c>
      <c r="AO105">
        <f t="shared" si="78"/>
        <v>7.3222280296747933E-4</v>
      </c>
      <c r="AP105">
        <f t="shared" si="79"/>
        <v>2.051083137651316E-4</v>
      </c>
      <c r="AQ105">
        <f t="shared" si="80"/>
        <v>2.0034844328539107E-5</v>
      </c>
      <c r="AR105">
        <f t="shared" si="81"/>
        <v>2.5877851239446424E-8</v>
      </c>
      <c r="AS105">
        <f t="shared" si="82"/>
        <v>5.7054729551141213E-4</v>
      </c>
      <c r="AT105">
        <f t="shared" si="83"/>
        <v>6.4150028176147194E-5</v>
      </c>
      <c r="AV105">
        <f t="shared" si="84"/>
        <v>6.4864864864864827E-2</v>
      </c>
      <c r="AW105">
        <f t="shared" si="85"/>
        <v>0.32513661202185795</v>
      </c>
      <c r="AX105">
        <f t="shared" si="86"/>
        <v>-2.8909329829172142E-2</v>
      </c>
      <c r="AY105">
        <f t="shared" si="87"/>
        <v>0.10064452156668326</v>
      </c>
      <c r="AZ105">
        <f t="shared" si="88"/>
        <v>-5.9498284734133759E-2</v>
      </c>
      <c r="BA105">
        <f t="shared" si="89"/>
        <v>5.208333333333333E-3</v>
      </c>
      <c r="BB105">
        <f t="shared" si="90"/>
        <v>-5.6701030927835051E-2</v>
      </c>
      <c r="BC105">
        <f t="shared" si="91"/>
        <v>-0.15853899308983221</v>
      </c>
      <c r="BD105">
        <f t="shared" si="92"/>
        <v>9.5461658841940508E-2</v>
      </c>
      <c r="BE105">
        <f t="shared" si="93"/>
        <v>-2.244541484716157E-2</v>
      </c>
      <c r="BF105">
        <f t="shared" si="94"/>
        <v>-6.047305535235311E-2</v>
      </c>
      <c r="BG105">
        <f t="shared" si="95"/>
        <v>1.2206013694552018E-2</v>
      </c>
      <c r="BH105">
        <f t="shared" si="96"/>
        <v>1.5774378585086096E-2</v>
      </c>
      <c r="BI105">
        <f t="shared" si="97"/>
        <v>8.4816753926701804E-3</v>
      </c>
      <c r="BL105">
        <f t="shared" si="98"/>
        <v>2.7272351956909779E-3</v>
      </c>
      <c r="BM105">
        <f t="shared" si="99"/>
        <v>0.13006544850143989</v>
      </c>
      <c r="BN105">
        <f t="shared" si="100"/>
        <v>5.1591380235767672E-4</v>
      </c>
      <c r="BO105">
        <f t="shared" si="101"/>
        <v>1.0509044836224751E-2</v>
      </c>
      <c r="BP105">
        <f t="shared" si="102"/>
        <v>3.0692568658639346E-3</v>
      </c>
      <c r="BQ105">
        <f t="shared" si="103"/>
        <v>2.4933020588027848E-5</v>
      </c>
      <c r="BR105">
        <f t="shared" si="104"/>
        <v>9.0644893653871509E-4</v>
      </c>
      <c r="BS105">
        <f t="shared" si="105"/>
        <v>1.8875876377656E-2</v>
      </c>
      <c r="BT105">
        <f t="shared" si="106"/>
        <v>7.536035939968432E-3</v>
      </c>
      <c r="BU105">
        <f t="shared" si="107"/>
        <v>8.4845531133388578E-4</v>
      </c>
      <c r="BV105">
        <f t="shared" si="108"/>
        <v>2.9491255352925142E-3</v>
      </c>
      <c r="BW105">
        <f t="shared" si="109"/>
        <v>2.9270525882211455E-4</v>
      </c>
      <c r="BX105">
        <f t="shared" si="110"/>
        <v>1.5025784483820969E-4</v>
      </c>
      <c r="BY105">
        <f t="shared" si="111"/>
        <v>1.4596160013511411E-4</v>
      </c>
    </row>
    <row r="106" spans="1:77" ht="15.75" thickBot="1">
      <c r="A106" s="1">
        <v>41172</v>
      </c>
      <c r="B106" s="3">
        <v>20.25</v>
      </c>
      <c r="C106" s="3">
        <v>144.4</v>
      </c>
      <c r="D106" s="3">
        <v>731.5</v>
      </c>
      <c r="E106" s="3">
        <v>443.1</v>
      </c>
      <c r="F106" s="2">
        <v>88</v>
      </c>
      <c r="G106" s="3">
        <v>3835</v>
      </c>
      <c r="H106" s="2">
        <v>90.01</v>
      </c>
      <c r="I106" s="3">
        <v>40.200000000000003</v>
      </c>
      <c r="J106" s="3">
        <v>476.9</v>
      </c>
      <c r="K106" s="3">
        <v>11350</v>
      </c>
      <c r="L106" s="3">
        <v>383.7</v>
      </c>
      <c r="M106" s="3">
        <v>170</v>
      </c>
      <c r="N106" s="3">
        <v>830</v>
      </c>
      <c r="O106" s="3">
        <v>955.6</v>
      </c>
      <c r="Q106">
        <f t="shared" si="57"/>
        <v>0</v>
      </c>
      <c r="R106">
        <f t="shared" si="58"/>
        <v>-1.7687074829931933E-2</v>
      </c>
      <c r="S106">
        <f t="shared" si="59"/>
        <v>-2.0463847203274215E-3</v>
      </c>
      <c r="T106">
        <f t="shared" si="60"/>
        <v>-4.1945945945945896E-2</v>
      </c>
      <c r="U106">
        <f t="shared" si="61"/>
        <v>-8.4507042253521118E-3</v>
      </c>
      <c r="V106">
        <f t="shared" si="62"/>
        <v>-6.2192277792174136E-3</v>
      </c>
      <c r="W106">
        <f t="shared" si="63"/>
        <v>-2.6918918918918865E-2</v>
      </c>
      <c r="X106">
        <f t="shared" si="64"/>
        <v>-1.2285012285012284E-2</v>
      </c>
      <c r="Y106">
        <f t="shared" si="65"/>
        <v>2.1199143468950701E-2</v>
      </c>
      <c r="Z106">
        <f t="shared" si="66"/>
        <v>-1.3043478260869565E-2</v>
      </c>
      <c r="AA106">
        <f t="shared" si="67"/>
        <v>0</v>
      </c>
      <c r="AB106">
        <f t="shared" si="68"/>
        <v>-5.8479532163742687E-3</v>
      </c>
      <c r="AC106">
        <f t="shared" si="69"/>
        <v>1.0962241169305725E-2</v>
      </c>
      <c r="AD106">
        <f t="shared" si="69"/>
        <v>-1.1175496688741675E-2</v>
      </c>
      <c r="AG106">
        <f t="shared" si="70"/>
        <v>2.3434627982572245E-7</v>
      </c>
      <c r="AH106">
        <f t="shared" si="71"/>
        <v>2.504059016481628E-4</v>
      </c>
      <c r="AI106">
        <f t="shared" si="72"/>
        <v>3.0473118656125088E-6</v>
      </c>
      <c r="AJ106">
        <f t="shared" si="73"/>
        <v>1.7478821707571173E-3</v>
      </c>
      <c r="AK106">
        <f t="shared" si="74"/>
        <v>6.6930315061694776E-5</v>
      </c>
      <c r="AL106">
        <f t="shared" si="75"/>
        <v>4.1681262278162719E-5</v>
      </c>
      <c r="AM106">
        <f t="shared" si="76"/>
        <v>6.5168380595647518E-4</v>
      </c>
      <c r="AN106">
        <f t="shared" si="77"/>
        <v>1.2219146072904284E-4</v>
      </c>
      <c r="AO106">
        <f t="shared" si="78"/>
        <v>4.3221113153863751E-4</v>
      </c>
      <c r="AP106">
        <f t="shared" si="79"/>
        <v>1.831280741268099E-4</v>
      </c>
      <c r="AQ106">
        <f t="shared" si="80"/>
        <v>9.3700610143068842E-8</v>
      </c>
      <c r="AR106">
        <f t="shared" si="81"/>
        <v>3.2342961668333083E-5</v>
      </c>
      <c r="AS106">
        <f t="shared" si="82"/>
        <v>1.1560523504873653E-4</v>
      </c>
      <c r="AT106">
        <f t="shared" si="83"/>
        <v>1.2132135986287434E-4</v>
      </c>
      <c r="AV106">
        <f t="shared" si="84"/>
        <v>9.1644204851751981E-2</v>
      </c>
      <c r="AW106">
        <f t="shared" si="85"/>
        <v>0.3127272727272728</v>
      </c>
      <c r="AX106">
        <f t="shared" si="86"/>
        <v>-3.3046926635822871E-2</v>
      </c>
      <c r="AY106">
        <f t="shared" si="87"/>
        <v>9.4885100074129078E-2</v>
      </c>
      <c r="AZ106">
        <f t="shared" si="88"/>
        <v>-5.9829059829059769E-2</v>
      </c>
      <c r="BA106">
        <f t="shared" si="89"/>
        <v>-1.312403499742666E-2</v>
      </c>
      <c r="BB106">
        <f t="shared" si="90"/>
        <v>-5.2526315789473629E-2</v>
      </c>
      <c r="BC106">
        <f t="shared" si="91"/>
        <v>-0.2129992169146436</v>
      </c>
      <c r="BD106">
        <f t="shared" si="92"/>
        <v>6.498436802143806E-2</v>
      </c>
      <c r="BE106">
        <f t="shared" si="93"/>
        <v>-7.346510407556411E-3</v>
      </c>
      <c r="BF106">
        <f t="shared" si="94"/>
        <v>-6.1858190709046482E-2</v>
      </c>
      <c r="BG106">
        <f t="shared" si="95"/>
        <v>7.1090047393364249E-3</v>
      </c>
      <c r="BH106">
        <f t="shared" si="96"/>
        <v>-1.483679525222552E-2</v>
      </c>
      <c r="BI106">
        <f t="shared" si="97"/>
        <v>-1.1497857217518791E-3</v>
      </c>
      <c r="BL106">
        <f t="shared" si="98"/>
        <v>6.2413598398886787E-3</v>
      </c>
      <c r="BM106">
        <f t="shared" si="99"/>
        <v>0.12126868610068707</v>
      </c>
      <c r="BN106">
        <f t="shared" si="100"/>
        <v>7.2099407264233776E-4</v>
      </c>
      <c r="BO106">
        <f t="shared" si="101"/>
        <v>9.3613773362339874E-3</v>
      </c>
      <c r="BP106">
        <f t="shared" si="102"/>
        <v>3.1060167368946643E-3</v>
      </c>
      <c r="BQ106">
        <f t="shared" si="103"/>
        <v>1.7793080885283231E-4</v>
      </c>
      <c r="BR106">
        <f t="shared" si="104"/>
        <v>6.7249846082785461E-4</v>
      </c>
      <c r="BS106">
        <f t="shared" si="105"/>
        <v>3.6806318860010311E-2</v>
      </c>
      <c r="BT106">
        <f t="shared" si="106"/>
        <v>3.1734129548710373E-3</v>
      </c>
      <c r="BU106">
        <f t="shared" si="107"/>
        <v>1.9682271181921084E-4</v>
      </c>
      <c r="BV106">
        <f t="shared" si="108"/>
        <v>3.1014860459429171E-3</v>
      </c>
      <c r="BW106">
        <f t="shared" si="109"/>
        <v>1.4427906704490297E-4</v>
      </c>
      <c r="BX106">
        <f t="shared" si="110"/>
        <v>3.3684006666287464E-4</v>
      </c>
      <c r="BY106">
        <f t="shared" si="111"/>
        <v>6.002479209132005E-6</v>
      </c>
    </row>
    <row r="107" spans="1:77" ht="15.75" thickBot="1">
      <c r="A107" s="1">
        <v>41171</v>
      </c>
      <c r="B107" s="3">
        <v>20.25</v>
      </c>
      <c r="C107" s="3">
        <v>147</v>
      </c>
      <c r="D107" s="3">
        <v>733</v>
      </c>
      <c r="E107" s="3">
        <v>462.5</v>
      </c>
      <c r="F107" s="2">
        <v>88.75</v>
      </c>
      <c r="G107" s="3">
        <v>3859</v>
      </c>
      <c r="H107" s="2">
        <v>92.5</v>
      </c>
      <c r="I107" s="3">
        <v>40.700000000000003</v>
      </c>
      <c r="J107" s="3">
        <v>467</v>
      </c>
      <c r="K107" s="3">
        <v>11500</v>
      </c>
      <c r="L107" s="3">
        <v>383.7</v>
      </c>
      <c r="M107" s="3">
        <v>171</v>
      </c>
      <c r="N107" s="3">
        <v>821</v>
      </c>
      <c r="O107" s="3">
        <v>966.4</v>
      </c>
      <c r="Q107">
        <f t="shared" si="57"/>
        <v>-5.4027504911591077E-3</v>
      </c>
      <c r="R107">
        <f t="shared" si="58"/>
        <v>3.5138370537286176E-2</v>
      </c>
      <c r="S107">
        <f t="shared" si="59"/>
        <v>4.10958904109589E-3</v>
      </c>
      <c r="T107">
        <f t="shared" si="60"/>
        <v>4.3261951113992783E-4</v>
      </c>
      <c r="U107">
        <f t="shared" si="61"/>
        <v>-6.1590145576707412E-3</v>
      </c>
      <c r="V107">
        <f t="shared" si="62"/>
        <v>-1.5523932729624838E-3</v>
      </c>
      <c r="W107">
        <f t="shared" si="63"/>
        <v>5.6534029136768426E-3</v>
      </c>
      <c r="X107">
        <f t="shared" si="64"/>
        <v>3.6942675159235744E-2</v>
      </c>
      <c r="Y107">
        <f t="shared" si="65"/>
        <v>0</v>
      </c>
      <c r="Z107">
        <f t="shared" si="66"/>
        <v>4.3668122270742356E-3</v>
      </c>
      <c r="AA107">
        <f t="shared" si="67"/>
        <v>-3.6354193715918827E-3</v>
      </c>
      <c r="AB107">
        <f t="shared" si="68"/>
        <v>5.8823529411764705E-3</v>
      </c>
      <c r="AC107">
        <f t="shared" si="69"/>
        <v>-1.0962534634381427E-2</v>
      </c>
      <c r="AD107">
        <f t="shared" si="69"/>
        <v>-6.204756980351838E-4</v>
      </c>
      <c r="AG107">
        <f t="shared" si="70"/>
        <v>3.4654929295209771E-5</v>
      </c>
      <c r="AH107">
        <f t="shared" si="71"/>
        <v>1.3690907650985116E-3</v>
      </c>
      <c r="AI107">
        <f t="shared" si="72"/>
        <v>1.9450910348021085E-5</v>
      </c>
      <c r="AJ107">
        <f t="shared" si="73"/>
        <v>3.2590933426649616E-7</v>
      </c>
      <c r="AK107">
        <f t="shared" si="74"/>
        <v>3.4685094925505882E-5</v>
      </c>
      <c r="AL107">
        <f t="shared" si="75"/>
        <v>3.201480726021911E-6</v>
      </c>
      <c r="AM107">
        <f t="shared" si="76"/>
        <v>4.9621084310168274E-5</v>
      </c>
      <c r="AN107">
        <f t="shared" si="77"/>
        <v>1.457228531936233E-3</v>
      </c>
      <c r="AO107">
        <f t="shared" si="78"/>
        <v>1.6765369436963319E-7</v>
      </c>
      <c r="AP107">
        <f t="shared" si="79"/>
        <v>1.5037397223070229E-5</v>
      </c>
      <c r="AQ107">
        <f t="shared" si="80"/>
        <v>1.1084330496514837E-5</v>
      </c>
      <c r="AR107">
        <f t="shared" si="81"/>
        <v>3.6520494467873137E-5</v>
      </c>
      <c r="AS107">
        <f t="shared" si="82"/>
        <v>1.2483119863635427E-4</v>
      </c>
      <c r="AT107">
        <f t="shared" si="83"/>
        <v>2.1121064199128763E-7</v>
      </c>
      <c r="AV107">
        <f t="shared" si="84"/>
        <v>8.4047109207708789E-2</v>
      </c>
      <c r="AW107">
        <f t="shared" si="85"/>
        <v>0.3125</v>
      </c>
      <c r="AX107">
        <f t="shared" si="86"/>
        <v>-2.5525126296197877E-2</v>
      </c>
      <c r="AY107">
        <f t="shared" si="87"/>
        <v>0.13163689747981408</v>
      </c>
      <c r="AZ107">
        <f t="shared" si="88"/>
        <v>-5.1816239316239257E-2</v>
      </c>
      <c r="BA107">
        <f t="shared" si="89"/>
        <v>2.3376623376623377E-3</v>
      </c>
      <c r="BB107">
        <f t="shared" si="90"/>
        <v>-3.242677824267777E-2</v>
      </c>
      <c r="BC107">
        <f t="shared" si="91"/>
        <v>-0.23120513789195307</v>
      </c>
      <c r="BD107">
        <f t="shared" si="92"/>
        <v>4.357541899441341E-2</v>
      </c>
      <c r="BE107">
        <f t="shared" si="93"/>
        <v>9.6575943810359964E-3</v>
      </c>
      <c r="BF107">
        <f t="shared" si="94"/>
        <v>-4.836309523809524E-2</v>
      </c>
      <c r="BG107">
        <f t="shared" si="95"/>
        <v>2.3952095808383235E-2</v>
      </c>
      <c r="BH107">
        <f t="shared" si="96"/>
        <v>-2.4301336573511541E-3</v>
      </c>
      <c r="BI107">
        <f t="shared" si="97"/>
        <v>1.6728037874802711E-2</v>
      </c>
      <c r="BL107">
        <f t="shared" si="98"/>
        <v>5.0986999865742537E-3</v>
      </c>
      <c r="BM107">
        <f t="shared" si="99"/>
        <v>0.12111044841831922</v>
      </c>
      <c r="BN107">
        <f t="shared" si="100"/>
        <v>3.7363082478106106E-4</v>
      </c>
      <c r="BO107">
        <f t="shared" si="101"/>
        <v>1.7823854266622387E-2</v>
      </c>
      <c r="BP107">
        <f t="shared" si="102"/>
        <v>2.2770866235570504E-3</v>
      </c>
      <c r="BQ107">
        <f t="shared" si="103"/>
        <v>4.505543559364876E-6</v>
      </c>
      <c r="BR107">
        <f t="shared" si="104"/>
        <v>3.4024329236343393E-5</v>
      </c>
      <c r="BS107">
        <f t="shared" si="105"/>
        <v>4.4123376462541955E-2</v>
      </c>
      <c r="BT107">
        <f t="shared" si="106"/>
        <v>1.2196930969447242E-3</v>
      </c>
      <c r="BU107">
        <f t="shared" si="107"/>
        <v>8.8491553662414933E-6</v>
      </c>
      <c r="BV107">
        <f t="shared" si="108"/>
        <v>1.7804932717119368E-3</v>
      </c>
      <c r="BW107">
        <f t="shared" si="109"/>
        <v>8.3259447584353957E-4</v>
      </c>
      <c r="BX107">
        <f t="shared" si="110"/>
        <v>3.5361356725296806E-5</v>
      </c>
      <c r="BY107">
        <f t="shared" si="111"/>
        <v>4.1322023966920522E-4</v>
      </c>
    </row>
    <row r="108" spans="1:77" ht="15.75" thickBot="1">
      <c r="A108" s="1">
        <v>41170</v>
      </c>
      <c r="B108" s="3">
        <v>20.36</v>
      </c>
      <c r="C108" s="3">
        <v>142.01</v>
      </c>
      <c r="D108" s="3">
        <v>730</v>
      </c>
      <c r="E108" s="3">
        <v>462.3</v>
      </c>
      <c r="F108" s="2">
        <v>89.3</v>
      </c>
      <c r="G108" s="3">
        <v>3865</v>
      </c>
      <c r="H108" s="2">
        <v>91.98</v>
      </c>
      <c r="I108" s="3">
        <v>39.25</v>
      </c>
      <c r="J108" s="3">
        <v>467</v>
      </c>
      <c r="K108" s="3">
        <v>11450</v>
      </c>
      <c r="L108" s="3">
        <v>385.1</v>
      </c>
      <c r="M108" s="3">
        <v>170</v>
      </c>
      <c r="N108" s="3">
        <v>830.1</v>
      </c>
      <c r="O108" s="3">
        <v>967</v>
      </c>
      <c r="Q108">
        <f t="shared" si="57"/>
        <v>9.9206349206348854E-3</v>
      </c>
      <c r="R108">
        <f t="shared" si="58"/>
        <v>2.9057971014492687E-2</v>
      </c>
      <c r="S108">
        <f t="shared" si="59"/>
        <v>-2.7322404371584699E-3</v>
      </c>
      <c r="T108">
        <f t="shared" si="60"/>
        <v>-8.365508365508317E-3</v>
      </c>
      <c r="U108">
        <f t="shared" si="61"/>
        <v>6.7234424025103409E-4</v>
      </c>
      <c r="V108">
        <f t="shared" si="62"/>
        <v>-9.9897540983606564E-3</v>
      </c>
      <c r="W108">
        <f t="shared" si="63"/>
        <v>-3.260515161395624E-4</v>
      </c>
      <c r="X108">
        <f t="shared" si="64"/>
        <v>1.8951194184838961E-2</v>
      </c>
      <c r="Y108">
        <f t="shared" si="65"/>
        <v>3.22234156820623E-3</v>
      </c>
      <c r="Z108">
        <f t="shared" si="66"/>
        <v>1.2467945883809355E-2</v>
      </c>
      <c r="AA108">
        <f t="shared" si="67"/>
        <v>2.8645833333333925E-3</v>
      </c>
      <c r="AB108">
        <f t="shared" si="68"/>
        <v>-6.4289888953827845E-3</v>
      </c>
      <c r="AC108">
        <f t="shared" si="69"/>
        <v>4.2342124364868131E-3</v>
      </c>
      <c r="AD108">
        <f t="shared" si="69"/>
        <v>-2.8871932357186583E-3</v>
      </c>
      <c r="AG108">
        <f t="shared" si="70"/>
        <v>8.9048318601625231E-5</v>
      </c>
      <c r="AH108">
        <f t="shared" si="71"/>
        <v>9.5609754312224568E-4</v>
      </c>
      <c r="AI108">
        <f t="shared" si="72"/>
        <v>5.9122450438285896E-6</v>
      </c>
      <c r="AJ108">
        <f t="shared" si="73"/>
        <v>6.768753038033567E-5</v>
      </c>
      <c r="AK108">
        <f t="shared" si="74"/>
        <v>8.8727637020124487E-7</v>
      </c>
      <c r="AL108">
        <f t="shared" si="75"/>
        <v>1.045839414202491E-4</v>
      </c>
      <c r="AM108">
        <f t="shared" si="76"/>
        <v>1.1337331111810817E-6</v>
      </c>
      <c r="AN108">
        <f t="shared" si="77"/>
        <v>4.0732046343633642E-4</v>
      </c>
      <c r="AO108">
        <f t="shared" si="78"/>
        <v>7.9123288028887397E-6</v>
      </c>
      <c r="AP108">
        <f t="shared" si="79"/>
        <v>1.434950504384196E-4</v>
      </c>
      <c r="AQ108">
        <f t="shared" si="80"/>
        <v>1.0053268019777003E-5</v>
      </c>
      <c r="AR108">
        <f t="shared" si="81"/>
        <v>3.9289365360910088E-5</v>
      </c>
      <c r="AS108">
        <f t="shared" si="82"/>
        <v>1.6192244103304326E-5</v>
      </c>
      <c r="AT108">
        <f t="shared" si="83"/>
        <v>7.4326796701386993E-6</v>
      </c>
      <c r="AV108">
        <f t="shared" si="84"/>
        <v>9.5212479827864419E-2</v>
      </c>
      <c r="AW108">
        <f t="shared" si="85"/>
        <v>0.2678332291759663</v>
      </c>
      <c r="AX108">
        <f t="shared" si="86"/>
        <v>-2.0134228187919462E-2</v>
      </c>
      <c r="AY108">
        <f t="shared" si="87"/>
        <v>0.16155778894472364</v>
      </c>
      <c r="AZ108">
        <f t="shared" si="88"/>
        <v>-4.2872454448017148E-2</v>
      </c>
      <c r="BA108">
        <f t="shared" si="89"/>
        <v>2.5198938992042442E-2</v>
      </c>
      <c r="BB108">
        <f t="shared" si="90"/>
        <v>-3.4533431300514249E-2</v>
      </c>
      <c r="BC108">
        <f t="shared" si="91"/>
        <v>-0.2644302848575712</v>
      </c>
      <c r="BD108">
        <f t="shared" si="92"/>
        <v>4.708520179372197E-2</v>
      </c>
      <c r="BE108">
        <f t="shared" si="93"/>
        <v>2.5391822082129409E-3</v>
      </c>
      <c r="BF108">
        <f t="shared" si="94"/>
        <v>-4.6310054482417005E-2</v>
      </c>
      <c r="BG108">
        <f t="shared" si="95"/>
        <v>1.7964071856287425E-2</v>
      </c>
      <c r="BH108">
        <f t="shared" si="96"/>
        <v>1.8277723258096144E-2</v>
      </c>
      <c r="BI108">
        <f t="shared" si="97"/>
        <v>2.9928639897752716E-2</v>
      </c>
      <c r="BL108">
        <f t="shared" si="98"/>
        <v>6.8178961254469683E-3</v>
      </c>
      <c r="BM108">
        <f t="shared" si="99"/>
        <v>9.2016668679175406E-2</v>
      </c>
      <c r="BN108">
        <f t="shared" si="100"/>
        <v>1.9428552734500036E-4</v>
      </c>
      <c r="BO108">
        <f t="shared" si="101"/>
        <v>2.6708351584424885E-2</v>
      </c>
      <c r="BP108">
        <f t="shared" si="102"/>
        <v>1.5035040331410057E-3</v>
      </c>
      <c r="BQ108">
        <f t="shared" si="103"/>
        <v>6.2419542036868064E-4</v>
      </c>
      <c r="BR108">
        <f t="shared" si="104"/>
        <v>6.3038689910910548E-5</v>
      </c>
      <c r="BS108">
        <f t="shared" si="105"/>
        <v>5.9185546595676909E-2</v>
      </c>
      <c r="BT108">
        <f t="shared" si="106"/>
        <v>1.4771637169463888E-3</v>
      </c>
      <c r="BU108">
        <f t="shared" si="107"/>
        <v>1.71699114028792E-5</v>
      </c>
      <c r="BV108">
        <f t="shared" si="108"/>
        <v>1.6114484775179034E-3</v>
      </c>
      <c r="BW108">
        <f t="shared" si="109"/>
        <v>5.2288547873667959E-4</v>
      </c>
      <c r="BX108">
        <f t="shared" si="110"/>
        <v>2.1789643052528166E-4</v>
      </c>
      <c r="BY108">
        <f t="shared" si="111"/>
        <v>1.1241550399979051E-3</v>
      </c>
    </row>
    <row r="109" spans="1:77" ht="15.75" thickBot="1">
      <c r="A109" s="1">
        <v>41169</v>
      </c>
      <c r="B109" s="3">
        <v>20.16</v>
      </c>
      <c r="C109" s="3">
        <v>138</v>
      </c>
      <c r="D109" s="3">
        <v>732</v>
      </c>
      <c r="E109" s="3">
        <v>466.2</v>
      </c>
      <c r="F109" s="2">
        <v>89.24</v>
      </c>
      <c r="G109" s="3">
        <v>3904</v>
      </c>
      <c r="H109" s="2">
        <v>92.01</v>
      </c>
      <c r="I109" s="3">
        <v>38.520000000000003</v>
      </c>
      <c r="J109" s="3">
        <v>465.5</v>
      </c>
      <c r="K109" s="3">
        <v>11309</v>
      </c>
      <c r="L109" s="3">
        <v>384</v>
      </c>
      <c r="M109" s="3">
        <v>171.1</v>
      </c>
      <c r="N109" s="3">
        <v>826.6</v>
      </c>
      <c r="O109" s="3">
        <v>969.8</v>
      </c>
      <c r="Q109">
        <f t="shared" si="57"/>
        <v>-5.9171597633136579E-3</v>
      </c>
      <c r="R109">
        <f t="shared" si="58"/>
        <v>-3.1578947368421054E-2</v>
      </c>
      <c r="S109">
        <f t="shared" si="59"/>
        <v>-4.3525571273123577E-3</v>
      </c>
      <c r="T109">
        <f t="shared" si="60"/>
        <v>-1.4376321353065564E-2</v>
      </c>
      <c r="U109">
        <f t="shared" si="61"/>
        <v>-1.1204481792722819E-4</v>
      </c>
      <c r="V109">
        <f t="shared" si="62"/>
        <v>-1.0141987829614604E-2</v>
      </c>
      <c r="W109">
        <f t="shared" si="63"/>
        <v>-1.5935828877005294E-2</v>
      </c>
      <c r="X109">
        <f t="shared" si="64"/>
        <v>-1.3066871637202101E-2</v>
      </c>
      <c r="Y109">
        <f t="shared" si="65"/>
        <v>0</v>
      </c>
      <c r="Z109">
        <f t="shared" si="66"/>
        <v>-1.6608695652173912E-2</v>
      </c>
      <c r="AA109">
        <f t="shared" si="67"/>
        <v>-2.6034886748248562E-4</v>
      </c>
      <c r="AB109">
        <f t="shared" si="68"/>
        <v>-1.0982658959537605E-2</v>
      </c>
      <c r="AC109">
        <f t="shared" si="69"/>
        <v>-4.3363045049385962E-3</v>
      </c>
      <c r="AD109">
        <f t="shared" si="69"/>
        <v>-8.2830555271500381E-3</v>
      </c>
      <c r="AG109">
        <f t="shared" si="70"/>
        <v>4.0976040208294229E-5</v>
      </c>
      <c r="AH109">
        <f t="shared" si="71"/>
        <v>8.830460863489091E-4</v>
      </c>
      <c r="AI109">
        <f t="shared" si="72"/>
        <v>1.6417306465409055E-5</v>
      </c>
      <c r="AJ109">
        <f t="shared" si="73"/>
        <v>2.0272224349537633E-4</v>
      </c>
      <c r="AK109">
        <f t="shared" si="74"/>
        <v>2.4826548983991676E-8</v>
      </c>
      <c r="AL109">
        <f t="shared" si="75"/>
        <v>1.0772079232148771E-4</v>
      </c>
      <c r="AM109">
        <f t="shared" si="76"/>
        <v>2.1155726701800996E-4</v>
      </c>
      <c r="AN109">
        <f t="shared" si="77"/>
        <v>1.400881498629937E-4</v>
      </c>
      <c r="AO109">
        <f t="shared" si="78"/>
        <v>1.6765369436963319E-7</v>
      </c>
      <c r="AP109">
        <f t="shared" si="79"/>
        <v>2.9233133085142336E-4</v>
      </c>
      <c r="AQ109">
        <f t="shared" si="80"/>
        <v>2.0936743540995869E-9</v>
      </c>
      <c r="AR109">
        <f t="shared" si="81"/>
        <v>1.171112041181997E-4</v>
      </c>
      <c r="AS109">
        <f t="shared" si="82"/>
        <v>2.0671191295816809E-5</v>
      </c>
      <c r="AT109">
        <f t="shared" si="83"/>
        <v>6.5969424895071009E-5</v>
      </c>
      <c r="AV109">
        <f t="shared" si="84"/>
        <v>8.2706766917293187E-2</v>
      </c>
      <c r="AW109">
        <f t="shared" si="85"/>
        <v>0.21052631578947367</v>
      </c>
      <c r="AX109">
        <f t="shared" si="86"/>
        <v>-1.3477088948787063E-2</v>
      </c>
      <c r="AY109">
        <f t="shared" si="87"/>
        <v>0.13430656934306567</v>
      </c>
      <c r="AZ109">
        <f t="shared" si="88"/>
        <v>-4.4539614561027951E-2</v>
      </c>
      <c r="BA109">
        <f t="shared" si="89"/>
        <v>2.6018396846254926E-2</v>
      </c>
      <c r="BB109">
        <f t="shared" si="90"/>
        <v>-5.1443298969072113E-2</v>
      </c>
      <c r="BC109">
        <f t="shared" si="91"/>
        <v>-0.27183364839319463</v>
      </c>
      <c r="BD109">
        <f t="shared" si="92"/>
        <v>4.3020389872283189E-2</v>
      </c>
      <c r="BE109">
        <f t="shared" si="93"/>
        <v>-3.6123348017621146E-3</v>
      </c>
      <c r="BF109">
        <f t="shared" si="94"/>
        <v>-5.4187192118226604E-2</v>
      </c>
      <c r="BG109">
        <f t="shared" si="95"/>
        <v>2.2713687985654409E-2</v>
      </c>
      <c r="BH109">
        <f t="shared" si="96"/>
        <v>9.4028574917572917E-3</v>
      </c>
      <c r="BI109">
        <f t="shared" si="97"/>
        <v>2.2887881025208241E-2</v>
      </c>
      <c r="BL109">
        <f t="shared" si="98"/>
        <v>4.9090817342117392E-3</v>
      </c>
      <c r="BM109">
        <f t="shared" si="99"/>
        <v>6.0533506938398429E-2</v>
      </c>
      <c r="BN109">
        <f t="shared" si="100"/>
        <v>5.30201709461545E-5</v>
      </c>
      <c r="BO109">
        <f t="shared" si="101"/>
        <v>1.8543815882635317E-2</v>
      </c>
      <c r="BP109">
        <f t="shared" si="102"/>
        <v>1.6355718692828952E-3</v>
      </c>
      <c r="BQ109">
        <f t="shared" si="103"/>
        <v>6.6581344299714343E-4</v>
      </c>
      <c r="BR109">
        <f t="shared" si="104"/>
        <v>6.1750055580468211E-4</v>
      </c>
      <c r="BS109">
        <f t="shared" si="105"/>
        <v>6.2842548762549008E-2</v>
      </c>
      <c r="BT109">
        <f t="shared" si="106"/>
        <v>1.1812333638007604E-3</v>
      </c>
      <c r="BU109">
        <f t="shared" si="107"/>
        <v>1.0599065278978713E-4</v>
      </c>
      <c r="BV109">
        <f t="shared" si="108"/>
        <v>2.3059192979484624E-3</v>
      </c>
      <c r="BW109">
        <f t="shared" si="109"/>
        <v>7.6266032459460452E-4</v>
      </c>
      <c r="BX109">
        <f t="shared" si="110"/>
        <v>3.4650288566651431E-5</v>
      </c>
      <c r="BY109">
        <f t="shared" si="111"/>
        <v>7.0159626492168395E-4</v>
      </c>
    </row>
    <row r="110" spans="1:77" ht="15.75" thickBot="1">
      <c r="A110" s="1">
        <v>41166</v>
      </c>
      <c r="B110" s="3">
        <v>20.28</v>
      </c>
      <c r="C110" s="3">
        <v>142.5</v>
      </c>
      <c r="D110" s="3">
        <v>735.2</v>
      </c>
      <c r="E110" s="3">
        <v>473</v>
      </c>
      <c r="F110" s="2">
        <v>89.25</v>
      </c>
      <c r="G110" s="3">
        <v>3944</v>
      </c>
      <c r="H110" s="2">
        <v>93.5</v>
      </c>
      <c r="I110" s="3">
        <v>39.03</v>
      </c>
      <c r="J110" s="3">
        <v>465.5</v>
      </c>
      <c r="K110" s="3">
        <v>11500</v>
      </c>
      <c r="L110" s="3">
        <v>384.1</v>
      </c>
      <c r="M110" s="3">
        <v>173</v>
      </c>
      <c r="N110" s="3">
        <v>830.2</v>
      </c>
      <c r="O110" s="3">
        <v>977.9</v>
      </c>
      <c r="Q110">
        <f t="shared" si="57"/>
        <v>4.9333991119889311E-4</v>
      </c>
      <c r="R110">
        <f t="shared" si="58"/>
        <v>9.6153846153846159E-2</v>
      </c>
      <c r="S110">
        <f t="shared" si="59"/>
        <v>-1.0364786646924124E-2</v>
      </c>
      <c r="T110">
        <f t="shared" si="60"/>
        <v>8.4116433646573424E-2</v>
      </c>
      <c r="U110">
        <f t="shared" si="61"/>
        <v>2.9216765928756615E-3</v>
      </c>
      <c r="V110">
        <f t="shared" si="62"/>
        <v>2.5481019240769631E-2</v>
      </c>
      <c r="W110">
        <f t="shared" si="63"/>
        <v>5.6497175141242938E-2</v>
      </c>
      <c r="X110">
        <f t="shared" si="64"/>
        <v>1.3766233766233796E-2</v>
      </c>
      <c r="Y110">
        <f t="shared" si="65"/>
        <v>5.3995680345572351E-3</v>
      </c>
      <c r="Z110">
        <f t="shared" si="66"/>
        <v>8.703220191470844E-4</v>
      </c>
      <c r="AA110">
        <f t="shared" si="67"/>
        <v>-1.2342504499871317E-2</v>
      </c>
      <c r="AB110">
        <f t="shared" si="68"/>
        <v>8.1585081585081928E-3</v>
      </c>
      <c r="AC110">
        <f t="shared" si="69"/>
        <v>2.4558805380723303E-2</v>
      </c>
      <c r="AD110">
        <f t="shared" si="69"/>
        <v>2.5482382550335522E-2</v>
      </c>
      <c r="AG110">
        <f t="shared" si="70"/>
        <v>8.55006453360009E-11</v>
      </c>
      <c r="AH110">
        <f t="shared" si="71"/>
        <v>9.6072739006785469E-3</v>
      </c>
      <c r="AI110">
        <f t="shared" si="72"/>
        <v>1.0128524462705515E-4</v>
      </c>
      <c r="AJ110">
        <f t="shared" si="73"/>
        <v>7.0988542749009743E-3</v>
      </c>
      <c r="AK110">
        <f t="shared" si="74"/>
        <v>1.018430530520766E-5</v>
      </c>
      <c r="AL110">
        <f t="shared" si="75"/>
        <v>6.3726682164591693E-4</v>
      </c>
      <c r="AM110">
        <f t="shared" si="76"/>
        <v>3.3510200460036242E-3</v>
      </c>
      <c r="AN110">
        <f t="shared" si="77"/>
        <v>2.249166500751469E-4</v>
      </c>
      <c r="AO110">
        <f t="shared" si="78"/>
        <v>2.490122447385902E-5</v>
      </c>
      <c r="AP110">
        <f t="shared" si="79"/>
        <v>1.4540348847501025E-7</v>
      </c>
      <c r="AQ110">
        <f t="shared" si="80"/>
        <v>1.4487489958600364E-4</v>
      </c>
      <c r="AR110">
        <f t="shared" si="81"/>
        <v>6.9211985421305168E-5</v>
      </c>
      <c r="AS110">
        <f t="shared" si="82"/>
        <v>5.9285197010067636E-4</v>
      </c>
      <c r="AT110">
        <f t="shared" si="83"/>
        <v>6.5757789421525979E-4</v>
      </c>
      <c r="AV110">
        <f t="shared" si="84"/>
        <v>9.9783080260303678E-2</v>
      </c>
      <c r="AW110">
        <f t="shared" si="85"/>
        <v>0.30125102730344255</v>
      </c>
      <c r="AX110">
        <f t="shared" si="86"/>
        <v>-7.8272604588393441E-3</v>
      </c>
      <c r="AY110">
        <f t="shared" si="87"/>
        <v>0.18072890664003988</v>
      </c>
      <c r="AZ110">
        <f t="shared" si="88"/>
        <v>-4.6474358974358913E-2</v>
      </c>
      <c r="BA110">
        <f t="shared" si="89"/>
        <v>3.544237332633237E-2</v>
      </c>
      <c r="BB110">
        <f t="shared" si="90"/>
        <v>-2.3498694516971279E-2</v>
      </c>
      <c r="BC110">
        <f t="shared" si="91"/>
        <v>-0.26358490566037734</v>
      </c>
      <c r="BD110">
        <f t="shared" si="92"/>
        <v>4.2553191489361701E-2</v>
      </c>
      <c r="BE110">
        <f t="shared" si="93"/>
        <v>7.7994917185172201E-3</v>
      </c>
      <c r="BF110">
        <f t="shared" si="94"/>
        <v>-4.9257425742574204E-2</v>
      </c>
      <c r="BG110">
        <f t="shared" si="95"/>
        <v>3.4379671150971597E-2</v>
      </c>
      <c r="BH110">
        <f t="shared" si="96"/>
        <v>1.9901719901719957E-2</v>
      </c>
      <c r="BI110">
        <f t="shared" si="97"/>
        <v>3.9213602550478191E-2</v>
      </c>
      <c r="BL110">
        <f t="shared" si="98"/>
        <v>7.5935805188723183E-3</v>
      </c>
      <c r="BM110">
        <f t="shared" si="99"/>
        <v>0.11340749436825455</v>
      </c>
      <c r="BN110">
        <f t="shared" si="100"/>
        <v>2.6623359386461396E-6</v>
      </c>
      <c r="BO110">
        <f t="shared" si="101"/>
        <v>3.3342036000131074E-2</v>
      </c>
      <c r="BP110">
        <f t="shared" si="102"/>
        <v>1.7958057619660598E-3</v>
      </c>
      <c r="BQ110">
        <f t="shared" si="103"/>
        <v>1.2409653115338056E-3</v>
      </c>
      <c r="BR110">
        <f t="shared" si="104"/>
        <v>9.5793096748201507E-6</v>
      </c>
      <c r="BS110">
        <f t="shared" si="105"/>
        <v>5.8774932210529561E-2</v>
      </c>
      <c r="BT110">
        <f t="shared" si="106"/>
        <v>1.1493372849598015E-3</v>
      </c>
      <c r="BU110">
        <f t="shared" si="107"/>
        <v>1.2469079593922913E-6</v>
      </c>
      <c r="BV110">
        <f t="shared" si="108"/>
        <v>1.8567672448867045E-3</v>
      </c>
      <c r="BW110">
        <f t="shared" si="109"/>
        <v>1.5430981958513463E-3</v>
      </c>
      <c r="BX110">
        <f t="shared" si="110"/>
        <v>2.6847844875446761E-4</v>
      </c>
      <c r="BY110">
        <f t="shared" si="111"/>
        <v>1.8329858520310821E-3</v>
      </c>
    </row>
    <row r="111" spans="1:77" ht="15.75" thickBot="1">
      <c r="A111" s="1">
        <v>41165</v>
      </c>
      <c r="B111" s="3">
        <v>20.27</v>
      </c>
      <c r="C111" s="3">
        <v>130</v>
      </c>
      <c r="D111" s="3">
        <v>742.9</v>
      </c>
      <c r="E111" s="3">
        <v>436.3</v>
      </c>
      <c r="F111" s="2">
        <v>88.99</v>
      </c>
      <c r="G111" s="3">
        <v>3846</v>
      </c>
      <c r="H111" s="2">
        <v>88.5</v>
      </c>
      <c r="I111" s="3">
        <v>38.5</v>
      </c>
      <c r="J111" s="3">
        <v>463</v>
      </c>
      <c r="K111" s="3">
        <v>11490</v>
      </c>
      <c r="L111" s="3">
        <v>388.9</v>
      </c>
      <c r="M111" s="3">
        <v>171.6</v>
      </c>
      <c r="N111" s="3">
        <v>810.3</v>
      </c>
      <c r="O111" s="3">
        <v>953.6</v>
      </c>
      <c r="Q111">
        <f t="shared" si="57"/>
        <v>4.9358341559713767E-4</v>
      </c>
      <c r="R111">
        <f t="shared" si="58"/>
        <v>7.7519379844961239E-3</v>
      </c>
      <c r="S111">
        <f t="shared" si="59"/>
        <v>1.212938005390805E-3</v>
      </c>
      <c r="T111">
        <f t="shared" si="60"/>
        <v>-2.6116071428571402E-2</v>
      </c>
      <c r="U111">
        <f t="shared" si="61"/>
        <v>-3.6945812807881585E-3</v>
      </c>
      <c r="V111">
        <f t="shared" si="62"/>
        <v>-1.3340174448435094E-2</v>
      </c>
      <c r="W111">
        <f t="shared" si="63"/>
        <v>-5.6179775280898875E-3</v>
      </c>
      <c r="X111">
        <f t="shared" si="64"/>
        <v>4.2230644288034712E-2</v>
      </c>
      <c r="Y111">
        <f t="shared" si="65"/>
        <v>-2.1551724137931034E-3</v>
      </c>
      <c r="Z111">
        <f t="shared" si="66"/>
        <v>-5.1948051948051948E-3</v>
      </c>
      <c r="AA111">
        <f t="shared" si="67"/>
        <v>2.5779840164990978E-3</v>
      </c>
      <c r="AB111">
        <f t="shared" si="68"/>
        <v>-1.0380622837370308E-2</v>
      </c>
      <c r="AC111">
        <f t="shared" si="69"/>
        <v>-2.0548773117369759E-2</v>
      </c>
      <c r="AD111">
        <f t="shared" si="69"/>
        <v>-1.1096131909156832E-2</v>
      </c>
      <c r="AG111">
        <f t="shared" si="70"/>
        <v>9.0063142489452205E-11</v>
      </c>
      <c r="AH111">
        <f t="shared" si="71"/>
        <v>9.2444263321412077E-5</v>
      </c>
      <c r="AI111">
        <f t="shared" si="72"/>
        <v>2.291189561958131E-6</v>
      </c>
      <c r="AJ111">
        <f t="shared" si="73"/>
        <v>6.7484641732046919E-4</v>
      </c>
      <c r="AK111">
        <f t="shared" si="74"/>
        <v>1.1730433439296308E-5</v>
      </c>
      <c r="AL111">
        <f t="shared" si="75"/>
        <v>1.8433627000573801E-4</v>
      </c>
      <c r="AM111">
        <f t="shared" si="76"/>
        <v>1.7868856055033097E-5</v>
      </c>
      <c r="AN111">
        <f t="shared" si="77"/>
        <v>1.8889134503335219E-3</v>
      </c>
      <c r="AO111">
        <f t="shared" si="78"/>
        <v>6.5773156340008914E-6</v>
      </c>
      <c r="AP111">
        <f t="shared" si="79"/>
        <v>3.2305686117072679E-5</v>
      </c>
      <c r="AQ111">
        <f t="shared" si="80"/>
        <v>8.3179726502228166E-6</v>
      </c>
      <c r="AR111">
        <f t="shared" si="81"/>
        <v>1.0444343100403303E-4</v>
      </c>
      <c r="AS111">
        <f t="shared" si="82"/>
        <v>4.3093719342225868E-4</v>
      </c>
      <c r="AT111">
        <f t="shared" si="83"/>
        <v>1.1957931641271049E-4</v>
      </c>
      <c r="AV111">
        <f t="shared" si="84"/>
        <v>8.7446351931330421E-2</v>
      </c>
      <c r="AW111">
        <f t="shared" si="85"/>
        <v>0.19287942741787478</v>
      </c>
      <c r="AX111">
        <f t="shared" si="86"/>
        <v>4.1903217085699149E-3</v>
      </c>
      <c r="AY111">
        <f t="shared" si="87"/>
        <v>0.12826480475821056</v>
      </c>
      <c r="AZ111">
        <f t="shared" si="88"/>
        <v>-4.5888281333762208E-2</v>
      </c>
      <c r="BA111">
        <f t="shared" si="89"/>
        <v>-3.6269430051813472E-3</v>
      </c>
      <c r="BB111">
        <f t="shared" si="90"/>
        <v>-6.7635903919089774E-2</v>
      </c>
      <c r="BC111">
        <f t="shared" si="91"/>
        <v>-0.28491827637444284</v>
      </c>
      <c r="BD111">
        <f t="shared" si="92"/>
        <v>3.4636871508379886E-2</v>
      </c>
      <c r="BE111">
        <f t="shared" si="93"/>
        <v>-9.5643857055908185E-4</v>
      </c>
      <c r="BF111">
        <f t="shared" si="94"/>
        <v>-3.4987593052109238E-2</v>
      </c>
      <c r="BG111">
        <f t="shared" si="95"/>
        <v>2.7544910179640683E-2</v>
      </c>
      <c r="BH111">
        <f t="shared" si="96"/>
        <v>3.3432392273401827E-3</v>
      </c>
      <c r="BI111">
        <f t="shared" si="97"/>
        <v>2.0002139266231733E-2</v>
      </c>
      <c r="BL111">
        <f t="shared" si="98"/>
        <v>5.5957019269307221E-3</v>
      </c>
      <c r="BM111">
        <f t="shared" si="99"/>
        <v>5.2161394753783605E-2</v>
      </c>
      <c r="BN111">
        <f t="shared" si="100"/>
        <v>1.0786724188634258E-4</v>
      </c>
      <c r="BO111">
        <f t="shared" si="101"/>
        <v>1.6934835997823652E-2</v>
      </c>
      <c r="BP111">
        <f t="shared" si="102"/>
        <v>1.7464768850122348E-3</v>
      </c>
      <c r="BQ111">
        <f t="shared" si="103"/>
        <v>1.4760800884293635E-5</v>
      </c>
      <c r="BR111">
        <f t="shared" si="104"/>
        <v>1.684459177618578E-3</v>
      </c>
      <c r="BS111">
        <f t="shared" si="105"/>
        <v>6.95739742366321E-2</v>
      </c>
      <c r="BT111">
        <f t="shared" si="106"/>
        <v>6.7524918955981234E-4</v>
      </c>
      <c r="BU111">
        <f t="shared" si="107"/>
        <v>5.8358598293807183E-5</v>
      </c>
      <c r="BV111">
        <f t="shared" si="108"/>
        <v>8.3061484856607312E-4</v>
      </c>
      <c r="BW111">
        <f t="shared" si="109"/>
        <v>1.0528420477244915E-3</v>
      </c>
      <c r="BX111">
        <f t="shared" si="110"/>
        <v>2.9987395946595628E-8</v>
      </c>
      <c r="BY111">
        <f t="shared" si="111"/>
        <v>5.570506628506959E-4</v>
      </c>
    </row>
    <row r="112" spans="1:77" ht="15.75" thickBot="1">
      <c r="A112" s="1">
        <v>41164</v>
      </c>
      <c r="B112" s="3">
        <v>20.260000000000002</v>
      </c>
      <c r="C112" s="3">
        <v>129</v>
      </c>
      <c r="D112" s="3">
        <v>742</v>
      </c>
      <c r="E112" s="3">
        <v>448</v>
      </c>
      <c r="F112" s="2">
        <v>89.32</v>
      </c>
      <c r="G112" s="3">
        <v>3898</v>
      </c>
      <c r="H112" s="2">
        <v>89</v>
      </c>
      <c r="I112" s="3">
        <v>36.94</v>
      </c>
      <c r="J112" s="3">
        <v>464</v>
      </c>
      <c r="K112" s="3">
        <v>11550</v>
      </c>
      <c r="L112" s="3">
        <v>387.9</v>
      </c>
      <c r="M112" s="3">
        <v>173.4</v>
      </c>
      <c r="N112" s="3">
        <v>827.3</v>
      </c>
      <c r="O112" s="3">
        <v>964.3</v>
      </c>
      <c r="Q112">
        <f t="shared" si="57"/>
        <v>-5.4000981836033104E-3</v>
      </c>
      <c r="R112">
        <f t="shared" si="58"/>
        <v>1.1844066201270728E-2</v>
      </c>
      <c r="S112">
        <f t="shared" si="59"/>
        <v>-2.6881720430107529E-3</v>
      </c>
      <c r="T112">
        <f t="shared" si="60"/>
        <v>2.941176470588238E-2</v>
      </c>
      <c r="U112">
        <f t="shared" si="61"/>
        <v>-6.3410835465569854E-3</v>
      </c>
      <c r="V112">
        <f t="shared" si="62"/>
        <v>9.5830095830095833E-3</v>
      </c>
      <c r="W112">
        <f t="shared" si="63"/>
        <v>-4.4742729306488328E-3</v>
      </c>
      <c r="X112">
        <f t="shared" si="64"/>
        <v>-3.8020833333333358E-2</v>
      </c>
      <c r="Y112">
        <f t="shared" si="65"/>
        <v>-3.8643194504079247E-3</v>
      </c>
      <c r="Z112">
        <f t="shared" si="66"/>
        <v>4.435168275502218E-3</v>
      </c>
      <c r="AA112">
        <f t="shared" si="67"/>
        <v>1.9984222981856339E-2</v>
      </c>
      <c r="AB112">
        <f t="shared" si="68"/>
        <v>-3.7917959324370708E-3</v>
      </c>
      <c r="AC112">
        <f t="shared" si="69"/>
        <v>6.0805058980907215E-3</v>
      </c>
      <c r="AD112">
        <f t="shared" si="69"/>
        <v>1.1432766939374846E-2</v>
      </c>
      <c r="AG112">
        <f t="shared" si="70"/>
        <v>3.4623708889648083E-5</v>
      </c>
      <c r="AH112">
        <f t="shared" si="71"/>
        <v>1.8787971617054296E-4</v>
      </c>
      <c r="AI112">
        <f t="shared" si="72"/>
        <v>5.6998815096202179E-6</v>
      </c>
      <c r="AJ112">
        <f t="shared" si="73"/>
        <v>8.7320426644746862E-4</v>
      </c>
      <c r="AK112">
        <f t="shared" si="74"/>
        <v>3.6862800182705727E-5</v>
      </c>
      <c r="AL112">
        <f t="shared" si="75"/>
        <v>8.7350232827402156E-5</v>
      </c>
      <c r="AM112">
        <f t="shared" si="76"/>
        <v>9.507678538225882E-6</v>
      </c>
      <c r="AN112">
        <f t="shared" si="77"/>
        <v>1.353492745728261E-3</v>
      </c>
      <c r="AO112">
        <f t="shared" si="78"/>
        <v>1.8265151156556746E-5</v>
      </c>
      <c r="AP112">
        <f t="shared" si="79"/>
        <v>1.557221307652848E-5</v>
      </c>
      <c r="AQ112">
        <f t="shared" si="80"/>
        <v>4.1169743208989857E-4</v>
      </c>
      <c r="AR112">
        <f t="shared" si="81"/>
        <v>1.318365259672161E-5</v>
      </c>
      <c r="AS112">
        <f t="shared" si="82"/>
        <v>3.4459861146884741E-5</v>
      </c>
      <c r="AT112">
        <f t="shared" si="83"/>
        <v>1.3441309242100583E-4</v>
      </c>
      <c r="AV112">
        <f t="shared" si="84"/>
        <v>8.924731182795699E-2</v>
      </c>
      <c r="AW112">
        <f t="shared" si="85"/>
        <v>0.1834862385321101</v>
      </c>
      <c r="AX112">
        <f t="shared" si="86"/>
        <v>2.7027027027027029E-3</v>
      </c>
      <c r="AY112">
        <f t="shared" si="87"/>
        <v>0.15762273901808785</v>
      </c>
      <c r="AZ112">
        <f t="shared" si="88"/>
        <v>-4.4603700930580831E-2</v>
      </c>
      <c r="BA112">
        <f t="shared" si="89"/>
        <v>3.7253858435337947E-2</v>
      </c>
      <c r="BB112">
        <f t="shared" si="90"/>
        <v>-6.8355490421857013E-2</v>
      </c>
      <c r="BC112">
        <f t="shared" si="91"/>
        <v>-0.31017740429505136</v>
      </c>
      <c r="BD112">
        <f t="shared" si="92"/>
        <v>3.9193729003359462E-2</v>
      </c>
      <c r="BE112">
        <f t="shared" si="93"/>
        <v>2.384540377626097E-2</v>
      </c>
      <c r="BF112">
        <f t="shared" si="94"/>
        <v>-3.6512667660208754E-2</v>
      </c>
      <c r="BG112">
        <f t="shared" si="95"/>
        <v>3.5223880597014957E-2</v>
      </c>
      <c r="BH112">
        <f t="shared" si="96"/>
        <v>2.0350271336951161E-2</v>
      </c>
      <c r="BI112">
        <f t="shared" si="97"/>
        <v>3.6213195787663799E-2</v>
      </c>
      <c r="BL112">
        <f t="shared" si="98"/>
        <v>5.86838492076131E-3</v>
      </c>
      <c r="BM112">
        <f t="shared" si="99"/>
        <v>4.7959030499621559E-2</v>
      </c>
      <c r="BN112">
        <f t="shared" si="100"/>
        <v>7.9179681451249482E-5</v>
      </c>
      <c r="BO112">
        <f t="shared" si="101"/>
        <v>2.5437650182064449E-2</v>
      </c>
      <c r="BP112">
        <f t="shared" si="102"/>
        <v>1.6407595644155847E-3</v>
      </c>
      <c r="BQ112">
        <f t="shared" si="103"/>
        <v>1.3718743846719951E-3</v>
      </c>
      <c r="BR112">
        <f t="shared" si="104"/>
        <v>1.7440437560262529E-3</v>
      </c>
      <c r="BS112">
        <f t="shared" si="105"/>
        <v>8.3537136963393668E-2</v>
      </c>
      <c r="BT112">
        <f t="shared" si="106"/>
        <v>9.3283910311675058E-4</v>
      </c>
      <c r="BU112">
        <f t="shared" si="107"/>
        <v>2.9455354771170842E-4</v>
      </c>
      <c r="BV112">
        <f t="shared" si="108"/>
        <v>9.2084718944513756E-4</v>
      </c>
      <c r="BW112">
        <f t="shared" si="109"/>
        <v>1.610135843598044E-3</v>
      </c>
      <c r="BX112">
        <f t="shared" si="110"/>
        <v>2.8337895755718137E-4</v>
      </c>
      <c r="BY112">
        <f t="shared" si="111"/>
        <v>1.5850731588131089E-3</v>
      </c>
    </row>
    <row r="113" spans="1:77" ht="15.75" thickBot="1">
      <c r="A113" s="1">
        <v>41163</v>
      </c>
      <c r="B113" s="3">
        <v>20.37</v>
      </c>
      <c r="C113" s="3">
        <v>127.49</v>
      </c>
      <c r="D113" s="3">
        <v>744</v>
      </c>
      <c r="E113" s="3">
        <v>435.2</v>
      </c>
      <c r="F113" s="2">
        <v>89.89</v>
      </c>
      <c r="G113" s="3">
        <v>3861</v>
      </c>
      <c r="H113" s="2">
        <v>89.4</v>
      </c>
      <c r="I113" s="3">
        <v>38.4</v>
      </c>
      <c r="J113" s="3">
        <v>465.8</v>
      </c>
      <c r="K113" s="3">
        <v>11499</v>
      </c>
      <c r="L113" s="3">
        <v>380.3</v>
      </c>
      <c r="M113" s="3">
        <v>174.06</v>
      </c>
      <c r="N113" s="3">
        <v>822.3</v>
      </c>
      <c r="O113" s="3">
        <v>953.4</v>
      </c>
      <c r="Q113">
        <f t="shared" si="57"/>
        <v>3.4482758620689793E-3</v>
      </c>
      <c r="R113">
        <f t="shared" si="58"/>
        <v>3.9373178990471693E-3</v>
      </c>
      <c r="S113">
        <f t="shared" si="59"/>
        <v>-5.3475935828877002E-3</v>
      </c>
      <c r="T113">
        <f t="shared" si="60"/>
        <v>-2.2972662531592635E-4</v>
      </c>
      <c r="U113">
        <f t="shared" si="61"/>
        <v>-1.2222222222222159E-3</v>
      </c>
      <c r="V113">
        <f t="shared" si="62"/>
        <v>3.3783783783783786E-3</v>
      </c>
      <c r="W113">
        <f t="shared" si="63"/>
        <v>0</v>
      </c>
      <c r="X113">
        <f t="shared" si="64"/>
        <v>-3.0303030303030373E-2</v>
      </c>
      <c r="Y113">
        <f t="shared" si="65"/>
        <v>-2.5695931477515816E-3</v>
      </c>
      <c r="Z113">
        <f t="shared" si="66"/>
        <v>1.8061088977423638E-2</v>
      </c>
      <c r="AA113">
        <f t="shared" si="67"/>
        <v>-9.3774420421984007E-3</v>
      </c>
      <c r="AB113">
        <f t="shared" si="68"/>
        <v>-5.3714285714285583E-3</v>
      </c>
      <c r="AC113">
        <f t="shared" si="69"/>
        <v>-8.0820265379976421E-3</v>
      </c>
      <c r="AD113">
        <f t="shared" si="69"/>
        <v>-2.6153363322523279E-3</v>
      </c>
      <c r="AG113">
        <f t="shared" si="70"/>
        <v>8.7863785262792639E-6</v>
      </c>
      <c r="AH113">
        <f t="shared" si="71"/>
        <v>3.3642017233313966E-5</v>
      </c>
      <c r="AI113">
        <f t="shared" si="72"/>
        <v>2.5470836253990163E-5</v>
      </c>
      <c r="AJ113">
        <f t="shared" si="73"/>
        <v>8.3651953883330825E-9</v>
      </c>
      <c r="AK113">
        <f t="shared" si="74"/>
        <v>9.0747148252685056E-7</v>
      </c>
      <c r="AL113">
        <f t="shared" si="75"/>
        <v>9.8690438742296344E-6</v>
      </c>
      <c r="AM113">
        <f t="shared" si="76"/>
        <v>1.9343818228268964E-6</v>
      </c>
      <c r="AN113">
        <f t="shared" si="77"/>
        <v>8.4518366427626388E-4</v>
      </c>
      <c r="AO113">
        <f t="shared" si="78"/>
        <v>8.8747300299945161E-6</v>
      </c>
      <c r="AP113">
        <f t="shared" si="79"/>
        <v>3.0877817306892134E-4</v>
      </c>
      <c r="AQ113">
        <f t="shared" si="80"/>
        <v>8.2289145683500024E-5</v>
      </c>
      <c r="AR113">
        <f t="shared" si="81"/>
        <v>2.7149962917014598E-5</v>
      </c>
      <c r="AS113">
        <f t="shared" si="82"/>
        <v>6.8761911153214958E-5</v>
      </c>
      <c r="AT113">
        <f t="shared" si="83"/>
        <v>6.0242620871701887E-6</v>
      </c>
      <c r="AV113">
        <f t="shared" si="84"/>
        <v>9.6930533117932191E-2</v>
      </c>
      <c r="AW113">
        <f t="shared" si="85"/>
        <v>0.19810168217272811</v>
      </c>
      <c r="AX113">
        <f t="shared" si="86"/>
        <v>2.4793388429752067E-2</v>
      </c>
      <c r="AY113">
        <f t="shared" si="87"/>
        <v>0.14496185214417248</v>
      </c>
      <c r="AZ113">
        <f t="shared" si="88"/>
        <v>-4.014949279231185E-2</v>
      </c>
      <c r="BA113">
        <f t="shared" si="89"/>
        <v>4.9184782608695653E-2</v>
      </c>
      <c r="BB113">
        <f t="shared" si="90"/>
        <v>-6.3874345549738157E-2</v>
      </c>
      <c r="BC113">
        <f t="shared" si="91"/>
        <v>-0.27724449463579903</v>
      </c>
      <c r="BD113">
        <f t="shared" si="92"/>
        <v>4.7919010123734555E-2</v>
      </c>
      <c r="BE113">
        <f t="shared" si="93"/>
        <v>3.0284024728966939E-2</v>
      </c>
      <c r="BF113">
        <f t="shared" si="94"/>
        <v>-5.7496902106567507E-2</v>
      </c>
      <c r="BG113">
        <f t="shared" si="95"/>
        <v>3.5948101416497985E-2</v>
      </c>
      <c r="BH113">
        <f t="shared" si="96"/>
        <v>2.4381323905888091E-3</v>
      </c>
      <c r="BI113">
        <f t="shared" si="97"/>
        <v>3.4280755044478223E-2</v>
      </c>
      <c r="BL113">
        <f t="shared" si="98"/>
        <v>7.1045690510191219E-3</v>
      </c>
      <c r="BM113">
        <f t="shared" si="99"/>
        <v>5.4574074566762686E-2</v>
      </c>
      <c r="BN113">
        <f t="shared" si="100"/>
        <v>9.6031702242626172E-4</v>
      </c>
      <c r="BO113">
        <f t="shared" si="101"/>
        <v>2.155933170090301E-2</v>
      </c>
      <c r="BP113">
        <f t="shared" si="102"/>
        <v>1.2997526375840528E-3</v>
      </c>
      <c r="BQ113">
        <f t="shared" si="103"/>
        <v>2.3980361057601355E-3</v>
      </c>
      <c r="BR113">
        <f t="shared" si="104"/>
        <v>1.3898435124197585E-3</v>
      </c>
      <c r="BS113">
        <f t="shared" si="105"/>
        <v>6.5584652924885314E-2</v>
      </c>
      <c r="BT113">
        <f t="shared" si="106"/>
        <v>1.5419519445683413E-3</v>
      </c>
      <c r="BU113">
        <f t="shared" si="107"/>
        <v>5.5701585506747506E-4</v>
      </c>
      <c r="BV113">
        <f t="shared" si="108"/>
        <v>2.634737949478307E-3</v>
      </c>
      <c r="BW113">
        <f t="shared" si="109"/>
        <v>1.6687812299559673E-3</v>
      </c>
      <c r="BX113">
        <f t="shared" si="110"/>
        <v>1.162678116262744E-6</v>
      </c>
      <c r="BY113">
        <f t="shared" si="111"/>
        <v>1.4349350472848937E-3</v>
      </c>
    </row>
    <row r="114" spans="1:77" ht="15.75" thickBot="1">
      <c r="A114" s="1">
        <v>41162</v>
      </c>
      <c r="B114" s="3">
        <v>20.3</v>
      </c>
      <c r="C114" s="3">
        <v>126.99</v>
      </c>
      <c r="D114" s="3">
        <v>748</v>
      </c>
      <c r="E114" s="3">
        <v>435.3</v>
      </c>
      <c r="F114" s="2">
        <v>90</v>
      </c>
      <c r="G114" s="3">
        <v>3848</v>
      </c>
      <c r="H114" s="2">
        <v>89.4</v>
      </c>
      <c r="I114" s="3">
        <v>39.6</v>
      </c>
      <c r="J114" s="3">
        <v>467</v>
      </c>
      <c r="K114" s="3">
        <v>11295</v>
      </c>
      <c r="L114" s="3">
        <v>383.9</v>
      </c>
      <c r="M114" s="3">
        <v>175</v>
      </c>
      <c r="N114" s="3">
        <v>829</v>
      </c>
      <c r="O114" s="3">
        <v>955.9</v>
      </c>
      <c r="Q114">
        <f t="shared" si="57"/>
        <v>0</v>
      </c>
      <c r="R114">
        <f t="shared" si="58"/>
        <v>6.0016694490818014E-2</v>
      </c>
      <c r="S114">
        <f t="shared" si="59"/>
        <v>2.6809651474530832E-3</v>
      </c>
      <c r="T114">
        <f t="shared" si="60"/>
        <v>4.1522491349481232E-3</v>
      </c>
      <c r="U114">
        <f t="shared" si="61"/>
        <v>7.3875083948958652E-3</v>
      </c>
      <c r="V114">
        <f t="shared" si="62"/>
        <v>-1.3333333333333334E-2</v>
      </c>
      <c r="W114">
        <f t="shared" si="63"/>
        <v>-6.6666666666666038E-3</v>
      </c>
      <c r="X114">
        <f t="shared" si="64"/>
        <v>-2.1980735984193641E-2</v>
      </c>
      <c r="Y114">
        <f t="shared" si="65"/>
        <v>7.1166702609446013E-3</v>
      </c>
      <c r="Z114">
        <f t="shared" si="66"/>
        <v>6.6844919786096255E-3</v>
      </c>
      <c r="AA114">
        <f t="shared" si="67"/>
        <v>-7.2705314009661889E-2</v>
      </c>
      <c r="AB114">
        <f t="shared" si="68"/>
        <v>5.7471264367816091E-3</v>
      </c>
      <c r="AC114">
        <f t="shared" si="69"/>
        <v>-3.0066145520144319E-3</v>
      </c>
      <c r="AD114">
        <f t="shared" si="69"/>
        <v>-1.2907889301941347E-2</v>
      </c>
      <c r="AG114">
        <f t="shared" si="70"/>
        <v>2.3434627982572245E-7</v>
      </c>
      <c r="AH114">
        <f t="shared" si="71"/>
        <v>3.8290787686696567E-3</v>
      </c>
      <c r="AI114">
        <f t="shared" si="72"/>
        <v>8.8905034534248179E-6</v>
      </c>
      <c r="AJ114">
        <f t="shared" si="73"/>
        <v>1.8408513114496375E-5</v>
      </c>
      <c r="AK114">
        <f t="shared" si="74"/>
        <v>5.8631450566037159E-5</v>
      </c>
      <c r="AL114">
        <f t="shared" si="75"/>
        <v>1.8415055249142222E-4</v>
      </c>
      <c r="AM114">
        <f t="shared" si="76"/>
        <v>2.783455216888945E-5</v>
      </c>
      <c r="AN114">
        <f t="shared" si="77"/>
        <v>4.305520561155495E-4</v>
      </c>
      <c r="AO114">
        <f t="shared" si="78"/>
        <v>4.4986731685896732E-5</v>
      </c>
      <c r="AP114">
        <f t="shared" si="79"/>
        <v>3.8384072215125173E-5</v>
      </c>
      <c r="AQ114">
        <f t="shared" si="80"/>
        <v>5.2416453850174004E-3</v>
      </c>
      <c r="AR114">
        <f t="shared" si="81"/>
        <v>3.4904373945681207E-5</v>
      </c>
      <c r="AS114">
        <f t="shared" si="82"/>
        <v>1.0348241198642508E-5</v>
      </c>
      <c r="AT114">
        <f t="shared" si="83"/>
        <v>1.6248575900118951E-4</v>
      </c>
      <c r="AV114">
        <f t="shared" si="84"/>
        <v>9.9079588521927553E-2</v>
      </c>
      <c r="AW114">
        <f t="shared" si="85"/>
        <v>0.18240223463687139</v>
      </c>
      <c r="AX114">
        <f t="shared" si="86"/>
        <v>1.3550135501355014E-2</v>
      </c>
      <c r="AY114">
        <f t="shared" si="87"/>
        <v>0.14192025183630647</v>
      </c>
      <c r="AZ114">
        <f t="shared" si="88"/>
        <v>-4.1431462349557996E-2</v>
      </c>
      <c r="BA114">
        <f t="shared" si="89"/>
        <v>0.04</v>
      </c>
      <c r="BB114">
        <f t="shared" si="90"/>
        <v>-7.0686070686070648E-2</v>
      </c>
      <c r="BC114">
        <f t="shared" si="91"/>
        <v>-0.22185105128708979</v>
      </c>
      <c r="BD114">
        <f t="shared" si="92"/>
        <v>5.0382366171839804E-2</v>
      </c>
      <c r="BE114">
        <f t="shared" si="93"/>
        <v>4.0000000000000001E-3</v>
      </c>
      <c r="BF114">
        <f t="shared" si="94"/>
        <v>-4.5737012179965286E-2</v>
      </c>
      <c r="BG114">
        <f t="shared" si="95"/>
        <v>2.9411764705882353E-2</v>
      </c>
      <c r="BH114">
        <f t="shared" si="96"/>
        <v>1.146900927281598E-2</v>
      </c>
      <c r="BI114">
        <f t="shared" si="97"/>
        <v>3.1843696027633851E-2</v>
      </c>
      <c r="BL114">
        <f t="shared" si="98"/>
        <v>7.4714692573025123E-3</v>
      </c>
      <c r="BM114">
        <f t="shared" si="99"/>
        <v>4.7485421606664226E-2</v>
      </c>
      <c r="BN114">
        <f t="shared" si="100"/>
        <v>3.8989382742037472E-4</v>
      </c>
      <c r="BO114">
        <f t="shared" si="101"/>
        <v>2.0675380828693923E-2</v>
      </c>
      <c r="BP114">
        <f t="shared" si="102"/>
        <v>1.3938314274769313E-3</v>
      </c>
      <c r="BQ114">
        <f t="shared" si="103"/>
        <v>1.582843379037642E-3</v>
      </c>
      <c r="BR114">
        <f t="shared" si="104"/>
        <v>1.9441335806995737E-3</v>
      </c>
      <c r="BS114">
        <f t="shared" si="105"/>
        <v>4.0281117898589965E-2</v>
      </c>
      <c r="BT114">
        <f t="shared" si="106"/>
        <v>1.7414807001742754E-3</v>
      </c>
      <c r="BU114">
        <f t="shared" si="107"/>
        <v>7.1976379161736166E-6</v>
      </c>
      <c r="BV114">
        <f t="shared" si="108"/>
        <v>1.5657697515971791E-3</v>
      </c>
      <c r="BW114">
        <f t="shared" si="109"/>
        <v>1.1774768210988508E-3</v>
      </c>
      <c r="BX114">
        <f t="shared" si="110"/>
        <v>6.3243868284659644E-5</v>
      </c>
      <c r="BY114">
        <f t="shared" si="111"/>
        <v>1.2562400977429804E-3</v>
      </c>
    </row>
    <row r="115" spans="1:77" ht="15.75" thickBot="1">
      <c r="A115" s="1">
        <v>41159</v>
      </c>
      <c r="B115" s="3">
        <v>20.3</v>
      </c>
      <c r="C115" s="3">
        <v>119.8</v>
      </c>
      <c r="D115" s="3">
        <v>746</v>
      </c>
      <c r="E115" s="3">
        <v>433.5</v>
      </c>
      <c r="F115" s="2">
        <v>89.34</v>
      </c>
      <c r="G115" s="3">
        <v>3900</v>
      </c>
      <c r="H115" s="2">
        <v>90</v>
      </c>
      <c r="I115" s="3">
        <v>40.49</v>
      </c>
      <c r="J115" s="3">
        <v>463.7</v>
      </c>
      <c r="K115" s="3">
        <v>11220</v>
      </c>
      <c r="L115" s="3">
        <v>414</v>
      </c>
      <c r="M115" s="3">
        <v>174</v>
      </c>
      <c r="N115" s="3">
        <v>831.5</v>
      </c>
      <c r="O115" s="3">
        <v>968.4</v>
      </c>
      <c r="Q115">
        <f t="shared" si="57"/>
        <v>-1.0721247563352772E-2</v>
      </c>
      <c r="R115">
        <f t="shared" si="58"/>
        <v>4.9036777583187342E-2</v>
      </c>
      <c r="S115">
        <f t="shared" si="59"/>
        <v>-1.0610079575596816E-2</v>
      </c>
      <c r="T115">
        <f t="shared" si="60"/>
        <v>5.9125335939408719E-2</v>
      </c>
      <c r="U115">
        <f t="shared" si="61"/>
        <v>3.3429728166570277E-2</v>
      </c>
      <c r="V115">
        <f t="shared" si="62"/>
        <v>2.0408163265306121E-2</v>
      </c>
      <c r="W115">
        <f t="shared" si="63"/>
        <v>2.2727272727272728E-2</v>
      </c>
      <c r="X115">
        <f t="shared" si="64"/>
        <v>3.8471402923826621E-2</v>
      </c>
      <c r="Y115">
        <f t="shared" si="65"/>
        <v>1.0680034873583211E-2</v>
      </c>
      <c r="Z115">
        <f t="shared" si="66"/>
        <v>-7.1675073002389171E-3</v>
      </c>
      <c r="AA115">
        <f t="shared" si="67"/>
        <v>0</v>
      </c>
      <c r="AB115">
        <f t="shared" si="68"/>
        <v>3.5714285714285712E-2</v>
      </c>
      <c r="AC115">
        <f t="shared" si="69"/>
        <v>6.536738893596389E-3</v>
      </c>
      <c r="AD115">
        <f t="shared" si="69"/>
        <v>1.7333753545540499E-2</v>
      </c>
      <c r="AG115">
        <f t="shared" si="70"/>
        <v>1.2555966286213754E-4</v>
      </c>
      <c r="AH115">
        <f t="shared" si="71"/>
        <v>2.590772698675674E-3</v>
      </c>
      <c r="AI115">
        <f t="shared" si="72"/>
        <v>1.0628269731199262E-4</v>
      </c>
      <c r="AJ115">
        <f t="shared" si="73"/>
        <v>3.5121744180232925E-3</v>
      </c>
      <c r="AK115">
        <f t="shared" si="74"/>
        <v>1.13564534204414E-3</v>
      </c>
      <c r="AL115">
        <f t="shared" si="75"/>
        <v>4.0688087283674096E-4</v>
      </c>
      <c r="AM115">
        <f t="shared" si="76"/>
        <v>5.8168242368714313E-4</v>
      </c>
      <c r="AN115">
        <f t="shared" si="77"/>
        <v>1.5762798169261863E-3</v>
      </c>
      <c r="AO115">
        <f t="shared" si="78"/>
        <v>1.0548480348120068E-4</v>
      </c>
      <c r="AP115">
        <f t="shared" si="79"/>
        <v>5.8622164151224123E-5</v>
      </c>
      <c r="AQ115">
        <f t="shared" si="80"/>
        <v>9.3700610143068842E-8</v>
      </c>
      <c r="AR115">
        <f t="shared" si="81"/>
        <v>1.2870265063489883E-3</v>
      </c>
      <c r="AS115">
        <f t="shared" si="82"/>
        <v>4.0024415204072514E-5</v>
      </c>
      <c r="AT115">
        <f t="shared" si="83"/>
        <v>3.0606287147248848E-4</v>
      </c>
      <c r="AV115">
        <f t="shared" si="84"/>
        <v>0.10687022900763364</v>
      </c>
      <c r="AW115">
        <f t="shared" si="85"/>
        <v>0.13554502369668245</v>
      </c>
      <c r="AX115">
        <f t="shared" si="86"/>
        <v>2.9675638371290544E-2</v>
      </c>
      <c r="AY115">
        <f t="shared" si="87"/>
        <v>0.13929040735873849</v>
      </c>
      <c r="AZ115">
        <f t="shared" si="88"/>
        <v>-5.310015898251183E-2</v>
      </c>
      <c r="BA115">
        <f t="shared" si="89"/>
        <v>5.4054054054054057E-2</v>
      </c>
      <c r="BB115">
        <f t="shared" si="90"/>
        <v>-6.7357512953367879E-2</v>
      </c>
      <c r="BC115">
        <f t="shared" si="91"/>
        <v>-0.20871604455735782</v>
      </c>
      <c r="BD115">
        <f t="shared" si="92"/>
        <v>4.0385909804801438E-2</v>
      </c>
      <c r="BE115">
        <f t="shared" si="93"/>
        <v>-2.6666666666666666E-3</v>
      </c>
      <c r="BF115">
        <f t="shared" si="94"/>
        <v>3.5258814703675978E-2</v>
      </c>
      <c r="BG115">
        <f t="shared" si="95"/>
        <v>2.3529411764705882E-2</v>
      </c>
      <c r="BH115">
        <f t="shared" si="96"/>
        <v>-5.620664912700365E-3</v>
      </c>
      <c r="BI115">
        <f t="shared" si="97"/>
        <v>4.7371836469824742E-2</v>
      </c>
      <c r="BL115">
        <f t="shared" si="98"/>
        <v>8.8789728206687176E-3</v>
      </c>
      <c r="BM115">
        <f t="shared" si="99"/>
        <v>2.9259569628679025E-2</v>
      </c>
      <c r="BN115">
        <f t="shared" si="100"/>
        <v>1.2867453007166191E-3</v>
      </c>
      <c r="BO115">
        <f t="shared" si="101"/>
        <v>1.9926009587755623E-2</v>
      </c>
      <c r="BP115">
        <f t="shared" si="102"/>
        <v>2.4012693588028378E-3</v>
      </c>
      <c r="BQ115">
        <f t="shared" si="103"/>
        <v>2.8986398901361412E-3</v>
      </c>
      <c r="BR115">
        <f t="shared" si="104"/>
        <v>1.6616851441326574E-3</v>
      </c>
      <c r="BS115">
        <f t="shared" si="105"/>
        <v>3.5181213505791793E-2</v>
      </c>
      <c r="BT115">
        <f t="shared" si="106"/>
        <v>1.0070845593393538E-3</v>
      </c>
      <c r="BU115">
        <f t="shared" si="107"/>
        <v>8.7413300874759025E-5</v>
      </c>
      <c r="BV115">
        <f t="shared" si="108"/>
        <v>1.7161149919289835E-3</v>
      </c>
      <c r="BW115">
        <f t="shared" si="109"/>
        <v>8.0838028390612597E-4</v>
      </c>
      <c r="BX115">
        <f t="shared" si="110"/>
        <v>8.3486099941052917E-5</v>
      </c>
      <c r="BY115">
        <f t="shared" si="111"/>
        <v>2.5981058362917887E-3</v>
      </c>
    </row>
    <row r="116" spans="1:77" ht="15.75" thickBot="1">
      <c r="A116" s="1">
        <v>41158</v>
      </c>
      <c r="B116" s="3">
        <v>20.52</v>
      </c>
      <c r="C116" s="3">
        <v>114.2</v>
      </c>
      <c r="D116" s="3">
        <v>754</v>
      </c>
      <c r="E116" s="3">
        <v>409.3</v>
      </c>
      <c r="F116" s="2">
        <v>86.45</v>
      </c>
      <c r="G116" s="3">
        <v>3822</v>
      </c>
      <c r="H116" s="2">
        <v>88</v>
      </c>
      <c r="I116" s="3">
        <v>38.99</v>
      </c>
      <c r="J116" s="3">
        <v>458.8</v>
      </c>
      <c r="K116" s="3">
        <v>11301</v>
      </c>
      <c r="L116" s="3">
        <v>414</v>
      </c>
      <c r="M116" s="3">
        <v>168</v>
      </c>
      <c r="N116" s="3">
        <v>826.1</v>
      </c>
      <c r="O116" s="3">
        <v>951.9</v>
      </c>
      <c r="Q116">
        <f t="shared" si="57"/>
        <v>-1.4598540145985953E-3</v>
      </c>
      <c r="R116">
        <f t="shared" si="58"/>
        <v>1.0619469026548698E-2</v>
      </c>
      <c r="S116">
        <f t="shared" si="59"/>
        <v>9.3708165997322627E-3</v>
      </c>
      <c r="T116">
        <f t="shared" si="60"/>
        <v>3.6202531645569649E-2</v>
      </c>
      <c r="U116">
        <f t="shared" si="61"/>
        <v>2.3188405797101778E-3</v>
      </c>
      <c r="V116">
        <f t="shared" si="62"/>
        <v>2.6171159382360636E-4</v>
      </c>
      <c r="W116">
        <f t="shared" si="63"/>
        <v>1.3241220495106572E-2</v>
      </c>
      <c r="X116">
        <f t="shared" si="64"/>
        <v>-6.4090254440710384E-2</v>
      </c>
      <c r="Y116">
        <f t="shared" si="65"/>
        <v>2.6223776223775973E-3</v>
      </c>
      <c r="Z116">
        <f t="shared" si="66"/>
        <v>0</v>
      </c>
      <c r="AA116">
        <f t="shared" si="67"/>
        <v>-7.6701821668264348E-3</v>
      </c>
      <c r="AB116">
        <f t="shared" si="68"/>
        <v>-8.5570964886396497E-3</v>
      </c>
      <c r="AC116">
        <f t="shared" si="69"/>
        <v>-1.088270858524761E-3</v>
      </c>
      <c r="AD116">
        <f t="shared" si="69"/>
        <v>7.6214671324229188E-3</v>
      </c>
      <c r="AG116">
        <f t="shared" si="70"/>
        <v>3.7789309881412687E-6</v>
      </c>
      <c r="AH116">
        <f t="shared" si="71"/>
        <v>1.5580843801272137E-4</v>
      </c>
      <c r="AI116">
        <f t="shared" si="72"/>
        <v>9.3538805525193204E-5</v>
      </c>
      <c r="AJ116">
        <f t="shared" si="73"/>
        <v>1.320653514152136E-3</v>
      </c>
      <c r="AK116">
        <f t="shared" si="74"/>
        <v>6.700072500056283E-6</v>
      </c>
      <c r="AL116">
        <f t="shared" si="75"/>
        <v>6.1685953828154375E-10</v>
      </c>
      <c r="AM116">
        <f t="shared" si="76"/>
        <v>2.1409662536161115E-4</v>
      </c>
      <c r="AN116">
        <f t="shared" si="77"/>
        <v>3.9512874220206246E-3</v>
      </c>
      <c r="AO116">
        <f t="shared" si="78"/>
        <v>4.8970249256155587E-6</v>
      </c>
      <c r="AP116">
        <f t="shared" si="79"/>
        <v>2.3912483924114675E-7</v>
      </c>
      <c r="AQ116">
        <f t="shared" si="80"/>
        <v>5.4229624360697805E-5</v>
      </c>
      <c r="AR116">
        <f t="shared" si="81"/>
        <v>7.0496687395252898E-5</v>
      </c>
      <c r="AS116">
        <f t="shared" si="82"/>
        <v>1.6861659676644439E-6</v>
      </c>
      <c r="AT116">
        <f t="shared" si="83"/>
        <v>6.0565224302056956E-5</v>
      </c>
      <c r="AV116">
        <f t="shared" si="84"/>
        <v>0.11279826464208233</v>
      </c>
      <c r="AW116">
        <f t="shared" si="85"/>
        <v>0.1070182241178752</v>
      </c>
      <c r="AX116">
        <f t="shared" si="86"/>
        <v>5.2925569054601281E-2</v>
      </c>
      <c r="AY116">
        <f t="shared" si="87"/>
        <v>8.8563829787234066E-2</v>
      </c>
      <c r="AZ116">
        <f t="shared" si="88"/>
        <v>-9.4764397905759135E-2</v>
      </c>
      <c r="BA116">
        <f t="shared" si="89"/>
        <v>3.0744336569579287E-2</v>
      </c>
      <c r="BB116">
        <f t="shared" si="90"/>
        <v>-7.9112599413980772E-2</v>
      </c>
      <c r="BC116">
        <f t="shared" si="91"/>
        <v>-0.23308418568056649</v>
      </c>
      <c r="BD116">
        <f t="shared" si="92"/>
        <v>2.6398210290827766E-2</v>
      </c>
      <c r="BE116">
        <f t="shared" si="93"/>
        <v>9.0178571428571434E-3</v>
      </c>
      <c r="BF116">
        <f t="shared" si="94"/>
        <v>4.0985667588634679E-2</v>
      </c>
      <c r="BG116">
        <f t="shared" si="95"/>
        <v>-5.9171597633136093E-3</v>
      </c>
      <c r="BH116">
        <f t="shared" si="96"/>
        <v>2.3287501548371198E-2</v>
      </c>
      <c r="BI116">
        <f t="shared" si="97"/>
        <v>4.0555312636641916E-2</v>
      </c>
      <c r="BL116">
        <f t="shared" si="98"/>
        <v>1.0031291886358555E-2</v>
      </c>
      <c r="BM116">
        <f t="shared" si="99"/>
        <v>2.0314085110210718E-2</v>
      </c>
      <c r="BN116">
        <f t="shared" si="100"/>
        <v>3.4953119026037926E-3</v>
      </c>
      <c r="BO116">
        <f t="shared" si="101"/>
        <v>8.1781167566746648E-3</v>
      </c>
      <c r="BP116">
        <f t="shared" si="102"/>
        <v>8.2205026051667442E-3</v>
      </c>
      <c r="BQ116">
        <f t="shared" si="103"/>
        <v>9.3203820750706995E-4</v>
      </c>
      <c r="BR116">
        <f t="shared" si="104"/>
        <v>2.7582305409859153E-3</v>
      </c>
      <c r="BS116">
        <f t="shared" si="105"/>
        <v>4.4916316495640991E-2</v>
      </c>
      <c r="BT116">
        <f t="shared" si="106"/>
        <v>3.149523214956391E-4</v>
      </c>
      <c r="BU116">
        <f t="shared" si="107"/>
        <v>5.452298572813187E-6</v>
      </c>
      <c r="BV116">
        <f t="shared" si="108"/>
        <v>2.2233932606860055E-3</v>
      </c>
      <c r="BW116">
        <f t="shared" si="109"/>
        <v>1.0292961540242481E-6</v>
      </c>
      <c r="BX116">
        <f t="shared" si="110"/>
        <v>3.9089614328133391E-4</v>
      </c>
      <c r="BY116">
        <f t="shared" si="111"/>
        <v>1.9496723363359315E-3</v>
      </c>
    </row>
    <row r="117" spans="1:77" ht="15.75" thickBot="1">
      <c r="A117" s="1">
        <v>41157</v>
      </c>
      <c r="B117" s="3">
        <v>20.55</v>
      </c>
      <c r="C117" s="3">
        <v>113</v>
      </c>
      <c r="D117" s="3">
        <v>747</v>
      </c>
      <c r="E117" s="3">
        <v>395</v>
      </c>
      <c r="F117" s="2">
        <v>86.25</v>
      </c>
      <c r="G117" s="3">
        <v>3821</v>
      </c>
      <c r="H117" s="2">
        <v>86.85</v>
      </c>
      <c r="I117" s="3">
        <v>41.66</v>
      </c>
      <c r="J117" s="3">
        <v>457.6</v>
      </c>
      <c r="K117" s="3">
        <v>11301</v>
      </c>
      <c r="L117" s="3">
        <v>417.2</v>
      </c>
      <c r="M117" s="3">
        <v>169.45</v>
      </c>
      <c r="N117" s="3">
        <v>827</v>
      </c>
      <c r="O117" s="3">
        <v>944.7</v>
      </c>
      <c r="Q117">
        <f t="shared" si="57"/>
        <v>-2.7909176915799423E-2</v>
      </c>
      <c r="R117">
        <f t="shared" si="58"/>
        <v>3.574702108157659E-2</v>
      </c>
      <c r="S117">
        <f t="shared" si="59"/>
        <v>-2.1611001964636542E-2</v>
      </c>
      <c r="T117">
        <f t="shared" si="60"/>
        <v>3.0472320975113982E-3</v>
      </c>
      <c r="U117">
        <f t="shared" si="61"/>
        <v>-1.7094017094017096E-2</v>
      </c>
      <c r="V117">
        <f t="shared" si="62"/>
        <v>1.0846560846560847E-2</v>
      </c>
      <c r="W117">
        <f t="shared" si="63"/>
        <v>-7.3151217281975153E-3</v>
      </c>
      <c r="X117">
        <f t="shared" si="64"/>
        <v>-3.8985005767012797E-2</v>
      </c>
      <c r="Y117">
        <f t="shared" si="65"/>
        <v>3.7288879140163315E-3</v>
      </c>
      <c r="Z117">
        <f t="shared" si="66"/>
        <v>-5.4563055531109744E-3</v>
      </c>
      <c r="AA117">
        <f t="shared" si="67"/>
        <v>0</v>
      </c>
      <c r="AB117">
        <f t="shared" si="68"/>
        <v>1.4670658682634662E-2</v>
      </c>
      <c r="AC117">
        <f t="shared" si="69"/>
        <v>4.494109073241887E-3</v>
      </c>
      <c r="AD117">
        <f t="shared" si="69"/>
        <v>-6.3471913678187777E-4</v>
      </c>
      <c r="AG117">
        <f t="shared" si="70"/>
        <v>8.0617779100897223E-4</v>
      </c>
      <c r="AH117">
        <f t="shared" si="71"/>
        <v>1.4145028539235256E-3</v>
      </c>
      <c r="AI117">
        <f t="shared" si="72"/>
        <v>4.5412770906664109E-4</v>
      </c>
      <c r="AJ117">
        <f t="shared" si="73"/>
        <v>1.0147392925614471E-5</v>
      </c>
      <c r="AK117">
        <f t="shared" si="74"/>
        <v>2.8306069943747719E-4</v>
      </c>
      <c r="AL117">
        <f t="shared" si="75"/>
        <v>1.1256543510641495E-4</v>
      </c>
      <c r="AM117">
        <f t="shared" si="76"/>
        <v>3.5097344362566463E-5</v>
      </c>
      <c r="AN117">
        <f t="shared" si="77"/>
        <v>1.4253658843130211E-3</v>
      </c>
      <c r="AO117">
        <f t="shared" si="78"/>
        <v>1.1018632460096844E-5</v>
      </c>
      <c r="AP117">
        <f t="shared" si="79"/>
        <v>3.5346704797516041E-5</v>
      </c>
      <c r="AQ117">
        <f t="shared" si="80"/>
        <v>9.3700610143068842E-8</v>
      </c>
      <c r="AR117">
        <f t="shared" si="81"/>
        <v>2.1997412268597193E-4</v>
      </c>
      <c r="AS117">
        <f t="shared" si="82"/>
        <v>1.8351417061503735E-5</v>
      </c>
      <c r="AT117">
        <f t="shared" si="83"/>
        <v>2.245054195541511E-7</v>
      </c>
      <c r="AV117">
        <f t="shared" si="84"/>
        <v>0.10841423948220073</v>
      </c>
      <c r="AW117">
        <f t="shared" si="85"/>
        <v>0.10980161068552355</v>
      </c>
      <c r="AX117">
        <f t="shared" si="86"/>
        <v>4.3296089385474863E-2</v>
      </c>
      <c r="AY117">
        <f t="shared" si="87"/>
        <v>3.7017589918613869E-2</v>
      </c>
      <c r="AZ117">
        <f t="shared" si="88"/>
        <v>-9.629086336965631E-2</v>
      </c>
      <c r="BA117">
        <f t="shared" si="89"/>
        <v>2.7150537634408601E-2</v>
      </c>
      <c r="BB117">
        <f t="shared" si="90"/>
        <v>-9.5218251901239725E-2</v>
      </c>
      <c r="BC117">
        <f t="shared" si="91"/>
        <v>-0.17324866044850176</v>
      </c>
      <c r="BD117">
        <f t="shared" si="92"/>
        <v>2.6929982046678635E-2</v>
      </c>
      <c r="BE117">
        <f t="shared" si="93"/>
        <v>8.849557522123894E-5</v>
      </c>
      <c r="BF117">
        <f t="shared" si="94"/>
        <v>5.1941502773575302E-2</v>
      </c>
      <c r="BG117">
        <f t="shared" si="95"/>
        <v>-2.9498525073753018E-4</v>
      </c>
      <c r="BH117">
        <f t="shared" si="96"/>
        <v>2.1618282890673256E-2</v>
      </c>
      <c r="BI117">
        <f t="shared" si="97"/>
        <v>2.9197080291970878E-2</v>
      </c>
      <c r="BL117">
        <f t="shared" si="98"/>
        <v>9.1723357583277185E-3</v>
      </c>
      <c r="BM117">
        <f t="shared" si="99"/>
        <v>2.1115250547598406E-2</v>
      </c>
      <c r="BN117">
        <f t="shared" si="100"/>
        <v>2.4494267089878448E-3</v>
      </c>
      <c r="BO117">
        <f t="shared" si="101"/>
        <v>1.5121754985499207E-3</v>
      </c>
      <c r="BP117">
        <f t="shared" si="102"/>
        <v>8.4996327519590298E-3</v>
      </c>
      <c r="BQ117">
        <f t="shared" si="103"/>
        <v>7.2552126086037868E-4</v>
      </c>
      <c r="BR117">
        <f t="shared" si="104"/>
        <v>4.7093235642216985E-3</v>
      </c>
      <c r="BS117">
        <f t="shared" si="105"/>
        <v>2.3134158557128123E-2</v>
      </c>
      <c r="BT117">
        <f t="shared" si="106"/>
        <v>3.3410969890529184E-4</v>
      </c>
      <c r="BU117">
        <f t="shared" si="107"/>
        <v>4.3485396705905994E-5</v>
      </c>
      <c r="BV117">
        <f t="shared" si="108"/>
        <v>3.3766217556143335E-3</v>
      </c>
      <c r="BW117">
        <f t="shared" si="109"/>
        <v>2.1230274263320156E-5</v>
      </c>
      <c r="BX117">
        <f t="shared" si="110"/>
        <v>3.2767787747175315E-4</v>
      </c>
      <c r="BY117">
        <f t="shared" si="111"/>
        <v>1.0756341420054059E-3</v>
      </c>
    </row>
    <row r="118" spans="1:77" ht="15.75" thickBot="1">
      <c r="A118" s="1">
        <v>41156</v>
      </c>
      <c r="B118" s="3">
        <v>21.14</v>
      </c>
      <c r="C118" s="3">
        <v>109.1</v>
      </c>
      <c r="D118" s="3">
        <v>763.5</v>
      </c>
      <c r="E118" s="3">
        <v>393.8</v>
      </c>
      <c r="F118" s="2">
        <v>87.75</v>
      </c>
      <c r="G118" s="3">
        <v>3780</v>
      </c>
      <c r="H118" s="2">
        <v>87.49</v>
      </c>
      <c r="I118" s="3">
        <v>43.35</v>
      </c>
      <c r="J118" s="3">
        <v>455.9</v>
      </c>
      <c r="K118" s="3">
        <v>11363</v>
      </c>
      <c r="L118" s="3">
        <v>417.2</v>
      </c>
      <c r="M118" s="3">
        <v>167</v>
      </c>
      <c r="N118" s="3">
        <v>823.3</v>
      </c>
      <c r="O118" s="3">
        <v>945.3</v>
      </c>
      <c r="Q118">
        <f t="shared" si="57"/>
        <v>6.666666666666694E-3</v>
      </c>
      <c r="R118">
        <f t="shared" si="58"/>
        <v>-8.4522402981005804E-3</v>
      </c>
      <c r="S118">
        <f t="shared" si="59"/>
        <v>-1.4711575687185414E-2</v>
      </c>
      <c r="T118">
        <f t="shared" si="60"/>
        <v>-1.7743979721165746E-3</v>
      </c>
      <c r="U118">
        <f t="shared" si="61"/>
        <v>-1.6255605381165952E-2</v>
      </c>
      <c r="V118">
        <f t="shared" si="62"/>
        <v>-6.5703022339027592E-3</v>
      </c>
      <c r="W118">
        <f t="shared" si="63"/>
        <v>-5.7954545454546036E-3</v>
      </c>
      <c r="X118">
        <f t="shared" si="64"/>
        <v>-0.14141414141414141</v>
      </c>
      <c r="Y118">
        <f t="shared" si="65"/>
        <v>-3.0614476273781634E-3</v>
      </c>
      <c r="Z118">
        <f t="shared" si="66"/>
        <v>0</v>
      </c>
      <c r="AA118">
        <f t="shared" si="67"/>
        <v>4.7961630695440919E-4</v>
      </c>
      <c r="AB118">
        <f t="shared" si="68"/>
        <v>0</v>
      </c>
      <c r="AC118">
        <f t="shared" si="69"/>
        <v>8.946078431372493E-3</v>
      </c>
      <c r="AD118">
        <f t="shared" si="69"/>
        <v>-3.5838515863814598E-3</v>
      </c>
      <c r="AG118">
        <f t="shared" si="70"/>
        <v>3.8224213986954084E-5</v>
      </c>
      <c r="AH118">
        <f t="shared" si="71"/>
        <v>4.3419985457449149E-5</v>
      </c>
      <c r="AI118">
        <f t="shared" si="72"/>
        <v>2.076724854974163E-4</v>
      </c>
      <c r="AJ118">
        <f t="shared" si="73"/>
        <v>2.6769305028678971E-6</v>
      </c>
      <c r="AK118">
        <f t="shared" si="74"/>
        <v>2.5555207243454603E-4</v>
      </c>
      <c r="AL118">
        <f t="shared" si="75"/>
        <v>4.6337661031644855E-5</v>
      </c>
      <c r="AM118">
        <f t="shared" si="76"/>
        <v>1.9400800568914391E-5</v>
      </c>
      <c r="AN118">
        <f t="shared" si="77"/>
        <v>1.9651316600498445E-2</v>
      </c>
      <c r="AO118">
        <f t="shared" si="78"/>
        <v>1.2047167569295682E-5</v>
      </c>
      <c r="AP118">
        <f t="shared" si="79"/>
        <v>2.3912483924114675E-7</v>
      </c>
      <c r="AQ118">
        <f t="shared" si="80"/>
        <v>6.1735884266210183E-7</v>
      </c>
      <c r="AR118">
        <f t="shared" si="81"/>
        <v>2.5877851239446424E-8</v>
      </c>
      <c r="AS118">
        <f t="shared" si="82"/>
        <v>7.6314634150512702E-5</v>
      </c>
      <c r="AT118">
        <f t="shared" si="83"/>
        <v>1.1716603668385759E-5</v>
      </c>
      <c r="AV118">
        <f t="shared" si="84"/>
        <v>0.1347289318303812</v>
      </c>
      <c r="AW118">
        <f t="shared" si="85"/>
        <v>6.4390243902438971E-2</v>
      </c>
      <c r="AX118">
        <f t="shared" si="86"/>
        <v>8.5287846481876331E-2</v>
      </c>
      <c r="AY118">
        <f t="shared" si="87"/>
        <v>4.1248016922263417E-2</v>
      </c>
      <c r="AZ118">
        <f t="shared" si="88"/>
        <v>-8.3550913838120106E-2</v>
      </c>
      <c r="BA118">
        <f t="shared" si="89"/>
        <v>0</v>
      </c>
      <c r="BB118">
        <f t="shared" si="90"/>
        <v>-7.9052631578947416E-2</v>
      </c>
      <c r="BC118">
        <f t="shared" si="91"/>
        <v>-0.13799960230662156</v>
      </c>
      <c r="BD118">
        <f t="shared" si="92"/>
        <v>1.8770949720670341E-2</v>
      </c>
      <c r="BE118">
        <f t="shared" si="93"/>
        <v>1.1453744493392071E-3</v>
      </c>
      <c r="BF118">
        <f t="shared" si="94"/>
        <v>5.6202531645569591E-2</v>
      </c>
      <c r="BG118">
        <f t="shared" si="95"/>
        <v>-1.7647058823529412E-2</v>
      </c>
      <c r="BH118">
        <f t="shared" si="96"/>
        <v>3.4296482412060243E-2</v>
      </c>
      <c r="BI118">
        <f t="shared" si="97"/>
        <v>3.4584655795118643E-2</v>
      </c>
      <c r="BL118">
        <f t="shared" si="98"/>
        <v>1.4905236646650203E-2</v>
      </c>
      <c r="BM118">
        <f t="shared" si="99"/>
        <v>9.9799118480835142E-3</v>
      </c>
      <c r="BN118">
        <f t="shared" si="100"/>
        <v>8.3692198540451703E-3</v>
      </c>
      <c r="BO118">
        <f t="shared" si="101"/>
        <v>1.8590867094166578E-3</v>
      </c>
      <c r="BP118">
        <f t="shared" si="102"/>
        <v>6.3128591926398967E-3</v>
      </c>
      <c r="BQ118">
        <f t="shared" si="103"/>
        <v>4.6240380999812529E-8</v>
      </c>
      <c r="BR118">
        <f t="shared" si="104"/>
        <v>2.751935252592898E-3</v>
      </c>
      <c r="BS118">
        <f t="shared" si="105"/>
        <v>1.3653949442108527E-2</v>
      </c>
      <c r="BT118">
        <f t="shared" si="106"/>
        <v>1.0240702343444377E-4</v>
      </c>
      <c r="BU118">
        <f t="shared" si="107"/>
        <v>3.0663540102969633E-5</v>
      </c>
      <c r="BV118">
        <f t="shared" si="108"/>
        <v>3.8899838737480137E-3</v>
      </c>
      <c r="BW118">
        <f t="shared" si="109"/>
        <v>1.6242078653283155E-4</v>
      </c>
      <c r="BX118">
        <f t="shared" si="110"/>
        <v>9.4741298576715705E-4</v>
      </c>
      <c r="BY118">
        <f t="shared" si="111"/>
        <v>1.4580512499192536E-3</v>
      </c>
    </row>
    <row r="119" spans="1:77" ht="15.75" thickBot="1">
      <c r="A119" s="1">
        <v>41155</v>
      </c>
      <c r="B119" s="3">
        <v>21</v>
      </c>
      <c r="C119" s="3">
        <v>110.03</v>
      </c>
      <c r="D119" s="3">
        <v>774.9</v>
      </c>
      <c r="E119" s="3">
        <v>394.5</v>
      </c>
      <c r="F119" s="2">
        <v>89.2</v>
      </c>
      <c r="G119" s="3">
        <v>3805</v>
      </c>
      <c r="H119" s="2">
        <v>88</v>
      </c>
      <c r="I119" s="3">
        <v>50.49</v>
      </c>
      <c r="J119" s="3">
        <v>457.3</v>
      </c>
      <c r="K119" s="3">
        <v>11363</v>
      </c>
      <c r="L119" s="3">
        <v>417</v>
      </c>
      <c r="M119" s="3">
        <v>167</v>
      </c>
      <c r="N119" s="3">
        <v>816</v>
      </c>
      <c r="O119" s="3">
        <v>948.7</v>
      </c>
      <c r="Q119">
        <f t="shared" si="57"/>
        <v>8.6455331412103615E-3</v>
      </c>
      <c r="R119">
        <f t="shared" si="58"/>
        <v>-8.7387387387387293E-3</v>
      </c>
      <c r="S119">
        <f t="shared" si="59"/>
        <v>-1.4175257731959055E-3</v>
      </c>
      <c r="T119">
        <f t="shared" si="60"/>
        <v>-3.0326004548900396E-3</v>
      </c>
      <c r="U119">
        <f t="shared" si="61"/>
        <v>-7.7864293659622111E-3</v>
      </c>
      <c r="V119">
        <f t="shared" si="62"/>
        <v>-7.8226857887874843E-3</v>
      </c>
      <c r="W119">
        <f t="shared" si="63"/>
        <v>-2.2675736961451569E-3</v>
      </c>
      <c r="X119">
        <f t="shared" si="64"/>
        <v>-1.9801980198019726E-2</v>
      </c>
      <c r="Y119">
        <f t="shared" si="65"/>
        <v>7.2687224669603775E-3</v>
      </c>
      <c r="Z119">
        <f t="shared" si="66"/>
        <v>5.5752212389380534E-3</v>
      </c>
      <c r="AA119">
        <f t="shared" si="67"/>
        <v>-4.7732696897374704E-3</v>
      </c>
      <c r="AB119">
        <f t="shared" si="68"/>
        <v>3.003003003003003E-3</v>
      </c>
      <c r="AC119">
        <f t="shared" si="69"/>
        <v>-3.541335938453996E-3</v>
      </c>
      <c r="AD119">
        <f t="shared" si="69"/>
        <v>-3.4663865546218009E-3</v>
      </c>
      <c r="AG119">
        <f t="shared" si="70"/>
        <v>6.660910101134924E-5</v>
      </c>
      <c r="AH119">
        <f t="shared" si="71"/>
        <v>4.7277763467557927E-5</v>
      </c>
      <c r="AI119">
        <f t="shared" si="72"/>
        <v>1.2472337350006897E-6</v>
      </c>
      <c r="AJ119">
        <f t="shared" si="73"/>
        <v>8.3771766647720986E-6</v>
      </c>
      <c r="AK119">
        <f t="shared" si="74"/>
        <v>5.6502584716341387E-5</v>
      </c>
      <c r="AL119">
        <f t="shared" si="75"/>
        <v>6.4956519087429012E-5</v>
      </c>
      <c r="AM119">
        <f t="shared" si="76"/>
        <v>7.6869606633702389E-7</v>
      </c>
      <c r="AN119">
        <f t="shared" si="77"/>
        <v>3.4488176438254799E-4</v>
      </c>
      <c r="AO119">
        <f t="shared" si="78"/>
        <v>4.7049545202129939E-5</v>
      </c>
      <c r="AP119">
        <f t="shared" si="79"/>
        <v>2.5869606558614844E-5</v>
      </c>
      <c r="AQ119">
        <f t="shared" si="80"/>
        <v>1.9955555416298841E-5</v>
      </c>
      <c r="AR119">
        <f t="shared" si="81"/>
        <v>1.0010066700051038E-5</v>
      </c>
      <c r="AS119">
        <f t="shared" si="82"/>
        <v>1.407442463788419E-5</v>
      </c>
      <c r="AT119">
        <f t="shared" si="83"/>
        <v>1.092624725893222E-5</v>
      </c>
      <c r="AV119">
        <f t="shared" si="84"/>
        <v>0.12721417069243163</v>
      </c>
      <c r="AW119">
        <f t="shared" si="85"/>
        <v>8.8328387734915997E-2</v>
      </c>
      <c r="AX119">
        <f t="shared" si="86"/>
        <v>9.5265017667844495E-2</v>
      </c>
      <c r="AY119">
        <f t="shared" si="87"/>
        <v>8.3791208791208785E-2</v>
      </c>
      <c r="AZ119">
        <f t="shared" si="88"/>
        <v>-5.1063829787234012E-2</v>
      </c>
      <c r="BA119">
        <f t="shared" si="89"/>
        <v>3.452963567156063E-2</v>
      </c>
      <c r="BB119">
        <f t="shared" si="90"/>
        <v>-8.3333333333333329E-2</v>
      </c>
      <c r="BC119">
        <f t="shared" si="91"/>
        <v>2.4761518165212073E-2</v>
      </c>
      <c r="BD119">
        <f t="shared" si="92"/>
        <v>2.9027902790279107E-2</v>
      </c>
      <c r="BE119">
        <f t="shared" si="93"/>
        <v>1.7278424350940017E-2</v>
      </c>
      <c r="BF119">
        <f t="shared" si="94"/>
        <v>5.8375634517766499E-2</v>
      </c>
      <c r="BG119">
        <f t="shared" si="95"/>
        <v>1.199040767386023E-3</v>
      </c>
      <c r="BH119">
        <f t="shared" si="96"/>
        <v>4.6422159528084185E-2</v>
      </c>
      <c r="BI119">
        <f t="shared" si="97"/>
        <v>5.5048932384341637E-2</v>
      </c>
      <c r="BL119">
        <f t="shared" si="98"/>
        <v>1.3126798929180868E-2</v>
      </c>
      <c r="BM119">
        <f t="shared" si="99"/>
        <v>1.5335764196632747E-2</v>
      </c>
      <c r="BN119">
        <f t="shared" si="100"/>
        <v>1.0294255688564818E-2</v>
      </c>
      <c r="BO119">
        <f t="shared" si="101"/>
        <v>7.3376903651802185E-3</v>
      </c>
      <c r="BP119">
        <f t="shared" si="102"/>
        <v>2.2058445406283466E-3</v>
      </c>
      <c r="BQ119">
        <f t="shared" si="103"/>
        <v>1.1774917666243492E-3</v>
      </c>
      <c r="BR119">
        <f t="shared" si="104"/>
        <v>3.2193813942002578E-3</v>
      </c>
      <c r="BS119">
        <f t="shared" si="105"/>
        <v>2.1078203972691046E-3</v>
      </c>
      <c r="BT119">
        <f t="shared" si="106"/>
        <v>4.1520536330888328E-4</v>
      </c>
      <c r="BU119">
        <f t="shared" si="107"/>
        <v>1.122663783126656E-4</v>
      </c>
      <c r="BV119">
        <f t="shared" si="108"/>
        <v>4.1657779514120098E-3</v>
      </c>
      <c r="BW119">
        <f t="shared" si="109"/>
        <v>3.7230232709982389E-5</v>
      </c>
      <c r="BX119">
        <f t="shared" si="110"/>
        <v>1.8409035210969662E-3</v>
      </c>
      <c r="BY119">
        <f t="shared" si="111"/>
        <v>3.4396716377905648E-3</v>
      </c>
    </row>
    <row r="120" spans="1:77" ht="15.75" thickBot="1">
      <c r="A120" s="1">
        <v>41152</v>
      </c>
      <c r="B120" s="3">
        <v>20.82</v>
      </c>
      <c r="C120" s="3">
        <v>111</v>
      </c>
      <c r="D120" s="3">
        <v>776</v>
      </c>
      <c r="E120" s="3">
        <v>395.7</v>
      </c>
      <c r="F120" s="2">
        <v>89.9</v>
      </c>
      <c r="G120" s="3">
        <v>3835</v>
      </c>
      <c r="H120" s="2">
        <v>88.2</v>
      </c>
      <c r="I120" s="3">
        <v>51.51</v>
      </c>
      <c r="J120" s="3">
        <v>454</v>
      </c>
      <c r="K120" s="3">
        <v>11300</v>
      </c>
      <c r="L120" s="3">
        <v>419</v>
      </c>
      <c r="M120" s="3">
        <v>166.5</v>
      </c>
      <c r="N120" s="3">
        <v>818.9</v>
      </c>
      <c r="O120" s="3">
        <v>952</v>
      </c>
      <c r="Q120">
        <f t="shared" si="57"/>
        <v>1.6105417276720442E-2</v>
      </c>
      <c r="R120">
        <f t="shared" si="58"/>
        <v>1.6111314536799756E-2</v>
      </c>
      <c r="S120">
        <f t="shared" si="59"/>
        <v>2.5099075297225892E-2</v>
      </c>
      <c r="T120">
        <f t="shared" si="60"/>
        <v>1.9845360824742239E-2</v>
      </c>
      <c r="U120">
        <f t="shared" si="61"/>
        <v>-7.6167347389336322E-3</v>
      </c>
      <c r="V120">
        <f t="shared" si="62"/>
        <v>2.2666666666666668E-2</v>
      </c>
      <c r="W120">
        <f t="shared" si="63"/>
        <v>1.3793103448275895E-2</v>
      </c>
      <c r="X120">
        <f t="shared" si="64"/>
        <v>-3.1220613127703661E-2</v>
      </c>
      <c r="Y120">
        <f t="shared" si="65"/>
        <v>8.8888888888888889E-3</v>
      </c>
      <c r="Z120">
        <f t="shared" si="66"/>
        <v>-1.3014237051270854E-2</v>
      </c>
      <c r="AA120">
        <f t="shared" si="67"/>
        <v>9.6385542168674707E-3</v>
      </c>
      <c r="AB120">
        <f t="shared" si="68"/>
        <v>-6.2667860340197635E-3</v>
      </c>
      <c r="AC120">
        <f t="shared" si="69"/>
        <v>-1.0978287387167324E-3</v>
      </c>
      <c r="AD120">
        <f t="shared" si="69"/>
        <v>1.4276582143618131E-2</v>
      </c>
      <c r="AG120">
        <f t="shared" si="70"/>
        <v>2.4402576418224695E-4</v>
      </c>
      <c r="AH120">
        <f t="shared" si="71"/>
        <v>3.2307080640577924E-4</v>
      </c>
      <c r="AI120">
        <f t="shared" si="72"/>
        <v>6.4515008784973231E-4</v>
      </c>
      <c r="AJ120">
        <f t="shared" si="73"/>
        <v>3.9934530842652722E-4</v>
      </c>
      <c r="AK120">
        <f t="shared" si="74"/>
        <v>5.3980253009377278E-5</v>
      </c>
      <c r="AL120">
        <f t="shared" si="75"/>
        <v>5.0309555705077026E-4</v>
      </c>
      <c r="AM120">
        <f t="shared" si="76"/>
        <v>2.3055154820949059E-4</v>
      </c>
      <c r="AN120">
        <f t="shared" si="77"/>
        <v>8.9937763655767943E-4</v>
      </c>
      <c r="AO120">
        <f t="shared" si="78"/>
        <v>7.1900792918308201E-5</v>
      </c>
      <c r="AP120">
        <f t="shared" si="79"/>
        <v>1.8233751687913861E-4</v>
      </c>
      <c r="AQ120">
        <f t="shared" si="80"/>
        <v>9.889625795679664E-5</v>
      </c>
      <c r="AR120">
        <f t="shared" si="81"/>
        <v>3.7282260172260038E-5</v>
      </c>
      <c r="AS120">
        <f t="shared" si="82"/>
        <v>1.7110796045994915E-6</v>
      </c>
      <c r="AT120">
        <f t="shared" si="83"/>
        <v>2.0844086489450305E-4</v>
      </c>
      <c r="AV120">
        <f t="shared" si="84"/>
        <v>0.12297734627831722</v>
      </c>
      <c r="AW120">
        <f t="shared" si="85"/>
        <v>8.2398829839102905E-2</v>
      </c>
      <c r="AX120">
        <f t="shared" si="86"/>
        <v>0.11174785100286533</v>
      </c>
      <c r="AY120">
        <f t="shared" si="87"/>
        <v>0.10100166944908184</v>
      </c>
      <c r="AZ120">
        <f t="shared" si="88"/>
        <v>-3.685451039211482E-2</v>
      </c>
      <c r="BA120">
        <f t="shared" si="89"/>
        <v>6.9735006973500699E-2</v>
      </c>
      <c r="BB120">
        <f t="shared" si="90"/>
        <v>-9.034653465346526E-2</v>
      </c>
      <c r="BC120">
        <f t="shared" si="91"/>
        <v>3.019999999999996E-2</v>
      </c>
      <c r="BD120">
        <f t="shared" si="92"/>
        <v>1.3392857142857142E-2</v>
      </c>
      <c r="BE120">
        <f t="shared" si="93"/>
        <v>2.2172949002217295E-3</v>
      </c>
      <c r="BF120">
        <f t="shared" si="94"/>
        <v>6.3451776649746189E-2</v>
      </c>
      <c r="BG120">
        <f t="shared" si="95"/>
        <v>-1.7699115044247787E-2</v>
      </c>
      <c r="BH120">
        <f t="shared" si="96"/>
        <v>7.1858638743455466E-2</v>
      </c>
      <c r="BI120">
        <f t="shared" si="97"/>
        <v>7.0504891487687002E-2</v>
      </c>
      <c r="BL120">
        <f t="shared" si="98"/>
        <v>1.2173904655317896E-2</v>
      </c>
      <c r="BM120">
        <f t="shared" si="99"/>
        <v>1.390231879215798E-2</v>
      </c>
      <c r="BN120">
        <f t="shared" si="100"/>
        <v>1.3910656182586642E-2</v>
      </c>
      <c r="BO120">
        <f t="shared" si="101"/>
        <v>1.058239744432115E-2</v>
      </c>
      <c r="BP120">
        <f t="shared" si="102"/>
        <v>1.0730275933169358E-3</v>
      </c>
      <c r="BQ120">
        <f t="shared" si="103"/>
        <v>4.8330263965816094E-3</v>
      </c>
      <c r="BR120">
        <f t="shared" si="104"/>
        <v>4.0644187615963634E-3</v>
      </c>
      <c r="BS120">
        <f t="shared" si="105"/>
        <v>2.6367698173877475E-3</v>
      </c>
      <c r="BT120">
        <f t="shared" si="106"/>
        <v>2.2482229649149749E-5</v>
      </c>
      <c r="BU120">
        <f t="shared" si="107"/>
        <v>1.9941105439515366E-5</v>
      </c>
      <c r="BV120">
        <f t="shared" si="108"/>
        <v>4.8468024100608081E-3</v>
      </c>
      <c r="BW120">
        <f t="shared" si="109"/>
        <v>1.637503512915823E-4</v>
      </c>
      <c r="BX120">
        <f t="shared" si="110"/>
        <v>4.6706605139939187E-3</v>
      </c>
      <c r="BY120">
        <f t="shared" si="111"/>
        <v>5.4915025554572328E-3</v>
      </c>
    </row>
    <row r="121" spans="1:77" ht="15.75" thickBot="1">
      <c r="A121" s="1">
        <v>41151</v>
      </c>
      <c r="B121" s="3">
        <v>20.49</v>
      </c>
      <c r="C121" s="3">
        <v>109.24</v>
      </c>
      <c r="D121" s="3">
        <v>757</v>
      </c>
      <c r="E121" s="3">
        <v>388</v>
      </c>
      <c r="F121" s="2">
        <v>90.59</v>
      </c>
      <c r="G121" s="3">
        <v>3750</v>
      </c>
      <c r="H121" s="2">
        <v>87</v>
      </c>
      <c r="I121" s="3">
        <v>53.17</v>
      </c>
      <c r="J121" s="3">
        <v>450</v>
      </c>
      <c r="K121" s="3">
        <v>11449</v>
      </c>
      <c r="L121" s="3">
        <v>415</v>
      </c>
      <c r="M121" s="3">
        <v>167.55</v>
      </c>
      <c r="N121" s="3">
        <v>819.8</v>
      </c>
      <c r="O121" s="3">
        <v>938.6</v>
      </c>
      <c r="Q121">
        <f t="shared" si="57"/>
        <v>5.4012345679012197E-2</v>
      </c>
      <c r="R121">
        <f t="shared" si="58"/>
        <v>-9.1609977324263511E-3</v>
      </c>
      <c r="S121">
        <f t="shared" si="59"/>
        <v>-4.6022353714661405E-3</v>
      </c>
      <c r="T121">
        <f t="shared" si="60"/>
        <v>-1.2722646310432569E-2</v>
      </c>
      <c r="U121">
        <f t="shared" si="61"/>
        <v>2.744697742996486E-2</v>
      </c>
      <c r="V121">
        <f t="shared" si="62"/>
        <v>1.078167115902965E-2</v>
      </c>
      <c r="W121">
        <f t="shared" si="63"/>
        <v>-3.3333333333333333E-2</v>
      </c>
      <c r="X121">
        <f t="shared" si="64"/>
        <v>3.6654318580620057E-2</v>
      </c>
      <c r="Y121">
        <f t="shared" si="65"/>
        <v>4.464285714285714E-3</v>
      </c>
      <c r="Z121">
        <f t="shared" si="66"/>
        <v>5.1799824407374887E-3</v>
      </c>
      <c r="AA121">
        <f t="shared" si="67"/>
        <v>8.5054678007290396E-3</v>
      </c>
      <c r="AB121">
        <f t="shared" si="68"/>
        <v>3.2934131736527626E-3</v>
      </c>
      <c r="AC121">
        <f t="shared" si="69"/>
        <v>5.766163660900419E-3</v>
      </c>
      <c r="AD121">
        <f t="shared" si="69"/>
        <v>3.1972716615162339E-4</v>
      </c>
      <c r="AG121">
        <f t="shared" si="70"/>
        <v>2.8652738075367864E-3</v>
      </c>
      <c r="AH121">
        <f t="shared" si="71"/>
        <v>5.326287277913948E-5</v>
      </c>
      <c r="AI121">
        <f t="shared" si="72"/>
        <v>1.8502952065788948E-5</v>
      </c>
      <c r="AJ121">
        <f t="shared" si="73"/>
        <v>1.5836664835467787E-4</v>
      </c>
      <c r="AK121">
        <f t="shared" si="74"/>
        <v>7.6820917696452989E-4</v>
      </c>
      <c r="AL121">
        <f t="shared" si="75"/>
        <v>1.1119272737096965E-4</v>
      </c>
      <c r="AM121">
        <f t="shared" si="76"/>
        <v>1.020324122442032E-3</v>
      </c>
      <c r="AN121">
        <f t="shared" si="77"/>
        <v>1.4352964278534094E-3</v>
      </c>
      <c r="AO121">
        <f t="shared" si="78"/>
        <v>1.6441649176913889E-5</v>
      </c>
      <c r="AP121">
        <f t="shared" si="79"/>
        <v>2.2005279429587654E-5</v>
      </c>
      <c r="AQ121">
        <f t="shared" si="80"/>
        <v>7.7643824984429974E-5</v>
      </c>
      <c r="AR121">
        <f t="shared" si="81"/>
        <v>1.1932044207630175E-5</v>
      </c>
      <c r="AS121">
        <f t="shared" si="82"/>
        <v>3.0868135756458141E-5</v>
      </c>
      <c r="AT121">
        <f t="shared" si="83"/>
        <v>2.3100161552731374E-7</v>
      </c>
      <c r="AV121">
        <f t="shared" si="84"/>
        <v>0.10161290322580628</v>
      </c>
      <c r="AW121">
        <f t="shared" si="85"/>
        <v>-1.645037470297997E-3</v>
      </c>
      <c r="AX121">
        <f t="shared" si="86"/>
        <v>8.9208633093525183E-2</v>
      </c>
      <c r="AY121">
        <f t="shared" si="87"/>
        <v>7.0344827586206901E-2</v>
      </c>
      <c r="AZ121">
        <f t="shared" si="88"/>
        <v>-3.7812002124269807E-2</v>
      </c>
      <c r="BA121">
        <f t="shared" si="89"/>
        <v>4.8951048951048952E-2</v>
      </c>
      <c r="BB121">
        <f t="shared" si="90"/>
        <v>-0.116751269035533</v>
      </c>
      <c r="BC121">
        <f t="shared" si="91"/>
        <v>3.242718446601945E-2</v>
      </c>
      <c r="BD121">
        <f t="shared" si="92"/>
        <v>0</v>
      </c>
      <c r="BE121">
        <f t="shared" si="93"/>
        <v>8.1007308268028523E-3</v>
      </c>
      <c r="BF121">
        <f t="shared" si="94"/>
        <v>6.2196058356795529E-2</v>
      </c>
      <c r="BG121">
        <f t="shared" si="95"/>
        <v>-1.4411764705882285E-2</v>
      </c>
      <c r="BH121">
        <f t="shared" si="96"/>
        <v>3.3665363762451057E-2</v>
      </c>
      <c r="BI121">
        <f t="shared" si="97"/>
        <v>4.9535949904953677E-2</v>
      </c>
      <c r="BL121">
        <f t="shared" si="98"/>
        <v>7.9158345363837569E-3</v>
      </c>
      <c r="BM121">
        <f t="shared" si="99"/>
        <v>1.1467858957207291E-3</v>
      </c>
      <c r="BN121">
        <f t="shared" si="100"/>
        <v>9.1019665177418142E-3</v>
      </c>
      <c r="BO121">
        <f t="shared" si="101"/>
        <v>5.2148529079636026E-3</v>
      </c>
      <c r="BP121">
        <f t="shared" si="102"/>
        <v>1.1366736883654987E-3</v>
      </c>
      <c r="BQ121">
        <f t="shared" si="103"/>
        <v>2.3751989810960701E-3</v>
      </c>
      <c r="BR121">
        <f t="shared" si="104"/>
        <v>8.1283799505355719E-3</v>
      </c>
      <c r="BS121">
        <f t="shared" si="105"/>
        <v>2.8704597276988531E-3</v>
      </c>
      <c r="BT121">
        <f t="shared" si="106"/>
        <v>7.4845237076594215E-5</v>
      </c>
      <c r="BU121">
        <f t="shared" si="107"/>
        <v>2.0104104590790097E-6</v>
      </c>
      <c r="BV121">
        <f t="shared" si="108"/>
        <v>4.6735355844369072E-3</v>
      </c>
      <c r="BW121">
        <f t="shared" si="109"/>
        <v>9.0423881988828866E-5</v>
      </c>
      <c r="BX121">
        <f t="shared" si="110"/>
        <v>9.0895953841982021E-4</v>
      </c>
      <c r="BY121">
        <f t="shared" si="111"/>
        <v>2.8234059496772775E-3</v>
      </c>
    </row>
    <row r="122" spans="1:77" ht="15.75" thickBot="1">
      <c r="A122" s="1">
        <v>41150</v>
      </c>
      <c r="B122" s="3">
        <v>19.440000000000001</v>
      </c>
      <c r="C122" s="3">
        <v>110.25</v>
      </c>
      <c r="D122" s="3">
        <v>760.5</v>
      </c>
      <c r="E122" s="3">
        <v>393</v>
      </c>
      <c r="F122" s="2">
        <v>88.17</v>
      </c>
      <c r="G122" s="3">
        <v>3710</v>
      </c>
      <c r="H122" s="2">
        <v>90</v>
      </c>
      <c r="I122" s="3">
        <v>51.29</v>
      </c>
      <c r="J122" s="3">
        <v>448</v>
      </c>
      <c r="K122" s="3">
        <v>11390</v>
      </c>
      <c r="L122" s="3">
        <v>411.5</v>
      </c>
      <c r="M122" s="3">
        <v>167</v>
      </c>
      <c r="N122" s="3">
        <v>815.1</v>
      </c>
      <c r="O122" s="3">
        <v>938.3</v>
      </c>
      <c r="Q122">
        <f t="shared" si="57"/>
        <v>-1.0183299389002001E-2</v>
      </c>
      <c r="R122">
        <f t="shared" si="58"/>
        <v>3.1847133757961265E-3</v>
      </c>
      <c r="S122">
        <f t="shared" si="59"/>
        <v>9.2899800928998005E-3</v>
      </c>
      <c r="T122">
        <f t="shared" si="60"/>
        <v>-9.8261526832954839E-3</v>
      </c>
      <c r="U122">
        <f t="shared" si="61"/>
        <v>-5.3258885428970192E-2</v>
      </c>
      <c r="V122">
        <f t="shared" si="62"/>
        <v>-2.2397891963109356E-2</v>
      </c>
      <c r="W122">
        <f t="shared" si="63"/>
        <v>-4.2553191489361701E-2</v>
      </c>
      <c r="X122">
        <f t="shared" si="64"/>
        <v>-4.8506014745828482E-3</v>
      </c>
      <c r="Y122">
        <f t="shared" si="65"/>
        <v>0</v>
      </c>
      <c r="Z122">
        <f t="shared" si="66"/>
        <v>1.0109968073785031E-2</v>
      </c>
      <c r="AA122">
        <f t="shared" si="67"/>
        <v>8.5784313725490204E-3</v>
      </c>
      <c r="AB122">
        <f t="shared" si="68"/>
        <v>-7.429420505200594E-3</v>
      </c>
      <c r="AC122">
        <f t="shared" si="69"/>
        <v>-3.6670333700036671E-3</v>
      </c>
      <c r="AD122">
        <f t="shared" si="69"/>
        <v>-5.0895981338140899E-3</v>
      </c>
      <c r="AG122">
        <f t="shared" si="70"/>
        <v>1.1379326582768136E-4</v>
      </c>
      <c r="AH122">
        <f t="shared" si="71"/>
        <v>2.5477956580958128E-5</v>
      </c>
      <c r="AI122">
        <f t="shared" si="72"/>
        <v>9.1981712048198655E-5</v>
      </c>
      <c r="AJ122">
        <f t="shared" si="73"/>
        <v>9.3855164213914007E-5</v>
      </c>
      <c r="AK122">
        <f t="shared" si="74"/>
        <v>2.8078633903984239E-3</v>
      </c>
      <c r="AL122">
        <f t="shared" si="75"/>
        <v>5.1233267260760611E-4</v>
      </c>
      <c r="AM122">
        <f t="shared" si="76"/>
        <v>1.6943407807421683E-3</v>
      </c>
      <c r="AN122">
        <f t="shared" si="77"/>
        <v>1.310160427106505E-5</v>
      </c>
      <c r="AO122">
        <f t="shared" si="78"/>
        <v>1.6765369436963319E-7</v>
      </c>
      <c r="AP122">
        <f t="shared" si="79"/>
        <v>9.2562951140879394E-5</v>
      </c>
      <c r="AQ122">
        <f t="shared" si="80"/>
        <v>7.8934996397861206E-5</v>
      </c>
      <c r="AR122">
        <f t="shared" si="81"/>
        <v>5.2831885440759039E-5</v>
      </c>
      <c r="AS122">
        <f t="shared" si="82"/>
        <v>1.5033354839800236E-5</v>
      </c>
      <c r="AT122">
        <f t="shared" si="83"/>
        <v>2.4292074085805145E-5</v>
      </c>
      <c r="AV122">
        <f t="shared" si="84"/>
        <v>2.9115934356802577E-2</v>
      </c>
      <c r="AW122">
        <f t="shared" si="85"/>
        <v>0.05</v>
      </c>
      <c r="AX122">
        <f t="shared" si="86"/>
        <v>9.7402597402597407E-2</v>
      </c>
      <c r="AY122">
        <f t="shared" si="87"/>
        <v>6.9678824169842196E-2</v>
      </c>
      <c r="AZ122">
        <f t="shared" si="88"/>
        <v>-6.3515666489644226E-2</v>
      </c>
      <c r="BA122">
        <f t="shared" si="89"/>
        <v>0.06</v>
      </c>
      <c r="BB122">
        <f t="shared" si="90"/>
        <v>-7.9754601226993835E-2</v>
      </c>
      <c r="BC122">
        <f t="shared" si="91"/>
        <v>-3.8842493688095326E-3</v>
      </c>
      <c r="BD122">
        <f t="shared" si="92"/>
        <v>3.3594624860022394E-3</v>
      </c>
      <c r="BE122">
        <f t="shared" si="93"/>
        <v>2.3728204206363474E-2</v>
      </c>
      <c r="BF122">
        <f t="shared" si="94"/>
        <v>5.7840616966580979E-2</v>
      </c>
      <c r="BG122">
        <f t="shared" si="95"/>
        <v>-1.4749262536873156E-2</v>
      </c>
      <c r="BH122">
        <f t="shared" si="96"/>
        <v>2.386634844868735E-2</v>
      </c>
      <c r="BI122">
        <f t="shared" si="97"/>
        <v>5.2731964546168519E-2</v>
      </c>
      <c r="BL122">
        <f t="shared" si="98"/>
        <v>2.713929046549901E-4</v>
      </c>
      <c r="BM122">
        <f t="shared" si="99"/>
        <v>7.3118343744212663E-3</v>
      </c>
      <c r="BN122">
        <f t="shared" si="100"/>
        <v>1.0732585229778328E-2</v>
      </c>
      <c r="BO122">
        <f t="shared" si="101"/>
        <v>5.119107009066648E-3</v>
      </c>
      <c r="BP122">
        <f t="shared" si="102"/>
        <v>3.5305291448054481E-3</v>
      </c>
      <c r="BQ122">
        <f t="shared" si="103"/>
        <v>3.5742419483659627E-3</v>
      </c>
      <c r="BR122">
        <f t="shared" si="104"/>
        <v>2.8260771125863011E-3</v>
      </c>
      <c r="BS122">
        <f t="shared" si="105"/>
        <v>2.9808843120944707E-4</v>
      </c>
      <c r="BT122">
        <f t="shared" si="106"/>
        <v>2.8003694372997055E-5</v>
      </c>
      <c r="BU122">
        <f t="shared" si="107"/>
        <v>2.9054439359053771E-4</v>
      </c>
      <c r="BV122">
        <f t="shared" si="108"/>
        <v>4.0970010928067548E-3</v>
      </c>
      <c r="BW122">
        <f t="shared" si="109"/>
        <v>9.6956419937759369E-5</v>
      </c>
      <c r="BX122">
        <f t="shared" si="110"/>
        <v>4.1412007954119706E-4</v>
      </c>
      <c r="BY122">
        <f t="shared" si="111"/>
        <v>3.1732656102118582E-3</v>
      </c>
    </row>
    <row r="123" spans="1:77" ht="15.75" thickBot="1">
      <c r="A123" s="1">
        <v>41149</v>
      </c>
      <c r="B123" s="3">
        <v>19.64</v>
      </c>
      <c r="C123" s="3">
        <v>109.9</v>
      </c>
      <c r="D123" s="3">
        <v>753.5</v>
      </c>
      <c r="E123" s="3">
        <v>396.9</v>
      </c>
      <c r="F123" s="2">
        <v>93.13</v>
      </c>
      <c r="G123" s="3">
        <v>3795</v>
      </c>
      <c r="H123" s="2">
        <v>94</v>
      </c>
      <c r="I123" s="3">
        <v>51.54</v>
      </c>
      <c r="J123" s="3">
        <v>448</v>
      </c>
      <c r="K123" s="3">
        <v>11276</v>
      </c>
      <c r="L123" s="3">
        <v>408</v>
      </c>
      <c r="M123" s="3">
        <v>168.25</v>
      </c>
      <c r="N123" s="3">
        <v>818.1</v>
      </c>
      <c r="O123" s="3">
        <v>943.1</v>
      </c>
      <c r="Q123">
        <f t="shared" si="57"/>
        <v>2.9350104821803058E-2</v>
      </c>
      <c r="R123">
        <f t="shared" si="58"/>
        <v>-1.1512862025544171E-2</v>
      </c>
      <c r="S123">
        <f t="shared" si="59"/>
        <v>-1.7601043024771838E-2</v>
      </c>
      <c r="T123">
        <f t="shared" si="60"/>
        <v>-1.5625000000000028E-2</v>
      </c>
      <c r="U123">
        <f t="shared" si="61"/>
        <v>-1.2868632707775287E-3</v>
      </c>
      <c r="V123">
        <f t="shared" si="62"/>
        <v>-2.1655065738592421E-2</v>
      </c>
      <c r="W123">
        <f t="shared" si="63"/>
        <v>-2.0833333333333332E-2</v>
      </c>
      <c r="X123">
        <f t="shared" si="64"/>
        <v>-1.3588516746411499E-2</v>
      </c>
      <c r="Y123">
        <f t="shared" si="65"/>
        <v>1.1173184357541898E-3</v>
      </c>
      <c r="Z123">
        <f t="shared" si="66"/>
        <v>-1.087719298245614E-2</v>
      </c>
      <c r="AA123">
        <f t="shared" si="67"/>
        <v>9.9009900990099011E-3</v>
      </c>
      <c r="AB123">
        <f t="shared" si="68"/>
        <v>2.0845741512804904E-3</v>
      </c>
      <c r="AC123">
        <f t="shared" si="69"/>
        <v>-9.5641646489103838E-3</v>
      </c>
      <c r="AD123">
        <f t="shared" si="69"/>
        <v>-1.1218284755713915E-2</v>
      </c>
      <c r="AG123">
        <f t="shared" si="70"/>
        <v>8.332466237575616E-4</v>
      </c>
      <c r="AH123">
        <f t="shared" si="71"/>
        <v>9.3122616336086667E-5</v>
      </c>
      <c r="AI123">
        <f t="shared" si="72"/>
        <v>2.9930084525426161E-4</v>
      </c>
      <c r="AJ123">
        <f t="shared" si="73"/>
        <v>2.3983895528493934E-4</v>
      </c>
      <c r="AK123">
        <f t="shared" si="74"/>
        <v>1.0348057509900485E-6</v>
      </c>
      <c r="AL123">
        <f t="shared" si="75"/>
        <v>4.7925706652945975E-4</v>
      </c>
      <c r="AM123">
        <f t="shared" si="76"/>
        <v>3.780113030431633E-4</v>
      </c>
      <c r="AN123">
        <f t="shared" si="77"/>
        <v>1.5270852547774843E-4</v>
      </c>
      <c r="AO123">
        <f t="shared" si="78"/>
        <v>5.0107012963040386E-7</v>
      </c>
      <c r="AP123">
        <f t="shared" si="79"/>
        <v>1.2919043215244778E-4</v>
      </c>
      <c r="AQ123">
        <f t="shared" si="80"/>
        <v>1.0418480166814047E-4</v>
      </c>
      <c r="AR123">
        <f t="shared" si="81"/>
        <v>5.0420012117284149E-6</v>
      </c>
      <c r="AS123">
        <f t="shared" si="82"/>
        <v>9.5539253597131285E-5</v>
      </c>
      <c r="AT123">
        <f t="shared" si="83"/>
        <v>1.2226577735945275E-4</v>
      </c>
      <c r="AV123">
        <f t="shared" si="84"/>
        <v>4.025423728813568E-2</v>
      </c>
      <c r="AW123">
        <f t="shared" si="85"/>
        <v>5.3691275167785317E-2</v>
      </c>
      <c r="AX123">
        <f t="shared" si="86"/>
        <v>7.4126870990734145E-2</v>
      </c>
      <c r="AY123">
        <f t="shared" si="87"/>
        <v>3.3055700156168634E-2</v>
      </c>
      <c r="AZ123">
        <f t="shared" si="88"/>
        <v>-7.6718167288225775E-3</v>
      </c>
      <c r="BA123">
        <f t="shared" si="89"/>
        <v>5.4166666666666669E-2</v>
      </c>
      <c r="BB123">
        <f t="shared" si="90"/>
        <v>-4.2867325119641524E-2</v>
      </c>
      <c r="BC123">
        <f t="shared" si="91"/>
        <v>1.4367250541231979E-2</v>
      </c>
      <c r="BD123">
        <f t="shared" si="92"/>
        <v>7.874015748031496E-3</v>
      </c>
      <c r="BE123">
        <f t="shared" si="93"/>
        <v>1.503285624268611E-2</v>
      </c>
      <c r="BF123">
        <f t="shared" si="94"/>
        <v>3.8961038961038988E-2</v>
      </c>
      <c r="BG123">
        <f t="shared" si="95"/>
        <v>1.488095238095238E-3</v>
      </c>
      <c r="BH123">
        <f t="shared" si="96"/>
        <v>3.5307517084282432E-2</v>
      </c>
      <c r="BI123">
        <f t="shared" si="97"/>
        <v>4.0834344995033661E-2</v>
      </c>
      <c r="BL123">
        <f t="shared" si="98"/>
        <v>7.6243965642351663E-4</v>
      </c>
      <c r="BM123">
        <f t="shared" si="99"/>
        <v>7.9567363386652667E-3</v>
      </c>
      <c r="BN123">
        <f t="shared" si="100"/>
        <v>6.4516983572912839E-3</v>
      </c>
      <c r="BO123">
        <f t="shared" si="101"/>
        <v>1.2197424255070393E-3</v>
      </c>
      <c r="BP123">
        <f t="shared" si="102"/>
        <v>1.27763798859119E-5</v>
      </c>
      <c r="BQ123">
        <f t="shared" si="103"/>
        <v>2.9107784767563143E-3</v>
      </c>
      <c r="BR123">
        <f t="shared" si="104"/>
        <v>2.6482955617410401E-4</v>
      </c>
      <c r="BS123">
        <f t="shared" si="105"/>
        <v>1.2614386471114275E-3</v>
      </c>
      <c r="BT123">
        <f t="shared" si="106"/>
        <v>6.0419285553253808E-7</v>
      </c>
      <c r="BU123">
        <f t="shared" si="107"/>
        <v>6.9722748064117115E-5</v>
      </c>
      <c r="BV123">
        <f t="shared" si="108"/>
        <v>2.0365582760297385E-3</v>
      </c>
      <c r="BW123">
        <f t="shared" si="109"/>
        <v>4.0841208356145431E-5</v>
      </c>
      <c r="BX123">
        <f t="shared" si="110"/>
        <v>1.0106746219266998E-3</v>
      </c>
      <c r="BY123">
        <f t="shared" si="111"/>
        <v>1.9743915954849958E-3</v>
      </c>
    </row>
    <row r="124" spans="1:77" ht="15.75" thickBot="1">
      <c r="A124" s="1">
        <v>41148</v>
      </c>
      <c r="B124" s="3">
        <v>19.079999999999998</v>
      </c>
      <c r="C124" s="3">
        <v>111.18</v>
      </c>
      <c r="D124" s="3">
        <v>767</v>
      </c>
      <c r="E124" s="3">
        <v>403.2</v>
      </c>
      <c r="F124" s="2">
        <v>93.25</v>
      </c>
      <c r="G124" s="3">
        <v>3879</v>
      </c>
      <c r="H124" s="2">
        <v>96</v>
      </c>
      <c r="I124" s="3">
        <v>52.25</v>
      </c>
      <c r="J124" s="3">
        <v>447.5</v>
      </c>
      <c r="K124" s="3">
        <v>11400</v>
      </c>
      <c r="L124" s="3">
        <v>404</v>
      </c>
      <c r="M124" s="3">
        <v>167.9</v>
      </c>
      <c r="N124" s="3">
        <v>826</v>
      </c>
      <c r="O124" s="3">
        <v>953.8</v>
      </c>
      <c r="Q124">
        <f t="shared" si="57"/>
        <v>-9.3457943925235338E-3</v>
      </c>
      <c r="R124">
        <f t="shared" si="58"/>
        <v>2.0000000000000063E-2</v>
      </c>
      <c r="S124">
        <f t="shared" si="59"/>
        <v>5.2424639580602884E-3</v>
      </c>
      <c r="T124">
        <f t="shared" si="60"/>
        <v>2.6999490575649428E-2</v>
      </c>
      <c r="U124">
        <f t="shared" si="61"/>
        <v>-2.993691863573197E-3</v>
      </c>
      <c r="V124">
        <f t="shared" si="62"/>
        <v>3.6222509702457956E-3</v>
      </c>
      <c r="W124">
        <f t="shared" si="63"/>
        <v>-4.1493775933610548E-3</v>
      </c>
      <c r="X124">
        <f t="shared" si="64"/>
        <v>2.7734067663257207E-2</v>
      </c>
      <c r="Y124">
        <f t="shared" si="65"/>
        <v>1.1185682326621924E-3</v>
      </c>
      <c r="Z124">
        <f t="shared" si="66"/>
        <v>-3.4965034965034965E-3</v>
      </c>
      <c r="AA124">
        <f t="shared" si="67"/>
        <v>1.7356806347631753E-3</v>
      </c>
      <c r="AB124">
        <f t="shared" si="68"/>
        <v>2.9868578255675027E-3</v>
      </c>
      <c r="AC124">
        <f t="shared" si="69"/>
        <v>7.6857386848846578E-3</v>
      </c>
      <c r="AD124">
        <f t="shared" si="69"/>
        <v>8.4584478748149713E-3</v>
      </c>
      <c r="AG124">
        <f t="shared" si="70"/>
        <v>9.6626691168808743E-5</v>
      </c>
      <c r="AH124">
        <f t="shared" si="71"/>
        <v>4.7798447237921049E-4</v>
      </c>
      <c r="AI124">
        <f t="shared" si="72"/>
        <v>3.0726994610996201E-5</v>
      </c>
      <c r="AJ124">
        <f t="shared" si="73"/>
        <v>7.3645778762862447E-4</v>
      </c>
      <c r="AK124">
        <f t="shared" si="74"/>
        <v>7.420626107535737E-6</v>
      </c>
      <c r="AL124">
        <f t="shared" si="75"/>
        <v>1.1460770888670641E-5</v>
      </c>
      <c r="AM124">
        <f t="shared" si="76"/>
        <v>7.6096369207683521E-6</v>
      </c>
      <c r="AN124">
        <f t="shared" si="77"/>
        <v>8.389744290443475E-4</v>
      </c>
      <c r="AO124">
        <f t="shared" si="78"/>
        <v>5.0284106178170506E-7</v>
      </c>
      <c r="AP124">
        <f t="shared" si="79"/>
        <v>1.5884269411551887E-5</v>
      </c>
      <c r="AQ124">
        <f t="shared" si="80"/>
        <v>4.1688908403133681E-6</v>
      </c>
      <c r="AR124">
        <f t="shared" si="81"/>
        <v>9.9081649158116068E-6</v>
      </c>
      <c r="AS124">
        <f t="shared" si="82"/>
        <v>5.5882876112868273E-5</v>
      </c>
      <c r="AT124">
        <f t="shared" si="83"/>
        <v>7.4293142412357381E-5</v>
      </c>
      <c r="AV124">
        <f t="shared" si="84"/>
        <v>6.8601583113455942E-3</v>
      </c>
      <c r="AW124">
        <f t="shared" si="85"/>
        <v>9.6990626541687358E-2</v>
      </c>
      <c r="AX124">
        <f t="shared" si="86"/>
        <v>9.8224513172966821E-2</v>
      </c>
      <c r="AY124">
        <f t="shared" si="87"/>
        <v>7.2340425531914859E-2</v>
      </c>
      <c r="AZ124">
        <f t="shared" si="88"/>
        <v>-7.9787234042553185E-3</v>
      </c>
      <c r="BA124">
        <f t="shared" si="89"/>
        <v>9.9489795918367346E-2</v>
      </c>
      <c r="BB124">
        <f t="shared" si="90"/>
        <v>-1.5384615384615385E-2</v>
      </c>
      <c r="BC124">
        <f t="shared" si="91"/>
        <v>4.4999999999999998E-2</v>
      </c>
      <c r="BD124">
        <f t="shared" si="92"/>
        <v>3.3632286995515697E-3</v>
      </c>
      <c r="BE124">
        <f t="shared" si="93"/>
        <v>3.4482758620689655E-2</v>
      </c>
      <c r="BF124">
        <f t="shared" si="94"/>
        <v>3.5897435897435895E-2</v>
      </c>
      <c r="BG124">
        <f t="shared" si="95"/>
        <v>5.9594755661498391E-4</v>
      </c>
      <c r="BH124">
        <f t="shared" si="96"/>
        <v>5.2229299363057327E-2</v>
      </c>
      <c r="BI124">
        <f t="shared" si="97"/>
        <v>6.4865468348777391E-2</v>
      </c>
      <c r="BL124">
        <f t="shared" si="98"/>
        <v>3.3428853990283199E-5</v>
      </c>
      <c r="BM124">
        <f t="shared" si="99"/>
        <v>1.7556221217621723E-2</v>
      </c>
      <c r="BN124">
        <f t="shared" si="100"/>
        <v>1.090355874964824E-2</v>
      </c>
      <c r="BO124">
        <f t="shared" si="101"/>
        <v>5.5070552936106595E-3</v>
      </c>
      <c r="BP124">
        <f t="shared" si="102"/>
        <v>1.5064589857770389E-5</v>
      </c>
      <c r="BQ124">
        <f t="shared" si="103"/>
        <v>9.8554780031528157E-3</v>
      </c>
      <c r="BR124">
        <f t="shared" si="104"/>
        <v>1.2564448598909156E-4</v>
      </c>
      <c r="BS124">
        <f t="shared" si="105"/>
        <v>4.3757546332289241E-3</v>
      </c>
      <c r="BT124">
        <f t="shared" si="106"/>
        <v>2.7963848070244123E-5</v>
      </c>
      <c r="BU124">
        <f t="shared" si="107"/>
        <v>7.7283539811322753E-4</v>
      </c>
      <c r="BV124">
        <f t="shared" si="108"/>
        <v>1.7694338954729815E-3</v>
      </c>
      <c r="BW124">
        <f t="shared" si="109"/>
        <v>3.0234216869001793E-5</v>
      </c>
      <c r="BX124">
        <f t="shared" si="110"/>
        <v>2.3729457927911661E-3</v>
      </c>
      <c r="BY124">
        <f t="shared" si="111"/>
        <v>4.6874904339407998E-3</v>
      </c>
    </row>
    <row r="125" spans="1:77" ht="15.75" thickBot="1">
      <c r="A125" s="1">
        <v>41145</v>
      </c>
      <c r="B125" s="3">
        <v>19.260000000000002</v>
      </c>
      <c r="C125" s="3">
        <v>109</v>
      </c>
      <c r="D125" s="3">
        <v>763</v>
      </c>
      <c r="E125" s="3">
        <v>392.6</v>
      </c>
      <c r="F125" s="2">
        <v>93.53</v>
      </c>
      <c r="G125" s="3">
        <v>3865</v>
      </c>
      <c r="H125" s="2">
        <v>96.4</v>
      </c>
      <c r="I125" s="3">
        <v>50.84</v>
      </c>
      <c r="J125" s="3">
        <v>447</v>
      </c>
      <c r="K125" s="3">
        <v>11440</v>
      </c>
      <c r="L125" s="3">
        <v>403.3</v>
      </c>
      <c r="M125" s="3">
        <v>167.4</v>
      </c>
      <c r="N125" s="3">
        <v>819.7</v>
      </c>
      <c r="O125" s="3">
        <v>945.8</v>
      </c>
      <c r="Q125">
        <f t="shared" si="57"/>
        <v>4.1081081081081168E-2</v>
      </c>
      <c r="R125">
        <f t="shared" si="58"/>
        <v>-7.2859744990892272E-3</v>
      </c>
      <c r="S125">
        <f t="shared" si="59"/>
        <v>2.6281208935611039E-3</v>
      </c>
      <c r="T125">
        <f t="shared" si="60"/>
        <v>-2.6772434308378668E-2</v>
      </c>
      <c r="U125">
        <f t="shared" si="61"/>
        <v>2.6801029159519724E-3</v>
      </c>
      <c r="V125">
        <f t="shared" si="62"/>
        <v>6.510416666666667E-3</v>
      </c>
      <c r="W125">
        <f t="shared" si="63"/>
        <v>-6.1855670103092199E-3</v>
      </c>
      <c r="X125">
        <f t="shared" si="64"/>
        <v>3.7512339585390885E-3</v>
      </c>
      <c r="Y125">
        <f t="shared" si="65"/>
        <v>-6.7069081153590731E-4</v>
      </c>
      <c r="Z125">
        <f t="shared" si="66"/>
        <v>-8.7336244541484718E-4</v>
      </c>
      <c r="AA125">
        <f t="shared" si="67"/>
        <v>-1.6581321628871035E-2</v>
      </c>
      <c r="AB125">
        <f t="shared" si="68"/>
        <v>-3.274784161952861E-3</v>
      </c>
      <c r="AC125">
        <f t="shared" si="69"/>
        <v>-2.0434990439770446E-2</v>
      </c>
      <c r="AD125">
        <f t="shared" si="69"/>
        <v>-9.6335078534031896E-3</v>
      </c>
      <c r="AG125">
        <f t="shared" si="70"/>
        <v>1.6481154205267273E-3</v>
      </c>
      <c r="AH125">
        <f t="shared" si="71"/>
        <v>2.9410214279355854E-5</v>
      </c>
      <c r="AI125">
        <f t="shared" si="72"/>
        <v>8.5781651020813255E-6</v>
      </c>
      <c r="AJ125">
        <f t="shared" si="73"/>
        <v>7.0937896498699232E-4</v>
      </c>
      <c r="AK125">
        <f t="shared" si="74"/>
        <v>8.700801838181896E-6</v>
      </c>
      <c r="AL125">
        <f t="shared" si="75"/>
        <v>3.9357325837937777E-5</v>
      </c>
      <c r="AM125">
        <f t="shared" si="76"/>
        <v>2.2989593547890836E-5</v>
      </c>
      <c r="AN125">
        <f t="shared" si="77"/>
        <v>2.4822532112611014E-5</v>
      </c>
      <c r="AO125">
        <f t="shared" si="78"/>
        <v>1.1667157585760474E-6</v>
      </c>
      <c r="AP125">
        <f t="shared" si="79"/>
        <v>1.8560421288413411E-6</v>
      </c>
      <c r="AQ125">
        <f t="shared" si="80"/>
        <v>2.6488265828621702E-4</v>
      </c>
      <c r="AR125">
        <f t="shared" si="81"/>
        <v>9.6964866816403532E-6</v>
      </c>
      <c r="AS125">
        <f t="shared" si="82"/>
        <v>4.2622610461409032E-4</v>
      </c>
      <c r="AT125">
        <f t="shared" si="83"/>
        <v>8.9730316441075786E-5</v>
      </c>
      <c r="AV125">
        <f t="shared" si="84"/>
        <v>4.1081081081081168E-2</v>
      </c>
      <c r="AW125">
        <f t="shared" si="85"/>
        <v>8.9782043591281793E-2</v>
      </c>
      <c r="AX125">
        <f t="shared" si="86"/>
        <v>7.64672686230249E-2</v>
      </c>
      <c r="AY125">
        <f t="shared" si="87"/>
        <v>6.251691474966177E-2</v>
      </c>
      <c r="AZ125">
        <f t="shared" si="88"/>
        <v>1.3326110509209144E-2</v>
      </c>
      <c r="BA125">
        <f t="shared" si="89"/>
        <v>0.1087205966724039</v>
      </c>
      <c r="BB125">
        <f t="shared" si="90"/>
        <v>-6.1855670103092199E-3</v>
      </c>
      <c r="BC125">
        <f t="shared" si="91"/>
        <v>5.4552997303464065E-2</v>
      </c>
      <c r="BD125">
        <f t="shared" si="92"/>
        <v>4.4943820224719105E-3</v>
      </c>
      <c r="BE125">
        <f t="shared" si="93"/>
        <v>3.9905463139714568E-2</v>
      </c>
      <c r="BF125">
        <f t="shared" si="94"/>
        <v>4.6173800259403402E-2</v>
      </c>
      <c r="BG125">
        <f t="shared" si="95"/>
        <v>8.4337349397590709E-3</v>
      </c>
      <c r="BH125">
        <f t="shared" si="96"/>
        <v>6.3164721141374891E-2</v>
      </c>
      <c r="BI125">
        <f t="shared" si="97"/>
        <v>6.4850258950686676E-2</v>
      </c>
      <c r="BL125">
        <f t="shared" si="98"/>
        <v>8.0878546113323784E-4</v>
      </c>
      <c r="BM125">
        <f t="shared" si="99"/>
        <v>1.5697911969805776E-2</v>
      </c>
      <c r="BN125">
        <f t="shared" si="100"/>
        <v>6.8331488314112383E-3</v>
      </c>
      <c r="BO125">
        <f t="shared" si="101"/>
        <v>4.1455602956367342E-3</v>
      </c>
      <c r="BP125">
        <f t="shared" si="102"/>
        <v>3.0357908437167805E-4</v>
      </c>
      <c r="BQ125">
        <f t="shared" si="103"/>
        <v>1.1773456747441458E-2</v>
      </c>
      <c r="BR125">
        <f t="shared" si="104"/>
        <v>4.1649354543428643E-4</v>
      </c>
      <c r="BS125">
        <f t="shared" si="105"/>
        <v>5.7308661329958377E-3</v>
      </c>
      <c r="BT125">
        <f t="shared" si="106"/>
        <v>1.7280084979360866E-5</v>
      </c>
      <c r="BU125">
        <f t="shared" si="107"/>
        <v>1.1037425960202505E-3</v>
      </c>
      <c r="BV125">
        <f t="shared" si="108"/>
        <v>2.739580684293039E-3</v>
      </c>
      <c r="BW125">
        <f t="shared" si="109"/>
        <v>1.77858294426021E-4</v>
      </c>
      <c r="BX125">
        <f t="shared" si="110"/>
        <v>3.5579212702141179E-3</v>
      </c>
      <c r="BY125">
        <f t="shared" si="111"/>
        <v>4.6854080347865767E-3</v>
      </c>
    </row>
    <row r="126" spans="1:77" ht="15.75" thickBot="1">
      <c r="A126" s="1">
        <v>41144</v>
      </c>
      <c r="B126" s="3">
        <v>18.5</v>
      </c>
      <c r="C126" s="3">
        <v>109.8</v>
      </c>
      <c r="D126" s="3">
        <v>761</v>
      </c>
      <c r="E126" s="3">
        <v>403.4</v>
      </c>
      <c r="F126" s="2">
        <v>93.28</v>
      </c>
      <c r="G126" s="3">
        <v>3840</v>
      </c>
      <c r="H126" s="2">
        <v>97</v>
      </c>
      <c r="I126" s="3">
        <v>50.65</v>
      </c>
      <c r="J126" s="3">
        <v>447.3</v>
      </c>
      <c r="K126" s="3">
        <v>11450</v>
      </c>
      <c r="L126" s="3">
        <v>410.1</v>
      </c>
      <c r="M126" s="3">
        <v>167.95</v>
      </c>
      <c r="N126" s="3">
        <v>836.8</v>
      </c>
      <c r="O126" s="3">
        <v>955</v>
      </c>
      <c r="Q126">
        <f t="shared" si="57"/>
        <v>-2.6954177897574507E-3</v>
      </c>
      <c r="R126">
        <f t="shared" si="58"/>
        <v>-1.818181818181844E-3</v>
      </c>
      <c r="S126">
        <f t="shared" si="59"/>
        <v>5.9484467944481163E-3</v>
      </c>
      <c r="T126">
        <f t="shared" si="60"/>
        <v>-3.2122559920929367E-3</v>
      </c>
      <c r="U126">
        <f t="shared" si="61"/>
        <v>-3.4188034188033459E-3</v>
      </c>
      <c r="V126">
        <f t="shared" si="62"/>
        <v>-1.1837364899639732E-2</v>
      </c>
      <c r="W126">
        <f t="shared" si="63"/>
        <v>2.1052631578947368E-2</v>
      </c>
      <c r="X126">
        <f t="shared" si="64"/>
        <v>-8.4181675802662437E-3</v>
      </c>
      <c r="Y126">
        <f t="shared" si="65"/>
        <v>-1.1165698972755694E-3</v>
      </c>
      <c r="Z126">
        <f t="shared" si="66"/>
        <v>1.3993353157250306E-3</v>
      </c>
      <c r="AA126">
        <f t="shared" si="67"/>
        <v>2.6894865525672928E-3</v>
      </c>
      <c r="AB126">
        <f t="shared" si="68"/>
        <v>-5.0355450236968169E-3</v>
      </c>
      <c r="AC126">
        <f t="shared" si="69"/>
        <v>-6.7655786350148909E-3</v>
      </c>
      <c r="AD126">
        <f t="shared" si="69"/>
        <v>-1.7769415699801876E-3</v>
      </c>
      <c r="AG126">
        <f t="shared" si="70"/>
        <v>1.0109290485634252E-5</v>
      </c>
      <c r="AH126">
        <f t="shared" si="71"/>
        <v>1.9957823218339879E-9</v>
      </c>
      <c r="AI126">
        <f t="shared" si="72"/>
        <v>3.9052205370913748E-5</v>
      </c>
      <c r="AJ126">
        <f t="shared" si="73"/>
        <v>9.4494194929703106E-6</v>
      </c>
      <c r="AK126">
        <f t="shared" si="74"/>
        <v>9.9174239382165782E-6</v>
      </c>
      <c r="AL126">
        <f t="shared" si="75"/>
        <v>1.4578726762486707E-4</v>
      </c>
      <c r="AM126">
        <f t="shared" si="76"/>
        <v>5.0370854379555433E-4</v>
      </c>
      <c r="AN126">
        <f t="shared" si="77"/>
        <v>5.1655555413469969E-5</v>
      </c>
      <c r="AO126">
        <f t="shared" si="78"/>
        <v>2.3287530952979149E-6</v>
      </c>
      <c r="AP126">
        <f t="shared" si="79"/>
        <v>8.2870323986756661E-7</v>
      </c>
      <c r="AQ126">
        <f t="shared" si="80"/>
        <v>8.9735720684724494E-6</v>
      </c>
      <c r="AR126">
        <f t="shared" si="81"/>
        <v>2.3762496151232533E-5</v>
      </c>
      <c r="AS126">
        <f t="shared" si="82"/>
        <v>4.8662236436243382E-5</v>
      </c>
      <c r="AT126">
        <f t="shared" si="83"/>
        <v>2.6115932385112898E-6</v>
      </c>
      <c r="AV126">
        <f t="shared" si="84"/>
        <v>2.1668472372697264E-3</v>
      </c>
      <c r="AW126">
        <f t="shared" si="85"/>
        <v>6.0869565217391279E-2</v>
      </c>
      <c r="AX126">
        <f t="shared" si="86"/>
        <v>7.334273624823695E-2</v>
      </c>
      <c r="AY126">
        <f t="shared" si="87"/>
        <v>0.1183809259772664</v>
      </c>
      <c r="AZ126">
        <f t="shared" si="88"/>
        <v>3.5502958579881473E-3</v>
      </c>
      <c r="BA126">
        <f t="shared" si="89"/>
        <v>0.13744075829383887</v>
      </c>
      <c r="BB126">
        <f t="shared" si="90"/>
        <v>-8.6867654573325945E-3</v>
      </c>
      <c r="BC126">
        <f t="shared" si="91"/>
        <v>2.1375277273643779E-2</v>
      </c>
      <c r="BD126">
        <f t="shared" si="92"/>
        <v>3.0645161290322607E-2</v>
      </c>
      <c r="BE126">
        <f t="shared" si="93"/>
        <v>3.162447067303361E-2</v>
      </c>
      <c r="BF126">
        <f t="shared" si="94"/>
        <v>5.6958762886597999E-2</v>
      </c>
      <c r="BG126">
        <f t="shared" si="95"/>
        <v>1.0225563909774367E-2</v>
      </c>
      <c r="BH126">
        <f t="shared" si="96"/>
        <v>9.5718213958360485E-2</v>
      </c>
      <c r="BI126">
        <f t="shared" si="97"/>
        <v>8.5720782173715301E-2</v>
      </c>
      <c r="BL126">
        <f t="shared" si="98"/>
        <v>1.0972730477029865E-4</v>
      </c>
      <c r="BM126">
        <f t="shared" si="99"/>
        <v>9.288878884295514E-3</v>
      </c>
      <c r="BN126">
        <f t="shared" si="100"/>
        <v>6.3263459540242239E-3</v>
      </c>
      <c r="BO126">
        <f t="shared" si="101"/>
        <v>1.4460071362779308E-2</v>
      </c>
      <c r="BP126">
        <f t="shared" si="102"/>
        <v>5.8487412543861381E-5</v>
      </c>
      <c r="BQ126">
        <f t="shared" si="103"/>
        <v>1.8830898923070067E-2</v>
      </c>
      <c r="BR126">
        <f t="shared" si="104"/>
        <v>3.2065975539716896E-4</v>
      </c>
      <c r="BS126">
        <f t="shared" si="105"/>
        <v>1.8083555783712454E-3</v>
      </c>
      <c r="BT126">
        <f t="shared" si="106"/>
        <v>4.8372931062193211E-4</v>
      </c>
      <c r="BU126">
        <f t="shared" si="107"/>
        <v>6.2208487136408306E-4</v>
      </c>
      <c r="BV126">
        <f t="shared" si="108"/>
        <v>3.9848876440023023E-3</v>
      </c>
      <c r="BW126">
        <f t="shared" si="109"/>
        <v>2.2886187053071887E-4</v>
      </c>
      <c r="BX126">
        <f t="shared" si="110"/>
        <v>8.5011730368264489E-3</v>
      </c>
      <c r="BY126">
        <f t="shared" si="111"/>
        <v>7.9781630911876615E-3</v>
      </c>
    </row>
    <row r="127" spans="1:77" ht="15.75" thickBot="1">
      <c r="A127" s="1">
        <v>41143</v>
      </c>
      <c r="B127" s="3">
        <v>18.55</v>
      </c>
      <c r="C127" s="3">
        <v>110</v>
      </c>
      <c r="D127" s="3">
        <v>756.5</v>
      </c>
      <c r="E127" s="3">
        <v>404.7</v>
      </c>
      <c r="F127" s="2">
        <v>93.6</v>
      </c>
      <c r="G127" s="3">
        <v>3886</v>
      </c>
      <c r="H127" s="2">
        <v>95</v>
      </c>
      <c r="I127" s="3">
        <v>51.08</v>
      </c>
      <c r="J127" s="3">
        <v>447.8</v>
      </c>
      <c r="K127" s="3">
        <v>11434</v>
      </c>
      <c r="L127" s="3">
        <v>409</v>
      </c>
      <c r="M127" s="3">
        <v>168.8</v>
      </c>
      <c r="N127" s="3">
        <v>842.5</v>
      </c>
      <c r="O127" s="3">
        <v>956.7</v>
      </c>
      <c r="Q127">
        <f t="shared" si="57"/>
        <v>-6.9593147751605463E-3</v>
      </c>
      <c r="R127">
        <f t="shared" si="58"/>
        <v>-1.7857142857142856E-2</v>
      </c>
      <c r="S127">
        <f t="shared" si="59"/>
        <v>5.7165647434192423E-3</v>
      </c>
      <c r="T127">
        <f t="shared" si="60"/>
        <v>-9.7871299241497432E-3</v>
      </c>
      <c r="U127">
        <f t="shared" si="61"/>
        <v>0</v>
      </c>
      <c r="V127">
        <f t="shared" si="62"/>
        <v>9.3506493506493506E-3</v>
      </c>
      <c r="W127">
        <f t="shared" si="63"/>
        <v>-6.2761506276150037E-3</v>
      </c>
      <c r="X127">
        <f t="shared" si="64"/>
        <v>-3.5134114091424244E-2</v>
      </c>
      <c r="Y127">
        <f t="shared" si="65"/>
        <v>6.7039106145253935E-4</v>
      </c>
      <c r="Z127">
        <f t="shared" si="66"/>
        <v>3.8630377524143987E-3</v>
      </c>
      <c r="AA127">
        <f t="shared" si="67"/>
        <v>1.4384920634920664E-2</v>
      </c>
      <c r="AB127">
        <f t="shared" si="68"/>
        <v>1.0778443113772523E-2</v>
      </c>
      <c r="AC127">
        <f t="shared" si="69"/>
        <v>2.3693803159173753E-2</v>
      </c>
      <c r="AD127">
        <f t="shared" si="69"/>
        <v>6.5228826933193531E-3</v>
      </c>
      <c r="AG127">
        <f t="shared" si="70"/>
        <v>5.5404323107905665E-5</v>
      </c>
      <c r="AH127">
        <f t="shared" si="71"/>
        <v>2.5581721213992182E-4</v>
      </c>
      <c r="AI127">
        <f t="shared" si="72"/>
        <v>3.6207830986163148E-5</v>
      </c>
      <c r="AJ127">
        <f t="shared" si="73"/>
        <v>9.3100590788553224E-5</v>
      </c>
      <c r="AK127">
        <f t="shared" si="74"/>
        <v>7.2689145511734869E-8</v>
      </c>
      <c r="AL127">
        <f t="shared" si="75"/>
        <v>8.3060884068800338E-5</v>
      </c>
      <c r="AM127">
        <f t="shared" si="76"/>
        <v>2.3866449895156111E-5</v>
      </c>
      <c r="AN127">
        <f t="shared" si="77"/>
        <v>1.1494219828024948E-3</v>
      </c>
      <c r="AO127">
        <f t="shared" si="78"/>
        <v>6.8087438675823296E-8</v>
      </c>
      <c r="AP127">
        <f t="shared" si="79"/>
        <v>1.1384104264564152E-5</v>
      </c>
      <c r="AQ127">
        <f t="shared" si="80"/>
        <v>2.1582625048131735E-4</v>
      </c>
      <c r="AR127">
        <f t="shared" si="81"/>
        <v>1.196684826138917E-4</v>
      </c>
      <c r="AS127">
        <f t="shared" si="82"/>
        <v>5.5147709631236323E-4</v>
      </c>
      <c r="AT127">
        <f t="shared" si="83"/>
        <v>4.4672939169350506E-5</v>
      </c>
      <c r="AV127">
        <f t="shared" si="84"/>
        <v>4.3313481321062179E-3</v>
      </c>
      <c r="AW127">
        <f t="shared" si="85"/>
        <v>5.8710298363811302E-2</v>
      </c>
      <c r="AX127">
        <f t="shared" si="86"/>
        <v>6.9862819968886963E-2</v>
      </c>
      <c r="AY127">
        <f t="shared" si="87"/>
        <v>0.12950041864359468</v>
      </c>
      <c r="AZ127">
        <f t="shared" si="88"/>
        <v>5.1546391752576217E-3</v>
      </c>
      <c r="BA127">
        <f t="shared" si="89"/>
        <v>0.14361389052383755</v>
      </c>
      <c r="BB127">
        <f t="shared" si="90"/>
        <v>-3.0612244897959183E-2</v>
      </c>
      <c r="BC127">
        <f t="shared" si="91"/>
        <v>7.4237644584647766E-2</v>
      </c>
      <c r="BD127">
        <f t="shared" si="92"/>
        <v>3.8256434036633431E-2</v>
      </c>
      <c r="BE127">
        <f t="shared" si="93"/>
        <v>3.0833032816444284E-2</v>
      </c>
      <c r="BF127">
        <f t="shared" si="94"/>
        <v>6.5104166666666671E-2</v>
      </c>
      <c r="BG127">
        <f t="shared" si="95"/>
        <v>-5.9206631142684615E-4</v>
      </c>
      <c r="BH127">
        <f t="shared" si="96"/>
        <v>9.7719869706840393E-2</v>
      </c>
      <c r="BI127">
        <f t="shared" si="97"/>
        <v>8.8767497439399101E-2</v>
      </c>
      <c r="BL127">
        <f t="shared" si="98"/>
        <v>6.9065728049331939E-5</v>
      </c>
      <c r="BM127">
        <f t="shared" si="99"/>
        <v>8.8773260913571593E-3</v>
      </c>
      <c r="BN127">
        <f t="shared" si="100"/>
        <v>5.7848823118878193E-3</v>
      </c>
      <c r="BO127">
        <f t="shared" si="101"/>
        <v>1.7257953285727035E-2</v>
      </c>
      <c r="BP127">
        <f t="shared" si="102"/>
        <v>8.5600423200510721E-5</v>
      </c>
      <c r="BQ127">
        <f t="shared" si="103"/>
        <v>2.0563231545632256E-2</v>
      </c>
      <c r="BR127">
        <f t="shared" si="104"/>
        <v>1.6148377547393663E-5</v>
      </c>
      <c r="BS127">
        <f t="shared" si="105"/>
        <v>9.0987048760793054E-3</v>
      </c>
      <c r="BT127">
        <f t="shared" si="106"/>
        <v>8.7646312160406272E-4</v>
      </c>
      <c r="BU127">
        <f t="shared" si="107"/>
        <v>5.832317460034279E-4</v>
      </c>
      <c r="BV127">
        <f t="shared" si="108"/>
        <v>5.0796082187119194E-3</v>
      </c>
      <c r="BW127">
        <f t="shared" si="109"/>
        <v>1.8580850912102069E-5</v>
      </c>
      <c r="BX127">
        <f t="shared" si="110"/>
        <v>8.874292212717674E-3</v>
      </c>
      <c r="BY127">
        <f t="shared" si="111"/>
        <v>8.5317142147364865E-3</v>
      </c>
    </row>
    <row r="128" spans="1:77" ht="15.75" thickBot="1">
      <c r="A128" s="1">
        <v>41142</v>
      </c>
      <c r="B128" s="3">
        <v>18.68</v>
      </c>
      <c r="C128" s="3">
        <v>112</v>
      </c>
      <c r="D128" s="3">
        <v>752.2</v>
      </c>
      <c r="E128" s="3">
        <v>408.7</v>
      </c>
      <c r="F128" s="2">
        <v>93.6</v>
      </c>
      <c r="G128" s="3">
        <v>3850</v>
      </c>
      <c r="H128" s="2">
        <v>95.6</v>
      </c>
      <c r="I128" s="3">
        <v>52.94</v>
      </c>
      <c r="J128" s="3">
        <v>447.5</v>
      </c>
      <c r="K128" s="3">
        <v>11390</v>
      </c>
      <c r="L128" s="3">
        <v>403.2</v>
      </c>
      <c r="M128" s="3">
        <v>167</v>
      </c>
      <c r="N128" s="3">
        <v>823</v>
      </c>
      <c r="O128" s="3">
        <v>950.5</v>
      </c>
      <c r="Q128">
        <f t="shared" si="57"/>
        <v>4.8413125336202187E-3</v>
      </c>
      <c r="R128">
        <f t="shared" si="58"/>
        <v>-8.927774305870115E-5</v>
      </c>
      <c r="S128">
        <f t="shared" si="59"/>
        <v>9.664429530201404E-3</v>
      </c>
      <c r="T128">
        <f t="shared" si="60"/>
        <v>2.6884422110552735E-2</v>
      </c>
      <c r="U128">
        <f t="shared" si="61"/>
        <v>3.2154340836012558E-3</v>
      </c>
      <c r="V128">
        <f t="shared" si="62"/>
        <v>2.1220159151193633E-2</v>
      </c>
      <c r="W128">
        <f t="shared" si="63"/>
        <v>3.4638396137293831E-3</v>
      </c>
      <c r="X128">
        <f t="shared" si="64"/>
        <v>-7.8710644677661493E-3</v>
      </c>
      <c r="Y128">
        <f t="shared" si="65"/>
        <v>3.3632286995515697E-3</v>
      </c>
      <c r="Z128">
        <f t="shared" si="66"/>
        <v>-2.7142982225724544E-3</v>
      </c>
      <c r="AA128">
        <f t="shared" si="67"/>
        <v>-1.4858841010401752E-3</v>
      </c>
      <c r="AB128">
        <f t="shared" si="68"/>
        <v>0</v>
      </c>
      <c r="AC128">
        <f t="shared" si="69"/>
        <v>9.5682041216878736E-3</v>
      </c>
      <c r="AD128">
        <f t="shared" si="69"/>
        <v>1.2354883374161277E-2</v>
      </c>
      <c r="AG128">
        <f t="shared" si="70"/>
        <v>1.8985359839376421E-5</v>
      </c>
      <c r="AH128">
        <f t="shared" si="71"/>
        <v>3.1455798255831559E-6</v>
      </c>
      <c r="AI128">
        <f t="shared" si="72"/>
        <v>9.9304396110691133E-5</v>
      </c>
      <c r="AJ128">
        <f t="shared" si="73"/>
        <v>7.3022562857759756E-4</v>
      </c>
      <c r="AK128">
        <f t="shared" si="74"/>
        <v>1.2145527008979061E-5</v>
      </c>
      <c r="AL128">
        <f t="shared" si="75"/>
        <v>4.4029821642723658E-4</v>
      </c>
      <c r="AM128">
        <f t="shared" si="76"/>
        <v>2.3567725376942116E-5</v>
      </c>
      <c r="AN128">
        <f t="shared" si="77"/>
        <v>4.4090620204453712E-5</v>
      </c>
      <c r="AO128">
        <f t="shared" si="78"/>
        <v>8.724776923144642E-6</v>
      </c>
      <c r="AP128">
        <f t="shared" si="79"/>
        <v>1.0261144652413788E-5</v>
      </c>
      <c r="AQ128">
        <f t="shared" si="80"/>
        <v>1.3918774202357458E-6</v>
      </c>
      <c r="AR128">
        <f t="shared" si="81"/>
        <v>2.5877851239446424E-8</v>
      </c>
      <c r="AS128">
        <f t="shared" si="82"/>
        <v>8.7571236537451686E-5</v>
      </c>
      <c r="AT128">
        <f t="shared" si="83"/>
        <v>1.5664481114396357E-4</v>
      </c>
      <c r="AV128">
        <f t="shared" si="84"/>
        <v>1.9650655021834031E-2</v>
      </c>
      <c r="AW128">
        <f t="shared" si="85"/>
        <v>7.6923076923076927E-2</v>
      </c>
      <c r="AX128">
        <f t="shared" si="86"/>
        <v>7.7341735892294469E-2</v>
      </c>
      <c r="AY128">
        <f t="shared" si="87"/>
        <v>0.13685674547983306</v>
      </c>
      <c r="AZ128">
        <f t="shared" si="88"/>
        <v>4.1841004184100484E-3</v>
      </c>
      <c r="BA128">
        <f t="shared" si="89"/>
        <v>0.1273792093704246</v>
      </c>
      <c r="BB128">
        <f t="shared" si="90"/>
        <v>1.047120418848108E-3</v>
      </c>
      <c r="BC128">
        <f t="shared" si="91"/>
        <v>5.8799999999999956E-2</v>
      </c>
      <c r="BD128">
        <f t="shared" si="92"/>
        <v>3.9488966318234613E-2</v>
      </c>
      <c r="BE128">
        <f t="shared" si="93"/>
        <v>1.6964285714285713E-2</v>
      </c>
      <c r="BF128">
        <f t="shared" si="94"/>
        <v>6.1052631578947338E-2</v>
      </c>
      <c r="BG128">
        <f t="shared" si="95"/>
        <v>-5.9523809523809521E-3</v>
      </c>
      <c r="BH128">
        <f t="shared" si="96"/>
        <v>7.3851774530271433E-2</v>
      </c>
      <c r="BI128">
        <f t="shared" si="97"/>
        <v>8.5665334094802967E-2</v>
      </c>
      <c r="BL128">
        <f t="shared" si="98"/>
        <v>4.9122262639752396E-5</v>
      </c>
      <c r="BM128">
        <f t="shared" si="99"/>
        <v>1.2641031475570566E-2</v>
      </c>
      <c r="BN128">
        <f t="shared" si="100"/>
        <v>6.9784854596411398E-3</v>
      </c>
      <c r="BO128">
        <f t="shared" si="101"/>
        <v>1.924486322116014E-2</v>
      </c>
      <c r="BP128">
        <f t="shared" si="102"/>
        <v>6.8583423098078644E-5</v>
      </c>
      <c r="BQ128">
        <f t="shared" si="103"/>
        <v>1.6170727048294819E-2</v>
      </c>
      <c r="BR128">
        <f t="shared" si="104"/>
        <v>7.6401719267230853E-4</v>
      </c>
      <c r="BS128">
        <f t="shared" si="105"/>
        <v>6.3919204750267659E-3</v>
      </c>
      <c r="BT128">
        <f t="shared" si="106"/>
        <v>9.5096078927213619E-4</v>
      </c>
      <c r="BU128">
        <f t="shared" si="107"/>
        <v>1.0570809742298572E-4</v>
      </c>
      <c r="BV128">
        <f t="shared" si="108"/>
        <v>4.51850624056397E-3</v>
      </c>
      <c r="BW128">
        <f t="shared" si="109"/>
        <v>1.1020034611360957E-6</v>
      </c>
      <c r="BX128">
        <f t="shared" si="110"/>
        <v>4.9470637962707046E-3</v>
      </c>
      <c r="BY128">
        <f t="shared" si="111"/>
        <v>7.968260858353329E-3</v>
      </c>
    </row>
    <row r="129" spans="1:77" ht="15.75" thickBot="1">
      <c r="A129" s="1">
        <v>41141</v>
      </c>
      <c r="B129" s="3">
        <v>18.59</v>
      </c>
      <c r="C129" s="3">
        <v>112.01</v>
      </c>
      <c r="D129" s="3">
        <v>745</v>
      </c>
      <c r="E129" s="3">
        <v>398</v>
      </c>
      <c r="F129" s="2">
        <v>93.3</v>
      </c>
      <c r="G129" s="3">
        <v>3770</v>
      </c>
      <c r="H129" s="2">
        <v>95.27</v>
      </c>
      <c r="I129" s="3">
        <v>53.36</v>
      </c>
      <c r="J129" s="3">
        <v>446</v>
      </c>
      <c r="K129" s="3">
        <v>11421</v>
      </c>
      <c r="L129" s="3">
        <v>403.8</v>
      </c>
      <c r="M129" s="3">
        <v>167</v>
      </c>
      <c r="N129" s="3">
        <v>815.2</v>
      </c>
      <c r="O129" s="3">
        <v>938.9</v>
      </c>
      <c r="Q129">
        <f t="shared" si="57"/>
        <v>-1.6111707841031759E-3</v>
      </c>
      <c r="R129">
        <f t="shared" si="58"/>
        <v>-1.7456140350877149E-2</v>
      </c>
      <c r="S129">
        <f t="shared" si="59"/>
        <v>4.0431266846361188E-3</v>
      </c>
      <c r="T129">
        <f t="shared" si="60"/>
        <v>-3.1630170316301706E-2</v>
      </c>
      <c r="U129">
        <f t="shared" si="61"/>
        <v>-1.0706638115632603E-3</v>
      </c>
      <c r="V129">
        <f t="shared" si="62"/>
        <v>-9.1984231274638631E-3</v>
      </c>
      <c r="W129">
        <f t="shared" si="63"/>
        <v>-1.7835051546391794E-2</v>
      </c>
      <c r="X129">
        <f t="shared" si="64"/>
        <v>8.6956521739130592E-3</v>
      </c>
      <c r="Y129">
        <f t="shared" si="65"/>
        <v>-6.7219359175445074E-4</v>
      </c>
      <c r="Z129">
        <f t="shared" si="66"/>
        <v>6.2555066079295158E-3</v>
      </c>
      <c r="AA129">
        <f t="shared" si="67"/>
        <v>-5.4187192118226321E-3</v>
      </c>
      <c r="AB129">
        <f t="shared" si="68"/>
        <v>-1.7931858936043716E-3</v>
      </c>
      <c r="AC129">
        <f t="shared" si="69"/>
        <v>-4.5182561973378093E-3</v>
      </c>
      <c r="AD129">
        <f t="shared" si="69"/>
        <v>-9.7036177618395163E-3</v>
      </c>
      <c r="AG129">
        <f t="shared" si="70"/>
        <v>4.3901313948107959E-6</v>
      </c>
      <c r="AH129">
        <f t="shared" si="71"/>
        <v>2.431505169168705E-4</v>
      </c>
      <c r="AI129">
        <f t="shared" si="72"/>
        <v>1.8869087256127262E-5</v>
      </c>
      <c r="AJ129">
        <f t="shared" si="73"/>
        <v>9.9174008891035224E-4</v>
      </c>
      <c r="AK129">
        <f t="shared" si="74"/>
        <v>6.4168841706011578E-7</v>
      </c>
      <c r="AL129">
        <f t="shared" si="75"/>
        <v>8.9024849559156212E-5</v>
      </c>
      <c r="AM129">
        <f t="shared" si="76"/>
        <v>2.704127328200221E-4</v>
      </c>
      <c r="AN129">
        <f t="shared" si="77"/>
        <v>9.8538178106064806E-5</v>
      </c>
      <c r="AO129">
        <f t="shared" si="78"/>
        <v>1.1699644615331828E-6</v>
      </c>
      <c r="AP129">
        <f t="shared" si="79"/>
        <v>3.3252553185443971E-5</v>
      </c>
      <c r="AQ129">
        <f t="shared" si="80"/>
        <v>2.6138818414932469E-5</v>
      </c>
      <c r="AR129">
        <f t="shared" si="81"/>
        <v>2.6644684249749585E-6</v>
      </c>
      <c r="AS129">
        <f t="shared" si="82"/>
        <v>2.2358805625536631E-5</v>
      </c>
      <c r="AT129">
        <f t="shared" si="83"/>
        <v>9.1063479303905612E-5</v>
      </c>
      <c r="AV129">
        <f t="shared" si="84"/>
        <v>2.5938189845474548E-2</v>
      </c>
      <c r="AW129">
        <f t="shared" si="85"/>
        <v>8.7475728155339855E-2</v>
      </c>
      <c r="AX129">
        <f t="shared" si="86"/>
        <v>5.5240793201133141E-2</v>
      </c>
      <c r="AY129">
        <f t="shared" si="87"/>
        <v>3.6998436685773808E-2</v>
      </c>
      <c r="AZ129">
        <f t="shared" si="88"/>
        <v>-2.4591040307923016E-3</v>
      </c>
      <c r="BA129">
        <f t="shared" si="89"/>
        <v>7.407407407407407E-2</v>
      </c>
      <c r="BB129">
        <f t="shared" si="90"/>
        <v>-1.315516884193091E-2</v>
      </c>
      <c r="BC129">
        <f t="shared" si="91"/>
        <v>4.1780554470909816E-2</v>
      </c>
      <c r="BD129">
        <f t="shared" si="92"/>
        <v>3.121387283236994E-2</v>
      </c>
      <c r="BE129">
        <f t="shared" si="93"/>
        <v>1.9732142857142858E-2</v>
      </c>
      <c r="BF129">
        <f t="shared" si="94"/>
        <v>6.8253968253968289E-2</v>
      </c>
      <c r="BG129">
        <f t="shared" si="95"/>
        <v>0</v>
      </c>
      <c r="BH129">
        <f t="shared" si="96"/>
        <v>1.7727840199750367E-2</v>
      </c>
      <c r="BI129">
        <f t="shared" si="97"/>
        <v>4.5545657015590178E-2</v>
      </c>
      <c r="BL129">
        <f t="shared" si="98"/>
        <v>1.767905945687417E-4</v>
      </c>
      <c r="BM129">
        <f t="shared" si="99"/>
        <v>1.5125308503421527E-2</v>
      </c>
      <c r="BN129">
        <f t="shared" si="100"/>
        <v>3.7744296532849797E-3</v>
      </c>
      <c r="BO129">
        <f t="shared" si="101"/>
        <v>1.5106862533269159E-3</v>
      </c>
      <c r="BP129">
        <f t="shared" si="102"/>
        <v>2.6840480883007882E-6</v>
      </c>
      <c r="BQ129">
        <f t="shared" si="103"/>
        <v>5.4551575396765634E-3</v>
      </c>
      <c r="BR129">
        <f t="shared" si="104"/>
        <v>1.8059520837300128E-4</v>
      </c>
      <c r="BS129">
        <f t="shared" si="105"/>
        <v>3.9601901222567097E-3</v>
      </c>
      <c r="BT129">
        <f t="shared" si="106"/>
        <v>5.0906905284898443E-4</v>
      </c>
      <c r="BU129">
        <f t="shared" si="107"/>
        <v>1.7028426881794383E-4</v>
      </c>
      <c r="BV129">
        <f t="shared" si="108"/>
        <v>5.5385108190983525E-3</v>
      </c>
      <c r="BW129">
        <f t="shared" si="109"/>
        <v>2.4035657626576671E-5</v>
      </c>
      <c r="BX129">
        <f t="shared" si="110"/>
        <v>2.0196480745595717E-4</v>
      </c>
      <c r="BY129">
        <f t="shared" si="111"/>
        <v>2.415274124797427E-3</v>
      </c>
    </row>
    <row r="130" spans="1:77" ht="15.75" thickBot="1">
      <c r="A130" s="1">
        <v>41138</v>
      </c>
      <c r="B130" s="3">
        <v>18.62</v>
      </c>
      <c r="C130" s="3">
        <v>114</v>
      </c>
      <c r="D130" s="3">
        <v>742</v>
      </c>
      <c r="E130" s="3">
        <v>411</v>
      </c>
      <c r="F130" s="2">
        <v>93.4</v>
      </c>
      <c r="G130" s="3">
        <v>3805</v>
      </c>
      <c r="H130" s="2">
        <v>97</v>
      </c>
      <c r="I130" s="3">
        <v>52.9</v>
      </c>
      <c r="J130" s="3">
        <v>446.3</v>
      </c>
      <c r="K130" s="3">
        <v>11350</v>
      </c>
      <c r="L130" s="3">
        <v>406</v>
      </c>
      <c r="M130" s="3">
        <v>167.3</v>
      </c>
      <c r="N130" s="3">
        <v>818.9</v>
      </c>
      <c r="O130" s="3">
        <v>948.1</v>
      </c>
      <c r="Q130">
        <f t="shared" ref="Q130:Q193" si="112">(B130-B131)/B131</f>
        <v>9.7613882863340409E-3</v>
      </c>
      <c r="R130">
        <f t="shared" ref="R130:R193" si="113">(C130-C131)/C131</f>
        <v>4.100082184275404E-2</v>
      </c>
      <c r="S130">
        <f t="shared" ref="S130:S193" si="114">(D130-D131)/D131</f>
        <v>1.3495276653171389E-3</v>
      </c>
      <c r="T130">
        <f t="shared" ref="T130:T193" si="115">(E130-E131)/E131</f>
        <v>2.5961058412381371E-2</v>
      </c>
      <c r="U130">
        <f t="shared" ref="U130:U193" si="116">(F130-F131)/F131</f>
        <v>-2.1367521367520155E-3</v>
      </c>
      <c r="V130">
        <f t="shared" ref="V130:V193" si="117">(G130-G131)/G131</f>
        <v>-1.0501443948542925E-3</v>
      </c>
      <c r="W130">
        <f t="shared" ref="W130:W193" si="118">(H130-H131)/H131</f>
        <v>1.3054830287206266E-2</v>
      </c>
      <c r="X130">
        <f t="shared" ref="X130:X193" si="119">(I130-I131)/I131</f>
        <v>-1.8867924528302156E-3</v>
      </c>
      <c r="Y130">
        <f t="shared" ref="Y130:Y193" si="120">(J130-J131)/J131</f>
        <v>-4.4792833146693983E-4</v>
      </c>
      <c r="Z130">
        <f t="shared" ref="Z130:Z193" si="121">(K130-K131)/K131</f>
        <v>-5.3457190430286567E-3</v>
      </c>
      <c r="AA130">
        <f t="shared" ref="AA130:AA193" si="122">(L130-L131)/L131</f>
        <v>4.9504950495049506E-3</v>
      </c>
      <c r="AB130">
        <f t="shared" ref="AB130:AB193" si="123">(M130-M131)/M131</f>
        <v>2.9895366218242973E-4</v>
      </c>
      <c r="AC130">
        <f t="shared" ref="AC130:AD193" si="124">(N130-N131)/N131</f>
        <v>6.0196560196559921E-3</v>
      </c>
      <c r="AD130">
        <f t="shared" si="124"/>
        <v>7.5451647183847215E-3</v>
      </c>
      <c r="AG130">
        <f t="shared" ref="AG130:AG193" si="125">(Q130-Q$590)^2</f>
        <v>8.6068203092872438E-5</v>
      </c>
      <c r="AH130">
        <f t="shared" ref="AH130:AH193" si="126">(R130-R$590)^2</f>
        <v>1.8372948780161925E-3</v>
      </c>
      <c r="AI130">
        <f t="shared" ref="AI130:AI193" si="127">(S130-S$590)^2</f>
        <v>2.7233489788782777E-6</v>
      </c>
      <c r="AJ130">
        <f t="shared" ref="AJ130:AJ193" si="128">(T130-T$590)^2</f>
        <v>6.8117469214846614E-4</v>
      </c>
      <c r="AK130">
        <f t="shared" ref="AK130:AK193" si="129">(U130-U$590)^2</f>
        <v>3.4862225746032028E-6</v>
      </c>
      <c r="AL130">
        <f t="shared" ref="AL130:AL193" si="130">(V130-V$590)^2</f>
        <v>1.656418759731966E-6</v>
      </c>
      <c r="AM130">
        <f t="shared" ref="AM130:AM193" si="131">(W130-W$590)^2</f>
        <v>2.0867682832365522E-4</v>
      </c>
      <c r="AN130">
        <f t="shared" ref="AN130:AN193" si="132">(X130-X$590)^2</f>
        <v>4.3007994520459087E-7</v>
      </c>
      <c r="AO130">
        <f t="shared" ref="AO130:AO193" si="133">(Y130-Y$590)^2</f>
        <v>7.3510679970565463E-7</v>
      </c>
      <c r="AP130">
        <f t="shared" ref="AP130:AP193" si="134">(Z130-Z$590)^2</f>
        <v>3.4043992120510792E-5</v>
      </c>
      <c r="AQ130">
        <f t="shared" ref="AQ130:AQ193" si="135">(AA130-AA$590)^2</f>
        <v>2.7631849903968746E-5</v>
      </c>
      <c r="AR130">
        <f t="shared" ref="AR130:AR193" si="136">(AB130-AB$590)^2</f>
        <v>2.1143406823012728E-7</v>
      </c>
      <c r="AS130">
        <f t="shared" ref="AS130:AS193" si="137">(AC130-AC$590)^2</f>
        <v>3.3749155586441671E-5</v>
      </c>
      <c r="AT130">
        <f t="shared" ref="AT130:AT193" si="138">(AD130-AD$590)^2</f>
        <v>5.9383419698278298E-5</v>
      </c>
      <c r="AV130">
        <f t="shared" si="84"/>
        <v>1.2506797172376315E-2</v>
      </c>
      <c r="AW130">
        <f t="shared" si="85"/>
        <v>9.6153846153846159E-2</v>
      </c>
      <c r="AX130">
        <f t="shared" si="86"/>
        <v>3.0555555555555555E-2</v>
      </c>
      <c r="AY130">
        <f t="shared" si="87"/>
        <v>5.9278350515463915E-2</v>
      </c>
      <c r="AZ130">
        <f t="shared" si="88"/>
        <v>-1.99370409233997E-2</v>
      </c>
      <c r="BA130">
        <f t="shared" si="89"/>
        <v>6.9120539477381282E-2</v>
      </c>
      <c r="BB130">
        <f t="shared" si="90"/>
        <v>-4.7151277013752428E-2</v>
      </c>
      <c r="BC130">
        <f t="shared" si="91"/>
        <v>4.8562933597621323E-2</v>
      </c>
      <c r="BD130">
        <f t="shared" si="92"/>
        <v>3.0715935334873004E-2</v>
      </c>
      <c r="BE130">
        <f t="shared" si="93"/>
        <v>-1.3043478260869565E-2</v>
      </c>
      <c r="BF130">
        <f t="shared" si="94"/>
        <v>5.3177691309987028E-2</v>
      </c>
      <c r="BG130">
        <f t="shared" si="95"/>
        <v>-4.166666666666599E-3</v>
      </c>
      <c r="BH130">
        <f t="shared" si="96"/>
        <v>3.5271807838179493E-2</v>
      </c>
      <c r="BI130">
        <f t="shared" si="97"/>
        <v>4.2097164211914784E-2</v>
      </c>
      <c r="BL130">
        <f t="shared" si="98"/>
        <v>1.8260182992972821E-8</v>
      </c>
      <c r="BM130">
        <f t="shared" si="99"/>
        <v>1.7335174798031389E-2</v>
      </c>
      <c r="BN130">
        <f t="shared" si="100"/>
        <v>1.3506469822635724E-3</v>
      </c>
      <c r="BO130">
        <f t="shared" si="101"/>
        <v>3.7390120344005808E-3</v>
      </c>
      <c r="BP130">
        <f t="shared" si="102"/>
        <v>2.5089389193777507E-4</v>
      </c>
      <c r="BQ130">
        <f t="shared" si="103"/>
        <v>4.7479684416100358E-3</v>
      </c>
      <c r="BR130">
        <f t="shared" si="104"/>
        <v>4.2261230726347324E-4</v>
      </c>
      <c r="BS130">
        <f t="shared" si="105"/>
        <v>4.8598215885997673E-3</v>
      </c>
      <c r="BT130">
        <f t="shared" si="106"/>
        <v>4.8684750661746472E-4</v>
      </c>
      <c r="BU130">
        <f t="shared" si="107"/>
        <v>3.8912768691149352E-4</v>
      </c>
      <c r="BV130">
        <f t="shared" si="108"/>
        <v>3.5218165510644112E-3</v>
      </c>
      <c r="BW130">
        <f t="shared" si="109"/>
        <v>5.416235202921781E-7</v>
      </c>
      <c r="BX130">
        <f t="shared" si="110"/>
        <v>1.0084054239948563E-3</v>
      </c>
      <c r="BY130">
        <f t="shared" si="111"/>
        <v>2.088210845452269E-3</v>
      </c>
    </row>
    <row r="131" spans="1:77" ht="15.75" thickBot="1">
      <c r="A131" s="1">
        <v>41137</v>
      </c>
      <c r="B131" s="3">
        <v>18.440000000000001</v>
      </c>
      <c r="C131" s="3">
        <v>109.51</v>
      </c>
      <c r="D131" s="3">
        <v>741</v>
      </c>
      <c r="E131" s="3">
        <v>400.6</v>
      </c>
      <c r="F131" s="2">
        <v>93.6</v>
      </c>
      <c r="G131" s="3">
        <v>3809</v>
      </c>
      <c r="H131" s="2">
        <v>95.75</v>
      </c>
      <c r="I131" s="3">
        <v>53</v>
      </c>
      <c r="J131" s="3">
        <v>446.5</v>
      </c>
      <c r="K131" s="3">
        <v>11411</v>
      </c>
      <c r="L131" s="3">
        <v>404</v>
      </c>
      <c r="M131" s="3">
        <v>167.25</v>
      </c>
      <c r="N131" s="3">
        <v>814</v>
      </c>
      <c r="O131" s="3">
        <v>941</v>
      </c>
      <c r="Q131">
        <f t="shared" si="112"/>
        <v>-1.0729613733905541E-2</v>
      </c>
      <c r="R131">
        <f t="shared" si="113"/>
        <v>4.8632776656267309E-3</v>
      </c>
      <c r="S131">
        <f t="shared" si="114"/>
        <v>1.6220600162206618E-3</v>
      </c>
      <c r="T131">
        <f t="shared" si="115"/>
        <v>3.5945177139901821E-2</v>
      </c>
      <c r="U131">
        <f t="shared" si="116"/>
        <v>3.5381151495657587E-3</v>
      </c>
      <c r="V131">
        <f t="shared" si="117"/>
        <v>-1.3212435233160623E-2</v>
      </c>
      <c r="W131">
        <f t="shared" si="118"/>
        <v>8.7442056468604954E-3</v>
      </c>
      <c r="X131">
        <f t="shared" si="119"/>
        <v>-1.5601783060921311E-2</v>
      </c>
      <c r="Y131">
        <f t="shared" si="120"/>
        <v>-2.2346368715083797E-3</v>
      </c>
      <c r="Z131">
        <f t="shared" si="121"/>
        <v>-7.8254064863924871E-3</v>
      </c>
      <c r="AA131">
        <f t="shared" si="122"/>
        <v>2.4813895781637717E-3</v>
      </c>
      <c r="AB131">
        <f t="shared" si="123"/>
        <v>1.4970059880239522E-3</v>
      </c>
      <c r="AC131">
        <f t="shared" si="124"/>
        <v>7.9247152055472725E-3</v>
      </c>
      <c r="AD131">
        <f t="shared" si="124"/>
        <v>6.5247620066317498E-3</v>
      </c>
      <c r="AG131">
        <f t="shared" si="125"/>
        <v>1.2574722443972877E-4</v>
      </c>
      <c r="AH131">
        <f t="shared" si="126"/>
        <v>4.5240874057872582E-5</v>
      </c>
      <c r="AI131">
        <f t="shared" si="127"/>
        <v>3.6971198350122741E-6</v>
      </c>
      <c r="AJ131">
        <f t="shared" si="128"/>
        <v>1.3020148098868217E-3</v>
      </c>
      <c r="AK131">
        <f t="shared" si="129"/>
        <v>1.4498765072347185E-5</v>
      </c>
      <c r="AL131">
        <f t="shared" si="130"/>
        <v>1.8088394404446335E-4</v>
      </c>
      <c r="AM131">
        <f t="shared" si="131"/>
        <v>1.0271875616061297E-4</v>
      </c>
      <c r="AN131">
        <f t="shared" si="132"/>
        <v>2.0651976086942167E-4</v>
      </c>
      <c r="AO131">
        <f t="shared" si="133"/>
        <v>6.9912237451052313E-6</v>
      </c>
      <c r="AP131">
        <f t="shared" si="134"/>
        <v>6.912942049886096E-5</v>
      </c>
      <c r="AQ131">
        <f t="shared" si="135"/>
        <v>7.7701291114125675E-6</v>
      </c>
      <c r="AR131">
        <f t="shared" si="136"/>
        <v>2.7485393357831727E-6</v>
      </c>
      <c r="AS131">
        <f t="shared" si="137"/>
        <v>5.9512916685507906E-5</v>
      </c>
      <c r="AT131">
        <f t="shared" si="138"/>
        <v>4.4698064541402257E-5</v>
      </c>
      <c r="AV131">
        <f t="shared" ref="AV131:AV194" si="139">(B131-B152)/B152</f>
        <v>2.7188689505166235E-3</v>
      </c>
      <c r="AW131">
        <f t="shared" ref="AW131:AW194" si="140">(C131-C152)/C152</f>
        <v>7.3627450980392209E-2</v>
      </c>
      <c r="AX131">
        <f t="shared" ref="AX131:AX194" si="141">(D131-D152)/D152</f>
        <v>1.7857142857142856E-2</v>
      </c>
      <c r="AY131">
        <f t="shared" ref="AY131:AY194" si="142">(E131-E152)/E152</f>
        <v>5.8947924927306397E-2</v>
      </c>
      <c r="AZ131">
        <f t="shared" ref="AZ131:AZ194" si="143">(F131-F152)/F152</f>
        <v>-6.0528830837847233E-3</v>
      </c>
      <c r="BA131">
        <f t="shared" ref="BA131:BA194" si="144">(G131-G152)/G152</f>
        <v>0.10246020260492041</v>
      </c>
      <c r="BB131">
        <f t="shared" ref="BB131:BB194" si="145">(H131-H152)/H152</f>
        <v>-5.8597974633762602E-2</v>
      </c>
      <c r="BC131">
        <f t="shared" ref="BC131:BC194" si="146">(I131-I152)/I152</f>
        <v>1.9230769230769232E-2</v>
      </c>
      <c r="BD131">
        <f t="shared" ref="BD131:BD194" si="147">(J131-J152)/J152</f>
        <v>2.975092250922504E-2</v>
      </c>
      <c r="BE131">
        <f t="shared" ref="BE131:BE194" si="148">(K131-K152)/K152</f>
        <v>-1.4253628196268141E-2</v>
      </c>
      <c r="BF131">
        <f t="shared" ref="BF131:BF194" si="149">(L131-L152)/L152</f>
        <v>4.3927648578811367E-2</v>
      </c>
      <c r="BG131">
        <f t="shared" ref="BG131:BG194" si="150">(M131-M152)/M152</f>
        <v>-1.0589209654519594E-2</v>
      </c>
      <c r="BH131">
        <f t="shared" ref="BH131:BH194" si="151">(N131-N152)/N152</f>
        <v>4.1187004348938405E-2</v>
      </c>
      <c r="BI131">
        <f t="shared" ref="BI131:BI194" si="152">(O131-O152)/O152</f>
        <v>4.3700088731144608E-2</v>
      </c>
      <c r="BL131">
        <f t="shared" ref="BL131:BL194" si="153">(AV131-AV$571)^2</f>
        <v>9.8467089327846014E-5</v>
      </c>
      <c r="BM131">
        <f t="shared" ref="BM131:BM194" si="154">(AW131-AW$571)^2</f>
        <v>1.1910822741265896E-2</v>
      </c>
      <c r="BN131">
        <f t="shared" ref="BN131:BN194" si="155">(AX131-AX$571)^2</f>
        <v>5.7853414286366861E-4</v>
      </c>
      <c r="BO131">
        <f t="shared" ref="BO131:BO194" si="156">(AY131-AY$571)^2</f>
        <v>3.6987118436818513E-3</v>
      </c>
      <c r="BP131">
        <f t="shared" ref="BP131:BP194" si="157">(AZ131-AZ$571)^2</f>
        <v>3.8238730244381374E-6</v>
      </c>
      <c r="BQ131">
        <f t="shared" ref="BQ131:BQ194" si="158">(BA131-BA$571)^2</f>
        <v>1.0454074141756716E-2</v>
      </c>
      <c r="BR131">
        <f t="shared" ref="BR131:BR194" si="159">(BB131-BB$571)^2</f>
        <v>1.0242710020982606E-3</v>
      </c>
      <c r="BS131">
        <f t="shared" ref="BS131:BS194" si="160">(BC131-BC$571)^2</f>
        <v>1.6305650950119471E-3</v>
      </c>
      <c r="BT131">
        <f t="shared" ref="BT131:BT194" si="161">(BD131-BD$571)^2</f>
        <v>4.4519347156006073E-4</v>
      </c>
      <c r="BU131">
        <f t="shared" ref="BU131:BU194" si="162">(BE131-BE$571)^2</f>
        <v>4.3833575867645774E-4</v>
      </c>
      <c r="BV131">
        <f t="shared" ref="BV131:BV194" si="163">(BF131-BF$571)^2</f>
        <v>2.5094942141306894E-3</v>
      </c>
      <c r="BW131">
        <f t="shared" ref="BW131:BW194" si="164">(BG131-BG$571)^2</f>
        <v>3.2337331172464457E-5</v>
      </c>
      <c r="BX131">
        <f t="shared" ref="BX131:BX194" si="165">(BH131-BH$571)^2</f>
        <v>1.419073835349127E-3</v>
      </c>
      <c r="BY131">
        <f t="shared" ref="BY131:BY194" si="166">(BI131-BI$571)^2</f>
        <v>2.237277721869462E-3</v>
      </c>
    </row>
    <row r="132" spans="1:77" ht="15.75" thickBot="1">
      <c r="A132" s="1">
        <v>41136</v>
      </c>
      <c r="B132" s="3">
        <v>18.64</v>
      </c>
      <c r="C132" s="3">
        <v>108.98</v>
      </c>
      <c r="D132" s="3">
        <v>739.8</v>
      </c>
      <c r="E132" s="3">
        <v>386.7</v>
      </c>
      <c r="F132" s="2">
        <v>93.27</v>
      </c>
      <c r="G132" s="3">
        <v>3860</v>
      </c>
      <c r="H132" s="2">
        <v>94.92</v>
      </c>
      <c r="I132" s="3">
        <v>53.84</v>
      </c>
      <c r="J132" s="3">
        <v>447.5</v>
      </c>
      <c r="K132" s="3">
        <v>11501</v>
      </c>
      <c r="L132" s="3">
        <v>403</v>
      </c>
      <c r="M132" s="3">
        <v>167</v>
      </c>
      <c r="N132" s="3">
        <v>807.6</v>
      </c>
      <c r="O132" s="3">
        <v>934.9</v>
      </c>
      <c r="Q132">
        <f t="shared" si="112"/>
        <v>2.1505376344085562E-3</v>
      </c>
      <c r="R132">
        <f t="shared" si="113"/>
        <v>-1.8348623853207358E-4</v>
      </c>
      <c r="S132">
        <f t="shared" si="114"/>
        <v>-2.7027027027033175E-4</v>
      </c>
      <c r="T132">
        <f t="shared" si="115"/>
        <v>-7.7519379844964177E-4</v>
      </c>
      <c r="U132">
        <f t="shared" si="116"/>
        <v>-2.353192854850774E-3</v>
      </c>
      <c r="V132">
        <f t="shared" si="117"/>
        <v>2.7142096860031932E-2</v>
      </c>
      <c r="W132">
        <f t="shared" si="118"/>
        <v>-6.3854286611535584E-3</v>
      </c>
      <c r="X132">
        <f t="shared" si="119"/>
        <v>5.4154995331467089E-3</v>
      </c>
      <c r="Y132">
        <f t="shared" si="120"/>
        <v>2.2396416573348264E-3</v>
      </c>
      <c r="Z132">
        <f t="shared" si="121"/>
        <v>1.9501817214785923E-2</v>
      </c>
      <c r="AA132">
        <f t="shared" si="122"/>
        <v>9.9354197714847793E-4</v>
      </c>
      <c r="AB132">
        <f t="shared" si="123"/>
        <v>-2.9850746268656717E-3</v>
      </c>
      <c r="AC132">
        <f t="shared" si="124"/>
        <v>-3.9467192895904441E-3</v>
      </c>
      <c r="AD132">
        <f t="shared" si="124"/>
        <v>4.6206748334407417E-3</v>
      </c>
      <c r="AG132">
        <f t="shared" si="125"/>
        <v>2.7770368686667307E-6</v>
      </c>
      <c r="AH132">
        <f t="shared" si="126"/>
        <v>2.8202827882413165E-6</v>
      </c>
      <c r="AI132">
        <f t="shared" si="127"/>
        <v>9.2776960746958442E-10</v>
      </c>
      <c r="AJ132">
        <f t="shared" si="128"/>
        <v>4.0567806088488496E-7</v>
      </c>
      <c r="AK132">
        <f t="shared" si="129"/>
        <v>4.3413206552026352E-6</v>
      </c>
      <c r="AL132">
        <f t="shared" si="130"/>
        <v>7.2389096674504766E-4</v>
      </c>
      <c r="AM132">
        <f t="shared" si="131"/>
        <v>2.4946110110294571E-5</v>
      </c>
      <c r="AN132">
        <f t="shared" si="132"/>
        <v>4.4175791817058606E-5</v>
      </c>
      <c r="AO132">
        <f t="shared" si="133"/>
        <v>3.3495818716126933E-6</v>
      </c>
      <c r="AP132">
        <f t="shared" si="134"/>
        <v>3.6148706916987498E-4</v>
      </c>
      <c r="AQ132">
        <f t="shared" si="135"/>
        <v>1.6890837050225753E-6</v>
      </c>
      <c r="AR132">
        <f t="shared" si="136"/>
        <v>7.9761546966556111E-6</v>
      </c>
      <c r="AS132">
        <f t="shared" si="137"/>
        <v>1.7280424239536415E-5</v>
      </c>
      <c r="AT132">
        <f t="shared" si="138"/>
        <v>2.286344935868328E-5</v>
      </c>
      <c r="AV132">
        <f t="shared" si="139"/>
        <v>5.3937432578210045E-3</v>
      </c>
      <c r="AW132">
        <f t="shared" si="140"/>
        <v>6.6340508806262244E-2</v>
      </c>
      <c r="AX132">
        <f t="shared" si="141"/>
        <v>4.4806517311608346E-3</v>
      </c>
      <c r="AY132">
        <f t="shared" si="142"/>
        <v>1.2946659761781461E-3</v>
      </c>
      <c r="AZ132">
        <f t="shared" si="143"/>
        <v>-1.0397877984084923E-2</v>
      </c>
      <c r="BA132">
        <f t="shared" si="144"/>
        <v>0.13030746705710103</v>
      </c>
      <c r="BB132">
        <f t="shared" si="145"/>
        <v>-7.123287671232878E-2</v>
      </c>
      <c r="BC132">
        <f t="shared" si="146"/>
        <v>-4.8059149722735305E-3</v>
      </c>
      <c r="BD132">
        <f t="shared" si="147"/>
        <v>3.3964879852125665E-2</v>
      </c>
      <c r="BE132">
        <f t="shared" si="148"/>
        <v>-1.5241030910180666E-2</v>
      </c>
      <c r="BF132">
        <f t="shared" si="149"/>
        <v>3.3333333333333333E-2</v>
      </c>
      <c r="BG132">
        <f t="shared" si="150"/>
        <v>-1.1483366875813885E-2</v>
      </c>
      <c r="BH132">
        <f t="shared" si="151"/>
        <v>2.7611655426899154E-2</v>
      </c>
      <c r="BI132">
        <f t="shared" si="152"/>
        <v>2.9852390394360016E-2</v>
      </c>
      <c r="BL132">
        <f t="shared" si="153"/>
        <v>5.2536173604349673E-5</v>
      </c>
      <c r="BM132">
        <f t="shared" si="154"/>
        <v>1.037337639291926E-2</v>
      </c>
      <c r="BN132">
        <f t="shared" si="155"/>
        <v>1.1398221960296367E-4</v>
      </c>
      <c r="BO132">
        <f t="shared" si="156"/>
        <v>1.0009483958995996E-5</v>
      </c>
      <c r="BP132">
        <f t="shared" si="157"/>
        <v>3.9695890513192739E-5</v>
      </c>
      <c r="BQ132">
        <f t="shared" si="158"/>
        <v>1.6924040679023783E-2</v>
      </c>
      <c r="BR132">
        <f t="shared" si="159"/>
        <v>1.9926524812382686E-3</v>
      </c>
      <c r="BS132">
        <f t="shared" si="160"/>
        <v>2.6711234733352594E-4</v>
      </c>
      <c r="BT132">
        <f t="shared" si="161"/>
        <v>6.4077660693307305E-4</v>
      </c>
      <c r="BU132">
        <f t="shared" si="162"/>
        <v>4.8065617657151337E-4</v>
      </c>
      <c r="BV132">
        <f t="shared" si="163"/>
        <v>1.5602924174804944E-3</v>
      </c>
      <c r="BW132">
        <f t="shared" si="164"/>
        <v>4.3306263320074324E-5</v>
      </c>
      <c r="BX132">
        <f t="shared" si="165"/>
        <v>5.805809524425115E-4</v>
      </c>
      <c r="BY132">
        <f t="shared" si="166"/>
        <v>1.1190478030256789E-3</v>
      </c>
    </row>
    <row r="133" spans="1:77" ht="15.75" thickBot="1">
      <c r="A133" s="1">
        <v>41135</v>
      </c>
      <c r="B133" s="3">
        <v>18.600000000000001</v>
      </c>
      <c r="C133" s="3">
        <v>109</v>
      </c>
      <c r="D133" s="3">
        <v>740</v>
      </c>
      <c r="E133" s="3">
        <v>387</v>
      </c>
      <c r="F133" s="2">
        <v>93.49</v>
      </c>
      <c r="G133" s="3">
        <v>3758</v>
      </c>
      <c r="H133" s="2">
        <v>95.53</v>
      </c>
      <c r="I133" s="3">
        <v>53.55</v>
      </c>
      <c r="J133" s="3">
        <v>446.5</v>
      </c>
      <c r="K133" s="3">
        <v>11281</v>
      </c>
      <c r="L133" s="3">
        <v>402.6</v>
      </c>
      <c r="M133" s="3">
        <v>167.5</v>
      </c>
      <c r="N133" s="3">
        <v>810.8</v>
      </c>
      <c r="O133" s="3">
        <v>930.6</v>
      </c>
      <c r="Q133">
        <f t="shared" si="112"/>
        <v>1.6155088852989304E-3</v>
      </c>
      <c r="R133">
        <f t="shared" si="113"/>
        <v>2.4339817686307712E-2</v>
      </c>
      <c r="S133">
        <f t="shared" si="114"/>
        <v>1.928374655647383E-2</v>
      </c>
      <c r="T133">
        <f t="shared" si="115"/>
        <v>1.8153117600631354E-2</v>
      </c>
      <c r="U133">
        <f t="shared" si="116"/>
        <v>-1.7084890549921067E-3</v>
      </c>
      <c r="V133">
        <f t="shared" si="117"/>
        <v>2.1195652173913043E-2</v>
      </c>
      <c r="W133">
        <f t="shared" si="118"/>
        <v>3.1413612565446217E-4</v>
      </c>
      <c r="X133">
        <f t="shared" si="119"/>
        <v>7.9051383399208457E-3</v>
      </c>
      <c r="Y133">
        <f t="shared" si="120"/>
        <v>4.4994375703037125E-3</v>
      </c>
      <c r="Z133">
        <f t="shared" si="121"/>
        <v>1.0751724755846251E-2</v>
      </c>
      <c r="AA133">
        <f t="shared" si="122"/>
        <v>-2.2304832713754084E-3</v>
      </c>
      <c r="AB133">
        <f t="shared" si="123"/>
        <v>-3.0948696583740637E-3</v>
      </c>
      <c r="AC133">
        <f t="shared" si="124"/>
        <v>-1.1581128855296843E-2</v>
      </c>
      <c r="AD133">
        <f t="shared" si="124"/>
        <v>9.5465393794750154E-3</v>
      </c>
      <c r="AG133">
        <f t="shared" si="125"/>
        <v>1.280101327808748E-6</v>
      </c>
      <c r="AH133">
        <f t="shared" si="126"/>
        <v>6.8658010819423472E-4</v>
      </c>
      <c r="AI133">
        <f t="shared" si="127"/>
        <v>3.8355170557757357E-4</v>
      </c>
      <c r="AJ133">
        <f t="shared" si="128"/>
        <v>3.3457468414576031E-4</v>
      </c>
      <c r="AK133">
        <f t="shared" si="129"/>
        <v>2.0703751048156419E-6</v>
      </c>
      <c r="AL133">
        <f t="shared" si="130"/>
        <v>4.3927034328013729E-4</v>
      </c>
      <c r="AM133">
        <f t="shared" si="131"/>
        <v>2.906877291019073E-6</v>
      </c>
      <c r="AN133">
        <f t="shared" si="132"/>
        <v>8.3468798023053883E-5</v>
      </c>
      <c r="AO133">
        <f t="shared" si="133"/>
        <v>1.6727954455260128E-5</v>
      </c>
      <c r="AP133">
        <f t="shared" si="134"/>
        <v>1.0532343883980249E-4</v>
      </c>
      <c r="AQ133">
        <f t="shared" si="135"/>
        <v>3.7032295994238069E-6</v>
      </c>
      <c r="AR133">
        <f t="shared" si="136"/>
        <v>8.6083778087200318E-6</v>
      </c>
      <c r="AS133">
        <f t="shared" si="137"/>
        <v>1.3903670200756031E-4</v>
      </c>
      <c r="AT133">
        <f t="shared" si="138"/>
        <v>9.4234361990584229E-5</v>
      </c>
      <c r="AV133">
        <f t="shared" si="139"/>
        <v>-7.4706510138739073E-3</v>
      </c>
      <c r="AW133">
        <f t="shared" si="140"/>
        <v>3.0245746691871484E-2</v>
      </c>
      <c r="AX133">
        <f t="shared" si="141"/>
        <v>9.4120856636202115E-3</v>
      </c>
      <c r="AY133">
        <f t="shared" si="142"/>
        <v>2.2457067371202115E-2</v>
      </c>
      <c r="AZ133">
        <f t="shared" si="143"/>
        <v>-8.5896076352068116E-3</v>
      </c>
      <c r="BA133">
        <f t="shared" si="144"/>
        <v>0.12045319022063208</v>
      </c>
      <c r="BB133">
        <f t="shared" si="145"/>
        <v>-6.6086616482549654E-2</v>
      </c>
      <c r="BC133">
        <f t="shared" si="146"/>
        <v>-5.6387665198237936E-2</v>
      </c>
      <c r="BD133">
        <f t="shared" si="147"/>
        <v>3.3564814814814818E-2</v>
      </c>
      <c r="BE133">
        <f t="shared" si="148"/>
        <v>-4.1953290870488325E-2</v>
      </c>
      <c r="BF133">
        <f t="shared" si="149"/>
        <v>2.6517083120856794E-2</v>
      </c>
      <c r="BG133">
        <f t="shared" si="150"/>
        <v>-1.1799410029498525E-2</v>
      </c>
      <c r="BH133">
        <f t="shared" si="151"/>
        <v>3.7226557502878226E-2</v>
      </c>
      <c r="BI133">
        <f t="shared" si="152"/>
        <v>3.2394053694253432E-2</v>
      </c>
      <c r="BL133">
        <f t="shared" si="153"/>
        <v>4.0451581113521394E-4</v>
      </c>
      <c r="BM133">
        <f t="shared" si="154"/>
        <v>4.3237215422824759E-3</v>
      </c>
      <c r="BN133">
        <f t="shared" si="155"/>
        <v>2.4359965964449018E-4</v>
      </c>
      <c r="BO133">
        <f t="shared" si="156"/>
        <v>5.9176294802713153E-4</v>
      </c>
      <c r="BP133">
        <f t="shared" si="157"/>
        <v>2.0179835098124608E-5</v>
      </c>
      <c r="BQ133">
        <f t="shared" si="158"/>
        <v>1.4457213786465509E-2</v>
      </c>
      <c r="BR133">
        <f t="shared" si="159"/>
        <v>1.559687252891255E-3</v>
      </c>
      <c r="BS133">
        <f t="shared" si="160"/>
        <v>1.2417292012041688E-3</v>
      </c>
      <c r="BT133">
        <f t="shared" si="161"/>
        <v>6.2068251377861536E-4</v>
      </c>
      <c r="BU133">
        <f t="shared" si="162"/>
        <v>2.365473361119697E-3</v>
      </c>
      <c r="BV133">
        <f t="shared" si="163"/>
        <v>1.0682625980034191E-3</v>
      </c>
      <c r="BW133">
        <f t="shared" si="164"/>
        <v>4.7565748214465234E-5</v>
      </c>
      <c r="BX133">
        <f t="shared" si="165"/>
        <v>1.1363741849332966E-3</v>
      </c>
      <c r="BY133">
        <f t="shared" si="166"/>
        <v>1.2955561704587415E-3</v>
      </c>
    </row>
    <row r="134" spans="1:77" ht="15.75" thickBot="1">
      <c r="A134" s="1">
        <v>41134</v>
      </c>
      <c r="B134" s="3">
        <v>18.57</v>
      </c>
      <c r="C134" s="3">
        <v>106.41</v>
      </c>
      <c r="D134" s="3">
        <v>726</v>
      </c>
      <c r="E134" s="3">
        <v>380.1</v>
      </c>
      <c r="F134" s="2">
        <v>93.65</v>
      </c>
      <c r="G134" s="3">
        <v>3680</v>
      </c>
      <c r="H134" s="2">
        <v>95.5</v>
      </c>
      <c r="I134" s="3">
        <v>53.13</v>
      </c>
      <c r="J134" s="3">
        <v>444.5</v>
      </c>
      <c r="K134" s="3">
        <v>11161</v>
      </c>
      <c r="L134" s="3">
        <v>403.5</v>
      </c>
      <c r="M134" s="3">
        <v>168.02</v>
      </c>
      <c r="N134" s="3">
        <v>820.3</v>
      </c>
      <c r="O134" s="3">
        <v>921.8</v>
      </c>
      <c r="Q134">
        <f t="shared" si="112"/>
        <v>5.4141851651327245E-3</v>
      </c>
      <c r="R134">
        <f t="shared" si="113"/>
        <v>-9.217877094972151E-3</v>
      </c>
      <c r="S134">
        <f t="shared" si="114"/>
        <v>-1.6260162601626018E-2</v>
      </c>
      <c r="T134">
        <f t="shared" si="115"/>
        <v>-2.8856243441761961E-3</v>
      </c>
      <c r="U134">
        <f t="shared" si="116"/>
        <v>-2.556182767067791E-3</v>
      </c>
      <c r="V134">
        <f t="shared" si="117"/>
        <v>-5.4054054054054057E-3</v>
      </c>
      <c r="W134">
        <f t="shared" si="118"/>
        <v>-7.2765072765073055E-3</v>
      </c>
      <c r="X134">
        <f t="shared" si="119"/>
        <v>4.4016506189821218E-2</v>
      </c>
      <c r="Y134">
        <f t="shared" si="120"/>
        <v>-2.2492127755290763E-4</v>
      </c>
      <c r="Z134">
        <f t="shared" si="121"/>
        <v>-7.9111111111111118E-3</v>
      </c>
      <c r="AA134">
        <f t="shared" si="122"/>
        <v>2.9828486204324847E-3</v>
      </c>
      <c r="AB134">
        <f t="shared" si="123"/>
        <v>-1.1647058823529352E-2</v>
      </c>
      <c r="AC134">
        <f t="shared" si="124"/>
        <v>8.5407515861387479E-4</v>
      </c>
      <c r="AD134">
        <f t="shared" si="124"/>
        <v>-4.9654576856649644E-3</v>
      </c>
      <c r="AG134">
        <f t="shared" si="125"/>
        <v>2.430580623941059E-5</v>
      </c>
      <c r="AH134">
        <f t="shared" si="126"/>
        <v>5.4096335340295454E-5</v>
      </c>
      <c r="AI134">
        <f t="shared" si="127"/>
        <v>2.5470350234124017E-4</v>
      </c>
      <c r="AJ134">
        <f t="shared" si="128"/>
        <v>7.5479823592318571E-6</v>
      </c>
      <c r="AK134">
        <f t="shared" si="129"/>
        <v>5.2284184673921398E-6</v>
      </c>
      <c r="AL134">
        <f t="shared" si="130"/>
        <v>3.1835327458635128E-5</v>
      </c>
      <c r="AM134">
        <f t="shared" si="131"/>
        <v>3.4641308155728131E-5</v>
      </c>
      <c r="AN134">
        <f t="shared" si="132"/>
        <v>2.0473356983852164E-3</v>
      </c>
      <c r="AO134">
        <f t="shared" si="133"/>
        <v>4.0243372220340394E-7</v>
      </c>
      <c r="AP134">
        <f t="shared" si="134"/>
        <v>7.0561932629790064E-5</v>
      </c>
      <c r="AQ134">
        <f t="shared" si="135"/>
        <v>1.0817219561016407E-5</v>
      </c>
      <c r="AR134">
        <f t="shared" si="136"/>
        <v>1.3193262691570131E-4</v>
      </c>
      <c r="AS134">
        <f t="shared" si="137"/>
        <v>4.1450610102805751E-7</v>
      </c>
      <c r="AT134">
        <f t="shared" si="138"/>
        <v>2.3083783124989999E-5</v>
      </c>
      <c r="AV134">
        <f t="shared" si="139"/>
        <v>6.5040650406504603E-3</v>
      </c>
      <c r="AW134">
        <f t="shared" si="140"/>
        <v>-7.9246690285288881E-3</v>
      </c>
      <c r="AX134">
        <f t="shared" si="141"/>
        <v>-1.0089991818925521E-2</v>
      </c>
      <c r="AY134">
        <f t="shared" si="142"/>
        <v>7.1542130365660987E-3</v>
      </c>
      <c r="AZ134">
        <f t="shared" si="143"/>
        <v>-1.0565240359218171E-2</v>
      </c>
      <c r="BA134">
        <f t="shared" si="144"/>
        <v>7.0389761489237923E-2</v>
      </c>
      <c r="BB134">
        <f t="shared" si="145"/>
        <v>-5.3987122337791009E-2</v>
      </c>
      <c r="BC134">
        <f t="shared" si="146"/>
        <v>-8.47545219638242E-2</v>
      </c>
      <c r="BD134">
        <f t="shared" si="147"/>
        <v>3.3720930232558143E-2</v>
      </c>
      <c r="BE134">
        <f t="shared" si="148"/>
        <v>-4.606837606837607E-2</v>
      </c>
      <c r="BF134">
        <f t="shared" si="149"/>
        <v>3.4085084572014382E-2</v>
      </c>
      <c r="BG134">
        <f t="shared" si="150"/>
        <v>-1.1065332548557948E-2</v>
      </c>
      <c r="BH134">
        <f t="shared" si="151"/>
        <v>4.4701986754966769E-2</v>
      </c>
      <c r="BI134">
        <f t="shared" si="152"/>
        <v>1.9464720194647102E-2</v>
      </c>
      <c r="BL134">
        <f t="shared" si="153"/>
        <v>3.7673354550140376E-5</v>
      </c>
      <c r="BM134">
        <f t="shared" si="154"/>
        <v>7.6090992638675847E-4</v>
      </c>
      <c r="BN134">
        <f t="shared" si="155"/>
        <v>1.5166335579143804E-5</v>
      </c>
      <c r="BO134">
        <f t="shared" si="156"/>
        <v>8.1420374398624126E-5</v>
      </c>
      <c r="BP134">
        <f t="shared" si="157"/>
        <v>4.1832823082847486E-5</v>
      </c>
      <c r="BQ134">
        <f t="shared" si="158"/>
        <v>4.9244921302205166E-3</v>
      </c>
      <c r="BR134">
        <f t="shared" si="159"/>
        <v>7.5039736817683351E-4</v>
      </c>
      <c r="BS134">
        <f t="shared" si="160"/>
        <v>4.0456004699937747E-3</v>
      </c>
      <c r="BT134">
        <f t="shared" si="161"/>
        <v>6.2848564891973676E-4</v>
      </c>
      <c r="BU134">
        <f t="shared" si="162"/>
        <v>2.7826909431890173E-3</v>
      </c>
      <c r="BV134">
        <f t="shared" si="163"/>
        <v>1.6202467025314548E-3</v>
      </c>
      <c r="BW134">
        <f t="shared" si="164"/>
        <v>3.7979057680726139E-5</v>
      </c>
      <c r="BX134">
        <f t="shared" si="165"/>
        <v>1.696251904011912E-3</v>
      </c>
      <c r="BY134">
        <f t="shared" si="166"/>
        <v>5.3197123744047332E-4</v>
      </c>
    </row>
    <row r="135" spans="1:77" ht="15.75" thickBot="1">
      <c r="A135" s="1">
        <v>41131</v>
      </c>
      <c r="B135" s="3">
        <v>18.47</v>
      </c>
      <c r="C135" s="3">
        <v>107.4</v>
      </c>
      <c r="D135" s="3">
        <v>738</v>
      </c>
      <c r="E135" s="3">
        <v>381.2</v>
      </c>
      <c r="F135" s="2">
        <v>93.89</v>
      </c>
      <c r="G135" s="3">
        <v>3700</v>
      </c>
      <c r="H135" s="2">
        <v>96.2</v>
      </c>
      <c r="I135" s="3">
        <v>50.89</v>
      </c>
      <c r="J135" s="3">
        <v>444.6</v>
      </c>
      <c r="K135" s="3">
        <v>11250</v>
      </c>
      <c r="L135" s="3">
        <v>402.3</v>
      </c>
      <c r="M135" s="3">
        <v>170</v>
      </c>
      <c r="N135" s="3">
        <v>819.6</v>
      </c>
      <c r="O135" s="3">
        <v>926.4</v>
      </c>
      <c r="Q135">
        <f t="shared" si="112"/>
        <v>7.0883315158123779E-3</v>
      </c>
      <c r="R135">
        <f t="shared" si="113"/>
        <v>1.8009478672985836E-2</v>
      </c>
      <c r="S135">
        <f t="shared" si="114"/>
        <v>1.8633540372670808E-2</v>
      </c>
      <c r="T135">
        <f t="shared" si="115"/>
        <v>1.8396846254927427E-3</v>
      </c>
      <c r="U135">
        <f t="shared" si="116"/>
        <v>-4.8754636989930449E-3</v>
      </c>
      <c r="V135">
        <f t="shared" si="117"/>
        <v>0</v>
      </c>
      <c r="W135">
        <f t="shared" si="118"/>
        <v>-3.1088082901554108E-3</v>
      </c>
      <c r="X135">
        <f t="shared" si="119"/>
        <v>-5.4719562243502268E-3</v>
      </c>
      <c r="Y135">
        <f t="shared" si="120"/>
        <v>-2.4680278214044555E-3</v>
      </c>
      <c r="Z135">
        <f t="shared" si="121"/>
        <v>0</v>
      </c>
      <c r="AA135">
        <f t="shared" si="122"/>
        <v>6.0015003750938586E-3</v>
      </c>
      <c r="AB135">
        <f t="shared" si="123"/>
        <v>0</v>
      </c>
      <c r="AC135">
        <f t="shared" si="124"/>
        <v>-1.9851710117196868E-2</v>
      </c>
      <c r="AD135">
        <f t="shared" si="124"/>
        <v>1.9467878001297367E-3</v>
      </c>
      <c r="AG135">
        <f t="shared" si="125"/>
        <v>4.3615963001632316E-5</v>
      </c>
      <c r="AH135">
        <f t="shared" si="126"/>
        <v>3.9490968526650634E-4</v>
      </c>
      <c r="AI135">
        <f t="shared" si="127"/>
        <v>3.5850657867682957E-4</v>
      </c>
      <c r="AJ135">
        <f t="shared" si="128"/>
        <v>3.9122854458285882E-6</v>
      </c>
      <c r="AK135">
        <f t="shared" si="129"/>
        <v>2.1213895242445492E-5</v>
      </c>
      <c r="AL135">
        <f t="shared" si="130"/>
        <v>5.6109735625127417E-8</v>
      </c>
      <c r="AM135">
        <f t="shared" si="131"/>
        <v>2.951481849971635E-6</v>
      </c>
      <c r="AN135">
        <f t="shared" si="132"/>
        <v>1.7985814486065261E-5</v>
      </c>
      <c r="AO135">
        <f t="shared" si="133"/>
        <v>8.2799094770938179E-6</v>
      </c>
      <c r="AP135">
        <f t="shared" si="134"/>
        <v>2.3912483924114675E-7</v>
      </c>
      <c r="AQ135">
        <f t="shared" si="135"/>
        <v>3.9785892555780214E-5</v>
      </c>
      <c r="AR135">
        <f t="shared" si="136"/>
        <v>2.5877851239446424E-8</v>
      </c>
      <c r="AS135">
        <f t="shared" si="137"/>
        <v>4.0248239125347316E-4</v>
      </c>
      <c r="AT135">
        <f t="shared" si="138"/>
        <v>4.4423441032384349E-6</v>
      </c>
      <c r="AV135">
        <f t="shared" si="139"/>
        <v>4.350190320826443E-3</v>
      </c>
      <c r="AW135">
        <f t="shared" si="140"/>
        <v>-4.5416628047084519E-3</v>
      </c>
      <c r="AX135">
        <f t="shared" si="141"/>
        <v>2.1453287197231833E-2</v>
      </c>
      <c r="AY135">
        <f t="shared" si="142"/>
        <v>2.0615796519410947E-2</v>
      </c>
      <c r="AZ135">
        <f t="shared" si="143"/>
        <v>-5.0863621913744194E-3</v>
      </c>
      <c r="BA135">
        <f t="shared" si="144"/>
        <v>0.10381861575178998</v>
      </c>
      <c r="BB135">
        <f t="shared" si="145"/>
        <v>-5.4080629301868237E-2</v>
      </c>
      <c r="BC135">
        <f t="shared" si="146"/>
        <v>-0.12258620689655171</v>
      </c>
      <c r="BD135">
        <f t="shared" si="147"/>
        <v>3.4434620753839018E-2</v>
      </c>
      <c r="BE135">
        <f t="shared" si="148"/>
        <v>-3.1841652323580036E-2</v>
      </c>
      <c r="BF135">
        <f t="shared" si="149"/>
        <v>2.1065989847715766E-2</v>
      </c>
      <c r="BG135">
        <f t="shared" si="150"/>
        <v>0</v>
      </c>
      <c r="BH135">
        <f t="shared" si="151"/>
        <v>4.8081841432225096E-2</v>
      </c>
      <c r="BI135">
        <f t="shared" si="152"/>
        <v>3.2891069238488127E-2</v>
      </c>
      <c r="BL135">
        <f t="shared" si="153"/>
        <v>6.8752904070889652E-5</v>
      </c>
      <c r="BM135">
        <f t="shared" si="154"/>
        <v>9.5899237615807006E-4</v>
      </c>
      <c r="BN135">
        <f t="shared" si="155"/>
        <v>7.6446062288870373E-4</v>
      </c>
      <c r="BO135">
        <f t="shared" si="156"/>
        <v>5.0557106049931239E-4</v>
      </c>
      <c r="BP135">
        <f t="shared" si="157"/>
        <v>9.7802544711596504E-7</v>
      </c>
      <c r="BQ135">
        <f t="shared" si="158"/>
        <v>1.0733701785707879E-2</v>
      </c>
      <c r="BR135">
        <f t="shared" si="159"/>
        <v>7.5552905567094388E-4</v>
      </c>
      <c r="BS135">
        <f t="shared" si="160"/>
        <v>1.0289408138977005E-2</v>
      </c>
      <c r="BT135">
        <f t="shared" si="161"/>
        <v>6.6477889777469561E-4</v>
      </c>
      <c r="BU135">
        <f t="shared" si="162"/>
        <v>1.4841366157767614E-3</v>
      </c>
      <c r="BV135">
        <f t="shared" si="163"/>
        <v>7.4164682498762899E-4</v>
      </c>
      <c r="BW135">
        <f t="shared" si="164"/>
        <v>2.4035657626576671E-5</v>
      </c>
      <c r="BX135">
        <f t="shared" si="165"/>
        <v>1.9860778641765412E-3</v>
      </c>
      <c r="BY135">
        <f t="shared" si="166"/>
        <v>1.3315821860651251E-3</v>
      </c>
    </row>
    <row r="136" spans="1:77" ht="15.75" thickBot="1">
      <c r="A136" s="1">
        <v>41130</v>
      </c>
      <c r="B136" s="3">
        <v>18.34</v>
      </c>
      <c r="C136" s="3">
        <v>105.5</v>
      </c>
      <c r="D136" s="3">
        <v>724.5</v>
      </c>
      <c r="E136" s="3">
        <v>380.5</v>
      </c>
      <c r="F136" s="2">
        <v>94.35</v>
      </c>
      <c r="G136" s="3">
        <v>3700</v>
      </c>
      <c r="H136" s="2">
        <v>96.5</v>
      </c>
      <c r="I136" s="3">
        <v>51.17</v>
      </c>
      <c r="J136" s="3">
        <v>445.7</v>
      </c>
      <c r="K136" s="3">
        <v>11250</v>
      </c>
      <c r="L136" s="3">
        <v>399.9</v>
      </c>
      <c r="M136" s="3">
        <v>170</v>
      </c>
      <c r="N136" s="3">
        <v>836.2</v>
      </c>
      <c r="O136" s="3">
        <v>924.6</v>
      </c>
      <c r="Q136">
        <f t="shared" si="112"/>
        <v>-5.4229934924078854E-3</v>
      </c>
      <c r="R136">
        <f t="shared" si="113"/>
        <v>2.2683210546723571E-2</v>
      </c>
      <c r="S136">
        <f t="shared" si="114"/>
        <v>1.1730205278592342E-2</v>
      </c>
      <c r="T136">
        <f t="shared" si="115"/>
        <v>1.1968085106382979E-2</v>
      </c>
      <c r="U136">
        <f t="shared" si="116"/>
        <v>-1.2041884816753987E-2</v>
      </c>
      <c r="V136">
        <f t="shared" si="117"/>
        <v>-2.1574973031283709E-3</v>
      </c>
      <c r="W136">
        <f t="shared" si="118"/>
        <v>9.8367517789869994E-3</v>
      </c>
      <c r="X136">
        <f t="shared" si="119"/>
        <v>6.4909520062942224E-3</v>
      </c>
      <c r="Y136">
        <f t="shared" si="120"/>
        <v>-2.9082774049217258E-3</v>
      </c>
      <c r="Z136">
        <f t="shared" si="121"/>
        <v>4.464285714285714E-3</v>
      </c>
      <c r="AA136">
        <f t="shared" si="122"/>
        <v>5.5318078953985128E-3</v>
      </c>
      <c r="AB136">
        <f t="shared" si="123"/>
        <v>5.9171597633136093E-3</v>
      </c>
      <c r="AC136">
        <f t="shared" si="124"/>
        <v>3.5798340146166348E-2</v>
      </c>
      <c r="AD136">
        <f t="shared" si="124"/>
        <v>1.0712724092697933E-2</v>
      </c>
      <c r="AG136">
        <f t="shared" si="125"/>
        <v>3.4893673844931134E-5</v>
      </c>
      <c r="AH136">
        <f t="shared" si="126"/>
        <v>6.0250938280668423E-4</v>
      </c>
      <c r="AI136">
        <f t="shared" si="127"/>
        <v>1.4474339359470481E-4</v>
      </c>
      <c r="AJ136">
        <f t="shared" si="128"/>
        <v>1.4656371733482606E-4</v>
      </c>
      <c r="AK136">
        <f t="shared" si="129"/>
        <v>1.3858647211451139E-4</v>
      </c>
      <c r="AL136">
        <f t="shared" si="130"/>
        <v>5.7330184227444709E-6</v>
      </c>
      <c r="AM136">
        <f t="shared" si="131"/>
        <v>1.2605838056832191E-4</v>
      </c>
      <c r="AN136">
        <f t="shared" si="132"/>
        <v>5.962835198728042E-5</v>
      </c>
      <c r="AO136">
        <f t="shared" si="133"/>
        <v>1.100735071999117E-5</v>
      </c>
      <c r="AP136">
        <f t="shared" si="134"/>
        <v>1.5802865299546231E-5</v>
      </c>
      <c r="AQ136">
        <f t="shared" si="135"/>
        <v>3.4081233441779722E-5</v>
      </c>
      <c r="AR136">
        <f t="shared" si="136"/>
        <v>3.694239647233333E-5</v>
      </c>
      <c r="AS136">
        <f t="shared" si="137"/>
        <v>1.2665118985833246E-3</v>
      </c>
      <c r="AT136">
        <f t="shared" si="138"/>
        <v>1.1823568151352646E-4</v>
      </c>
      <c r="AV136">
        <f t="shared" si="139"/>
        <v>-1.3448090371167294E-2</v>
      </c>
      <c r="AW136">
        <f t="shared" si="140"/>
        <v>-3.1221303948576726E-2</v>
      </c>
      <c r="AX136">
        <f t="shared" si="141"/>
        <v>2.0746887966804979E-3</v>
      </c>
      <c r="AY136">
        <f t="shared" si="142"/>
        <v>-6.7867397546333141E-3</v>
      </c>
      <c r="AZ136">
        <f t="shared" si="143"/>
        <v>-4.2216358839050729E-3</v>
      </c>
      <c r="BA136">
        <f t="shared" si="144"/>
        <v>8.5043988269794715E-2</v>
      </c>
      <c r="BB136">
        <f t="shared" si="145"/>
        <v>-6.3106796116504854E-2</v>
      </c>
      <c r="BC136">
        <f t="shared" si="146"/>
        <v>-0.13768115942028988</v>
      </c>
      <c r="BD136">
        <f t="shared" si="147"/>
        <v>3.6511627906976721E-2</v>
      </c>
      <c r="BE136">
        <f t="shared" si="148"/>
        <v>-4.2553191489361701E-2</v>
      </c>
      <c r="BF136">
        <f t="shared" si="149"/>
        <v>7.3047858942064921E-3</v>
      </c>
      <c r="BG136">
        <f t="shared" si="150"/>
        <v>0</v>
      </c>
      <c r="BH136">
        <f t="shared" si="151"/>
        <v>6.3867684478371559E-2</v>
      </c>
      <c r="BI136">
        <f t="shared" si="152"/>
        <v>1.9517036056897172E-2</v>
      </c>
      <c r="BL136">
        <f t="shared" si="153"/>
        <v>6.8068902818320105E-4</v>
      </c>
      <c r="BM136">
        <f t="shared" si="154"/>
        <v>1.8386608653713791E-5</v>
      </c>
      <c r="BN136">
        <f t="shared" si="155"/>
        <v>6.8397574973645751E-5</v>
      </c>
      <c r="BO136">
        <f t="shared" si="156"/>
        <v>2.4183073805660414E-5</v>
      </c>
      <c r="BP136">
        <f t="shared" si="157"/>
        <v>1.5431945911353954E-8</v>
      </c>
      <c r="BQ136">
        <f t="shared" si="158"/>
        <v>7.1959511827566942E-3</v>
      </c>
      <c r="BR136">
        <f t="shared" si="159"/>
        <v>1.3332032300085366E-3</v>
      </c>
      <c r="BS136">
        <f t="shared" si="160"/>
        <v>1.3579630672021319E-2</v>
      </c>
      <c r="BT136">
        <f t="shared" si="161"/>
        <v>7.7619708085116393E-4</v>
      </c>
      <c r="BU136">
        <f t="shared" si="162"/>
        <v>2.4241869335558434E-3</v>
      </c>
      <c r="BV136">
        <f t="shared" si="163"/>
        <v>1.8149450074745113E-4</v>
      </c>
      <c r="BW136">
        <f t="shared" si="164"/>
        <v>2.4035657626576671E-5</v>
      </c>
      <c r="BX136">
        <f t="shared" si="165"/>
        <v>3.6422765822846136E-3</v>
      </c>
      <c r="BY136">
        <f t="shared" si="166"/>
        <v>5.3438725297473642E-4</v>
      </c>
    </row>
    <row r="137" spans="1:77" ht="15.75" thickBot="1">
      <c r="A137" s="1">
        <v>41129</v>
      </c>
      <c r="B137" s="3">
        <v>18.440000000000001</v>
      </c>
      <c r="C137" s="3">
        <v>103.16</v>
      </c>
      <c r="D137" s="3">
        <v>716.1</v>
      </c>
      <c r="E137" s="3">
        <v>376</v>
      </c>
      <c r="F137" s="2">
        <v>95.5</v>
      </c>
      <c r="G137" s="3">
        <v>3708</v>
      </c>
      <c r="H137" s="2">
        <v>95.56</v>
      </c>
      <c r="I137" s="3">
        <v>50.84</v>
      </c>
      <c r="J137" s="3">
        <v>447</v>
      </c>
      <c r="K137" s="3">
        <v>11200</v>
      </c>
      <c r="L137" s="3">
        <v>397.7</v>
      </c>
      <c r="M137" s="3">
        <v>169</v>
      </c>
      <c r="N137" s="3">
        <v>807.3</v>
      </c>
      <c r="O137" s="3">
        <v>914.8</v>
      </c>
      <c r="Q137">
        <f t="shared" si="112"/>
        <v>-5.3937432578208128E-3</v>
      </c>
      <c r="R137">
        <f t="shared" si="113"/>
        <v>1.3160479277155799E-2</v>
      </c>
      <c r="S137">
        <f t="shared" si="114"/>
        <v>1.396648044693055E-4</v>
      </c>
      <c r="T137">
        <f t="shared" si="115"/>
        <v>-1.2864268836965023E-2</v>
      </c>
      <c r="U137">
        <f t="shared" si="116"/>
        <v>6.2866722548200206E-4</v>
      </c>
      <c r="V137">
        <f t="shared" si="117"/>
        <v>-3.2258064516129032E-3</v>
      </c>
      <c r="W137">
        <f t="shared" si="118"/>
        <v>-4.4796332951348335E-3</v>
      </c>
      <c r="X137">
        <f t="shared" si="119"/>
        <v>8.9303433220877717E-3</v>
      </c>
      <c r="Y137">
        <f t="shared" si="120"/>
        <v>3.1418312387791231E-3</v>
      </c>
      <c r="Z137">
        <f t="shared" si="121"/>
        <v>-8.8495575221238937E-3</v>
      </c>
      <c r="AA137">
        <f t="shared" si="122"/>
        <v>2.7735753908219008E-3</v>
      </c>
      <c r="AB137">
        <f t="shared" si="123"/>
        <v>-2.9498525073746312E-3</v>
      </c>
      <c r="AC137">
        <f t="shared" si="124"/>
        <v>-2.7177269919704083E-3</v>
      </c>
      <c r="AD137">
        <f t="shared" si="124"/>
        <v>-3.3772742128772445E-3</v>
      </c>
      <c r="AG137">
        <f t="shared" si="125"/>
        <v>3.4548962074961325E-5</v>
      </c>
      <c r="AH137">
        <f t="shared" si="126"/>
        <v>2.257006027828161E-4</v>
      </c>
      <c r="AI137">
        <f t="shared" si="127"/>
        <v>1.9394721471447257E-7</v>
      </c>
      <c r="AJ137">
        <f t="shared" si="128"/>
        <v>1.6195116899486267E-4</v>
      </c>
      <c r="AK137">
        <f t="shared" si="129"/>
        <v>8.069006191616704E-7</v>
      </c>
      <c r="AL137">
        <f t="shared" si="130"/>
        <v>1.1990162396800443E-5</v>
      </c>
      <c r="AM137">
        <f t="shared" si="131"/>
        <v>9.5407641289252095E-6</v>
      </c>
      <c r="AN137">
        <f t="shared" si="132"/>
        <v>1.032526470346065E-4</v>
      </c>
      <c r="AO137">
        <f t="shared" si="133"/>
        <v>7.4658779260047295E-6</v>
      </c>
      <c r="AP137">
        <f t="shared" si="134"/>
        <v>8.7208729912703693E-5</v>
      </c>
      <c r="AQ137">
        <f t="shared" si="135"/>
        <v>9.4844347214305005E-6</v>
      </c>
      <c r="AR137">
        <f t="shared" si="136"/>
        <v>7.7784460628128217E-6</v>
      </c>
      <c r="AS137">
        <f t="shared" si="137"/>
        <v>8.5730707940416315E-6</v>
      </c>
      <c r="AT137">
        <f t="shared" si="138"/>
        <v>1.0345068814454714E-5</v>
      </c>
      <c r="AV137">
        <f t="shared" si="139"/>
        <v>-1.2319228709159101E-2</v>
      </c>
      <c r="AW137">
        <f t="shared" si="140"/>
        <v>-4.3042671614100192E-2</v>
      </c>
      <c r="AX137">
        <f t="shared" si="141"/>
        <v>4.3478260869565539E-3</v>
      </c>
      <c r="AY137">
        <f t="shared" si="142"/>
        <v>-9.22266139657444E-3</v>
      </c>
      <c r="AZ137">
        <f t="shared" si="143"/>
        <v>1.1116993118051848E-2</v>
      </c>
      <c r="BA137">
        <f t="shared" si="144"/>
        <v>6.4905226881102812E-2</v>
      </c>
      <c r="BB137">
        <f t="shared" si="145"/>
        <v>-7.0428015564202293E-2</v>
      </c>
      <c r="BC137">
        <f t="shared" si="146"/>
        <v>-0.15266666666666662</v>
      </c>
      <c r="BD137">
        <f t="shared" si="147"/>
        <v>3.4722222222222224E-2</v>
      </c>
      <c r="BE137">
        <f t="shared" si="148"/>
        <v>-1.1473962930273611E-2</v>
      </c>
      <c r="BF137">
        <f t="shared" si="149"/>
        <v>9.6471185580096763E-3</v>
      </c>
      <c r="BG137">
        <f t="shared" si="150"/>
        <v>0</v>
      </c>
      <c r="BH137">
        <f t="shared" si="151"/>
        <v>2.2934617334009005E-2</v>
      </c>
      <c r="BI137">
        <f t="shared" si="152"/>
        <v>1.1723070117230601E-2</v>
      </c>
      <c r="BL137">
        <f t="shared" si="153"/>
        <v>6.230593151509647E-4</v>
      </c>
      <c r="BM137">
        <f t="shared" si="154"/>
        <v>5.6752217540891206E-5</v>
      </c>
      <c r="BN137">
        <f t="shared" si="155"/>
        <v>1.1116370386204275E-4</v>
      </c>
      <c r="BO137">
        <f t="shared" si="156"/>
        <v>5.4074705285096355E-5</v>
      </c>
      <c r="BP137">
        <f t="shared" si="157"/>
        <v>2.3147807746462529E-4</v>
      </c>
      <c r="BQ137">
        <f t="shared" si="158"/>
        <v>4.1848208264060605E-3</v>
      </c>
      <c r="BR137">
        <f t="shared" si="159"/>
        <v>1.9214436698693918E-3</v>
      </c>
      <c r="BS137">
        <f t="shared" si="160"/>
        <v>1.7296768541776628E-2</v>
      </c>
      <c r="BT137">
        <f t="shared" si="161"/>
        <v>6.7969224603895166E-4</v>
      </c>
      <c r="BU137">
        <f t="shared" si="162"/>
        <v>3.2966954307243564E-4</v>
      </c>
      <c r="BV137">
        <f t="shared" si="163"/>
        <v>2.5009278510066822E-4</v>
      </c>
      <c r="BW137">
        <f t="shared" si="164"/>
        <v>2.4035657626576671E-5</v>
      </c>
      <c r="BX137">
        <f t="shared" si="165"/>
        <v>3.7706685686547339E-4</v>
      </c>
      <c r="BY137">
        <f t="shared" si="166"/>
        <v>2.3478978103133957E-4</v>
      </c>
    </row>
    <row r="138" spans="1:77" ht="15.75" thickBot="1">
      <c r="A138" s="1">
        <v>41128</v>
      </c>
      <c r="B138" s="3">
        <v>18.54</v>
      </c>
      <c r="C138" s="3">
        <v>101.82</v>
      </c>
      <c r="D138" s="3">
        <v>716</v>
      </c>
      <c r="E138" s="3">
        <v>380.9</v>
      </c>
      <c r="F138" s="2">
        <v>95.44</v>
      </c>
      <c r="G138" s="3">
        <v>3720</v>
      </c>
      <c r="H138" s="2">
        <v>95.99</v>
      </c>
      <c r="I138" s="3">
        <v>50.39</v>
      </c>
      <c r="J138" s="3">
        <v>445.6</v>
      </c>
      <c r="K138" s="3">
        <v>11300</v>
      </c>
      <c r="L138" s="3">
        <v>396.6</v>
      </c>
      <c r="M138" s="3">
        <v>169.5</v>
      </c>
      <c r="N138" s="3">
        <v>809.5</v>
      </c>
      <c r="O138" s="3">
        <v>917.9</v>
      </c>
      <c r="Q138">
        <f t="shared" si="112"/>
        <v>-4.8309178743961281E-3</v>
      </c>
      <c r="R138">
        <f t="shared" si="113"/>
        <v>-6.6341463414634812E-3</v>
      </c>
      <c r="S138">
        <f t="shared" si="114"/>
        <v>1.7768301350390904E-2</v>
      </c>
      <c r="T138">
        <f t="shared" si="115"/>
        <v>7.1390798519301657E-3</v>
      </c>
      <c r="U138">
        <f t="shared" si="116"/>
        <v>-3.237597911227178E-3</v>
      </c>
      <c r="V138">
        <f t="shared" si="117"/>
        <v>-1.5873015873015872E-2</v>
      </c>
      <c r="W138">
        <f t="shared" si="118"/>
        <v>1.0421052631578893E-2</v>
      </c>
      <c r="X138">
        <f t="shared" si="119"/>
        <v>1.9884668920262761E-3</v>
      </c>
      <c r="Y138">
        <f t="shared" si="120"/>
        <v>-4.245810055865871E-3</v>
      </c>
      <c r="Z138">
        <f t="shared" si="121"/>
        <v>-4.4052863436123352E-3</v>
      </c>
      <c r="AA138">
        <f t="shared" si="122"/>
        <v>4.0506329113924626E-3</v>
      </c>
      <c r="AB138">
        <f t="shared" si="123"/>
        <v>-2.9411764705882353E-3</v>
      </c>
      <c r="AC138">
        <f t="shared" si="124"/>
        <v>1.6959798994974875E-2</v>
      </c>
      <c r="AD138">
        <f t="shared" si="124"/>
        <v>4.5966947575789988E-3</v>
      </c>
      <c r="AG138">
        <f t="shared" si="125"/>
        <v>2.8249343308780228E-5</v>
      </c>
      <c r="AH138">
        <f t="shared" si="126"/>
        <v>2.2765211543827018E-5</v>
      </c>
      <c r="AI138">
        <f t="shared" si="127"/>
        <v>3.2648987879798513E-4</v>
      </c>
      <c r="AJ138">
        <f t="shared" si="128"/>
        <v>5.295975076077861E-5</v>
      </c>
      <c r="AK138">
        <f t="shared" si="129"/>
        <v>8.808956717103639E-6</v>
      </c>
      <c r="AL138">
        <f t="shared" si="130"/>
        <v>2.5952858190018567E-4</v>
      </c>
      <c r="AM138">
        <f t="shared" si="131"/>
        <v>1.3952034823201269E-4</v>
      </c>
      <c r="AN138">
        <f t="shared" si="132"/>
        <v>1.0364887519752429E-5</v>
      </c>
      <c r="AO138">
        <f t="shared" si="133"/>
        <v>2.1671496120999937E-5</v>
      </c>
      <c r="AP138">
        <f t="shared" si="134"/>
        <v>2.3954077239195818E-5</v>
      </c>
      <c r="AQ138">
        <f t="shared" si="135"/>
        <v>1.8981170055167332E-5</v>
      </c>
      <c r="AR138">
        <f t="shared" si="136"/>
        <v>7.7301266363482063E-6</v>
      </c>
      <c r="AS138">
        <f t="shared" si="137"/>
        <v>2.8054726838076224E-4</v>
      </c>
      <c r="AT138">
        <f t="shared" si="138"/>
        <v>2.2634699391006942E-5</v>
      </c>
      <c r="AV138">
        <f t="shared" si="139"/>
        <v>1.6447368421052672E-2</v>
      </c>
      <c r="AW138">
        <f t="shared" si="140"/>
        <v>-4.8411214953271095E-2</v>
      </c>
      <c r="AX138">
        <f t="shared" si="141"/>
        <v>1.5602836879432624E-2</v>
      </c>
      <c r="AY138">
        <f t="shared" si="142"/>
        <v>7.671957671957612E-3</v>
      </c>
      <c r="AZ138">
        <f t="shared" si="143"/>
        <v>1.5643290411833551E-2</v>
      </c>
      <c r="BA138">
        <f t="shared" si="144"/>
        <v>4.49438202247191E-2</v>
      </c>
      <c r="BB138">
        <f t="shared" si="145"/>
        <v>-8.1435406698564639E-2</v>
      </c>
      <c r="BC138">
        <f t="shared" si="146"/>
        <v>-0.18051715726134332</v>
      </c>
      <c r="BD138">
        <f t="shared" si="147"/>
        <v>3.1481481481481534E-2</v>
      </c>
      <c r="BE138">
        <f t="shared" si="148"/>
        <v>-1.9097222222222224E-2</v>
      </c>
      <c r="BF138">
        <f t="shared" si="149"/>
        <v>1.4322250639386247E-2</v>
      </c>
      <c r="BG138">
        <f t="shared" si="150"/>
        <v>-2.9411764705882353E-3</v>
      </c>
      <c r="BH138">
        <f t="shared" si="151"/>
        <v>-3.7046184243017357E-4</v>
      </c>
      <c r="BI138">
        <f t="shared" si="152"/>
        <v>1.0457948040510789E-2</v>
      </c>
      <c r="BL138">
        <f t="shared" si="153"/>
        <v>1.4481381235862846E-5</v>
      </c>
      <c r="BM138">
        <f t="shared" si="154"/>
        <v>1.6646031658290082E-4</v>
      </c>
      <c r="BN138">
        <f t="shared" si="155"/>
        <v>4.7517158204884758E-4</v>
      </c>
      <c r="BO138">
        <f t="shared" si="156"/>
        <v>9.1031989002500233E-5</v>
      </c>
      <c r="BP138">
        <f t="shared" si="157"/>
        <v>3.8969527250556387E-4</v>
      </c>
      <c r="BQ138">
        <f t="shared" si="158"/>
        <v>2.0006641590837033E-3</v>
      </c>
      <c r="BR138">
        <f t="shared" si="159"/>
        <v>3.0076083507657478E-3</v>
      </c>
      <c r="BS138">
        <f t="shared" si="160"/>
        <v>2.5398054317624062E-2</v>
      </c>
      <c r="BT138">
        <f t="shared" si="161"/>
        <v>5.2121653891988844E-4</v>
      </c>
      <c r="BU138">
        <f t="shared" si="162"/>
        <v>6.6461167977600725E-4</v>
      </c>
      <c r="BV138">
        <f t="shared" si="163"/>
        <v>4.1981773474720867E-4</v>
      </c>
      <c r="BW138">
        <f t="shared" si="164"/>
        <v>3.8472506219098082E-6</v>
      </c>
      <c r="BX138">
        <f t="shared" si="165"/>
        <v>1.5107756546257718E-5</v>
      </c>
      <c r="BY138">
        <f t="shared" si="166"/>
        <v>1.9761975923568179E-4</v>
      </c>
    </row>
    <row r="139" spans="1:77" ht="15.75" thickBot="1">
      <c r="A139" s="1">
        <v>41127</v>
      </c>
      <c r="B139" s="3">
        <v>18.63</v>
      </c>
      <c r="C139" s="3">
        <v>102.5</v>
      </c>
      <c r="D139" s="3">
        <v>703.5</v>
      </c>
      <c r="E139" s="3">
        <v>378.2</v>
      </c>
      <c r="F139" s="2">
        <v>95.75</v>
      </c>
      <c r="G139" s="3">
        <v>3780</v>
      </c>
      <c r="H139" s="2">
        <v>95</v>
      </c>
      <c r="I139" s="3">
        <v>50.29</v>
      </c>
      <c r="J139" s="3">
        <v>447.5</v>
      </c>
      <c r="K139" s="3">
        <v>11350</v>
      </c>
      <c r="L139" s="3">
        <v>395</v>
      </c>
      <c r="M139" s="3">
        <v>170</v>
      </c>
      <c r="N139" s="3">
        <v>796</v>
      </c>
      <c r="O139" s="3">
        <v>913.7</v>
      </c>
      <c r="Q139">
        <f t="shared" si="112"/>
        <v>0</v>
      </c>
      <c r="R139">
        <f t="shared" si="113"/>
        <v>1.3847675568743875E-2</v>
      </c>
      <c r="S139">
        <f t="shared" si="114"/>
        <v>-5.6537102473498231E-3</v>
      </c>
      <c r="T139">
        <f t="shared" si="115"/>
        <v>3.9010989010988976E-2</v>
      </c>
      <c r="U139">
        <f t="shared" si="116"/>
        <v>1.8617021276595744E-2</v>
      </c>
      <c r="V139">
        <f t="shared" si="117"/>
        <v>2.7732463295269169E-2</v>
      </c>
      <c r="W139">
        <f t="shared" si="118"/>
        <v>-1.0416666666666666E-2</v>
      </c>
      <c r="X139">
        <f t="shared" si="119"/>
        <v>2.0702252892226426E-2</v>
      </c>
      <c r="Y139">
        <f t="shared" si="120"/>
        <v>6.9756975697570275E-3</v>
      </c>
      <c r="Z139">
        <f t="shared" si="121"/>
        <v>1.611459265890779E-2</v>
      </c>
      <c r="AA139">
        <f t="shared" si="122"/>
        <v>2.5380710659898475E-3</v>
      </c>
      <c r="AB139">
        <f t="shared" si="123"/>
        <v>1.9184652278177387E-2</v>
      </c>
      <c r="AC139">
        <f t="shared" si="124"/>
        <v>2.0774557578866436E-2</v>
      </c>
      <c r="AD139">
        <f t="shared" si="124"/>
        <v>1.6125444839857651E-2</v>
      </c>
      <c r="AG139">
        <f t="shared" si="125"/>
        <v>2.3434627982572245E-7</v>
      </c>
      <c r="AH139">
        <f t="shared" si="126"/>
        <v>2.4682080210241457E-4</v>
      </c>
      <c r="AI139">
        <f t="shared" si="127"/>
        <v>2.8654402014781928E-5</v>
      </c>
      <c r="AJ139">
        <f t="shared" si="128"/>
        <v>1.5326641039636166E-3</v>
      </c>
      <c r="AK139">
        <f t="shared" si="129"/>
        <v>3.5670481249585755E-4</v>
      </c>
      <c r="AL139">
        <f t="shared" si="130"/>
        <v>7.5600737918521952E-4</v>
      </c>
      <c r="AM139">
        <f t="shared" si="131"/>
        <v>8.1465897988550659E-5</v>
      </c>
      <c r="AN139">
        <f t="shared" si="132"/>
        <v>4.8106704048953941E-4</v>
      </c>
      <c r="AO139">
        <f t="shared" si="133"/>
        <v>4.3115536716511725E-5</v>
      </c>
      <c r="AP139">
        <f t="shared" si="134"/>
        <v>2.4415902326282887E-4</v>
      </c>
      <c r="AQ139">
        <f t="shared" si="135"/>
        <v>8.0893406452640936E-6</v>
      </c>
      <c r="AR139">
        <f t="shared" si="136"/>
        <v>3.7424907520046863E-4</v>
      </c>
      <c r="AS139">
        <f t="shared" si="137"/>
        <v>4.2289059499516787E-4</v>
      </c>
      <c r="AT139">
        <f t="shared" si="138"/>
        <v>2.6524499919206859E-4</v>
      </c>
      <c r="AV139">
        <f t="shared" si="139"/>
        <v>6.4829821717988885E-3</v>
      </c>
      <c r="AW139">
        <f t="shared" si="140"/>
        <v>-6.6909421939007688E-2</v>
      </c>
      <c r="AX139">
        <f t="shared" si="141"/>
        <v>1.6324761629586758E-2</v>
      </c>
      <c r="AY139">
        <f t="shared" si="142"/>
        <v>-5.4500000000000028E-2</v>
      </c>
      <c r="AZ139">
        <f t="shared" si="143"/>
        <v>1.0234226630090725E-2</v>
      </c>
      <c r="BA139">
        <f t="shared" si="144"/>
        <v>4.1322314049586778E-2</v>
      </c>
      <c r="BB139">
        <f t="shared" si="145"/>
        <v>-9.5238095238095233E-2</v>
      </c>
      <c r="BC139">
        <f t="shared" si="146"/>
        <v>-0.21237274862960065</v>
      </c>
      <c r="BD139">
        <f t="shared" si="147"/>
        <v>4.1181945090739851E-2</v>
      </c>
      <c r="BE139">
        <f t="shared" si="148"/>
        <v>2.3629148629148628E-2</v>
      </c>
      <c r="BF139">
        <f t="shared" si="149"/>
        <v>2.464332036316472E-2</v>
      </c>
      <c r="BG139">
        <f t="shared" si="150"/>
        <v>-2.9325513196480938E-3</v>
      </c>
      <c r="BH139">
        <f t="shared" si="151"/>
        <v>-1.6069221260815822E-2</v>
      </c>
      <c r="BI139">
        <f t="shared" si="152"/>
        <v>-2.8374986358178644E-3</v>
      </c>
      <c r="BL139">
        <f t="shared" si="153"/>
        <v>3.793260653251556E-5</v>
      </c>
      <c r="BM139">
        <f t="shared" si="154"/>
        <v>9.8596986549571086E-4</v>
      </c>
      <c r="BN139">
        <f t="shared" si="155"/>
        <v>5.0716641070274089E-4</v>
      </c>
      <c r="BO139">
        <f t="shared" si="156"/>
        <v>2.7700104901721341E-3</v>
      </c>
      <c r="BP139">
        <f t="shared" si="157"/>
        <v>2.053958228395561E-4</v>
      </c>
      <c r="BQ139">
        <f t="shared" si="158"/>
        <v>1.6898083278191335E-3</v>
      </c>
      <c r="BR139">
        <f t="shared" si="159"/>
        <v>4.7120474365720325E-3</v>
      </c>
      <c r="BS139">
        <f t="shared" si="160"/>
        <v>3.6566335779978448E-2</v>
      </c>
      <c r="BT139">
        <f t="shared" si="161"/>
        <v>1.0582419473172016E-3</v>
      </c>
      <c r="BU139">
        <f t="shared" si="162"/>
        <v>2.8717732909240719E-4</v>
      </c>
      <c r="BV139">
        <f t="shared" si="163"/>
        <v>9.4928838646266001E-4</v>
      </c>
      <c r="BW139">
        <f t="shared" si="164"/>
        <v>3.8811604637412602E-6</v>
      </c>
      <c r="BX139">
        <f t="shared" si="165"/>
        <v>3.8359687038909353E-4</v>
      </c>
      <c r="BY139">
        <f t="shared" si="166"/>
        <v>5.8107513257369302E-7</v>
      </c>
    </row>
    <row r="140" spans="1:77" ht="15.75" thickBot="1">
      <c r="A140" s="1">
        <v>41124</v>
      </c>
      <c r="B140" s="3">
        <v>18.63</v>
      </c>
      <c r="C140" s="3">
        <v>101.1</v>
      </c>
      <c r="D140" s="3">
        <v>707.5</v>
      </c>
      <c r="E140" s="3">
        <v>364</v>
      </c>
      <c r="F140" s="2">
        <v>94</v>
      </c>
      <c r="G140" s="3">
        <v>3678</v>
      </c>
      <c r="H140" s="2">
        <v>96</v>
      </c>
      <c r="I140" s="3">
        <v>49.27</v>
      </c>
      <c r="J140" s="3">
        <v>444.4</v>
      </c>
      <c r="K140" s="3">
        <v>11170</v>
      </c>
      <c r="L140" s="3">
        <v>394</v>
      </c>
      <c r="M140" s="3">
        <v>166.8</v>
      </c>
      <c r="N140" s="3">
        <v>779.8</v>
      </c>
      <c r="O140" s="3">
        <v>899.2</v>
      </c>
      <c r="Q140">
        <f t="shared" si="112"/>
        <v>4.8543689320388276E-3</v>
      </c>
      <c r="R140">
        <f t="shared" si="113"/>
        <v>-1.4139444173573894E-2</v>
      </c>
      <c r="S140">
        <f t="shared" si="114"/>
        <v>1.3610315186246419E-2</v>
      </c>
      <c r="T140">
        <f t="shared" si="115"/>
        <v>1.2799109627156436E-2</v>
      </c>
      <c r="U140">
        <f t="shared" si="116"/>
        <v>7.0709235054638589E-3</v>
      </c>
      <c r="V140">
        <f t="shared" si="117"/>
        <v>2.5941422594142258E-2</v>
      </c>
      <c r="W140">
        <f t="shared" si="118"/>
        <v>-9.9009900990098369E-3</v>
      </c>
      <c r="X140">
        <f t="shared" si="119"/>
        <v>-1.4599999999999938E-2</v>
      </c>
      <c r="Y140">
        <f t="shared" si="120"/>
        <v>-8.035714285714337E-3</v>
      </c>
      <c r="Z140">
        <f t="shared" si="121"/>
        <v>-9.3126385809312647E-3</v>
      </c>
      <c r="AA140">
        <f t="shared" si="122"/>
        <v>0</v>
      </c>
      <c r="AB140">
        <f t="shared" si="123"/>
        <v>-1.5929203539822943E-2</v>
      </c>
      <c r="AC140">
        <f t="shared" si="124"/>
        <v>2.0680628272251249E-2</v>
      </c>
      <c r="AD140">
        <f t="shared" si="124"/>
        <v>1.113235128752962E-2</v>
      </c>
      <c r="AG140">
        <f t="shared" si="125"/>
        <v>1.9099309490706105E-5</v>
      </c>
      <c r="AH140">
        <f t="shared" si="126"/>
        <v>1.5071461723829922E-4</v>
      </c>
      <c r="AI140">
        <f t="shared" si="127"/>
        <v>1.9351716651512055E-4</v>
      </c>
      <c r="AJ140">
        <f t="shared" si="128"/>
        <v>1.673756669844362E-4</v>
      </c>
      <c r="AK140">
        <f t="shared" si="129"/>
        <v>5.388342107485198E-5</v>
      </c>
      <c r="AL140">
        <f t="shared" si="130"/>
        <v>6.6072377027496848E-4</v>
      </c>
      <c r="AM140">
        <f t="shared" si="131"/>
        <v>7.2422985627308155E-5</v>
      </c>
      <c r="AN140">
        <f t="shared" si="132"/>
        <v>1.7873049133247182E-4</v>
      </c>
      <c r="AO140">
        <f t="shared" si="133"/>
        <v>7.1320890397219403E-5</v>
      </c>
      <c r="AP140">
        <f t="shared" si="134"/>
        <v>9.6072195825618726E-5</v>
      </c>
      <c r="AQ140">
        <f t="shared" si="135"/>
        <v>9.3700610143068842E-8</v>
      </c>
      <c r="AR140">
        <f t="shared" si="136"/>
        <v>2.4864047060441574E-4</v>
      </c>
      <c r="AS140">
        <f t="shared" si="137"/>
        <v>4.190362360966338E-4</v>
      </c>
      <c r="AT140">
        <f t="shared" si="138"/>
        <v>1.2753750449900694E-4</v>
      </c>
      <c r="AV140">
        <f t="shared" si="139"/>
        <v>5.939524838012928E-3</v>
      </c>
      <c r="AW140">
        <f t="shared" si="140"/>
        <v>2.9761904761904483E-3</v>
      </c>
      <c r="AX140">
        <f t="shared" si="141"/>
        <v>3.3601168736303873E-2</v>
      </c>
      <c r="AY140">
        <f t="shared" si="142"/>
        <v>-8.2892416225749513E-2</v>
      </c>
      <c r="AZ140">
        <f t="shared" si="143"/>
        <v>1.3848940023436184E-3</v>
      </c>
      <c r="BA140">
        <f t="shared" si="144"/>
        <v>2.6800670016750419E-2</v>
      </c>
      <c r="BB140">
        <f t="shared" si="145"/>
        <v>-8.3882049813913589E-2</v>
      </c>
      <c r="BC140">
        <f t="shared" si="146"/>
        <v>-0.21917591125198094</v>
      </c>
      <c r="BD140">
        <f t="shared" si="147"/>
        <v>3.0373290053327069E-2</v>
      </c>
      <c r="BE140">
        <f t="shared" si="148"/>
        <v>-1.1504424778761062E-2</v>
      </c>
      <c r="BF140">
        <f t="shared" si="149"/>
        <v>1.6774193548387096E-2</v>
      </c>
      <c r="BG140">
        <f t="shared" si="150"/>
        <v>-2.399063779988294E-2</v>
      </c>
      <c r="BH140">
        <f t="shared" si="151"/>
        <v>-4.5532435740514132E-2</v>
      </c>
      <c r="BI140">
        <f t="shared" si="152"/>
        <v>-1.4791278623863263E-2</v>
      </c>
      <c r="BL140">
        <f t="shared" si="153"/>
        <v>4.4922200329865985E-5</v>
      </c>
      <c r="BM140">
        <f t="shared" si="154"/>
        <v>1.4811302713193639E-3</v>
      </c>
      <c r="BN140">
        <f t="shared" si="155"/>
        <v>1.5837823119544195E-3</v>
      </c>
      <c r="BO140">
        <f t="shared" si="156"/>
        <v>6.5647760100902433E-3</v>
      </c>
      <c r="BP140">
        <f t="shared" si="157"/>
        <v>3.0055662660610032E-5</v>
      </c>
      <c r="BQ140">
        <f t="shared" si="158"/>
        <v>7.0679594847256348E-4</v>
      </c>
      <c r="BR140">
        <f t="shared" si="159"/>
        <v>3.2819503833477512E-3</v>
      </c>
      <c r="BS140">
        <f t="shared" si="160"/>
        <v>3.9214464693446568E-2</v>
      </c>
      <c r="BT140">
        <f t="shared" si="161"/>
        <v>4.718442357522057E-4</v>
      </c>
      <c r="BU140">
        <f t="shared" si="162"/>
        <v>3.3077665064100214E-4</v>
      </c>
      <c r="BV140">
        <f t="shared" si="163"/>
        <v>5.263077028057389E-4</v>
      </c>
      <c r="BW140">
        <f t="shared" si="164"/>
        <v>3.6435252179043044E-4</v>
      </c>
      <c r="BX140">
        <f t="shared" si="165"/>
        <v>2.4057890643851471E-3</v>
      </c>
      <c r="BY140">
        <f t="shared" si="166"/>
        <v>1.2524960834988587E-4</v>
      </c>
    </row>
    <row r="141" spans="1:77" ht="15.75" thickBot="1">
      <c r="A141" s="1">
        <v>41123</v>
      </c>
      <c r="B141" s="3">
        <v>18.54</v>
      </c>
      <c r="C141" s="3">
        <v>102.55</v>
      </c>
      <c r="D141" s="3">
        <v>698</v>
      </c>
      <c r="E141" s="3">
        <v>359.4</v>
      </c>
      <c r="F141" s="2">
        <v>93.34</v>
      </c>
      <c r="G141" s="3">
        <v>3585</v>
      </c>
      <c r="H141" s="2">
        <v>96.96</v>
      </c>
      <c r="I141" s="3">
        <v>50</v>
      </c>
      <c r="J141" s="3">
        <v>448</v>
      </c>
      <c r="K141" s="3">
        <v>11275</v>
      </c>
      <c r="L141" s="3">
        <v>394</v>
      </c>
      <c r="M141" s="3">
        <v>169.5</v>
      </c>
      <c r="N141" s="3">
        <v>764</v>
      </c>
      <c r="O141" s="3">
        <v>889.3</v>
      </c>
      <c r="Q141">
        <f t="shared" si="112"/>
        <v>-3.2258064516130251E-3</v>
      </c>
      <c r="R141">
        <f t="shared" si="113"/>
        <v>-6.278559678303787E-2</v>
      </c>
      <c r="S141">
        <f t="shared" si="114"/>
        <v>4.3165467625899279E-3</v>
      </c>
      <c r="T141">
        <f t="shared" si="115"/>
        <v>-8.5517241379310972E-3</v>
      </c>
      <c r="U141">
        <f t="shared" si="116"/>
        <v>-8.6032926181625301E-3</v>
      </c>
      <c r="V141">
        <f t="shared" si="117"/>
        <v>2.7972027972027972E-3</v>
      </c>
      <c r="W141">
        <f t="shared" si="118"/>
        <v>-1.5634517766497526E-2</v>
      </c>
      <c r="X141">
        <f t="shared" si="119"/>
        <v>-2.9126213592233011E-2</v>
      </c>
      <c r="Y141">
        <f t="shared" si="120"/>
        <v>-4.4444444444444444E-3</v>
      </c>
      <c r="Z141">
        <f t="shared" si="121"/>
        <v>-7.2202166064981952E-3</v>
      </c>
      <c r="AA141">
        <f t="shared" si="122"/>
        <v>8.4463782953673183E-3</v>
      </c>
      <c r="AB141">
        <f t="shared" si="123"/>
        <v>-2.9411764705882353E-3</v>
      </c>
      <c r="AC141">
        <f t="shared" si="124"/>
        <v>-3.6691463875929926E-2</v>
      </c>
      <c r="AD141">
        <f t="shared" si="124"/>
        <v>-5.5909650005590969E-3</v>
      </c>
      <c r="AG141">
        <f t="shared" si="125"/>
        <v>1.3763355835343935E-5</v>
      </c>
      <c r="AH141">
        <f t="shared" si="126"/>
        <v>3.7115803447889967E-3</v>
      </c>
      <c r="AI141">
        <f t="shared" si="127"/>
        <v>2.1319240832672419E-5</v>
      </c>
      <c r="AJ141">
        <f t="shared" si="128"/>
        <v>7.0786291582430492E-5</v>
      </c>
      <c r="AK141">
        <f t="shared" si="129"/>
        <v>6.9450278547982281E-5</v>
      </c>
      <c r="AL141">
        <f t="shared" si="130"/>
        <v>6.555278753391148E-6</v>
      </c>
      <c r="AM141">
        <f t="shared" si="131"/>
        <v>2.0288291018506251E-4</v>
      </c>
      <c r="AN141">
        <f t="shared" si="132"/>
        <v>7.7814363061448719E-4</v>
      </c>
      <c r="AO141">
        <f t="shared" si="133"/>
        <v>2.3560343341659612E-5</v>
      </c>
      <c r="AP141">
        <f t="shared" si="134"/>
        <v>5.9432081212349958E-5</v>
      </c>
      <c r="AQ141">
        <f t="shared" si="135"/>
        <v>7.6605973532103933E-5</v>
      </c>
      <c r="AR141">
        <f t="shared" si="136"/>
        <v>7.7301266363482063E-6</v>
      </c>
      <c r="AS141">
        <f t="shared" si="137"/>
        <v>1.3617367583080378E-3</v>
      </c>
      <c r="AT141">
        <f t="shared" si="138"/>
        <v>2.9485615596150284E-5</v>
      </c>
      <c r="AV141">
        <f t="shared" si="139"/>
        <v>7.6086956521739446E-3</v>
      </c>
      <c r="AW141">
        <f t="shared" si="140"/>
        <v>1.5346534653465319E-2</v>
      </c>
      <c r="AX141">
        <f t="shared" si="141"/>
        <v>1.5784187114363938E-3</v>
      </c>
      <c r="AY141">
        <f t="shared" si="142"/>
        <v>-8.4564442180336333E-2</v>
      </c>
      <c r="AZ141">
        <f t="shared" si="143"/>
        <v>9.6514745308314649E-4</v>
      </c>
      <c r="BA141">
        <f t="shared" si="144"/>
        <v>1.3966480446927375E-3</v>
      </c>
      <c r="BB141">
        <f t="shared" si="145"/>
        <v>-6.4634381632259333E-2</v>
      </c>
      <c r="BC141">
        <f t="shared" si="146"/>
        <v>-0.24642049736247168</v>
      </c>
      <c r="BD141">
        <f t="shared" si="147"/>
        <v>4.1860465116279069E-2</v>
      </c>
      <c r="BE141">
        <f t="shared" si="148"/>
        <v>1.0938760871514391E-2</v>
      </c>
      <c r="BF141">
        <f t="shared" si="149"/>
        <v>2.072538860103627E-2</v>
      </c>
      <c r="BG141">
        <f t="shared" si="150"/>
        <v>2.9585798816568047E-3</v>
      </c>
      <c r="BH141">
        <f t="shared" si="151"/>
        <v>-6.2576687116564417E-2</v>
      </c>
      <c r="BI141">
        <f t="shared" si="152"/>
        <v>-2.4355458036204109E-2</v>
      </c>
      <c r="BL141">
        <f t="shared" si="153"/>
        <v>2.5333421997743173E-5</v>
      </c>
      <c r="BM141">
        <f t="shared" si="154"/>
        <v>2.5863123426809864E-3</v>
      </c>
      <c r="BN141">
        <f t="shared" si="155"/>
        <v>6.0435271227972861E-5</v>
      </c>
      <c r="BO141">
        <f t="shared" si="156"/>
        <v>6.8385178198314594E-3</v>
      </c>
      <c r="BP141">
        <f t="shared" si="157"/>
        <v>2.5629493032197315E-5</v>
      </c>
      <c r="BQ141">
        <f t="shared" si="158"/>
        <v>1.3962075752858295E-6</v>
      </c>
      <c r="BR141">
        <f t="shared" si="159"/>
        <v>1.4470903772892648E-3</v>
      </c>
      <c r="BS141">
        <f t="shared" si="160"/>
        <v>5.0747028099969546E-2</v>
      </c>
      <c r="BT141">
        <f t="shared" si="161"/>
        <v>1.1028477057721973E-3</v>
      </c>
      <c r="BU141">
        <f t="shared" si="162"/>
        <v>1.8112850645385899E-5</v>
      </c>
      <c r="BV141">
        <f t="shared" si="163"/>
        <v>7.2321151492282288E-4</v>
      </c>
      <c r="BW141">
        <f t="shared" si="164"/>
        <v>6.1798423111286059E-5</v>
      </c>
      <c r="BX141">
        <f t="shared" si="165"/>
        <v>4.3682972114471039E-3</v>
      </c>
      <c r="BY141">
        <f t="shared" si="166"/>
        <v>4.3079810935914785E-4</v>
      </c>
    </row>
    <row r="142" spans="1:77" ht="15.75" thickBot="1">
      <c r="A142" s="1">
        <v>41122</v>
      </c>
      <c r="B142" s="3">
        <v>18.600000000000001</v>
      </c>
      <c r="C142" s="3">
        <v>109.42</v>
      </c>
      <c r="D142" s="3">
        <v>695</v>
      </c>
      <c r="E142" s="3">
        <v>362.5</v>
      </c>
      <c r="F142" s="2">
        <v>94.15</v>
      </c>
      <c r="G142" s="3">
        <v>3575</v>
      </c>
      <c r="H142" s="2">
        <v>98.5</v>
      </c>
      <c r="I142" s="3">
        <v>51.5</v>
      </c>
      <c r="J142" s="3">
        <v>450</v>
      </c>
      <c r="K142" s="3">
        <v>11357</v>
      </c>
      <c r="L142" s="3">
        <v>390.7</v>
      </c>
      <c r="M142" s="3">
        <v>170</v>
      </c>
      <c r="N142" s="3">
        <v>793.1</v>
      </c>
      <c r="O142" s="3">
        <v>894.3</v>
      </c>
      <c r="Q142">
        <f t="shared" si="112"/>
        <v>-1.5352038115404931E-2</v>
      </c>
      <c r="R142">
        <f t="shared" si="113"/>
        <v>4.2095238095238109E-2</v>
      </c>
      <c r="S142">
        <f t="shared" si="114"/>
        <v>2.886002886002886E-3</v>
      </c>
      <c r="T142">
        <f t="shared" si="115"/>
        <v>-1.3336962438758785E-2</v>
      </c>
      <c r="U142">
        <f t="shared" si="116"/>
        <v>0</v>
      </c>
      <c r="V142">
        <f t="shared" si="117"/>
        <v>2.1428571428571429E-2</v>
      </c>
      <c r="W142">
        <f t="shared" si="118"/>
        <v>7.1574642126789661E-3</v>
      </c>
      <c r="X142">
        <f t="shared" si="119"/>
        <v>1.9421246844043524E-4</v>
      </c>
      <c r="Y142">
        <f t="shared" si="120"/>
        <v>7.8387458006718928E-3</v>
      </c>
      <c r="Z142">
        <f t="shared" si="121"/>
        <v>2.0762178680568039E-2</v>
      </c>
      <c r="AA142">
        <f t="shared" si="122"/>
        <v>4.3701799485860891E-3</v>
      </c>
      <c r="AB142">
        <f t="shared" si="123"/>
        <v>2.9498525073746312E-3</v>
      </c>
      <c r="AC142">
        <f t="shared" si="124"/>
        <v>-3.7683708076874764E-3</v>
      </c>
      <c r="AD142">
        <f t="shared" si="124"/>
        <v>3.3658700774150119E-3</v>
      </c>
      <c r="AG142">
        <f t="shared" si="125"/>
        <v>2.5078305679018467E-4</v>
      </c>
      <c r="AH142">
        <f t="shared" si="126"/>
        <v>1.9323140362897144E-3</v>
      </c>
      <c r="AI142">
        <f t="shared" si="127"/>
        <v>1.0155263815972327E-5</v>
      </c>
      <c r="AJ142">
        <f t="shared" si="128"/>
        <v>1.7420560924308806E-4</v>
      </c>
      <c r="AK142">
        <f t="shared" si="129"/>
        <v>7.2689145511734869E-8</v>
      </c>
      <c r="AL142">
        <f t="shared" si="130"/>
        <v>4.4908800020462483E-4</v>
      </c>
      <c r="AM142">
        <f t="shared" si="131"/>
        <v>7.3073172509997982E-5</v>
      </c>
      <c r="AN142">
        <f t="shared" si="132"/>
        <v>2.0311953650210328E-6</v>
      </c>
      <c r="AO142">
        <f t="shared" si="133"/>
        <v>5.5194356405828367E-5</v>
      </c>
      <c r="AP142">
        <f t="shared" si="134"/>
        <v>4.1100161464593206E-4</v>
      </c>
      <c r="AQ142">
        <f t="shared" si="135"/>
        <v>2.186764610098527E-5</v>
      </c>
      <c r="AR142">
        <f t="shared" si="136"/>
        <v>9.6765692701948688E-6</v>
      </c>
      <c r="AS142">
        <f t="shared" si="137"/>
        <v>1.5829452784960198E-5</v>
      </c>
      <c r="AT142">
        <f t="shared" si="138"/>
        <v>1.2438100888091333E-5</v>
      </c>
      <c r="AV142">
        <f t="shared" si="139"/>
        <v>1.086956521739146E-2</v>
      </c>
      <c r="AW142">
        <f t="shared" si="140"/>
        <v>2.4627774136155026E-2</v>
      </c>
      <c r="AX142">
        <f t="shared" si="141"/>
        <v>-2.7263595924809547E-3</v>
      </c>
      <c r="AY142">
        <f t="shared" si="142"/>
        <v>-4.8556430446194225E-2</v>
      </c>
      <c r="AZ142">
        <f t="shared" si="143"/>
        <v>1.7397881996974274E-2</v>
      </c>
      <c r="BA142">
        <f t="shared" si="144"/>
        <v>2.1428571428571429E-2</v>
      </c>
      <c r="BB142">
        <f t="shared" si="145"/>
        <v>-3.9024390243902439E-2</v>
      </c>
      <c r="BC142">
        <f t="shared" si="146"/>
        <v>-0.24795560747663556</v>
      </c>
      <c r="BD142">
        <f t="shared" si="147"/>
        <v>4.8951048951048952E-2</v>
      </c>
      <c r="BE142">
        <f t="shared" si="148"/>
        <v>1.1759465478841871E-2</v>
      </c>
      <c r="BF142">
        <f t="shared" si="149"/>
        <v>1.4805194805194776E-2</v>
      </c>
      <c r="BG142">
        <f t="shared" si="150"/>
        <v>-5.5571804621233614E-3</v>
      </c>
      <c r="BH142">
        <f t="shared" si="151"/>
        <v>-1.4782608695652146E-2</v>
      </c>
      <c r="BI142">
        <f t="shared" si="152"/>
        <v>-7.3260073260073512E-3</v>
      </c>
      <c r="BL142">
        <f t="shared" si="153"/>
        <v>3.141267766350914E-6</v>
      </c>
      <c r="BM142">
        <f t="shared" si="154"/>
        <v>3.6164634574834911E-3</v>
      </c>
      <c r="BN142">
        <f t="shared" si="155"/>
        <v>1.2035586299004064E-5</v>
      </c>
      <c r="BO142">
        <f t="shared" si="156"/>
        <v>2.1797058088174072E-3</v>
      </c>
      <c r="BP142">
        <f t="shared" si="157"/>
        <v>4.6204759954691834E-4</v>
      </c>
      <c r="BQ142">
        <f t="shared" si="158"/>
        <v>4.500140952735886E-4</v>
      </c>
      <c r="BR142">
        <f t="shared" si="159"/>
        <v>1.545210529039344E-4</v>
      </c>
      <c r="BS142">
        <f t="shared" si="160"/>
        <v>5.1441016275836339E-2</v>
      </c>
      <c r="BT142">
        <f t="shared" si="161"/>
        <v>1.6240686224514079E-3</v>
      </c>
      <c r="BU142">
        <f t="shared" si="162"/>
        <v>2.5772112154024427E-5</v>
      </c>
      <c r="BV142">
        <f t="shared" si="163"/>
        <v>4.3984149457890594E-4</v>
      </c>
      <c r="BW142">
        <f t="shared" si="164"/>
        <v>4.284527681445047E-7</v>
      </c>
      <c r="BX142">
        <f t="shared" si="165"/>
        <v>3.348540090818525E-4</v>
      </c>
      <c r="BY142">
        <f t="shared" si="166"/>
        <v>1.3884759065037647E-5</v>
      </c>
    </row>
    <row r="143" spans="1:77" ht="15.75" thickBot="1">
      <c r="A143" s="1">
        <v>41121</v>
      </c>
      <c r="B143" s="3">
        <v>18.89</v>
      </c>
      <c r="C143" s="3">
        <v>105</v>
      </c>
      <c r="D143" s="3">
        <v>693</v>
      </c>
      <c r="E143" s="3">
        <v>367.4</v>
      </c>
      <c r="F143" s="2">
        <v>94.15</v>
      </c>
      <c r="G143" s="3">
        <v>3500</v>
      </c>
      <c r="H143" s="2">
        <v>97.8</v>
      </c>
      <c r="I143" s="3">
        <v>51.49</v>
      </c>
      <c r="J143" s="3">
        <v>446.5</v>
      </c>
      <c r="K143" s="3">
        <v>11126</v>
      </c>
      <c r="L143" s="3">
        <v>389</v>
      </c>
      <c r="M143" s="3">
        <v>169.5</v>
      </c>
      <c r="N143" s="3">
        <v>796.1</v>
      </c>
      <c r="O143" s="3">
        <v>891.3</v>
      </c>
      <c r="Q143">
        <f t="shared" si="112"/>
        <v>5.2966101694923537E-4</v>
      </c>
      <c r="R143">
        <f t="shared" si="113"/>
        <v>6.711409395973182E-3</v>
      </c>
      <c r="S143">
        <f t="shared" si="114"/>
        <v>-1.2116892373485389E-2</v>
      </c>
      <c r="T143">
        <f t="shared" si="115"/>
        <v>-4.3727225403435745E-2</v>
      </c>
      <c r="U143">
        <f t="shared" si="116"/>
        <v>3.1965903036762001E-3</v>
      </c>
      <c r="V143">
        <f t="shared" si="117"/>
        <v>-2.7777777777777776E-2</v>
      </c>
      <c r="W143">
        <f t="shared" si="118"/>
        <v>-4.1747276244781242E-3</v>
      </c>
      <c r="X143">
        <f t="shared" si="119"/>
        <v>1.3383192284983265E-2</v>
      </c>
      <c r="Y143">
        <f t="shared" si="120"/>
        <v>4.4994375703037125E-3</v>
      </c>
      <c r="Z143">
        <f t="shared" si="121"/>
        <v>1.5302907552434963E-3</v>
      </c>
      <c r="AA143">
        <f t="shared" si="122"/>
        <v>-9.4219505984211582E-3</v>
      </c>
      <c r="AB143">
        <f t="shared" si="123"/>
        <v>8.9285714285714281E-3</v>
      </c>
      <c r="AC143">
        <f t="shared" si="124"/>
        <v>7.4664641862819247E-3</v>
      </c>
      <c r="AD143">
        <f t="shared" si="124"/>
        <v>-1.6333737998013541E-2</v>
      </c>
      <c r="AG143">
        <f t="shared" si="125"/>
        <v>2.0764209018371673E-9</v>
      </c>
      <c r="AH143">
        <f t="shared" si="126"/>
        <v>7.3518027042334094E-5</v>
      </c>
      <c r="AI143">
        <f t="shared" si="127"/>
        <v>1.3962170313954679E-4</v>
      </c>
      <c r="AJ143">
        <f t="shared" si="128"/>
        <v>1.8999974530786294E-3</v>
      </c>
      <c r="AK143">
        <f t="shared" si="129"/>
        <v>1.201453931795753E-5</v>
      </c>
      <c r="AL143">
        <f t="shared" si="130"/>
        <v>7.8482076671143673E-4</v>
      </c>
      <c r="AM143">
        <f t="shared" si="131"/>
        <v>7.7501385582467212E-6</v>
      </c>
      <c r="AN143">
        <f t="shared" si="132"/>
        <v>2.1357425504305421E-4</v>
      </c>
      <c r="AO143">
        <f t="shared" si="133"/>
        <v>1.6727954455260128E-5</v>
      </c>
      <c r="AP143">
        <f t="shared" si="134"/>
        <v>1.0842782616125623E-6</v>
      </c>
      <c r="AQ143">
        <f t="shared" si="135"/>
        <v>8.3098630875284884E-5</v>
      </c>
      <c r="AR143">
        <f t="shared" si="136"/>
        <v>8.2617871710370539E-5</v>
      </c>
      <c r="AS143">
        <f t="shared" si="137"/>
        <v>5.2652590964487141E-5</v>
      </c>
      <c r="AT143">
        <f t="shared" si="138"/>
        <v>2.6156071775821428E-4</v>
      </c>
      <c r="AV143">
        <f t="shared" si="139"/>
        <v>2.2739577693557212E-2</v>
      </c>
      <c r="AW143">
        <f t="shared" si="140"/>
        <v>3.0118708917884755E-2</v>
      </c>
      <c r="AX143">
        <f t="shared" si="141"/>
        <v>-5.3107506817856257E-3</v>
      </c>
      <c r="AY143">
        <f t="shared" si="142"/>
        <v>3.1153522312657774E-2</v>
      </c>
      <c r="AZ143">
        <f t="shared" si="143"/>
        <v>2.8961748633879843E-2</v>
      </c>
      <c r="BA143">
        <f t="shared" si="144"/>
        <v>2.857959416976279E-4</v>
      </c>
      <c r="BB143">
        <f t="shared" si="145"/>
        <v>-2.0408163265306411E-3</v>
      </c>
      <c r="BC143">
        <f t="shared" si="146"/>
        <v>-0.21124387254901958</v>
      </c>
      <c r="BD143">
        <f t="shared" si="147"/>
        <v>5.8056872037914695E-2</v>
      </c>
      <c r="BE143">
        <f t="shared" si="148"/>
        <v>1.6537231612608498E-2</v>
      </c>
      <c r="BF143">
        <f t="shared" si="149"/>
        <v>1.0914760914760884E-2</v>
      </c>
      <c r="BG143">
        <f t="shared" si="150"/>
        <v>2.9585798816568047E-3</v>
      </c>
      <c r="BH143">
        <f t="shared" si="151"/>
        <v>3.2555123216601846E-2</v>
      </c>
      <c r="BI143">
        <f t="shared" si="152"/>
        <v>1.2150806268453249E-2</v>
      </c>
      <c r="BL143">
        <f t="shared" si="153"/>
        <v>1.0196254110908202E-4</v>
      </c>
      <c r="BM143">
        <f t="shared" si="154"/>
        <v>4.3070309402901312E-3</v>
      </c>
      <c r="BN143">
        <f t="shared" si="155"/>
        <v>7.8294742352616281E-7</v>
      </c>
      <c r="BO143">
        <f t="shared" si="156"/>
        <v>1.0904943025938369E-3</v>
      </c>
      <c r="BP143">
        <f t="shared" si="157"/>
        <v>1.0929080026644748E-3</v>
      </c>
      <c r="BQ143">
        <f t="shared" si="158"/>
        <v>5.007002352678633E-9</v>
      </c>
      <c r="BR143">
        <f t="shared" si="159"/>
        <v>6.0284608576766877E-4</v>
      </c>
      <c r="BS143">
        <f t="shared" si="160"/>
        <v>3.6135875409023958E-2</v>
      </c>
      <c r="BT143">
        <f t="shared" si="161"/>
        <v>2.4409091470488811E-3</v>
      </c>
      <c r="BU143">
        <f t="shared" si="162"/>
        <v>9.7109006687811351E-5</v>
      </c>
      <c r="BV143">
        <f t="shared" si="163"/>
        <v>2.9179351144953641E-4</v>
      </c>
      <c r="BW143">
        <f t="shared" si="164"/>
        <v>6.1798423111286059E-5</v>
      </c>
      <c r="BX143">
        <f t="shared" si="165"/>
        <v>8.4324698610575876E-4</v>
      </c>
      <c r="BY143">
        <f t="shared" si="166"/>
        <v>2.4808101438121251E-4</v>
      </c>
    </row>
    <row r="144" spans="1:77" ht="15.75" thickBot="1">
      <c r="A144" s="1">
        <v>41120</v>
      </c>
      <c r="B144" s="3">
        <v>18.88</v>
      </c>
      <c r="C144" s="3">
        <v>104.3</v>
      </c>
      <c r="D144" s="3">
        <v>701.5</v>
      </c>
      <c r="E144" s="3">
        <v>384.2</v>
      </c>
      <c r="F144" s="2">
        <v>93.85</v>
      </c>
      <c r="G144" s="3">
        <v>3600</v>
      </c>
      <c r="H144" s="2">
        <v>98.21</v>
      </c>
      <c r="I144" s="3">
        <v>50.81</v>
      </c>
      <c r="J144" s="3">
        <v>444.5</v>
      </c>
      <c r="K144" s="3">
        <v>11109</v>
      </c>
      <c r="L144" s="3">
        <v>392.7</v>
      </c>
      <c r="M144" s="3">
        <v>168</v>
      </c>
      <c r="N144" s="3">
        <v>790.2</v>
      </c>
      <c r="O144" s="3">
        <v>906.1</v>
      </c>
      <c r="Q144">
        <f t="shared" si="112"/>
        <v>-3.6939313984169016E-3</v>
      </c>
      <c r="R144">
        <f t="shared" si="113"/>
        <v>2.9107054760730174E-2</v>
      </c>
      <c r="S144">
        <f t="shared" si="114"/>
        <v>4.4387170675830798E-3</v>
      </c>
      <c r="T144">
        <f t="shared" si="115"/>
        <v>2.1808510638297841E-2</v>
      </c>
      <c r="U144">
        <f t="shared" si="116"/>
        <v>-1.5957446808511242E-3</v>
      </c>
      <c r="V144">
        <f t="shared" si="117"/>
        <v>2.0408163265306121E-2</v>
      </c>
      <c r="W144">
        <f t="shared" si="118"/>
        <v>7.2820512820512178E-3</v>
      </c>
      <c r="X144">
        <f t="shared" si="119"/>
        <v>1.6200000000000044E-2</v>
      </c>
      <c r="Y144">
        <f t="shared" si="120"/>
        <v>-3.3632286995515697E-3</v>
      </c>
      <c r="Z144">
        <f t="shared" si="121"/>
        <v>8.076225045372051E-3</v>
      </c>
      <c r="AA144">
        <f t="shared" si="122"/>
        <v>6.9230769230768938E-3</v>
      </c>
      <c r="AB144">
        <f t="shared" si="123"/>
        <v>1.1918951132299678E-3</v>
      </c>
      <c r="AC144">
        <f t="shared" si="124"/>
        <v>6.624203821656109E-3</v>
      </c>
      <c r="AD144">
        <f t="shared" si="124"/>
        <v>1.1611030478954981E-2</v>
      </c>
      <c r="AG144">
        <f t="shared" si="125"/>
        <v>1.7455890007055631E-5</v>
      </c>
      <c r="AH144">
        <f t="shared" si="126"/>
        <v>9.5913537238943652E-4</v>
      </c>
      <c r="AI144">
        <f t="shared" si="127"/>
        <v>2.2462354534351973E-5</v>
      </c>
      <c r="AJ144">
        <f t="shared" si="128"/>
        <v>4.8166096896042402E-4</v>
      </c>
      <c r="AK144">
        <f t="shared" si="129"/>
        <v>1.7586351916511706E-6</v>
      </c>
      <c r="AL144">
        <f t="shared" si="130"/>
        <v>4.0688087283674096E-4</v>
      </c>
      <c r="AM144">
        <f t="shared" si="131"/>
        <v>7.5218705943174601E-5</v>
      </c>
      <c r="AN144">
        <f t="shared" si="132"/>
        <v>3.0383933030057419E-4</v>
      </c>
      <c r="AO144">
        <f t="shared" si="133"/>
        <v>1.423314503656931E-5</v>
      </c>
      <c r="AP144">
        <f t="shared" si="134"/>
        <v>5.7565924320486716E-5</v>
      </c>
      <c r="AQ144">
        <f t="shared" si="135"/>
        <v>5.2261079285775597E-5</v>
      </c>
      <c r="AR144">
        <f t="shared" si="136"/>
        <v>1.8299624720751292E-6</v>
      </c>
      <c r="AS144">
        <f t="shared" si="137"/>
        <v>4.1138756466508172E-5</v>
      </c>
      <c r="AT144">
        <f t="shared" si="138"/>
        <v>1.3857832620322504E-4</v>
      </c>
      <c r="AV144">
        <f t="shared" si="139"/>
        <v>2.1092482422931345E-2</v>
      </c>
      <c r="AW144">
        <f t="shared" si="140"/>
        <v>4.0918163672654634E-2</v>
      </c>
      <c r="AX144">
        <f t="shared" si="141"/>
        <v>-4.6875E-2</v>
      </c>
      <c r="AY144">
        <f t="shared" si="142"/>
        <v>9.3652149160261822E-2</v>
      </c>
      <c r="AZ144">
        <f t="shared" si="143"/>
        <v>2.5683060109289554E-2</v>
      </c>
      <c r="BA144">
        <f t="shared" si="144"/>
        <v>3.5077630822311676E-2</v>
      </c>
      <c r="BB144">
        <f t="shared" si="145"/>
        <v>-7.9797979797980433E-3</v>
      </c>
      <c r="BC144">
        <f t="shared" si="146"/>
        <v>-0.23154869933454328</v>
      </c>
      <c r="BD144">
        <f t="shared" si="147"/>
        <v>5.2071005917159761E-2</v>
      </c>
      <c r="BE144">
        <f t="shared" si="148"/>
        <v>-3.6771300448430492E-3</v>
      </c>
      <c r="BF144">
        <f t="shared" si="149"/>
        <v>2.1326397919375784E-2</v>
      </c>
      <c r="BG144">
        <f t="shared" si="150"/>
        <v>-5.9171597633136093E-3</v>
      </c>
      <c r="BH144">
        <f t="shared" si="151"/>
        <v>3.1592689295039222E-2</v>
      </c>
      <c r="BI144">
        <f t="shared" si="152"/>
        <v>2.2340065440595813E-2</v>
      </c>
      <c r="BL144">
        <f t="shared" si="153"/>
        <v>7.1411879909464773E-5</v>
      </c>
      <c r="BM144">
        <f t="shared" si="154"/>
        <v>5.8411518299006805E-3</v>
      </c>
      <c r="BN144">
        <f t="shared" si="155"/>
        <v>1.6548140851216618E-3</v>
      </c>
      <c r="BO144">
        <f t="shared" si="156"/>
        <v>9.1243111185714959E-3</v>
      </c>
      <c r="BP144">
        <f t="shared" si="157"/>
        <v>8.8687642973353531E-4</v>
      </c>
      <c r="BQ144">
        <f t="shared" si="158"/>
        <v>1.2154005340051469E-3</v>
      </c>
      <c r="BR144">
        <f t="shared" si="159"/>
        <v>3.4647885637246258E-4</v>
      </c>
      <c r="BS144">
        <f t="shared" si="160"/>
        <v>4.426782854188123E-2</v>
      </c>
      <c r="BT144">
        <f t="shared" si="161"/>
        <v>1.8852696303716841E-3</v>
      </c>
      <c r="BU144">
        <f t="shared" si="162"/>
        <v>1.0732900810093908E-4</v>
      </c>
      <c r="BV144">
        <f t="shared" si="163"/>
        <v>7.5589812412957507E-4</v>
      </c>
      <c r="BW144">
        <f t="shared" si="164"/>
        <v>1.0292961540242481E-6</v>
      </c>
      <c r="BX144">
        <f t="shared" si="165"/>
        <v>7.8827757587808512E-4</v>
      </c>
      <c r="BY144">
        <f t="shared" si="166"/>
        <v>6.7287565819722261E-4</v>
      </c>
    </row>
    <row r="145" spans="1:77" ht="15.75" thickBot="1">
      <c r="A145" s="1">
        <v>41117</v>
      </c>
      <c r="B145" s="3">
        <v>18.95</v>
      </c>
      <c r="C145" s="3">
        <v>101.35</v>
      </c>
      <c r="D145" s="3">
        <v>698.4</v>
      </c>
      <c r="E145" s="3">
        <v>376</v>
      </c>
      <c r="F145" s="2">
        <v>94</v>
      </c>
      <c r="G145" s="3">
        <v>3528</v>
      </c>
      <c r="H145" s="2">
        <v>97.5</v>
      </c>
      <c r="I145" s="3">
        <v>50</v>
      </c>
      <c r="J145" s="3">
        <v>446</v>
      </c>
      <c r="K145" s="3">
        <v>11020</v>
      </c>
      <c r="L145" s="3">
        <v>390</v>
      </c>
      <c r="M145" s="3">
        <v>167.8</v>
      </c>
      <c r="N145" s="3">
        <v>785</v>
      </c>
      <c r="O145" s="3">
        <v>895.7</v>
      </c>
      <c r="Q145">
        <f t="shared" si="112"/>
        <v>2.4324324324324288E-2</v>
      </c>
      <c r="R145">
        <f t="shared" si="113"/>
        <v>1.3297340531893605E-2</v>
      </c>
      <c r="S145">
        <f t="shared" si="114"/>
        <v>-1.4672686230248276E-2</v>
      </c>
      <c r="T145">
        <f t="shared" si="115"/>
        <v>1.7591339648173207E-2</v>
      </c>
      <c r="U145">
        <f t="shared" si="116"/>
        <v>1.8418201516793097E-2</v>
      </c>
      <c r="V145">
        <f t="shared" si="117"/>
        <v>1.2048192771084338E-2</v>
      </c>
      <c r="W145">
        <f t="shared" si="118"/>
        <v>5.1546391752577319E-3</v>
      </c>
      <c r="X145">
        <f t="shared" si="119"/>
        <v>3.7129226301597158E-2</v>
      </c>
      <c r="Y145">
        <f t="shared" si="120"/>
        <v>2.2471910112359553E-3</v>
      </c>
      <c r="Z145">
        <f t="shared" si="121"/>
        <v>1.7271157167530224E-3</v>
      </c>
      <c r="AA145">
        <f t="shared" si="122"/>
        <v>1.1673151750972763E-2</v>
      </c>
      <c r="AB145">
        <f t="shared" si="123"/>
        <v>1.0843373493975973E-2</v>
      </c>
      <c r="AC145">
        <f t="shared" si="124"/>
        <v>1.8158236057068743E-2</v>
      </c>
      <c r="AD145">
        <f t="shared" si="124"/>
        <v>8.4440441342040085E-3</v>
      </c>
      <c r="AG145">
        <f t="shared" si="125"/>
        <v>5.6835661742453143E-4</v>
      </c>
      <c r="AH145">
        <f t="shared" si="126"/>
        <v>2.2983155881801053E-4</v>
      </c>
      <c r="AI145">
        <f t="shared" si="127"/>
        <v>2.0655313792912534E-4</v>
      </c>
      <c r="AJ145">
        <f t="shared" si="128"/>
        <v>3.143388874777361E-4</v>
      </c>
      <c r="AK145">
        <f t="shared" si="129"/>
        <v>3.4923427110479033E-4</v>
      </c>
      <c r="AL145">
        <f t="shared" si="130"/>
        <v>1.3950722898541901E-4</v>
      </c>
      <c r="AM145">
        <f t="shared" si="131"/>
        <v>4.2843043111563564E-5</v>
      </c>
      <c r="AN145">
        <f t="shared" si="132"/>
        <v>1.4715060140736672E-3</v>
      </c>
      <c r="AO145">
        <f t="shared" si="133"/>
        <v>3.3772723124373978E-6</v>
      </c>
      <c r="AP145">
        <f t="shared" si="134"/>
        <v>1.5329208074201571E-6</v>
      </c>
      <c r="AQ145">
        <f t="shared" si="135"/>
        <v>1.435026055769205E-4</v>
      </c>
      <c r="AR145">
        <f t="shared" si="136"/>
        <v>1.2109328556045113E-4</v>
      </c>
      <c r="AS145">
        <f t="shared" si="137"/>
        <v>3.2213007153869094E-4</v>
      </c>
      <c r="AT145">
        <f t="shared" si="138"/>
        <v>7.4045048203744585E-5</v>
      </c>
      <c r="AV145">
        <f t="shared" si="139"/>
        <v>1.9913885898815986E-2</v>
      </c>
      <c r="AW145">
        <f t="shared" si="140"/>
        <v>7.4552683896620285E-3</v>
      </c>
      <c r="AX145">
        <f t="shared" si="141"/>
        <v>-5.5578093306288066E-2</v>
      </c>
      <c r="AY145">
        <f t="shared" si="142"/>
        <v>7.3059360730593673E-2</v>
      </c>
      <c r="AZ145">
        <f t="shared" si="143"/>
        <v>2.8108935797878081E-2</v>
      </c>
      <c r="BA145">
        <f t="shared" si="144"/>
        <v>2.1128798842257598E-2</v>
      </c>
      <c r="BB145">
        <f t="shared" si="145"/>
        <v>-1.015228426395939E-2</v>
      </c>
      <c r="BC145">
        <f t="shared" si="146"/>
        <v>-0.23005851555281795</v>
      </c>
      <c r="BD145">
        <f t="shared" si="147"/>
        <v>6.0642092746730082E-2</v>
      </c>
      <c r="BE145">
        <f t="shared" si="148"/>
        <v>-8.8145349883072491E-3</v>
      </c>
      <c r="BF145">
        <f t="shared" si="149"/>
        <v>2.3622047244094488E-2</v>
      </c>
      <c r="BG145">
        <f t="shared" si="150"/>
        <v>-5.3349140486068604E-3</v>
      </c>
      <c r="BH145">
        <f t="shared" si="151"/>
        <v>2.4402975336030336E-2</v>
      </c>
      <c r="BI145">
        <f t="shared" si="152"/>
        <v>1.3120687705010771E-2</v>
      </c>
      <c r="BL145">
        <f t="shared" si="153"/>
        <v>5.288138016228247E-5</v>
      </c>
      <c r="BM145">
        <f t="shared" si="154"/>
        <v>1.8459511161170532E-3</v>
      </c>
      <c r="BN145">
        <f t="shared" si="155"/>
        <v>2.438631253041943E-3</v>
      </c>
      <c r="BO145">
        <f t="shared" si="156"/>
        <v>5.6142758570305457E-3</v>
      </c>
      <c r="BP145">
        <f t="shared" si="157"/>
        <v>1.0372487418834767E-3</v>
      </c>
      <c r="BQ145">
        <f t="shared" si="158"/>
        <v>4.3738548597670927E-4</v>
      </c>
      <c r="BR145">
        <f t="shared" si="159"/>
        <v>2.7032148336221577E-4</v>
      </c>
      <c r="BS145">
        <f t="shared" si="160"/>
        <v>4.3642982201831666E-2</v>
      </c>
      <c r="BT145">
        <f t="shared" si="161"/>
        <v>2.7030410557612686E-3</v>
      </c>
      <c r="BU145">
        <f t="shared" si="162"/>
        <v>2.4016867456630082E-4</v>
      </c>
      <c r="BV145">
        <f t="shared" si="163"/>
        <v>8.8739946544428758E-4</v>
      </c>
      <c r="BW145">
        <f t="shared" si="164"/>
        <v>1.8688036984165975E-7</v>
      </c>
      <c r="BX145">
        <f t="shared" si="165"/>
        <v>4.3624869844499485E-4</v>
      </c>
      <c r="BY145">
        <f t="shared" si="166"/>
        <v>2.79574089723887E-4</v>
      </c>
    </row>
    <row r="146" spans="1:77" ht="15.75" thickBot="1">
      <c r="A146" s="1">
        <v>41116</v>
      </c>
      <c r="B146" s="3">
        <v>18.5</v>
      </c>
      <c r="C146" s="3">
        <v>100.02</v>
      </c>
      <c r="D146" s="3">
        <v>708.8</v>
      </c>
      <c r="E146" s="3">
        <v>369.5</v>
      </c>
      <c r="F146" s="2">
        <v>92.3</v>
      </c>
      <c r="G146" s="3">
        <v>3486</v>
      </c>
      <c r="H146" s="2">
        <v>97</v>
      </c>
      <c r="I146" s="3">
        <v>48.21</v>
      </c>
      <c r="J146" s="3">
        <v>445</v>
      </c>
      <c r="K146" s="3">
        <v>11001</v>
      </c>
      <c r="L146" s="3">
        <v>385.5</v>
      </c>
      <c r="M146" s="3">
        <v>166</v>
      </c>
      <c r="N146" s="3">
        <v>771</v>
      </c>
      <c r="O146" s="3">
        <v>888.2</v>
      </c>
      <c r="Q146">
        <f t="shared" si="112"/>
        <v>2.1668472372697264E-3</v>
      </c>
      <c r="R146">
        <f t="shared" si="113"/>
        <v>-3.3623188405797137E-2</v>
      </c>
      <c r="S146">
        <f t="shared" si="114"/>
        <v>-2.8208744710866778E-4</v>
      </c>
      <c r="T146">
        <f t="shared" si="115"/>
        <v>2.4397005822012784E-2</v>
      </c>
      <c r="U146">
        <f t="shared" si="116"/>
        <v>-6.9930069930070537E-3</v>
      </c>
      <c r="V146">
        <f t="shared" si="117"/>
        <v>3.2582938388625596E-2</v>
      </c>
      <c r="W146">
        <f t="shared" si="118"/>
        <v>-8.6867654573325945E-3</v>
      </c>
      <c r="X146">
        <f t="shared" si="119"/>
        <v>-2.7828191167574158E-2</v>
      </c>
      <c r="Y146">
        <f t="shared" si="120"/>
        <v>2.5345622119815669E-2</v>
      </c>
      <c r="Z146">
        <f t="shared" si="121"/>
        <v>-8.8296242904766196E-3</v>
      </c>
      <c r="AA146">
        <f t="shared" si="122"/>
        <v>-6.4432989690721646E-3</v>
      </c>
      <c r="AB146">
        <f t="shared" si="123"/>
        <v>-1.5037593984962407E-3</v>
      </c>
      <c r="AC146">
        <f t="shared" si="124"/>
        <v>9.5587272489196726E-3</v>
      </c>
      <c r="AD146">
        <f t="shared" si="124"/>
        <v>9.777171441564373E-3</v>
      </c>
      <c r="AG146">
        <f t="shared" si="125"/>
        <v>2.831660963839241E-6</v>
      </c>
      <c r="AH146">
        <f t="shared" si="126"/>
        <v>1.0087187146684078E-3</v>
      </c>
      <c r="AI146">
        <f t="shared" si="127"/>
        <v>3.4752915439624475E-10</v>
      </c>
      <c r="AJ146">
        <f t="shared" si="128"/>
        <v>6.0197952330073509E-4</v>
      </c>
      <c r="AK146">
        <f t="shared" si="129"/>
        <v>4.5204077264882314E-5</v>
      </c>
      <c r="AL146">
        <f t="shared" si="130"/>
        <v>1.0462678208375674E-3</v>
      </c>
      <c r="AM146">
        <f t="shared" si="131"/>
        <v>5.3230811983164818E-5</v>
      </c>
      <c r="AN146">
        <f t="shared" si="132"/>
        <v>7.0741123519005799E-4</v>
      </c>
      <c r="AO146">
        <f t="shared" si="133"/>
        <v>6.2181241251883649E-4</v>
      </c>
      <c r="AP146">
        <f t="shared" si="134"/>
        <v>8.6836831829248488E-5</v>
      </c>
      <c r="AQ146">
        <f t="shared" si="135"/>
        <v>3.7665143014938995E-5</v>
      </c>
      <c r="AR146">
        <f t="shared" si="136"/>
        <v>1.8033628359687456E-6</v>
      </c>
      <c r="AS146">
        <f t="shared" si="137"/>
        <v>8.7393958137085915E-5</v>
      </c>
      <c r="AT146">
        <f t="shared" si="138"/>
        <v>9.8765246250650493E-5</v>
      </c>
      <c r="AV146">
        <f t="shared" si="139"/>
        <v>2.7100271002710413E-3</v>
      </c>
      <c r="AW146">
        <f t="shared" si="140"/>
        <v>-4.7761194029851146E-3</v>
      </c>
      <c r="AX146">
        <f t="shared" si="141"/>
        <v>-3.1693989071038313E-2</v>
      </c>
      <c r="AY146">
        <f t="shared" si="142"/>
        <v>5.0910125142206983E-2</v>
      </c>
      <c r="AZ146">
        <f t="shared" si="143"/>
        <v>5.9945504087193149E-3</v>
      </c>
      <c r="BA146">
        <f t="shared" si="144"/>
        <v>3.1360946745562134E-2</v>
      </c>
      <c r="BB146">
        <f t="shared" si="145"/>
        <v>-2.0202020202020204E-2</v>
      </c>
      <c r="BC146">
        <f t="shared" si="146"/>
        <v>-0.28034034930586649</v>
      </c>
      <c r="BD146">
        <f t="shared" si="147"/>
        <v>6.9711538461538464E-2</v>
      </c>
      <c r="BE146">
        <f t="shared" si="148"/>
        <v>-6.2330623306233067E-3</v>
      </c>
      <c r="BF146">
        <f t="shared" si="149"/>
        <v>1.4473684210526316E-2</v>
      </c>
      <c r="BG146">
        <f t="shared" si="150"/>
        <v>-1.1904761904761904E-2</v>
      </c>
      <c r="BH146">
        <f t="shared" si="151"/>
        <v>9.823182711198428E-3</v>
      </c>
      <c r="BI146">
        <f t="shared" si="152"/>
        <v>1.1156648451730497E-2</v>
      </c>
      <c r="BL146">
        <f t="shared" si="153"/>
        <v>9.8642643900038115E-5</v>
      </c>
      <c r="BM146">
        <f t="shared" si="154"/>
        <v>9.4452622879199739E-4</v>
      </c>
      <c r="BN146">
        <f t="shared" si="155"/>
        <v>6.5016815910213111E-4</v>
      </c>
      <c r="BO146">
        <f t="shared" si="156"/>
        <v>2.7856477544757141E-3</v>
      </c>
      <c r="BP146">
        <f t="shared" si="157"/>
        <v>1.0184767499083721E-4</v>
      </c>
      <c r="BQ146">
        <f t="shared" si="158"/>
        <v>9.7006777069747548E-4</v>
      </c>
      <c r="BR146">
        <f t="shared" si="159"/>
        <v>4.0854088445582549E-5</v>
      </c>
      <c r="BS146">
        <f t="shared" si="160"/>
        <v>6.717990309162987E-2</v>
      </c>
      <c r="BT146">
        <f t="shared" si="161"/>
        <v>3.7283509890610462E-3</v>
      </c>
      <c r="BU146">
        <f t="shared" si="162"/>
        <v>1.6682056888322794E-4</v>
      </c>
      <c r="BV146">
        <f t="shared" si="163"/>
        <v>4.2604624932396487E-4</v>
      </c>
      <c r="BW146">
        <f t="shared" si="164"/>
        <v>4.9030027300230662E-5</v>
      </c>
      <c r="BX146">
        <f t="shared" si="165"/>
        <v>3.9775408273120658E-5</v>
      </c>
      <c r="BY146">
        <f t="shared" si="166"/>
        <v>2.1775222429211584E-4</v>
      </c>
    </row>
    <row r="147" spans="1:77" ht="15.75" thickBot="1">
      <c r="A147" s="1">
        <v>41115</v>
      </c>
      <c r="B147" s="3">
        <v>18.46</v>
      </c>
      <c r="C147" s="3">
        <v>103.5</v>
      </c>
      <c r="D147" s="3">
        <v>709</v>
      </c>
      <c r="E147" s="3">
        <v>360.7</v>
      </c>
      <c r="F147" s="2">
        <v>92.95</v>
      </c>
      <c r="G147" s="3">
        <v>3376</v>
      </c>
      <c r="H147" s="2">
        <v>97.85</v>
      </c>
      <c r="I147" s="3">
        <v>49.59</v>
      </c>
      <c r="J147" s="3">
        <v>434</v>
      </c>
      <c r="K147" s="3">
        <v>11099</v>
      </c>
      <c r="L147" s="3">
        <v>388</v>
      </c>
      <c r="M147" s="3">
        <v>166.25</v>
      </c>
      <c r="N147" s="3">
        <v>763.7</v>
      </c>
      <c r="O147" s="3">
        <v>879.6</v>
      </c>
      <c r="Q147">
        <f t="shared" si="112"/>
        <v>-5.4141851651315711E-4</v>
      </c>
      <c r="R147">
        <f t="shared" si="113"/>
        <v>-3.8498556304139139E-3</v>
      </c>
      <c r="S147">
        <f t="shared" si="114"/>
        <v>2.6870315372648527E-3</v>
      </c>
      <c r="T147">
        <f t="shared" si="115"/>
        <v>6.6982975160479411E-3</v>
      </c>
      <c r="U147">
        <f t="shared" si="116"/>
        <v>-1.825601374570465E-3</v>
      </c>
      <c r="V147">
        <f t="shared" si="117"/>
        <v>-6.4743967039434958E-3</v>
      </c>
      <c r="W147">
        <f t="shared" si="118"/>
        <v>-1.5306122448980172E-3</v>
      </c>
      <c r="X147">
        <f t="shared" si="119"/>
        <v>4.2902208201892882E-2</v>
      </c>
      <c r="Y147">
        <f t="shared" si="120"/>
        <v>6.260143751449081E-3</v>
      </c>
      <c r="Z147">
        <f t="shared" si="121"/>
        <v>6.3108546700324562E-4</v>
      </c>
      <c r="AA147">
        <f t="shared" si="122"/>
        <v>1.0416666666666666E-2</v>
      </c>
      <c r="AB147">
        <f t="shared" si="123"/>
        <v>-1.568975725281235E-2</v>
      </c>
      <c r="AC147">
        <f t="shared" si="124"/>
        <v>-4.9511400651465207E-3</v>
      </c>
      <c r="AD147">
        <f t="shared" si="124"/>
        <v>1.0242403550699639E-3</v>
      </c>
      <c r="AG147">
        <f t="shared" si="125"/>
        <v>1.0516743941247583E-6</v>
      </c>
      <c r="AH147">
        <f t="shared" si="126"/>
        <v>3.9481675401288635E-6</v>
      </c>
      <c r="AI147">
        <f t="shared" si="127"/>
        <v>8.9267164995546256E-6</v>
      </c>
      <c r="AJ147">
        <f t="shared" si="128"/>
        <v>4.6738589541166277E-5</v>
      </c>
      <c r="AK147">
        <f t="shared" si="129"/>
        <v>2.4211115042710906E-6</v>
      </c>
      <c r="AL147">
        <f t="shared" si="130"/>
        <v>4.5041167034179766E-5</v>
      </c>
      <c r="AM147">
        <f t="shared" si="131"/>
        <v>1.9541715899528707E-8</v>
      </c>
      <c r="AN147">
        <f t="shared" si="132"/>
        <v>1.9477389757119293E-3</v>
      </c>
      <c r="AO147">
        <f t="shared" si="133"/>
        <v>3.4230554617587339E-5</v>
      </c>
      <c r="AP147">
        <f t="shared" si="134"/>
        <v>2.0187164410736762E-8</v>
      </c>
      <c r="AQ147">
        <f t="shared" si="135"/>
        <v>1.1497784409466913E-4</v>
      </c>
      <c r="AR147">
        <f t="shared" si="136"/>
        <v>2.4114646534843893E-4</v>
      </c>
      <c r="AS147">
        <f t="shared" si="137"/>
        <v>2.6639985354730549E-5</v>
      </c>
      <c r="AT147">
        <f t="shared" si="138"/>
        <v>1.4045555472276834E-6</v>
      </c>
      <c r="AV147">
        <f t="shared" si="139"/>
        <v>-6.9930069930069392E-3</v>
      </c>
      <c r="AW147">
        <f t="shared" si="140"/>
        <v>4.9519370812700757E-3</v>
      </c>
      <c r="AX147">
        <f t="shared" si="141"/>
        <v>-2.8767123287671233E-2</v>
      </c>
      <c r="AY147">
        <f t="shared" si="142"/>
        <v>-2.9854760623991453E-2</v>
      </c>
      <c r="AZ147">
        <f t="shared" si="143"/>
        <v>2.8207964601769879E-2</v>
      </c>
      <c r="BA147">
        <f t="shared" si="144"/>
        <v>-3.4048640915593703E-2</v>
      </c>
      <c r="BB147">
        <f t="shared" si="145"/>
        <v>-2.3453093812375335E-2</v>
      </c>
      <c r="BC147">
        <f t="shared" si="146"/>
        <v>-0.27837601862630962</v>
      </c>
      <c r="BD147">
        <f t="shared" si="147"/>
        <v>3.1123782371109583E-2</v>
      </c>
      <c r="BE147">
        <f t="shared" si="148"/>
        <v>-4.5739910313901348E-3</v>
      </c>
      <c r="BF147">
        <f t="shared" si="149"/>
        <v>7.7922077922077922E-3</v>
      </c>
      <c r="BG147">
        <f t="shared" si="150"/>
        <v>-1.6272189349112426E-2</v>
      </c>
      <c r="BH147">
        <f t="shared" si="151"/>
        <v>-3.1452124286620108E-2</v>
      </c>
      <c r="BI147">
        <f t="shared" si="152"/>
        <v>-2.2232103156958647E-2</v>
      </c>
      <c r="BL147">
        <f t="shared" si="153"/>
        <v>3.8553064928250149E-4</v>
      </c>
      <c r="BM147">
        <f t="shared" si="154"/>
        <v>1.6371088613604738E-3</v>
      </c>
      <c r="BN147">
        <f t="shared" si="155"/>
        <v>5.0947394138038085E-4</v>
      </c>
      <c r="BO147">
        <f t="shared" si="156"/>
        <v>7.8319659191793752E-4</v>
      </c>
      <c r="BP147">
        <f t="shared" si="157"/>
        <v>1.0436372604907607E-3</v>
      </c>
      <c r="BQ147">
        <f t="shared" si="158"/>
        <v>1.1739995397950598E-3</v>
      </c>
      <c r="BR147">
        <f t="shared" si="159"/>
        <v>9.8636616548020133E-6</v>
      </c>
      <c r="BS147">
        <f t="shared" si="160"/>
        <v>6.6165488561357191E-2</v>
      </c>
      <c r="BT147">
        <f t="shared" si="161"/>
        <v>5.050118265081527E-4</v>
      </c>
      <c r="BU147">
        <f t="shared" si="162"/>
        <v>1.2671627613085329E-4</v>
      </c>
      <c r="BV147">
        <f t="shared" si="163"/>
        <v>1.9486516622566432E-4</v>
      </c>
      <c r="BW147">
        <f t="shared" si="164"/>
        <v>1.2926716571283706E-4</v>
      </c>
      <c r="BX147">
        <f t="shared" si="165"/>
        <v>1.2227982446509141E-3</v>
      </c>
      <c r="BY147">
        <f t="shared" si="166"/>
        <v>3.4716341112158843E-4</v>
      </c>
    </row>
    <row r="148" spans="1:77" ht="15.75" thickBot="1">
      <c r="A148" s="1">
        <v>41114</v>
      </c>
      <c r="B148" s="3">
        <v>18.47</v>
      </c>
      <c r="C148" s="3">
        <v>103.9</v>
      </c>
      <c r="D148" s="3">
        <v>707.1</v>
      </c>
      <c r="E148" s="3">
        <v>358.3</v>
      </c>
      <c r="F148" s="2">
        <v>93.12</v>
      </c>
      <c r="G148" s="3">
        <v>3398</v>
      </c>
      <c r="H148" s="2">
        <v>98</v>
      </c>
      <c r="I148" s="3">
        <v>47.55</v>
      </c>
      <c r="J148" s="3">
        <v>431.3</v>
      </c>
      <c r="K148" s="3">
        <v>11092</v>
      </c>
      <c r="L148" s="3">
        <v>384</v>
      </c>
      <c r="M148" s="3">
        <v>168.9</v>
      </c>
      <c r="N148" s="3">
        <v>767.5</v>
      </c>
      <c r="O148" s="3">
        <v>878.7</v>
      </c>
      <c r="Q148">
        <f t="shared" si="112"/>
        <v>8.1877729257641141E-3</v>
      </c>
      <c r="R148">
        <f t="shared" si="113"/>
        <v>-9.6153846153840684E-4</v>
      </c>
      <c r="S148">
        <f t="shared" si="114"/>
        <v>1.2747063878544795E-2</v>
      </c>
      <c r="T148">
        <f t="shared" si="115"/>
        <v>-3.3379694019471172E-3</v>
      </c>
      <c r="U148">
        <f t="shared" si="116"/>
        <v>-9.6556163501758613E-4</v>
      </c>
      <c r="V148">
        <f t="shared" si="117"/>
        <v>-4.9780380673499266E-3</v>
      </c>
      <c r="W148">
        <f t="shared" si="118"/>
        <v>2.6178010471204188E-2</v>
      </c>
      <c r="X148">
        <f t="shared" si="119"/>
        <v>-4.9000000000000057E-2</v>
      </c>
      <c r="Y148">
        <f t="shared" si="120"/>
        <v>1.858304297328714E-3</v>
      </c>
      <c r="Z148">
        <f t="shared" si="121"/>
        <v>-9.6428571428571423E-3</v>
      </c>
      <c r="AA148">
        <f t="shared" si="122"/>
        <v>1.0526315789473684E-2</v>
      </c>
      <c r="AB148">
        <f t="shared" si="123"/>
        <v>5.357142857142891E-3</v>
      </c>
      <c r="AC148">
        <f t="shared" si="124"/>
        <v>1.4352818371607813E-3</v>
      </c>
      <c r="AD148">
        <f t="shared" si="124"/>
        <v>3.6550542547116455E-3</v>
      </c>
      <c r="AG148">
        <f t="shared" si="125"/>
        <v>5.9346680465141628E-5</v>
      </c>
      <c r="AH148">
        <f t="shared" si="126"/>
        <v>8.123733011177655E-7</v>
      </c>
      <c r="AI148">
        <f t="shared" si="127"/>
        <v>1.7024491416180182E-4</v>
      </c>
      <c r="AJ148">
        <f t="shared" si="128"/>
        <v>1.0238107087272473E-5</v>
      </c>
      <c r="AK148">
        <f t="shared" si="129"/>
        <v>4.8434972782304861E-7</v>
      </c>
      <c r="AL148">
        <f t="shared" si="130"/>
        <v>2.7195317639555815E-5</v>
      </c>
      <c r="AM148">
        <f t="shared" si="131"/>
        <v>7.6004044428254871E-4</v>
      </c>
      <c r="AN148">
        <f t="shared" si="132"/>
        <v>2.2818785413161605E-3</v>
      </c>
      <c r="AO148">
        <f t="shared" si="133"/>
        <v>2.0991632342217655E-6</v>
      </c>
      <c r="AP148">
        <f t="shared" si="134"/>
        <v>1.0265460871028827E-4</v>
      </c>
      <c r="AQ148">
        <f t="shared" si="135"/>
        <v>1.173413521608959E-4</v>
      </c>
      <c r="AR148">
        <f t="shared" si="136"/>
        <v>3.0448421105494002E-5</v>
      </c>
      <c r="AS148">
        <f t="shared" si="137"/>
        <v>1.5006939947863042E-6</v>
      </c>
      <c r="AT148">
        <f t="shared" si="138"/>
        <v>1.4561500067362453E-5</v>
      </c>
      <c r="AV148">
        <f t="shared" si="139"/>
        <v>-5.3850296176629732E-3</v>
      </c>
      <c r="AW148">
        <f t="shared" si="140"/>
        <v>-9.5328884652049559E-3</v>
      </c>
      <c r="AX148">
        <f t="shared" si="141"/>
        <v>-3.5334242837653448E-2</v>
      </c>
      <c r="AY148">
        <f t="shared" si="142"/>
        <v>-4.172238566461612E-2</v>
      </c>
      <c r="AZ148">
        <f t="shared" si="143"/>
        <v>2.883659264169704E-2</v>
      </c>
      <c r="BA148">
        <f t="shared" si="144"/>
        <v>-2.9142857142857144E-2</v>
      </c>
      <c r="BB148">
        <f t="shared" si="145"/>
        <v>-2.9702970297029702E-2</v>
      </c>
      <c r="BC148">
        <f t="shared" si="146"/>
        <v>-0.30533235938641351</v>
      </c>
      <c r="BD148">
        <f t="shared" si="147"/>
        <v>2.5683709869203358E-2</v>
      </c>
      <c r="BE148">
        <f t="shared" si="148"/>
        <v>-5.2017937219730939E-3</v>
      </c>
      <c r="BF148">
        <f t="shared" si="149"/>
        <v>2.6048450117223951E-4</v>
      </c>
      <c r="BG148">
        <f t="shared" si="150"/>
        <v>-5.9171597633132734E-4</v>
      </c>
      <c r="BH148">
        <f t="shared" si="151"/>
        <v>-3.0934343434343436E-2</v>
      </c>
      <c r="BI148">
        <f t="shared" si="152"/>
        <v>-2.5939474559361464E-2</v>
      </c>
      <c r="BL148">
        <f t="shared" si="153"/>
        <v>3.24971179927039E-4</v>
      </c>
      <c r="BM148">
        <f t="shared" si="154"/>
        <v>6.7477212985178473E-4</v>
      </c>
      <c r="BN148">
        <f t="shared" si="155"/>
        <v>8.4906086511578132E-4</v>
      </c>
      <c r="BO148">
        <f t="shared" si="156"/>
        <v>1.5882835115203248E-3</v>
      </c>
      <c r="BP148">
        <f t="shared" si="157"/>
        <v>1.084648562962499E-3</v>
      </c>
      <c r="BQ148">
        <f t="shared" si="158"/>
        <v>8.6188587609442602E-4</v>
      </c>
      <c r="BR148">
        <f t="shared" si="159"/>
        <v>9.667309892806397E-6</v>
      </c>
      <c r="BS148">
        <f t="shared" si="160"/>
        <v>8.0759904945481104E-2</v>
      </c>
      <c r="BT148">
        <f t="shared" si="161"/>
        <v>2.9010250284365249E-4</v>
      </c>
      <c r="BU148">
        <f t="shared" si="162"/>
        <v>1.4124455171052959E-4</v>
      </c>
      <c r="BV148">
        <f t="shared" si="163"/>
        <v>4.1315174237895352E-5</v>
      </c>
      <c r="BW148">
        <f t="shared" si="164"/>
        <v>1.8583871309509739E-5</v>
      </c>
      <c r="BX148">
        <f t="shared" si="165"/>
        <v>1.1868542688447939E-3</v>
      </c>
      <c r="BY148">
        <f t="shared" si="166"/>
        <v>4.9906188693753174E-4</v>
      </c>
    </row>
    <row r="149" spans="1:77" ht="15.75" thickBot="1">
      <c r="A149" s="1">
        <v>41113</v>
      </c>
      <c r="B149" s="3">
        <v>18.32</v>
      </c>
      <c r="C149" s="3">
        <v>104</v>
      </c>
      <c r="D149" s="3">
        <v>698.2</v>
      </c>
      <c r="E149" s="3">
        <v>359.5</v>
      </c>
      <c r="F149" s="2">
        <v>93.21</v>
      </c>
      <c r="G149" s="3">
        <v>3415</v>
      </c>
      <c r="H149" s="2">
        <v>95.5</v>
      </c>
      <c r="I149" s="3">
        <v>50</v>
      </c>
      <c r="J149" s="3">
        <v>430.5</v>
      </c>
      <c r="K149" s="3">
        <v>11200</v>
      </c>
      <c r="L149" s="3">
        <v>380</v>
      </c>
      <c r="M149" s="3">
        <v>168</v>
      </c>
      <c r="N149" s="3">
        <v>766.4</v>
      </c>
      <c r="O149" s="3">
        <v>875.5</v>
      </c>
      <c r="Q149">
        <f t="shared" si="112"/>
        <v>1.1037527593818946E-2</v>
      </c>
      <c r="R149">
        <f t="shared" si="113"/>
        <v>9.7087378640776691E-3</v>
      </c>
      <c r="S149">
        <f t="shared" si="114"/>
        <v>-1.1048158640226565E-2</v>
      </c>
      <c r="T149">
        <f t="shared" si="115"/>
        <v>-6.3314226159458073E-2</v>
      </c>
      <c r="U149">
        <f t="shared" si="116"/>
        <v>-3.4213621297980047E-3</v>
      </c>
      <c r="V149">
        <f t="shared" si="117"/>
        <v>-2.7065527065527065E-2</v>
      </c>
      <c r="W149">
        <f t="shared" si="118"/>
        <v>-1.0772736689455211E-2</v>
      </c>
      <c r="X149">
        <f t="shared" si="119"/>
        <v>-2.3818820773135473E-2</v>
      </c>
      <c r="Y149">
        <f t="shared" si="120"/>
        <v>-4.6242774566473991E-3</v>
      </c>
      <c r="Z149">
        <f t="shared" si="121"/>
        <v>0</v>
      </c>
      <c r="AA149">
        <f t="shared" si="122"/>
        <v>5.2910052910052907E-3</v>
      </c>
      <c r="AB149">
        <f t="shared" si="123"/>
        <v>5.9880239520958087E-3</v>
      </c>
      <c r="AC149">
        <f t="shared" si="124"/>
        <v>-4.3196004993757829E-2</v>
      </c>
      <c r="AD149">
        <f t="shared" si="124"/>
        <v>-2.5055679287305122E-2</v>
      </c>
      <c r="AG149">
        <f t="shared" si="125"/>
        <v>1.1137497633745759E-4</v>
      </c>
      <c r="AH149">
        <f t="shared" si="126"/>
        <v>1.3390178450354006E-4</v>
      </c>
      <c r="AI149">
        <f t="shared" si="127"/>
        <v>1.1550723138404507E-4</v>
      </c>
      <c r="AJ149">
        <f t="shared" si="128"/>
        <v>3.9912020452698201E-3</v>
      </c>
      <c r="AK149">
        <f t="shared" si="129"/>
        <v>9.9335462407272276E-6</v>
      </c>
      <c r="AL149">
        <f t="shared" si="130"/>
        <v>7.454211550898867E-4</v>
      </c>
      <c r="AM149">
        <f t="shared" si="131"/>
        <v>8.8020350309319517E-5</v>
      </c>
      <c r="AN149">
        <f t="shared" si="132"/>
        <v>5.102102053980203E-4</v>
      </c>
      <c r="AO149">
        <f t="shared" si="133"/>
        <v>2.5338466100580963E-5</v>
      </c>
      <c r="AP149">
        <f t="shared" si="134"/>
        <v>2.3912483924114675E-7</v>
      </c>
      <c r="AQ149">
        <f t="shared" si="135"/>
        <v>3.1327649810424165E-5</v>
      </c>
      <c r="AR149">
        <f t="shared" si="136"/>
        <v>3.7808846927569181E-5</v>
      </c>
      <c r="AS149">
        <f t="shared" si="137"/>
        <v>1.8841032917360681E-3</v>
      </c>
      <c r="AT149">
        <f t="shared" si="138"/>
        <v>6.1975008016958101E-4</v>
      </c>
      <c r="AV149">
        <f t="shared" si="139"/>
        <v>-1.6111707841031185E-2</v>
      </c>
      <c r="AW149">
        <f t="shared" si="140"/>
        <v>-2.3474178403755867E-2</v>
      </c>
      <c r="AX149">
        <f t="shared" si="141"/>
        <v>-4.3561643835616379E-2</v>
      </c>
      <c r="AY149">
        <f t="shared" si="142"/>
        <v>-2.468800868149762E-2</v>
      </c>
      <c r="AZ149">
        <f t="shared" si="143"/>
        <v>2.9944751381215402E-2</v>
      </c>
      <c r="BA149">
        <f t="shared" si="144"/>
        <v>-2.4285714285714285E-2</v>
      </c>
      <c r="BB149">
        <f t="shared" si="145"/>
        <v>-7.281553398058252E-2</v>
      </c>
      <c r="BC149">
        <f t="shared" si="146"/>
        <v>-0.27536231884057971</v>
      </c>
      <c r="BD149">
        <f t="shared" si="147"/>
        <v>1.7730496453900711E-2</v>
      </c>
      <c r="BE149">
        <f t="shared" si="148"/>
        <v>-4.4444444444444444E-3</v>
      </c>
      <c r="BF149">
        <f t="shared" si="149"/>
        <v>-7.5737790545833831E-3</v>
      </c>
      <c r="BG149">
        <f t="shared" si="150"/>
        <v>0</v>
      </c>
      <c r="BH149">
        <f t="shared" si="151"/>
        <v>-1.1224358147335887E-2</v>
      </c>
      <c r="BI149">
        <f t="shared" si="152"/>
        <v>-2.3642243782759056E-2</v>
      </c>
      <c r="BL149">
        <f t="shared" si="153"/>
        <v>8.2677154054783318E-4</v>
      </c>
      <c r="BM149">
        <f t="shared" si="154"/>
        <v>1.4484330566073267E-4</v>
      </c>
      <c r="BN149">
        <f t="shared" si="155"/>
        <v>1.396221691899598E-3</v>
      </c>
      <c r="BO149">
        <f t="shared" si="156"/>
        <v>5.207020971398392E-4</v>
      </c>
      <c r="BP149">
        <f t="shared" si="157"/>
        <v>1.1588687855729109E-3</v>
      </c>
      <c r="BQ149">
        <f t="shared" si="158"/>
        <v>6.0028675313538555E-4</v>
      </c>
      <c r="BR149">
        <f t="shared" si="159"/>
        <v>2.1364541919977392E-3</v>
      </c>
      <c r="BS149">
        <f t="shared" si="160"/>
        <v>6.4624163861393746E-2</v>
      </c>
      <c r="BT149">
        <f t="shared" si="161"/>
        <v>8.2431550725430765E-5</v>
      </c>
      <c r="BU149">
        <f t="shared" si="162"/>
        <v>1.2381649000939415E-4</v>
      </c>
      <c r="BV149">
        <f t="shared" si="163"/>
        <v>1.9784545287057707E-6</v>
      </c>
      <c r="BW149">
        <f t="shared" si="164"/>
        <v>2.4035657626576671E-5</v>
      </c>
      <c r="BX149">
        <f t="shared" si="165"/>
        <v>2.1729018423737221E-4</v>
      </c>
      <c r="BY149">
        <f t="shared" si="166"/>
        <v>4.017002952090703E-4</v>
      </c>
    </row>
    <row r="150" spans="1:77" ht="15.75" thickBot="1">
      <c r="A150" s="1">
        <v>41110</v>
      </c>
      <c r="B150" s="3">
        <v>18.12</v>
      </c>
      <c r="C150" s="3">
        <v>103</v>
      </c>
      <c r="D150" s="3">
        <v>706</v>
      </c>
      <c r="E150" s="3">
        <v>383.8</v>
      </c>
      <c r="F150" s="2">
        <v>93.53</v>
      </c>
      <c r="G150" s="3">
        <v>3510</v>
      </c>
      <c r="H150" s="2">
        <v>96.54</v>
      </c>
      <c r="I150" s="3">
        <v>51.22</v>
      </c>
      <c r="J150" s="3">
        <v>432.5</v>
      </c>
      <c r="K150" s="3">
        <v>11200</v>
      </c>
      <c r="L150" s="3">
        <v>378</v>
      </c>
      <c r="M150" s="3">
        <v>167</v>
      </c>
      <c r="N150" s="3">
        <v>801</v>
      </c>
      <c r="O150" s="3">
        <v>898</v>
      </c>
      <c r="Q150">
        <f t="shared" si="112"/>
        <v>-1.4681892332789536E-2</v>
      </c>
      <c r="R150">
        <f t="shared" si="113"/>
        <v>-9.6153846153846159E-3</v>
      </c>
      <c r="S150">
        <f t="shared" si="114"/>
        <v>-1.9444444444444445E-2</v>
      </c>
      <c r="T150">
        <f t="shared" si="115"/>
        <v>-1.0824742268041207E-2</v>
      </c>
      <c r="U150">
        <f t="shared" si="116"/>
        <v>-1.8572927597061868E-2</v>
      </c>
      <c r="V150">
        <f t="shared" si="117"/>
        <v>-1.3767912334925541E-2</v>
      </c>
      <c r="W150">
        <f t="shared" si="118"/>
        <v>-5.1669941060903647E-2</v>
      </c>
      <c r="X150">
        <f t="shared" si="119"/>
        <v>1.5262636273538077E-2</v>
      </c>
      <c r="Y150">
        <f t="shared" si="120"/>
        <v>-1.1547344110854503E-3</v>
      </c>
      <c r="Z150">
        <f t="shared" si="121"/>
        <v>-2.6086956521739129E-2</v>
      </c>
      <c r="AA150">
        <f t="shared" si="122"/>
        <v>-1.9455252918287938E-2</v>
      </c>
      <c r="AB150">
        <f t="shared" si="123"/>
        <v>-5.9523809523809521E-3</v>
      </c>
      <c r="AC150">
        <f t="shared" si="124"/>
        <v>1.2642225031605562E-2</v>
      </c>
      <c r="AD150">
        <f t="shared" si="124"/>
        <v>-1.2969883490877066E-2</v>
      </c>
      <c r="AG150">
        <f t="shared" si="125"/>
        <v>2.3000711885810102E-4</v>
      </c>
      <c r="AH150">
        <f t="shared" si="126"/>
        <v>6.0101699966940671E-5</v>
      </c>
      <c r="AI150">
        <f t="shared" si="127"/>
        <v>3.6648181877453357E-4</v>
      </c>
      <c r="AJ150">
        <f t="shared" si="128"/>
        <v>1.1420079248418286E-4</v>
      </c>
      <c r="AK150">
        <f t="shared" si="129"/>
        <v>3.3501146266146911E-4</v>
      </c>
      <c r="AL150">
        <f t="shared" si="130"/>
        <v>1.9613406652280475E-4</v>
      </c>
      <c r="AM150">
        <f t="shared" si="131"/>
        <v>2.5279899586079938E-3</v>
      </c>
      <c r="AN150">
        <f t="shared" si="132"/>
        <v>2.7203962998550269E-4</v>
      </c>
      <c r="AO150">
        <f t="shared" si="133"/>
        <v>2.4466896496597606E-6</v>
      </c>
      <c r="AP150">
        <f t="shared" si="134"/>
        <v>7.0628167369793252E-4</v>
      </c>
      <c r="AQ150">
        <f t="shared" si="135"/>
        <v>3.6668984478212952E-4</v>
      </c>
      <c r="AR150">
        <f t="shared" si="136"/>
        <v>3.3541646117487634E-5</v>
      </c>
      <c r="AS150">
        <f t="shared" si="137"/>
        <v>1.5455391177796442E-4</v>
      </c>
      <c r="AT150">
        <f t="shared" si="138"/>
        <v>1.6407008091752541E-4</v>
      </c>
      <c r="AV150">
        <f t="shared" si="139"/>
        <v>-2.106969205834687E-2</v>
      </c>
      <c r="AW150">
        <f t="shared" si="140"/>
        <v>-0.10434782608695652</v>
      </c>
      <c r="AX150">
        <f t="shared" si="141"/>
        <v>-4.6461372231226337E-2</v>
      </c>
      <c r="AY150">
        <f t="shared" si="142"/>
        <v>4.1519674355495279E-2</v>
      </c>
      <c r="AZ150">
        <f t="shared" si="143"/>
        <v>2.2185792349726789E-2</v>
      </c>
      <c r="BA150">
        <f t="shared" si="144"/>
        <v>-2.5575447570332483E-3</v>
      </c>
      <c r="BB150">
        <f t="shared" si="145"/>
        <v>-7.1730769230769167E-2</v>
      </c>
      <c r="BC150">
        <f t="shared" si="146"/>
        <v>-0.25789626195305704</v>
      </c>
      <c r="BD150">
        <f t="shared" si="147"/>
        <v>2.4881516587677725E-2</v>
      </c>
      <c r="BE150">
        <f t="shared" si="148"/>
        <v>-8.7618373307372342E-3</v>
      </c>
      <c r="BF150">
        <f t="shared" si="149"/>
        <v>-1.6905071521456438E-2</v>
      </c>
      <c r="BG150">
        <f t="shared" si="150"/>
        <v>-1.4167650531286928E-2</v>
      </c>
      <c r="BH150">
        <f t="shared" si="151"/>
        <v>4.9803407601572737E-2</v>
      </c>
      <c r="BI150">
        <f t="shared" si="152"/>
        <v>-2.3330741028774831E-3</v>
      </c>
      <c r="BL150">
        <f t="shared" si="153"/>
        <v>1.1364732876458252E-3</v>
      </c>
      <c r="BM150">
        <f t="shared" si="154"/>
        <v>4.738747513791019E-3</v>
      </c>
      <c r="BN150">
        <f t="shared" si="155"/>
        <v>1.6213329090469201E-3</v>
      </c>
      <c r="BO150">
        <f t="shared" si="156"/>
        <v>1.8825866837087234E-3</v>
      </c>
      <c r="BP150">
        <f t="shared" si="157"/>
        <v>6.9080675205998804E-4</v>
      </c>
      <c r="BQ150">
        <f t="shared" si="158"/>
        <v>7.6872027610949482E-6</v>
      </c>
      <c r="BR150">
        <f t="shared" si="159"/>
        <v>2.0373513620916333E-3</v>
      </c>
      <c r="BS150">
        <f t="shared" si="160"/>
        <v>5.6049035440416999E-2</v>
      </c>
      <c r="BT150">
        <f t="shared" si="161"/>
        <v>2.6341947012754126E-4</v>
      </c>
      <c r="BU150">
        <f t="shared" si="162"/>
        <v>2.3853810074233049E-4</v>
      </c>
      <c r="BV150">
        <f t="shared" si="163"/>
        <v>1.1530180764574615E-4</v>
      </c>
      <c r="BW150">
        <f t="shared" si="164"/>
        <v>8.5840838440441646E-5</v>
      </c>
      <c r="BX150">
        <f t="shared" si="165"/>
        <v>2.1424863395675996E-3</v>
      </c>
      <c r="BY150">
        <f t="shared" si="166"/>
        <v>1.604547575998433E-6</v>
      </c>
    </row>
    <row r="151" spans="1:77" ht="15.75" thickBot="1">
      <c r="A151" s="1">
        <v>41109</v>
      </c>
      <c r="B151" s="3">
        <v>18.39</v>
      </c>
      <c r="C151" s="3">
        <v>104</v>
      </c>
      <c r="D151" s="3">
        <v>720</v>
      </c>
      <c r="E151" s="3">
        <v>388</v>
      </c>
      <c r="F151" s="2">
        <v>95.3</v>
      </c>
      <c r="G151" s="3">
        <v>3559</v>
      </c>
      <c r="H151" s="2">
        <v>101.8</v>
      </c>
      <c r="I151" s="3">
        <v>50.45</v>
      </c>
      <c r="J151" s="3">
        <v>433</v>
      </c>
      <c r="K151" s="3">
        <v>11500</v>
      </c>
      <c r="L151" s="3">
        <v>385.5</v>
      </c>
      <c r="M151" s="3">
        <v>168</v>
      </c>
      <c r="N151" s="3">
        <v>791</v>
      </c>
      <c r="O151" s="3">
        <v>909.8</v>
      </c>
      <c r="Q151">
        <f t="shared" si="112"/>
        <v>0</v>
      </c>
      <c r="R151">
        <f t="shared" si="113"/>
        <v>1.9607843137254902E-2</v>
      </c>
      <c r="S151">
        <f t="shared" si="114"/>
        <v>-1.098901098901099E-2</v>
      </c>
      <c r="T151">
        <f t="shared" si="115"/>
        <v>2.5641025641025609E-2</v>
      </c>
      <c r="U151">
        <f t="shared" si="116"/>
        <v>1.1999575236274774E-2</v>
      </c>
      <c r="V151">
        <f t="shared" si="117"/>
        <v>3.0101302460202605E-2</v>
      </c>
      <c r="W151">
        <f t="shared" si="118"/>
        <v>8.8486874446960394E-4</v>
      </c>
      <c r="X151">
        <f t="shared" si="119"/>
        <v>-2.9807692307692254E-2</v>
      </c>
      <c r="Y151">
        <f t="shared" si="120"/>
        <v>-1.3837638376384288E-3</v>
      </c>
      <c r="Z151">
        <f t="shared" si="121"/>
        <v>-6.5653075328265375E-3</v>
      </c>
      <c r="AA151">
        <f t="shared" si="122"/>
        <v>-3.875968992248062E-3</v>
      </c>
      <c r="AB151">
        <f t="shared" si="123"/>
        <v>-6.1523899668716993E-3</v>
      </c>
      <c r="AC151">
        <f t="shared" si="124"/>
        <v>1.1767715528268158E-2</v>
      </c>
      <c r="AD151">
        <f t="shared" si="124"/>
        <v>9.0949423247559131E-3</v>
      </c>
      <c r="AG151">
        <f t="shared" si="125"/>
        <v>2.3434627982572245E-7</v>
      </c>
      <c r="AH151">
        <f t="shared" si="126"/>
        <v>4.6099092134673951E-4</v>
      </c>
      <c r="AI151">
        <f t="shared" si="127"/>
        <v>1.1423935945776569E-4</v>
      </c>
      <c r="AJ151">
        <f t="shared" si="128"/>
        <v>6.6457183540157873E-4</v>
      </c>
      <c r="AK151">
        <f t="shared" si="129"/>
        <v>1.5053288785932058E-4</v>
      </c>
      <c r="AL151">
        <f t="shared" si="130"/>
        <v>8.9188403130799007E-4</v>
      </c>
      <c r="AM151">
        <f t="shared" si="131"/>
        <v>5.1787617985463286E-6</v>
      </c>
      <c r="AN151">
        <f t="shared" si="132"/>
        <v>8.1662804934524384E-4</v>
      </c>
      <c r="AO151">
        <f t="shared" si="133"/>
        <v>3.2156351018894379E-6</v>
      </c>
      <c r="AP151">
        <f t="shared" si="134"/>
        <v>4.9763310152328338E-5</v>
      </c>
      <c r="AQ151">
        <f t="shared" si="135"/>
        <v>1.2743924968283478E-5</v>
      </c>
      <c r="AR151">
        <f t="shared" si="136"/>
        <v>3.5898360142704268E-5</v>
      </c>
      <c r="AS151">
        <f t="shared" si="137"/>
        <v>1.3357492445860821E-4</v>
      </c>
      <c r="AT151">
        <f t="shared" si="138"/>
        <v>8.5670600630679007E-5</v>
      </c>
      <c r="AV151">
        <f t="shared" si="139"/>
        <v>1.08873162765376E-3</v>
      </c>
      <c r="AW151">
        <f t="shared" si="140"/>
        <v>-0.10576096302665518</v>
      </c>
      <c r="AX151">
        <f t="shared" si="141"/>
        <v>-1.2345679012345678E-2</v>
      </c>
      <c r="AY151">
        <f t="shared" si="142"/>
        <v>8.0178173719376425E-2</v>
      </c>
      <c r="AZ151">
        <f t="shared" si="143"/>
        <v>4.3925950268375404E-2</v>
      </c>
      <c r="BA151">
        <f t="shared" si="144"/>
        <v>2.2701149425287358E-2</v>
      </c>
      <c r="BB151">
        <f t="shared" si="145"/>
        <v>7.9207920792078931E-3</v>
      </c>
      <c r="BC151">
        <f t="shared" si="146"/>
        <v>-0.26820423556715978</v>
      </c>
      <c r="BD151">
        <f t="shared" si="147"/>
        <v>3.0706974529873785E-2</v>
      </c>
      <c r="BE151">
        <f t="shared" si="148"/>
        <v>1.7789184883618019E-2</v>
      </c>
      <c r="BF151">
        <f t="shared" si="149"/>
        <v>2.2546419098143235E-2</v>
      </c>
      <c r="BG151">
        <f t="shared" si="150"/>
        <v>-8.8495575221238937E-3</v>
      </c>
      <c r="BH151">
        <f t="shared" si="151"/>
        <v>5.8902275769745646E-2</v>
      </c>
      <c r="BI151">
        <f t="shared" si="152"/>
        <v>2.8254972875226041E-2</v>
      </c>
      <c r="BL151">
        <f t="shared" si="153"/>
        <v>1.3347633294533606E-4</v>
      </c>
      <c r="BM151">
        <f t="shared" si="154"/>
        <v>4.935301097333325E-3</v>
      </c>
      <c r="BN151">
        <f t="shared" si="155"/>
        <v>3.7823547565334648E-5</v>
      </c>
      <c r="BO151">
        <f t="shared" si="156"/>
        <v>6.731756909179514E-3</v>
      </c>
      <c r="BP151">
        <f t="shared" si="157"/>
        <v>2.3062431795262666E-3</v>
      </c>
      <c r="BQ151">
        <f t="shared" si="158"/>
        <v>5.0562530746277258E-4</v>
      </c>
      <c r="BR151">
        <f t="shared" si="159"/>
        <v>1.1912529595822622E-3</v>
      </c>
      <c r="BS151">
        <f t="shared" si="160"/>
        <v>6.1036048778879533E-2</v>
      </c>
      <c r="BT151">
        <f t="shared" si="161"/>
        <v>4.8645215337842683E-4</v>
      </c>
      <c r="BU151">
        <f t="shared" si="162"/>
        <v>1.2335086583020489E-4</v>
      </c>
      <c r="BV151">
        <f t="shared" si="163"/>
        <v>8.244721280579653E-4</v>
      </c>
      <c r="BW151">
        <f t="shared" si="164"/>
        <v>1.55783361216999E-5</v>
      </c>
      <c r="BX151">
        <f t="shared" si="165"/>
        <v>3.067594357524153E-3</v>
      </c>
      <c r="BY151">
        <f t="shared" si="166"/>
        <v>1.0147253749498567E-3</v>
      </c>
    </row>
    <row r="152" spans="1:77" ht="15.75" thickBot="1">
      <c r="A152" s="1">
        <v>41108</v>
      </c>
      <c r="B152" s="3">
        <v>18.39</v>
      </c>
      <c r="C152" s="3">
        <v>102</v>
      </c>
      <c r="D152" s="3">
        <v>728</v>
      </c>
      <c r="E152" s="3">
        <v>378.3</v>
      </c>
      <c r="F152" s="2">
        <v>94.17</v>
      </c>
      <c r="G152" s="3">
        <v>3455</v>
      </c>
      <c r="H152" s="2">
        <v>101.71</v>
      </c>
      <c r="I152" s="3">
        <v>52</v>
      </c>
      <c r="J152" s="3">
        <v>433.6</v>
      </c>
      <c r="K152" s="3">
        <v>11576</v>
      </c>
      <c r="L152" s="3">
        <v>387</v>
      </c>
      <c r="M152" s="3">
        <v>169.04</v>
      </c>
      <c r="N152" s="3">
        <v>781.8</v>
      </c>
      <c r="O152" s="3">
        <v>901.6</v>
      </c>
      <c r="Q152">
        <f t="shared" si="112"/>
        <v>-8.0906148867313146E-3</v>
      </c>
      <c r="R152">
        <f t="shared" si="113"/>
        <v>-1.9569471624266421E-3</v>
      </c>
      <c r="S152">
        <f t="shared" si="114"/>
        <v>-1.1541072640868975E-2</v>
      </c>
      <c r="T152">
        <f t="shared" si="115"/>
        <v>-2.0455722423614649E-2</v>
      </c>
      <c r="U152">
        <f t="shared" si="116"/>
        <v>-8.488063660477273E-4</v>
      </c>
      <c r="V152">
        <f t="shared" si="117"/>
        <v>1.171303074670571E-2</v>
      </c>
      <c r="W152">
        <f t="shared" si="118"/>
        <v>-4.7945205479452942E-3</v>
      </c>
      <c r="X152">
        <f t="shared" si="119"/>
        <v>-3.8817005545286533E-2</v>
      </c>
      <c r="Y152">
        <f t="shared" si="120"/>
        <v>1.8484288354898599E-3</v>
      </c>
      <c r="Z152">
        <f t="shared" si="121"/>
        <v>-8.8192482233067897E-3</v>
      </c>
      <c r="AA152">
        <f t="shared" si="122"/>
        <v>-7.6923076923076927E-3</v>
      </c>
      <c r="AB152">
        <f t="shared" si="123"/>
        <v>5.919261276192395E-4</v>
      </c>
      <c r="AC152">
        <f t="shared" si="124"/>
        <v>-5.2169487212113787E-3</v>
      </c>
      <c r="AD152">
        <f t="shared" si="124"/>
        <v>-6.8296981714033181E-3</v>
      </c>
      <c r="AG152">
        <f t="shared" si="125"/>
        <v>7.3525619720996361E-5</v>
      </c>
      <c r="AH152">
        <f t="shared" si="126"/>
        <v>8.8531472665293299E-9</v>
      </c>
      <c r="AI152">
        <f t="shared" si="127"/>
        <v>1.263453121045251E-4</v>
      </c>
      <c r="AJ152">
        <f t="shared" si="128"/>
        <v>4.1279906871483551E-4</v>
      </c>
      <c r="AK152">
        <f t="shared" si="129"/>
        <v>3.3546930390800268E-7</v>
      </c>
      <c r="AL152">
        <f t="shared" si="130"/>
        <v>1.3170215217608503E-4</v>
      </c>
      <c r="AM152">
        <f t="shared" si="131"/>
        <v>1.1585173625783771E-5</v>
      </c>
      <c r="AN152">
        <f t="shared" si="132"/>
        <v>1.4127087415566071E-3</v>
      </c>
      <c r="AO152">
        <f t="shared" si="133"/>
        <v>2.0706446542477742E-6</v>
      </c>
      <c r="AP152">
        <f t="shared" si="134"/>
        <v>8.664355806741726E-5</v>
      </c>
      <c r="AQ152">
        <f t="shared" si="135"/>
        <v>5.4555982029065043E-5</v>
      </c>
      <c r="AR152">
        <f t="shared" si="136"/>
        <v>5.6669589981908664E-7</v>
      </c>
      <c r="AS152">
        <f t="shared" si="137"/>
        <v>2.9454525864065586E-5</v>
      </c>
      <c r="AT152">
        <f t="shared" si="138"/>
        <v>4.4472880946350058E-5</v>
      </c>
      <c r="AV152">
        <f t="shared" si="139"/>
        <v>2.1666666666666699E-2</v>
      </c>
      <c r="AW152">
        <f t="shared" si="140"/>
        <v>-9.0098126672613688E-2</v>
      </c>
      <c r="AX152">
        <f t="shared" si="141"/>
        <v>6.9156293222683261E-3</v>
      </c>
      <c r="AY152">
        <f t="shared" si="142"/>
        <v>2.7709861450692715E-2</v>
      </c>
      <c r="AZ152">
        <f t="shared" si="143"/>
        <v>4.5172031076581659E-2</v>
      </c>
      <c r="BA152">
        <f t="shared" si="144"/>
        <v>0</v>
      </c>
      <c r="BB152">
        <f t="shared" si="145"/>
        <v>-2.2019230769230829E-2</v>
      </c>
      <c r="BC152">
        <f t="shared" si="146"/>
        <v>-0.21450151057401817</v>
      </c>
      <c r="BD152">
        <f t="shared" si="147"/>
        <v>3.7320574162679483E-2</v>
      </c>
      <c r="BE152">
        <f t="shared" si="148"/>
        <v>2.8977777777777779E-2</v>
      </c>
      <c r="BF152">
        <f t="shared" si="149"/>
        <v>3.4759358288770054E-2</v>
      </c>
      <c r="BG152">
        <f t="shared" si="150"/>
        <v>-2.7138643067847077E-3</v>
      </c>
      <c r="BH152">
        <f t="shared" si="151"/>
        <v>4.7989276139410127E-2</v>
      </c>
      <c r="BI152">
        <f t="shared" si="152"/>
        <v>1.8181818181818209E-2</v>
      </c>
      <c r="BL152">
        <f t="shared" si="153"/>
        <v>8.1445918525749198E-5</v>
      </c>
      <c r="BM152">
        <f t="shared" si="154"/>
        <v>2.9799438355775361E-3</v>
      </c>
      <c r="BN152">
        <f t="shared" si="155"/>
        <v>1.7190417294249074E-4</v>
      </c>
      <c r="BO152">
        <f t="shared" si="156"/>
        <v>8.749156037968377E-4</v>
      </c>
      <c r="BP152">
        <f t="shared" si="157"/>
        <v>2.427477873305875E-3</v>
      </c>
      <c r="BQ152">
        <f t="shared" si="158"/>
        <v>4.6240380999812529E-8</v>
      </c>
      <c r="BR152">
        <f t="shared" si="159"/>
        <v>2.0926139332708439E-5</v>
      </c>
      <c r="BS152">
        <f t="shared" si="160"/>
        <v>3.7385005011791206E-2</v>
      </c>
      <c r="BT152">
        <f t="shared" si="161"/>
        <v>8.2192646783674184E-4</v>
      </c>
      <c r="BU152">
        <f t="shared" si="162"/>
        <v>4.9706418859924166E-4</v>
      </c>
      <c r="BV152">
        <f t="shared" si="163"/>
        <v>1.6749834674746539E-3</v>
      </c>
      <c r="BW152">
        <f t="shared" si="164"/>
        <v>4.7906402172576353E-6</v>
      </c>
      <c r="BX152">
        <f t="shared" si="165"/>
        <v>1.9778360077049137E-3</v>
      </c>
      <c r="BY152">
        <f t="shared" si="166"/>
        <v>4.7443808377169329E-4</v>
      </c>
    </row>
    <row r="153" spans="1:77" ht="15.75" thickBot="1">
      <c r="A153" s="1">
        <v>41107</v>
      </c>
      <c r="B153" s="3">
        <v>18.54</v>
      </c>
      <c r="C153" s="3">
        <v>102.2</v>
      </c>
      <c r="D153" s="3">
        <v>736.5</v>
      </c>
      <c r="E153" s="3">
        <v>386.2</v>
      </c>
      <c r="F153" s="2">
        <v>94.25</v>
      </c>
      <c r="G153" s="3">
        <v>3415</v>
      </c>
      <c r="H153" s="2">
        <v>102.2</v>
      </c>
      <c r="I153" s="3">
        <v>54.1</v>
      </c>
      <c r="J153" s="3">
        <v>432.8</v>
      </c>
      <c r="K153" s="3">
        <v>11679</v>
      </c>
      <c r="L153" s="3">
        <v>390</v>
      </c>
      <c r="M153" s="3">
        <v>168.94</v>
      </c>
      <c r="N153" s="3">
        <v>785.9</v>
      </c>
      <c r="O153" s="3">
        <v>907.8</v>
      </c>
      <c r="Q153">
        <f t="shared" si="112"/>
        <v>-1.067235859124863E-2</v>
      </c>
      <c r="R153">
        <f t="shared" si="113"/>
        <v>-3.4026465028355338E-2</v>
      </c>
      <c r="S153">
        <f t="shared" si="114"/>
        <v>4.6378393125084943E-3</v>
      </c>
      <c r="T153">
        <f t="shared" si="115"/>
        <v>2.0343461030383061E-2</v>
      </c>
      <c r="U153">
        <f t="shared" si="116"/>
        <v>-5.3022269353125305E-4</v>
      </c>
      <c r="V153">
        <f t="shared" si="117"/>
        <v>1.8187239117471676E-2</v>
      </c>
      <c r="W153">
        <f t="shared" si="118"/>
        <v>-8.7985140287421453E-4</v>
      </c>
      <c r="X153">
        <f t="shared" si="119"/>
        <v>-4.6696035242290726E-2</v>
      </c>
      <c r="Y153">
        <f t="shared" si="120"/>
        <v>1.8518518518518782E-3</v>
      </c>
      <c r="Z153">
        <f t="shared" si="121"/>
        <v>-8.1528662420382158E-3</v>
      </c>
      <c r="AA153">
        <f t="shared" si="122"/>
        <v>-5.6093829678735049E-3</v>
      </c>
      <c r="AB153">
        <f t="shared" si="123"/>
        <v>-3.3038348082596006E-3</v>
      </c>
      <c r="AC153">
        <f t="shared" si="124"/>
        <v>5.3729052066009099E-3</v>
      </c>
      <c r="AD153">
        <f t="shared" si="124"/>
        <v>7.1000665631240044E-3</v>
      </c>
      <c r="AG153">
        <f t="shared" si="125"/>
        <v>1.2446641780433003E-4</v>
      </c>
      <c r="AH153">
        <f t="shared" si="126"/>
        <v>1.03449774587238E-3</v>
      </c>
      <c r="AI153">
        <f t="shared" si="127"/>
        <v>2.4389462715498932E-5</v>
      </c>
      <c r="AJ153">
        <f t="shared" si="128"/>
        <v>4.195011086894277E-4</v>
      </c>
      <c r="AK153">
        <f t="shared" si="129"/>
        <v>6.7919369050513157E-8</v>
      </c>
      <c r="AL153">
        <f t="shared" si="130"/>
        <v>3.222155742232024E-4</v>
      </c>
      <c r="AM153">
        <f t="shared" si="131"/>
        <v>2.6108947685491811E-7</v>
      </c>
      <c r="AN153">
        <f t="shared" si="132"/>
        <v>2.067070552970624E-3</v>
      </c>
      <c r="AO153">
        <f t="shared" si="133"/>
        <v>2.0805076307698049E-6</v>
      </c>
      <c r="AP153">
        <f t="shared" si="134"/>
        <v>7.4681919994119838E-5</v>
      </c>
      <c r="AQ153">
        <f t="shared" si="135"/>
        <v>2.8124751329307817E-5</v>
      </c>
      <c r="AR153">
        <f t="shared" si="136"/>
        <v>9.8782532953732481E-6</v>
      </c>
      <c r="AS153">
        <f t="shared" si="137"/>
        <v>2.6652970822830971E-5</v>
      </c>
      <c r="AT153">
        <f t="shared" si="138"/>
        <v>5.2721622479091031E-5</v>
      </c>
      <c r="AV153">
        <f t="shared" si="139"/>
        <v>2.4309392265193241E-2</v>
      </c>
      <c r="AW153">
        <f t="shared" si="140"/>
        <v>-0.10742358078602618</v>
      </c>
      <c r="AX153">
        <f t="shared" si="141"/>
        <v>1.5862068965517243E-2</v>
      </c>
      <c r="AY153">
        <f t="shared" si="142"/>
        <v>8.2095825161109595E-2</v>
      </c>
      <c r="AZ153">
        <f t="shared" si="143"/>
        <v>2.6241289198606233E-2</v>
      </c>
      <c r="BA153">
        <f t="shared" si="144"/>
        <v>-1.5850144092219021E-2</v>
      </c>
      <c r="BB153">
        <f t="shared" si="145"/>
        <v>4.2857142857142885E-2</v>
      </c>
      <c r="BC153">
        <f t="shared" si="146"/>
        <v>-0.2001774098166765</v>
      </c>
      <c r="BD153">
        <f t="shared" si="147"/>
        <v>3.491152558584415E-2</v>
      </c>
      <c r="BE153">
        <f t="shared" si="148"/>
        <v>5.2162162162162164E-2</v>
      </c>
      <c r="BF153">
        <f t="shared" si="149"/>
        <v>5.2347544522396053E-2</v>
      </c>
      <c r="BG153">
        <f t="shared" si="150"/>
        <v>-6.2352941176470724E-3</v>
      </c>
      <c r="BH153">
        <f t="shared" si="151"/>
        <v>7.9532967032967E-2</v>
      </c>
      <c r="BI153">
        <f t="shared" si="152"/>
        <v>3.6419682612170316E-2</v>
      </c>
      <c r="BL153">
        <f t="shared" si="153"/>
        <v>1.361297359854727E-4</v>
      </c>
      <c r="BM153">
        <f t="shared" si="154"/>
        <v>5.1716688371909528E-3</v>
      </c>
      <c r="BN153">
        <f t="shared" si="155"/>
        <v>4.8654048866344623E-4</v>
      </c>
      <c r="BO153">
        <f t="shared" si="156"/>
        <v>7.0501104834138273E-3</v>
      </c>
      <c r="BP153">
        <f t="shared" si="157"/>
        <v>9.2043669942541327E-4</v>
      </c>
      <c r="BQ153">
        <f t="shared" si="158"/>
        <v>2.5809000390237261E-4</v>
      </c>
      <c r="BR153">
        <f t="shared" si="159"/>
        <v>4.8234251999347303E-3</v>
      </c>
      <c r="BS153">
        <f t="shared" si="160"/>
        <v>3.2050997140297965E-2</v>
      </c>
      <c r="BT153">
        <f t="shared" si="161"/>
        <v>6.8959870297179409E-4</v>
      </c>
      <c r="BU153">
        <f t="shared" si="162"/>
        <v>2.0683686180281492E-3</v>
      </c>
      <c r="BV153">
        <f t="shared" si="163"/>
        <v>3.4239757470258324E-3</v>
      </c>
      <c r="BW153">
        <f t="shared" si="164"/>
        <v>1.7760271642262089E-6</v>
      </c>
      <c r="BX153">
        <f t="shared" si="165"/>
        <v>5.7785172594502325E-3</v>
      </c>
      <c r="BY153">
        <f t="shared" si="166"/>
        <v>1.6015575061215728E-3</v>
      </c>
    </row>
    <row r="154" spans="1:77" ht="15.75" thickBot="1">
      <c r="A154" s="1">
        <v>41106</v>
      </c>
      <c r="B154" s="3">
        <v>18.739999999999998</v>
      </c>
      <c r="C154" s="3">
        <v>105.8</v>
      </c>
      <c r="D154" s="3">
        <v>733.1</v>
      </c>
      <c r="E154" s="3">
        <v>378.5</v>
      </c>
      <c r="F154" s="2">
        <v>94.3</v>
      </c>
      <c r="G154" s="3">
        <v>3354</v>
      </c>
      <c r="H154" s="2">
        <v>102.29</v>
      </c>
      <c r="I154" s="3">
        <v>56.75</v>
      </c>
      <c r="J154" s="3">
        <v>432</v>
      </c>
      <c r="K154" s="3">
        <v>11775</v>
      </c>
      <c r="L154" s="3">
        <v>392.2</v>
      </c>
      <c r="M154" s="3">
        <v>169.5</v>
      </c>
      <c r="N154" s="3">
        <v>781.7</v>
      </c>
      <c r="O154" s="3">
        <v>901.4</v>
      </c>
      <c r="Q154">
        <f t="shared" si="112"/>
        <v>1.5718157181571771E-2</v>
      </c>
      <c r="R154">
        <f t="shared" si="113"/>
        <v>-1.3611784449002498E-2</v>
      </c>
      <c r="S154">
        <f t="shared" si="114"/>
        <v>-4.0905372238881173E-4</v>
      </c>
      <c r="T154">
        <f t="shared" si="115"/>
        <v>2.9146793852676809E-3</v>
      </c>
      <c r="U154">
        <f t="shared" si="116"/>
        <v>-3.6978341257264502E-3</v>
      </c>
      <c r="V154">
        <f t="shared" si="117"/>
        <v>-2.4432809773123908E-2</v>
      </c>
      <c r="W154">
        <f t="shared" si="118"/>
        <v>1.3273897969291761E-2</v>
      </c>
      <c r="X154">
        <f t="shared" si="119"/>
        <v>-2.2394487510766534E-2</v>
      </c>
      <c r="Y154">
        <f t="shared" si="120"/>
        <v>4.6511627906976744E-3</v>
      </c>
      <c r="Z154">
        <f t="shared" si="121"/>
        <v>6.41025641025641E-3</v>
      </c>
      <c r="AA154">
        <f t="shared" si="122"/>
        <v>5.1255766273705797E-3</v>
      </c>
      <c r="AB154">
        <f t="shared" si="123"/>
        <v>-2.3543260741613046E-3</v>
      </c>
      <c r="AC154">
        <f t="shared" si="124"/>
        <v>-4.4574630667345893E-3</v>
      </c>
      <c r="AD154">
        <f t="shared" si="124"/>
        <v>-3.0966600309666756E-3</v>
      </c>
      <c r="AG154">
        <f t="shared" si="125"/>
        <v>2.3207670370977356E-4</v>
      </c>
      <c r="AH154">
        <f t="shared" si="126"/>
        <v>1.3803731975219123E-4</v>
      </c>
      <c r="AI154">
        <f t="shared" si="127"/>
        <v>1.1734119617072154E-8</v>
      </c>
      <c r="AJ154">
        <f t="shared" si="128"/>
        <v>9.3204705383229682E-6</v>
      </c>
      <c r="AK154">
        <f t="shared" si="129"/>
        <v>1.1752725826191007E-5</v>
      </c>
      <c r="AL154">
        <f t="shared" si="130"/>
        <v>6.0859334368092166E-4</v>
      </c>
      <c r="AM154">
        <f t="shared" si="131"/>
        <v>2.1505396946646871E-4</v>
      </c>
      <c r="AN154">
        <f t="shared" si="132"/>
        <v>4.4789372654349544E-4</v>
      </c>
      <c r="AO154">
        <f t="shared" si="133"/>
        <v>1.7992081901355093E-5</v>
      </c>
      <c r="AP154">
        <f t="shared" si="134"/>
        <v>3.506123098718368E-5</v>
      </c>
      <c r="AQ154">
        <f t="shared" si="135"/>
        <v>2.9503171318592154E-5</v>
      </c>
      <c r="AR154">
        <f t="shared" si="136"/>
        <v>4.8112673521460422E-6</v>
      </c>
      <c r="AS154">
        <f t="shared" si="137"/>
        <v>2.1787579593646067E-5</v>
      </c>
      <c r="AT154">
        <f t="shared" si="138"/>
        <v>8.6186921960702438E-6</v>
      </c>
      <c r="AV154">
        <f t="shared" si="139"/>
        <v>2.7412280701754388E-2</v>
      </c>
      <c r="AW154">
        <f t="shared" si="140"/>
        <v>-9.5726495726495747E-2</v>
      </c>
      <c r="AX154">
        <f t="shared" si="141"/>
        <v>7.005494505494537E-3</v>
      </c>
      <c r="AY154">
        <f t="shared" si="142"/>
        <v>6.4098959797582261E-2</v>
      </c>
      <c r="AZ154">
        <f t="shared" si="143"/>
        <v>2.2776572668112737E-2</v>
      </c>
      <c r="BA154">
        <f t="shared" si="144"/>
        <v>-1.0619469026548672E-2</v>
      </c>
      <c r="BB154">
        <f t="shared" si="145"/>
        <v>4.4841675178753836E-2</v>
      </c>
      <c r="BC154">
        <f t="shared" si="146"/>
        <v>-0.18050541516245489</v>
      </c>
      <c r="BD154">
        <f t="shared" si="147"/>
        <v>2.6128266033254157E-2</v>
      </c>
      <c r="BE154">
        <f t="shared" si="148"/>
        <v>5.7001795332136444E-2</v>
      </c>
      <c r="BF154">
        <f t="shared" si="149"/>
        <v>5.1474530831099166E-2</v>
      </c>
      <c r="BG154">
        <f t="shared" si="150"/>
        <v>-5.8651026392961877E-3</v>
      </c>
      <c r="BH154">
        <f t="shared" si="151"/>
        <v>7.6573474727998928E-2</v>
      </c>
      <c r="BI154">
        <f t="shared" si="152"/>
        <v>3.1940469376073241E-2</v>
      </c>
      <c r="BL154">
        <f t="shared" si="153"/>
        <v>2.1816333615854073E-4</v>
      </c>
      <c r="BM154">
        <f t="shared" si="154"/>
        <v>3.6261148949727501E-3</v>
      </c>
      <c r="BN154">
        <f t="shared" si="155"/>
        <v>1.7426873363814358E-4</v>
      </c>
      <c r="BO154">
        <f t="shared" si="156"/>
        <v>4.3517863481574125E-3</v>
      </c>
      <c r="BP154">
        <f t="shared" si="157"/>
        <v>7.2221097134056022E-4</v>
      </c>
      <c r="BQ154">
        <f t="shared" si="158"/>
        <v>1.1738649411692146E-4</v>
      </c>
      <c r="BR154">
        <f t="shared" si="159"/>
        <v>5.1030186140678226E-3</v>
      </c>
      <c r="BS154">
        <f t="shared" si="160"/>
        <v>2.5394311833613802E-2</v>
      </c>
      <c r="BT154">
        <f t="shared" si="161"/>
        <v>3.0544384600919778E-4</v>
      </c>
      <c r="BU154">
        <f t="shared" si="162"/>
        <v>2.5319971259757097E-3</v>
      </c>
      <c r="BV154">
        <f t="shared" si="163"/>
        <v>3.3225695474357031E-3</v>
      </c>
      <c r="BW154">
        <f t="shared" si="164"/>
        <v>9.2637778564540282E-7</v>
      </c>
      <c r="BX154">
        <f t="shared" si="165"/>
        <v>5.337335010660524E-3</v>
      </c>
      <c r="BY154">
        <f t="shared" si="166"/>
        <v>1.2631094308211996E-3</v>
      </c>
    </row>
    <row r="155" spans="1:77" ht="15.75" thickBot="1">
      <c r="A155" s="1">
        <v>41103</v>
      </c>
      <c r="B155" s="3">
        <v>18.45</v>
      </c>
      <c r="C155" s="3">
        <v>107.26</v>
      </c>
      <c r="D155" s="3">
        <v>733.4</v>
      </c>
      <c r="E155" s="3">
        <v>377.4</v>
      </c>
      <c r="F155" s="2">
        <v>94.65</v>
      </c>
      <c r="G155" s="3">
        <v>3438</v>
      </c>
      <c r="H155" s="2">
        <v>100.95</v>
      </c>
      <c r="I155" s="3">
        <v>58.05</v>
      </c>
      <c r="J155" s="3">
        <v>430</v>
      </c>
      <c r="K155" s="3">
        <v>11700</v>
      </c>
      <c r="L155" s="3">
        <v>390.2</v>
      </c>
      <c r="M155" s="3">
        <v>169.9</v>
      </c>
      <c r="N155" s="3">
        <v>785.2</v>
      </c>
      <c r="O155" s="3">
        <v>904.2</v>
      </c>
      <c r="Q155">
        <f t="shared" si="112"/>
        <v>3.2626427406198324E-3</v>
      </c>
      <c r="R155">
        <f t="shared" si="113"/>
        <v>-5.8392807489108852E-3</v>
      </c>
      <c r="S155">
        <f t="shared" si="114"/>
        <v>1.5086505190311386E-2</v>
      </c>
      <c r="T155">
        <f t="shared" si="115"/>
        <v>1.0441767068273031E-2</v>
      </c>
      <c r="U155">
        <f t="shared" si="116"/>
        <v>2.9670446116350654E-3</v>
      </c>
      <c r="V155">
        <f t="shared" si="117"/>
        <v>2.5656324582338901E-2</v>
      </c>
      <c r="W155">
        <f t="shared" si="118"/>
        <v>-7.3746312684365781E-3</v>
      </c>
      <c r="X155">
        <f t="shared" si="119"/>
        <v>8.6206896551719236E-4</v>
      </c>
      <c r="Y155">
        <f t="shared" si="120"/>
        <v>4.6533271288968966E-4</v>
      </c>
      <c r="Z155">
        <f t="shared" si="121"/>
        <v>6.8846815834767644E-3</v>
      </c>
      <c r="AA155">
        <f t="shared" si="122"/>
        <v>-9.6446700507614499E-3</v>
      </c>
      <c r="AB155">
        <f t="shared" si="123"/>
        <v>-5.8823529411761361E-4</v>
      </c>
      <c r="AC155">
        <f t="shared" si="124"/>
        <v>4.0920716112532547E-3</v>
      </c>
      <c r="AD155">
        <f t="shared" si="124"/>
        <v>8.1391459471513751E-3</v>
      </c>
      <c r="AG155">
        <f t="shared" si="125"/>
        <v>7.7203372423781568E-6</v>
      </c>
      <c r="AH155">
        <f t="shared" si="126"/>
        <v>1.5811953801489482E-5</v>
      </c>
      <c r="AI155">
        <f t="shared" si="127"/>
        <v>2.36766993906112E-4</v>
      </c>
      <c r="AJ155">
        <f t="shared" si="128"/>
        <v>1.1193708244285634E-4</v>
      </c>
      <c r="AK155">
        <f t="shared" si="129"/>
        <v>1.0475928193940422E-5</v>
      </c>
      <c r="AL155">
        <f t="shared" si="130"/>
        <v>6.4614842028840589E-4</v>
      </c>
      <c r="AM155">
        <f t="shared" si="131"/>
        <v>3.5805990625772276E-5</v>
      </c>
      <c r="AN155">
        <f t="shared" si="132"/>
        <v>4.3808859772828829E-6</v>
      </c>
      <c r="AO155">
        <f t="shared" si="133"/>
        <v>3.1222782197540064E-9</v>
      </c>
      <c r="AP155">
        <f t="shared" si="134"/>
        <v>4.090469270360872E-5</v>
      </c>
      <c r="AQ155">
        <f t="shared" si="135"/>
        <v>8.7208786861594419E-5</v>
      </c>
      <c r="AR155">
        <f t="shared" si="136"/>
        <v>1.8264456327847106E-7</v>
      </c>
      <c r="AS155">
        <f t="shared" si="137"/>
        <v>1.5068510479758303E-5</v>
      </c>
      <c r="AT155">
        <f t="shared" si="138"/>
        <v>6.8890747919657277E-5</v>
      </c>
      <c r="AV155">
        <f t="shared" si="139"/>
        <v>1.151315789473689E-2</v>
      </c>
      <c r="AW155">
        <f t="shared" si="140"/>
        <v>-4.9955713020372015E-2</v>
      </c>
      <c r="AX155">
        <f t="shared" si="141"/>
        <v>6.0356652949245231E-3</v>
      </c>
      <c r="AY155">
        <f t="shared" si="142"/>
        <v>6.3098591549295716E-2</v>
      </c>
      <c r="AZ155">
        <f t="shared" si="143"/>
        <v>2.390739939420173E-2</v>
      </c>
      <c r="BA155">
        <f t="shared" si="144"/>
        <v>4.339908952959029E-2</v>
      </c>
      <c r="BB155">
        <f t="shared" si="145"/>
        <v>3.5384615384615417E-2</v>
      </c>
      <c r="BC155">
        <f t="shared" si="146"/>
        <v>-0.18239436619718313</v>
      </c>
      <c r="BD155">
        <f t="shared" si="147"/>
        <v>2.9693486590038259E-2</v>
      </c>
      <c r="BE155">
        <f t="shared" si="148"/>
        <v>4.4736137155103134E-2</v>
      </c>
      <c r="BF155">
        <f t="shared" si="149"/>
        <v>3.7765957446808482E-2</v>
      </c>
      <c r="BG155">
        <f t="shared" si="150"/>
        <v>-4.1031652989448339E-3</v>
      </c>
      <c r="BH155">
        <f t="shared" si="151"/>
        <v>7.6353666895133718E-2</v>
      </c>
      <c r="BI155">
        <f t="shared" si="152"/>
        <v>3.8832720588235371E-2</v>
      </c>
      <c r="BL155">
        <f t="shared" si="153"/>
        <v>1.2741206342306753E-6</v>
      </c>
      <c r="BM155">
        <f t="shared" si="154"/>
        <v>2.0869986486868772E-4</v>
      </c>
      <c r="BN155">
        <f t="shared" si="155"/>
        <v>1.4960370014852547E-4</v>
      </c>
      <c r="BO155">
        <f t="shared" si="156"/>
        <v>4.2208023581880418E-3</v>
      </c>
      <c r="BP155">
        <f t="shared" si="157"/>
        <v>7.8426937723179743E-4</v>
      </c>
      <c r="BQ155">
        <f t="shared" si="158"/>
        <v>1.8648624993882555E-3</v>
      </c>
      <c r="BR155">
        <f t="shared" si="159"/>
        <v>3.8413165989161458E-3</v>
      </c>
      <c r="BS155">
        <f t="shared" si="160"/>
        <v>2.599991106032867E-2</v>
      </c>
      <c r="BT155">
        <f t="shared" si="161"/>
        <v>4.4277301964736927E-4</v>
      </c>
      <c r="BU155">
        <f t="shared" si="162"/>
        <v>1.4480533186959658E-3</v>
      </c>
      <c r="BV155">
        <f t="shared" si="163"/>
        <v>1.9301226389629501E-3</v>
      </c>
      <c r="BW155">
        <f t="shared" si="164"/>
        <v>6.3912370359290872E-7</v>
      </c>
      <c r="BX155">
        <f t="shared" si="165"/>
        <v>5.3052662950825863E-3</v>
      </c>
      <c r="BY155">
        <f t="shared" si="166"/>
        <v>1.8005172316616557E-3</v>
      </c>
    </row>
    <row r="156" spans="1:77" ht="15.75" thickBot="1">
      <c r="A156" s="1">
        <v>41102</v>
      </c>
      <c r="B156" s="3">
        <v>18.39</v>
      </c>
      <c r="C156" s="3">
        <v>107.89</v>
      </c>
      <c r="D156" s="3">
        <v>722.5</v>
      </c>
      <c r="E156" s="3">
        <v>373.5</v>
      </c>
      <c r="F156" s="2">
        <v>94.37</v>
      </c>
      <c r="G156" s="3">
        <v>3352</v>
      </c>
      <c r="H156" s="2">
        <v>101.7</v>
      </c>
      <c r="I156" s="3">
        <v>58</v>
      </c>
      <c r="J156" s="3">
        <v>429.8</v>
      </c>
      <c r="K156" s="3">
        <v>11620</v>
      </c>
      <c r="L156" s="3">
        <v>394</v>
      </c>
      <c r="M156" s="3">
        <v>170</v>
      </c>
      <c r="N156" s="3">
        <v>782</v>
      </c>
      <c r="O156" s="3">
        <v>896.9</v>
      </c>
      <c r="Q156">
        <f t="shared" si="112"/>
        <v>-1.0758472296933797E-2</v>
      </c>
      <c r="R156">
        <f t="shared" si="113"/>
        <v>-9.2745638200184121E-3</v>
      </c>
      <c r="S156">
        <f t="shared" si="114"/>
        <v>-6.9156293222683268E-4</v>
      </c>
      <c r="T156">
        <f t="shared" si="115"/>
        <v>-2.5058731401722847E-2</v>
      </c>
      <c r="U156">
        <f t="shared" si="116"/>
        <v>-4.0105540897097149E-3</v>
      </c>
      <c r="V156">
        <f t="shared" si="117"/>
        <v>-1.7008797653958945E-2</v>
      </c>
      <c r="W156">
        <f t="shared" si="118"/>
        <v>-1.2621359223300944E-2</v>
      </c>
      <c r="X156">
        <f t="shared" si="119"/>
        <v>-2.2581732389619202E-2</v>
      </c>
      <c r="Y156">
        <f t="shared" si="120"/>
        <v>-4.6511627906974101E-4</v>
      </c>
      <c r="Z156">
        <f t="shared" si="121"/>
        <v>-1.1063829787234043E-2</v>
      </c>
      <c r="AA156">
        <f t="shared" si="122"/>
        <v>-7.556675062972292E-3</v>
      </c>
      <c r="AB156">
        <f t="shared" si="123"/>
        <v>0</v>
      </c>
      <c r="AC156">
        <f t="shared" si="124"/>
        <v>-5.0890585241730284E-3</v>
      </c>
      <c r="AD156">
        <f t="shared" si="124"/>
        <v>-1.1026574043444702E-2</v>
      </c>
      <c r="AG156">
        <f t="shared" si="125"/>
        <v>1.263952801962455E-4</v>
      </c>
      <c r="AH156">
        <f t="shared" si="126"/>
        <v>5.4933412842385072E-5</v>
      </c>
      <c r="AI156">
        <f t="shared" si="127"/>
        <v>1.5275070846528829E-7</v>
      </c>
      <c r="AJ156">
        <f t="shared" si="128"/>
        <v>6.210296365470148E-4</v>
      </c>
      <c r="AK156">
        <f t="shared" si="129"/>
        <v>1.3994668323913542E-5</v>
      </c>
      <c r="AL156">
        <f t="shared" si="130"/>
        <v>2.9741322310336782E-4</v>
      </c>
      <c r="AM156">
        <f t="shared" si="131"/>
        <v>1.2612499872677701E-4</v>
      </c>
      <c r="AN156">
        <f t="shared" si="132"/>
        <v>4.5585430112486035E-4</v>
      </c>
      <c r="AO156">
        <f t="shared" si="133"/>
        <v>7.6487555728380446E-7</v>
      </c>
      <c r="AP156">
        <f t="shared" si="134"/>
        <v>1.3346796679613343E-4</v>
      </c>
      <c r="AQ156">
        <f t="shared" si="135"/>
        <v>5.2570758205541977E-5</v>
      </c>
      <c r="AR156">
        <f t="shared" si="136"/>
        <v>2.5877851239446424E-8</v>
      </c>
      <c r="AS156">
        <f t="shared" si="137"/>
        <v>2.8082709798582557E-5</v>
      </c>
      <c r="AT156">
        <f t="shared" si="138"/>
        <v>1.1806289179998314E-4</v>
      </c>
      <c r="AV156">
        <f t="shared" si="139"/>
        <v>-2.7114967462039427E-3</v>
      </c>
      <c r="AW156">
        <f t="shared" si="140"/>
        <v>-9.2678405931465385E-5</v>
      </c>
      <c r="AX156">
        <f t="shared" si="141"/>
        <v>-1.8342391304347828E-2</v>
      </c>
      <c r="AY156">
        <f t="shared" si="142"/>
        <v>2.7227722772277165E-2</v>
      </c>
      <c r="AZ156">
        <f t="shared" si="143"/>
        <v>1.2010723860589861E-2</v>
      </c>
      <c r="BA156">
        <f t="shared" si="144"/>
        <v>-8.9418777943368107E-4</v>
      </c>
      <c r="BB156">
        <f t="shared" si="145"/>
        <v>1.1940298507462714E-2</v>
      </c>
      <c r="BC156">
        <f t="shared" si="146"/>
        <v>-0.20088178561587211</v>
      </c>
      <c r="BD156">
        <f t="shared" si="147"/>
        <v>3.1190019193857964E-2</v>
      </c>
      <c r="BE156">
        <f t="shared" si="148"/>
        <v>2.378854625550661E-2</v>
      </c>
      <c r="BF156">
        <f t="shared" si="149"/>
        <v>4.3155943870796958E-2</v>
      </c>
      <c r="BG156">
        <f t="shared" si="150"/>
        <v>-1.4684287812041115E-3</v>
      </c>
      <c r="BH156">
        <f t="shared" si="151"/>
        <v>7.921611923820035E-2</v>
      </c>
      <c r="BI156">
        <f t="shared" si="152"/>
        <v>1.9783968163729366E-2</v>
      </c>
      <c r="BL156">
        <f t="shared" si="153"/>
        <v>2.3572763353308637E-4</v>
      </c>
      <c r="BM156">
        <f t="shared" si="154"/>
        <v>1.2543345950328398E-3</v>
      </c>
      <c r="BN156">
        <f t="shared" si="155"/>
        <v>1.4754468851788422E-4</v>
      </c>
      <c r="BO156">
        <f t="shared" si="156"/>
        <v>8.4662572825083317E-4</v>
      </c>
      <c r="BP156">
        <f t="shared" si="157"/>
        <v>2.5947199259113537E-4</v>
      </c>
      <c r="BQ156">
        <f t="shared" si="158"/>
        <v>1.2303768755014196E-6</v>
      </c>
      <c r="BR156">
        <f t="shared" si="159"/>
        <v>1.4848721626987528E-3</v>
      </c>
      <c r="BS156">
        <f t="shared" si="160"/>
        <v>3.2303699157958589E-2</v>
      </c>
      <c r="BT156">
        <f t="shared" si="161"/>
        <v>5.0799322360915483E-4</v>
      </c>
      <c r="BU156">
        <f t="shared" si="162"/>
        <v>2.9260513899506137E-4</v>
      </c>
      <c r="BV156">
        <f t="shared" si="163"/>
        <v>2.4327728757502836E-3</v>
      </c>
      <c r="BW156">
        <f t="shared" si="164"/>
        <v>1.1793651648645896E-5</v>
      </c>
      <c r="BX156">
        <f t="shared" si="165"/>
        <v>5.7304462937335836E-3</v>
      </c>
      <c r="BY156">
        <f t="shared" si="166"/>
        <v>5.4679974734046647E-4</v>
      </c>
    </row>
    <row r="157" spans="1:77" ht="15.75" thickBot="1">
      <c r="A157" s="1">
        <v>41101</v>
      </c>
      <c r="B157" s="3">
        <v>18.59</v>
      </c>
      <c r="C157" s="3">
        <v>108.9</v>
      </c>
      <c r="D157" s="3">
        <v>723</v>
      </c>
      <c r="E157" s="3">
        <v>383.1</v>
      </c>
      <c r="F157" s="2">
        <v>94.75</v>
      </c>
      <c r="G157" s="3">
        <v>3410</v>
      </c>
      <c r="H157" s="2">
        <v>103</v>
      </c>
      <c r="I157" s="3">
        <v>59.34</v>
      </c>
      <c r="J157" s="3">
        <v>430</v>
      </c>
      <c r="K157" s="3">
        <v>11750</v>
      </c>
      <c r="L157" s="3">
        <v>397</v>
      </c>
      <c r="M157" s="3">
        <v>170</v>
      </c>
      <c r="N157" s="3">
        <v>786</v>
      </c>
      <c r="O157" s="3">
        <v>906.9</v>
      </c>
      <c r="Q157">
        <f t="shared" si="112"/>
        <v>-4.2849491162293436E-3</v>
      </c>
      <c r="R157">
        <f t="shared" si="113"/>
        <v>1.020408163265314E-2</v>
      </c>
      <c r="S157">
        <f t="shared" si="114"/>
        <v>1.4025245441795231E-2</v>
      </c>
      <c r="T157">
        <f t="shared" si="115"/>
        <v>9.4861660079051981E-3</v>
      </c>
      <c r="U157">
        <f t="shared" si="116"/>
        <v>3.1762837480147923E-3</v>
      </c>
      <c r="V157">
        <f t="shared" si="117"/>
        <v>-2.067777139574957E-2</v>
      </c>
      <c r="W157">
        <f t="shared" si="118"/>
        <v>1.9455252918288216E-3</v>
      </c>
      <c r="X157">
        <f t="shared" si="119"/>
        <v>-1.0999999999999944E-2</v>
      </c>
      <c r="Y157">
        <f t="shared" si="120"/>
        <v>-4.6296296296296294E-3</v>
      </c>
      <c r="Z157">
        <f t="shared" si="121"/>
        <v>3.7069726390114736E-2</v>
      </c>
      <c r="AA157">
        <f t="shared" si="122"/>
        <v>7.8700177710079276E-3</v>
      </c>
      <c r="AB157">
        <f t="shared" si="123"/>
        <v>5.9171597633136093E-3</v>
      </c>
      <c r="AC157">
        <f t="shared" si="124"/>
        <v>-4.0547389761784658E-3</v>
      </c>
      <c r="AD157">
        <f t="shared" si="124"/>
        <v>2.9860650298605745E-3</v>
      </c>
      <c r="AG157">
        <f t="shared" si="125"/>
        <v>2.2743765141430126E-5</v>
      </c>
      <c r="AH157">
        <f t="shared" si="126"/>
        <v>1.4561098377651098E-4</v>
      </c>
      <c r="AI157">
        <f t="shared" si="127"/>
        <v>2.0523356035250323E-4</v>
      </c>
      <c r="AJ157">
        <f t="shared" si="128"/>
        <v>9.2629675752907051E-5</v>
      </c>
      <c r="AK157">
        <f t="shared" si="129"/>
        <v>1.1874178525983544E-5</v>
      </c>
      <c r="AL157">
        <f t="shared" si="130"/>
        <v>4.3742243121043067E-4</v>
      </c>
      <c r="AM157">
        <f t="shared" si="131"/>
        <v>1.1131203625523536E-5</v>
      </c>
      <c r="AN157">
        <f t="shared" si="132"/>
        <v>9.5433602380691775E-5</v>
      </c>
      <c r="AO157">
        <f t="shared" si="133"/>
        <v>2.5392377563931807E-5</v>
      </c>
      <c r="AP157">
        <f t="shared" si="134"/>
        <v>1.3381492560266804E-3</v>
      </c>
      <c r="AQ157">
        <f t="shared" si="135"/>
        <v>6.6848992624494584E-5</v>
      </c>
      <c r="AR157">
        <f t="shared" si="136"/>
        <v>3.694239647233333E-5</v>
      </c>
      <c r="AS157">
        <f t="shared" si="137"/>
        <v>1.8190162326097917E-5</v>
      </c>
      <c r="AT157">
        <f t="shared" si="138"/>
        <v>9.903383285782258E-6</v>
      </c>
      <c r="AV157">
        <f t="shared" si="139"/>
        <v>2.820796460177E-2</v>
      </c>
      <c r="AW157">
        <f t="shared" si="140"/>
        <v>-3.7985865724381597E-2</v>
      </c>
      <c r="AX157">
        <f t="shared" si="141"/>
        <v>-2.9530201342281879E-2</v>
      </c>
      <c r="AY157">
        <f t="shared" si="142"/>
        <v>4.9014238773275015E-2</v>
      </c>
      <c r="AZ157">
        <f t="shared" si="143"/>
        <v>2.6455026455026454E-3</v>
      </c>
      <c r="BA157">
        <f t="shared" si="144"/>
        <v>1.488095238095238E-2</v>
      </c>
      <c r="BB157">
        <f t="shared" si="145"/>
        <v>9.8039215686274508E-3</v>
      </c>
      <c r="BC157">
        <f t="shared" si="146"/>
        <v>-0.14186550976138831</v>
      </c>
      <c r="BD157">
        <f t="shared" si="147"/>
        <v>2.7233635929288048E-2</v>
      </c>
      <c r="BE157">
        <f t="shared" si="148"/>
        <v>3.9915036728914062E-2</v>
      </c>
      <c r="BF157">
        <f t="shared" si="149"/>
        <v>4.3363994743758211E-2</v>
      </c>
      <c r="BG157">
        <f t="shared" si="150"/>
        <v>-3.5169988276670242E-3</v>
      </c>
      <c r="BH157">
        <f t="shared" si="151"/>
        <v>7.1428571428571397E-2</v>
      </c>
      <c r="BI157">
        <f t="shared" si="152"/>
        <v>2.3589164785553021E-2</v>
      </c>
      <c r="BL157">
        <f t="shared" si="153"/>
        <v>2.4230151363984073E-4</v>
      </c>
      <c r="BM157">
        <f t="shared" si="154"/>
        <v>6.1335519131784812E-6</v>
      </c>
      <c r="BN157">
        <f t="shared" si="155"/>
        <v>5.4450390705117668E-4</v>
      </c>
      <c r="BO157">
        <f t="shared" si="156"/>
        <v>2.5891152713473134E-3</v>
      </c>
      <c r="BP157">
        <f t="shared" si="157"/>
        <v>4.5466877692949428E-5</v>
      </c>
      <c r="BQ157">
        <f t="shared" si="158"/>
        <v>2.1508911013350622E-4</v>
      </c>
      <c r="BR157">
        <f t="shared" si="159"/>
        <v>1.3247898045060339E-3</v>
      </c>
      <c r="BS157">
        <f t="shared" si="160"/>
        <v>1.4572358146098315E-2</v>
      </c>
      <c r="BT157">
        <f t="shared" si="161"/>
        <v>3.4530268151775854E-4</v>
      </c>
      <c r="BU157">
        <f t="shared" si="162"/>
        <v>1.104378807139412E-3</v>
      </c>
      <c r="BV157">
        <f t="shared" si="163"/>
        <v>2.4533396086901661E-3</v>
      </c>
      <c r="BW157">
        <f t="shared" si="164"/>
        <v>1.9199389002886808E-6</v>
      </c>
      <c r="BX157">
        <f t="shared" si="165"/>
        <v>4.6120619524819646E-3</v>
      </c>
      <c r="BY157">
        <f t="shared" si="166"/>
        <v>7.3923879896119519E-4</v>
      </c>
    </row>
    <row r="158" spans="1:77" ht="15.75" thickBot="1">
      <c r="A158" s="1">
        <v>41100</v>
      </c>
      <c r="B158" s="3">
        <v>18.670000000000002</v>
      </c>
      <c r="C158" s="3">
        <v>107.8</v>
      </c>
      <c r="D158" s="3">
        <v>713</v>
      </c>
      <c r="E158" s="3">
        <v>379.5</v>
      </c>
      <c r="F158" s="2">
        <v>94.45</v>
      </c>
      <c r="G158" s="3">
        <v>3482</v>
      </c>
      <c r="H158" s="2">
        <v>102.8</v>
      </c>
      <c r="I158" s="3">
        <v>60</v>
      </c>
      <c r="J158" s="3">
        <v>432</v>
      </c>
      <c r="K158" s="3">
        <v>11330</v>
      </c>
      <c r="L158" s="3">
        <v>393.9</v>
      </c>
      <c r="M158" s="3">
        <v>169</v>
      </c>
      <c r="N158" s="3">
        <v>789.2</v>
      </c>
      <c r="O158" s="3">
        <v>904.2</v>
      </c>
      <c r="Q158">
        <f t="shared" si="112"/>
        <v>2.3574561403508953E-2</v>
      </c>
      <c r="R158">
        <f t="shared" si="113"/>
        <v>7.476635514018665E-3</v>
      </c>
      <c r="S158">
        <f t="shared" si="114"/>
        <v>1.1347517730496455E-2</v>
      </c>
      <c r="T158">
        <f t="shared" si="115"/>
        <v>3.968253968253968E-3</v>
      </c>
      <c r="U158">
        <f t="shared" si="116"/>
        <v>5.1080131957007982E-3</v>
      </c>
      <c r="V158">
        <f t="shared" si="117"/>
        <v>-2.1910112359550562E-2</v>
      </c>
      <c r="W158">
        <f t="shared" si="118"/>
        <v>-1.6267942583732084E-2</v>
      </c>
      <c r="X158">
        <f t="shared" si="119"/>
        <v>-2.4231582371117288E-2</v>
      </c>
      <c r="Y158">
        <f t="shared" si="120"/>
        <v>0</v>
      </c>
      <c r="Z158">
        <f t="shared" si="121"/>
        <v>-1.6493055555555556E-2</v>
      </c>
      <c r="AA158">
        <f t="shared" si="122"/>
        <v>7.4168797953963611E-3</v>
      </c>
      <c r="AB158">
        <f t="shared" si="123"/>
        <v>-5.8823529411764705E-3</v>
      </c>
      <c r="AC158">
        <f t="shared" si="124"/>
        <v>-2.543837984687566E-2</v>
      </c>
      <c r="AD158">
        <f t="shared" si="124"/>
        <v>-4.6235138705415365E-3</v>
      </c>
      <c r="AG158">
        <f t="shared" si="125"/>
        <v>5.3316971930351075E-4</v>
      </c>
      <c r="AH158">
        <f t="shared" si="126"/>
        <v>8.7226101698763975E-5</v>
      </c>
      <c r="AI158">
        <f t="shared" si="127"/>
        <v>1.3568166542876834E-4</v>
      </c>
      <c r="AJ158">
        <f t="shared" si="128"/>
        <v>1.6863499541509291E-5</v>
      </c>
      <c r="AK158">
        <f t="shared" si="129"/>
        <v>2.8918823125145894E-5</v>
      </c>
      <c r="AL158">
        <f t="shared" si="130"/>
        <v>4.9048904629920838E-4</v>
      </c>
      <c r="AM158">
        <f t="shared" si="131"/>
        <v>2.2132875978701222E-4</v>
      </c>
      <c r="AN158">
        <f t="shared" si="132"/>
        <v>5.2902735772813656E-4</v>
      </c>
      <c r="AO158">
        <f t="shared" si="133"/>
        <v>1.6765369436963319E-7</v>
      </c>
      <c r="AP158">
        <f t="shared" si="134"/>
        <v>2.8839034422112108E-4</v>
      </c>
      <c r="AQ158">
        <f t="shared" si="135"/>
        <v>5.9644502705815675E-5</v>
      </c>
      <c r="AR158">
        <f t="shared" si="136"/>
        <v>3.2735413483740706E-5</v>
      </c>
      <c r="AS158">
        <f t="shared" si="137"/>
        <v>6.5785240160859155E-4</v>
      </c>
      <c r="AT158">
        <f t="shared" si="138"/>
        <v>1.991493051771678E-5</v>
      </c>
      <c r="AV158">
        <f t="shared" si="139"/>
        <v>3.2632743362832048E-2</v>
      </c>
      <c r="AW158">
        <f t="shared" si="140"/>
        <v>-6.9084628670120898E-2</v>
      </c>
      <c r="AX158">
        <f t="shared" si="141"/>
        <v>-5.3120849933598939E-2</v>
      </c>
      <c r="AY158">
        <f t="shared" si="142"/>
        <v>2.5952960259529666E-2</v>
      </c>
      <c r="AZ158">
        <f t="shared" si="143"/>
        <v>4.6537396121883685E-2</v>
      </c>
      <c r="BA158">
        <f t="shared" si="144"/>
        <v>3.9402985074626869E-2</v>
      </c>
      <c r="BB158">
        <f t="shared" si="145"/>
        <v>1.2807881773398987E-2</v>
      </c>
      <c r="BC158">
        <f t="shared" si="146"/>
        <v>-0.1373112868439971</v>
      </c>
      <c r="BD158">
        <f t="shared" si="147"/>
        <v>2.7104136947218204E-2</v>
      </c>
      <c r="BE158">
        <f t="shared" si="148"/>
        <v>-1.4782608695652174E-2</v>
      </c>
      <c r="BF158">
        <f t="shared" si="149"/>
        <v>1.7829457364341026E-2</v>
      </c>
      <c r="BG158">
        <f t="shared" si="150"/>
        <v>-5.8823529411764705E-3</v>
      </c>
      <c r="BH158">
        <f t="shared" si="151"/>
        <v>6.9956616052060772E-2</v>
      </c>
      <c r="BI158">
        <f t="shared" si="152"/>
        <v>1.2655392541158101E-2</v>
      </c>
      <c r="BL158">
        <f t="shared" si="153"/>
        <v>3.996327221829562E-4</v>
      </c>
      <c r="BM158">
        <f t="shared" si="154"/>
        <v>1.1273050559543248E-3</v>
      </c>
      <c r="BN158">
        <f t="shared" si="155"/>
        <v>2.2019796589785269E-3</v>
      </c>
      <c r="BO158">
        <f t="shared" si="156"/>
        <v>7.740676421703781E-4</v>
      </c>
      <c r="BP158">
        <f t="shared" si="157"/>
        <v>2.5638836416742817E-3</v>
      </c>
      <c r="BQ158">
        <f t="shared" si="158"/>
        <v>1.5356953709534376E-3</v>
      </c>
      <c r="BR158">
        <f t="shared" si="159"/>
        <v>1.5524878382562905E-3</v>
      </c>
      <c r="BS158">
        <f t="shared" si="160"/>
        <v>1.3493563737964438E-2</v>
      </c>
      <c r="BT158">
        <f t="shared" si="161"/>
        <v>3.4050666800259315E-4</v>
      </c>
      <c r="BU158">
        <f t="shared" si="162"/>
        <v>4.6076554731782894E-4</v>
      </c>
      <c r="BV158">
        <f t="shared" si="163"/>
        <v>5.7583973710878718E-4</v>
      </c>
      <c r="BW158">
        <f t="shared" si="164"/>
        <v>9.5988167952668069E-7</v>
      </c>
      <c r="BX158">
        <f t="shared" si="165"/>
        <v>4.4143012566971295E-3</v>
      </c>
      <c r="BY158">
        <f t="shared" si="166"/>
        <v>2.6423068241632235E-4</v>
      </c>
    </row>
    <row r="159" spans="1:77" ht="15.75" thickBot="1">
      <c r="A159" s="1">
        <v>41099</v>
      </c>
      <c r="B159" s="3">
        <v>18.239999999999998</v>
      </c>
      <c r="C159" s="3">
        <v>107</v>
      </c>
      <c r="D159" s="3">
        <v>705</v>
      </c>
      <c r="E159" s="3">
        <v>378</v>
      </c>
      <c r="F159" s="2">
        <v>93.97</v>
      </c>
      <c r="G159" s="3">
        <v>3560</v>
      </c>
      <c r="H159" s="2">
        <v>104.5</v>
      </c>
      <c r="I159" s="3">
        <v>61.49</v>
      </c>
      <c r="J159" s="3">
        <v>432</v>
      </c>
      <c r="K159" s="3">
        <v>11520</v>
      </c>
      <c r="L159" s="3">
        <v>391</v>
      </c>
      <c r="M159" s="3">
        <v>170</v>
      </c>
      <c r="N159" s="3">
        <v>809.8</v>
      </c>
      <c r="O159" s="3">
        <v>908.4</v>
      </c>
      <c r="Q159">
        <f t="shared" si="112"/>
        <v>-1.4586709886547979E-2</v>
      </c>
      <c r="R159">
        <f t="shared" si="113"/>
        <v>-2.5944469731451928E-2</v>
      </c>
      <c r="S159">
        <f t="shared" si="114"/>
        <v>1.84917653857266E-2</v>
      </c>
      <c r="T159">
        <f t="shared" si="115"/>
        <v>-5.5E-2</v>
      </c>
      <c r="U159">
        <f t="shared" si="116"/>
        <v>-8.5461067735809488E-3</v>
      </c>
      <c r="V159">
        <f t="shared" si="117"/>
        <v>-1.928374655647383E-2</v>
      </c>
      <c r="W159">
        <f t="shared" si="118"/>
        <v>-4.7619047619047623E-3</v>
      </c>
      <c r="X159">
        <f t="shared" si="119"/>
        <v>-3.6961628817541101E-2</v>
      </c>
      <c r="Y159">
        <f t="shared" si="120"/>
        <v>5.1186598417868514E-3</v>
      </c>
      <c r="Z159">
        <f t="shared" si="121"/>
        <v>3.896103896103896E-2</v>
      </c>
      <c r="AA159">
        <f t="shared" si="122"/>
        <v>1.4267185473411154E-2</v>
      </c>
      <c r="AB159">
        <f t="shared" si="123"/>
        <v>-2.9325513196480938E-3</v>
      </c>
      <c r="AC159">
        <f t="shared" si="124"/>
        <v>9.888751545116866E-4</v>
      </c>
      <c r="AD159">
        <f t="shared" si="124"/>
        <v>-8.6216304703699426E-3</v>
      </c>
      <c r="AG159">
        <f t="shared" si="125"/>
        <v>2.2712910734029669E-4</v>
      </c>
      <c r="AH159">
        <f t="shared" si="126"/>
        <v>5.7992412001828004E-4</v>
      </c>
      <c r="AI159">
        <f t="shared" si="127"/>
        <v>3.5315786707280542E-4</v>
      </c>
      <c r="AJ159">
        <f t="shared" si="128"/>
        <v>3.0098099471055312E-3</v>
      </c>
      <c r="AK159">
        <f t="shared" si="129"/>
        <v>6.8500411324574009E-5</v>
      </c>
      <c r="AL159">
        <f t="shared" si="130"/>
        <v>3.8105466347881217E-4</v>
      </c>
      <c r="AM159">
        <f t="shared" si="131"/>
        <v>1.1364208714005844E-5</v>
      </c>
      <c r="AN159">
        <f t="shared" si="132"/>
        <v>1.2766787185590112E-3</v>
      </c>
      <c r="AO159">
        <f t="shared" si="133"/>
        <v>2.2176606822104077E-5</v>
      </c>
      <c r="AP159">
        <f t="shared" si="134"/>
        <v>1.4800974797689131E-3</v>
      </c>
      <c r="AQ159">
        <f t="shared" si="135"/>
        <v>2.1238081136740493E-4</v>
      </c>
      <c r="AR159">
        <f t="shared" si="136"/>
        <v>7.6822398336348638E-6</v>
      </c>
      <c r="AS159">
        <f t="shared" si="137"/>
        <v>6.0625140625904918E-7</v>
      </c>
      <c r="AT159">
        <f t="shared" si="138"/>
        <v>7.1583975184034932E-5</v>
      </c>
      <c r="AV159">
        <f t="shared" si="139"/>
        <v>2.2994952327537867E-2</v>
      </c>
      <c r="AW159">
        <f t="shared" si="140"/>
        <v>-0.10068919146074974</v>
      </c>
      <c r="AX159">
        <f t="shared" si="141"/>
        <v>-6.3745019920318724E-2</v>
      </c>
      <c r="AY159">
        <f t="shared" si="142"/>
        <v>3.3069144575020561E-2</v>
      </c>
      <c r="AZ159">
        <f t="shared" si="143"/>
        <v>6.1807909604519762E-2</v>
      </c>
      <c r="BA159">
        <f t="shared" si="144"/>
        <v>0.10524681775846011</v>
      </c>
      <c r="BB159">
        <f t="shared" si="145"/>
        <v>7.7319587628865982E-2</v>
      </c>
      <c r="BC159">
        <f t="shared" si="146"/>
        <v>-0.11384925781812939</v>
      </c>
      <c r="BD159">
        <f t="shared" si="147"/>
        <v>2.8326588907402944E-2</v>
      </c>
      <c r="BE159">
        <f t="shared" si="148"/>
        <v>4.2533936651583712E-2</v>
      </c>
      <c r="BF159">
        <f t="shared" si="149"/>
        <v>1.5584415584415584E-2</v>
      </c>
      <c r="BG159">
        <f t="shared" si="150"/>
        <v>5.8858151854028441E-4</v>
      </c>
      <c r="BH159">
        <f t="shared" si="151"/>
        <v>0.10402181322426715</v>
      </c>
      <c r="BI159">
        <f t="shared" si="152"/>
        <v>3.0866999546073456E-2</v>
      </c>
      <c r="BL159">
        <f t="shared" si="153"/>
        <v>1.0718512479967976E-4</v>
      </c>
      <c r="BM159">
        <f t="shared" si="154"/>
        <v>4.2484228335667468E-3</v>
      </c>
      <c r="BN159">
        <f t="shared" si="155"/>
        <v>3.311936441596042E-3</v>
      </c>
      <c r="BO159">
        <f t="shared" si="156"/>
        <v>1.2206816938350709E-3</v>
      </c>
      <c r="BP159">
        <f t="shared" si="157"/>
        <v>4.3435112181296207E-3</v>
      </c>
      <c r="BQ159">
        <f t="shared" si="158"/>
        <v>1.10316752283453E-2</v>
      </c>
      <c r="BR159">
        <f t="shared" si="159"/>
        <v>1.0797979764085058E-2</v>
      </c>
      <c r="BS159">
        <f t="shared" si="160"/>
        <v>8.5932475057177351E-3</v>
      </c>
      <c r="BT159">
        <f t="shared" si="161"/>
        <v>3.8711643551798784E-4</v>
      </c>
      <c r="BU159">
        <f t="shared" si="162"/>
        <v>1.2853010315583601E-3</v>
      </c>
      <c r="BV159">
        <f t="shared" si="163"/>
        <v>4.7313293684585081E-4</v>
      </c>
      <c r="BW159">
        <f t="shared" si="164"/>
        <v>3.0153265849481129E-5</v>
      </c>
      <c r="BX159">
        <f t="shared" si="165"/>
        <v>1.0101336495474207E-2</v>
      </c>
      <c r="BY159">
        <f t="shared" si="166"/>
        <v>1.1879589942106431E-3</v>
      </c>
    </row>
    <row r="160" spans="1:77" ht="15.75" thickBot="1">
      <c r="A160" s="1">
        <v>41094</v>
      </c>
      <c r="B160" s="3">
        <v>18.510000000000002</v>
      </c>
      <c r="C160" s="3">
        <v>109.85</v>
      </c>
      <c r="D160" s="3">
        <v>692.2</v>
      </c>
      <c r="E160" s="3">
        <v>400</v>
      </c>
      <c r="F160" s="2">
        <v>94.78</v>
      </c>
      <c r="G160" s="3">
        <v>3630</v>
      </c>
      <c r="H160" s="2">
        <v>105</v>
      </c>
      <c r="I160" s="3">
        <v>63.85</v>
      </c>
      <c r="J160" s="3">
        <v>429.8</v>
      </c>
      <c r="K160" s="3">
        <v>11088</v>
      </c>
      <c r="L160" s="3">
        <v>385.5</v>
      </c>
      <c r="M160" s="3">
        <v>170.5</v>
      </c>
      <c r="N160" s="3">
        <v>809</v>
      </c>
      <c r="O160" s="3">
        <v>916.3</v>
      </c>
      <c r="Q160">
        <f t="shared" si="112"/>
        <v>-5.3995680345561613E-4</v>
      </c>
      <c r="R160">
        <f t="shared" si="113"/>
        <v>8.9781746031746004E-2</v>
      </c>
      <c r="S160">
        <f t="shared" si="114"/>
        <v>1.1249086924762668E-2</v>
      </c>
      <c r="T160">
        <f t="shared" si="115"/>
        <v>7.8105316200554869E-3</v>
      </c>
      <c r="U160">
        <f t="shared" si="116"/>
        <v>9.6942580164056311E-3</v>
      </c>
      <c r="V160">
        <f t="shared" si="117"/>
        <v>1.340033500837521E-2</v>
      </c>
      <c r="W160">
        <f t="shared" si="118"/>
        <v>2.0040080160320045E-3</v>
      </c>
      <c r="X160">
        <f t="shared" si="119"/>
        <v>1.1885895404120444E-2</v>
      </c>
      <c r="Y160">
        <f t="shared" si="120"/>
        <v>-3.4778576396939484E-3</v>
      </c>
      <c r="Z160">
        <f t="shared" si="121"/>
        <v>-1.8761061946902656E-2</v>
      </c>
      <c r="AA160">
        <f t="shared" si="122"/>
        <v>-5.1612903225806452E-3</v>
      </c>
      <c r="AB160">
        <f t="shared" si="123"/>
        <v>-2.3405500292569084E-3</v>
      </c>
      <c r="AC160">
        <f t="shared" si="124"/>
        <v>-9.7919216646266821E-3</v>
      </c>
      <c r="AD160">
        <f t="shared" si="124"/>
        <v>3.9443409663634365E-3</v>
      </c>
      <c r="AG160">
        <f t="shared" si="125"/>
        <v>1.0486785228347819E-6</v>
      </c>
      <c r="AH160">
        <f t="shared" si="126"/>
        <v>8.3987330811482845E-3</v>
      </c>
      <c r="AI160">
        <f t="shared" si="127"/>
        <v>1.3339826131578031E-4</v>
      </c>
      <c r="AJ160">
        <f t="shared" si="128"/>
        <v>6.3183370619930641E-5</v>
      </c>
      <c r="AK160">
        <f t="shared" si="129"/>
        <v>9.9278650822212129E-5</v>
      </c>
      <c r="AL160">
        <f t="shared" si="130"/>
        <v>1.7327668105922666E-4</v>
      </c>
      <c r="AM160">
        <f t="shared" si="131"/>
        <v>1.1524861042845024E-5</v>
      </c>
      <c r="AN160">
        <f t="shared" si="132"/>
        <v>1.7205262093967689E-4</v>
      </c>
      <c r="AO160">
        <f t="shared" si="133"/>
        <v>1.511120238167458E-5</v>
      </c>
      <c r="AP160">
        <f t="shared" si="134"/>
        <v>3.7056503609525591E-4</v>
      </c>
      <c r="AQ160">
        <f t="shared" si="135"/>
        <v>2.3572819137796276E-5</v>
      </c>
      <c r="AR160">
        <f t="shared" si="136"/>
        <v>4.7510227210011321E-6</v>
      </c>
      <c r="AS160">
        <f t="shared" si="137"/>
        <v>1.0004351155158602E-4</v>
      </c>
      <c r="AT160">
        <f t="shared" si="138"/>
        <v>1.6852996069205345E-5</v>
      </c>
      <c r="AV160">
        <f t="shared" si="139"/>
        <v>4.4582392776523858E-2</v>
      </c>
      <c r="AW160">
        <f t="shared" si="140"/>
        <v>-7.2995780590717346E-2</v>
      </c>
      <c r="AX160">
        <f t="shared" si="141"/>
        <v>-6.5856950067476328E-2</v>
      </c>
      <c r="AY160">
        <f t="shared" si="142"/>
        <v>8.4010840108401083E-2</v>
      </c>
      <c r="AZ160">
        <f t="shared" si="143"/>
        <v>8.2978723404255432E-3</v>
      </c>
      <c r="BA160">
        <f t="shared" si="144"/>
        <v>0.15421303656597773</v>
      </c>
      <c r="BB160">
        <f t="shared" si="145"/>
        <v>8.9211618257261344E-2</v>
      </c>
      <c r="BC160">
        <f t="shared" si="146"/>
        <v>-8.1427132786649453E-2</v>
      </c>
      <c r="BD160">
        <f t="shared" si="147"/>
        <v>2.8229665071770361E-2</v>
      </c>
      <c r="BE160">
        <f t="shared" si="148"/>
        <v>-1.9801980198019802E-3</v>
      </c>
      <c r="BF160">
        <f t="shared" si="149"/>
        <v>7.8431372549019607E-3</v>
      </c>
      <c r="BG160">
        <f t="shared" si="150"/>
        <v>2.9411764705882353E-3</v>
      </c>
      <c r="BH160">
        <f t="shared" si="151"/>
        <v>0.10821917808219178</v>
      </c>
      <c r="BI160">
        <f t="shared" si="152"/>
        <v>4.7678938943516956E-2</v>
      </c>
      <c r="BL160">
        <f t="shared" si="153"/>
        <v>1.0201933273874546E-3</v>
      </c>
      <c r="BM160">
        <f t="shared" si="154"/>
        <v>1.4052388627149354E-3</v>
      </c>
      <c r="BN160">
        <f t="shared" si="155"/>
        <v>3.5594774263025893E-3</v>
      </c>
      <c r="BO160">
        <f t="shared" si="156"/>
        <v>7.3753659807741642E-3</v>
      </c>
      <c r="BP160">
        <f t="shared" si="157"/>
        <v>1.5364303670362795E-4</v>
      </c>
      <c r="BQ160">
        <f t="shared" si="158"/>
        <v>2.3715384250146021E-2</v>
      </c>
      <c r="BR160">
        <f t="shared" si="159"/>
        <v>1.341088111831077E-2</v>
      </c>
      <c r="BS160">
        <f t="shared" si="160"/>
        <v>3.6333945789694061E-3</v>
      </c>
      <c r="BT160">
        <f t="shared" si="161"/>
        <v>3.8331182356089017E-4</v>
      </c>
      <c r="BU160">
        <f t="shared" si="162"/>
        <v>7.5048251790842615E-5</v>
      </c>
      <c r="BV160">
        <f t="shared" si="163"/>
        <v>1.9628965067860094E-4</v>
      </c>
      <c r="BW160">
        <f t="shared" si="164"/>
        <v>6.1525102693527271E-5</v>
      </c>
      <c r="BX160">
        <f t="shared" si="165"/>
        <v>1.0962670079740097E-2</v>
      </c>
      <c r="BY160">
        <f t="shared" si="166"/>
        <v>2.6295071681413178E-3</v>
      </c>
    </row>
    <row r="161" spans="1:77" ht="15.75" thickBot="1">
      <c r="A161" s="1">
        <v>41093</v>
      </c>
      <c r="B161" s="3">
        <v>18.52</v>
      </c>
      <c r="C161" s="3">
        <v>100.8</v>
      </c>
      <c r="D161" s="3">
        <v>684.5</v>
      </c>
      <c r="E161" s="3">
        <v>396.9</v>
      </c>
      <c r="F161" s="2">
        <v>93.87</v>
      </c>
      <c r="G161" s="3">
        <v>3582</v>
      </c>
      <c r="H161" s="2">
        <v>104.79</v>
      </c>
      <c r="I161" s="3">
        <v>63.1</v>
      </c>
      <c r="J161" s="3">
        <v>431.3</v>
      </c>
      <c r="K161" s="3">
        <v>11300</v>
      </c>
      <c r="L161" s="3">
        <v>387.5</v>
      </c>
      <c r="M161" s="3">
        <v>170.9</v>
      </c>
      <c r="N161" s="3">
        <v>817</v>
      </c>
      <c r="O161" s="3">
        <v>912.7</v>
      </c>
      <c r="Q161">
        <f t="shared" si="112"/>
        <v>6.5217391304348369E-3</v>
      </c>
      <c r="R161">
        <f t="shared" si="113"/>
        <v>-1.9801980198020084E-3</v>
      </c>
      <c r="S161">
        <f t="shared" si="114"/>
        <v>-1.7793083656191675E-2</v>
      </c>
      <c r="T161">
        <f t="shared" si="115"/>
        <v>1.0952623535404877E-2</v>
      </c>
      <c r="U161">
        <f t="shared" si="116"/>
        <v>6.6487935656836953E-3</v>
      </c>
      <c r="V161">
        <f t="shared" si="117"/>
        <v>5.5865921787709492E-4</v>
      </c>
      <c r="W161">
        <f t="shared" si="118"/>
        <v>1.0901022573799051E-2</v>
      </c>
      <c r="X161">
        <f t="shared" si="119"/>
        <v>-4.8982667671439231E-2</v>
      </c>
      <c r="Y161">
        <f t="shared" si="120"/>
        <v>3.0232558139535147E-3</v>
      </c>
      <c r="Z161">
        <f t="shared" si="121"/>
        <v>1.3180310230431274E-2</v>
      </c>
      <c r="AA161">
        <f t="shared" si="122"/>
        <v>3.8860103626943004E-3</v>
      </c>
      <c r="AB161">
        <f t="shared" si="123"/>
        <v>1.1242603550295891E-2</v>
      </c>
      <c r="AC161">
        <f t="shared" si="124"/>
        <v>2.4539877300613498E-3</v>
      </c>
      <c r="AD161">
        <f t="shared" si="124"/>
        <v>1.3165112452002694E-3</v>
      </c>
      <c r="AG161">
        <f t="shared" si="125"/>
        <v>3.6453167713548031E-5</v>
      </c>
      <c r="AH161">
        <f t="shared" si="126"/>
        <v>1.3769150134667585E-8</v>
      </c>
      <c r="AI161">
        <f t="shared" si="127"/>
        <v>3.0598245109340059E-4</v>
      </c>
      <c r="AJ161">
        <f t="shared" si="128"/>
        <v>1.2300781256915501E-4</v>
      </c>
      <c r="AK161">
        <f t="shared" si="129"/>
        <v>4.7864297464277813E-5</v>
      </c>
      <c r="AL161">
        <f t="shared" si="130"/>
        <v>1.0354512362828411E-7</v>
      </c>
      <c r="AM161">
        <f t="shared" si="131"/>
        <v>1.5108940756147901E-4</v>
      </c>
      <c r="AN161">
        <f t="shared" si="132"/>
        <v>2.2802229452914681E-3</v>
      </c>
      <c r="AO161">
        <f t="shared" si="133"/>
        <v>6.8319527968930136E-6</v>
      </c>
      <c r="AP161">
        <f t="shared" si="134"/>
        <v>1.6106925572333719E-4</v>
      </c>
      <c r="AQ161">
        <f t="shared" si="135"/>
        <v>1.7573835858363805E-5</v>
      </c>
      <c r="AR161">
        <f t="shared" si="136"/>
        <v>1.300391164577462E-4</v>
      </c>
      <c r="AS161">
        <f t="shared" si="137"/>
        <v>5.0343425037965285E-6</v>
      </c>
      <c r="AT161">
        <f t="shared" si="138"/>
        <v>2.1827413521197234E-6</v>
      </c>
      <c r="AV161">
        <f t="shared" si="139"/>
        <v>3.9865244244806336E-2</v>
      </c>
      <c r="AW161">
        <f t="shared" si="140"/>
        <v>-0.15044247787610626</v>
      </c>
      <c r="AX161">
        <f t="shared" si="141"/>
        <v>-6.6166439290586632E-2</v>
      </c>
      <c r="AY161">
        <f t="shared" si="142"/>
        <v>8.7397260273972543E-2</v>
      </c>
      <c r="AZ161">
        <f t="shared" si="143"/>
        <v>-8.240887480190185E-3</v>
      </c>
      <c r="BA161">
        <f t="shared" si="144"/>
        <v>0.15139826422372227</v>
      </c>
      <c r="BB161">
        <f t="shared" si="145"/>
        <v>0.14775465498357074</v>
      </c>
      <c r="BC161">
        <f t="shared" si="146"/>
        <v>-7.4372891301158872E-2</v>
      </c>
      <c r="BD161">
        <f t="shared" si="147"/>
        <v>3.1818181818181843E-2</v>
      </c>
      <c r="BE161">
        <f t="shared" si="148"/>
        <v>3.669724770642202E-2</v>
      </c>
      <c r="BF161">
        <f t="shared" si="149"/>
        <v>1.9736842105263157E-2</v>
      </c>
      <c r="BG161">
        <f t="shared" si="150"/>
        <v>1.1242603550295891E-2</v>
      </c>
      <c r="BH161">
        <f t="shared" si="151"/>
        <v>0.1394700139470014</v>
      </c>
      <c r="BI161">
        <f t="shared" si="152"/>
        <v>5.6488019446695299E-2</v>
      </c>
      <c r="BL161">
        <f t="shared" si="153"/>
        <v>7.4110897911096839E-4</v>
      </c>
      <c r="BM161">
        <f t="shared" si="154"/>
        <v>1.3209643457534143E-2</v>
      </c>
      <c r="BN161">
        <f t="shared" si="155"/>
        <v>3.5965023034557997E-3</v>
      </c>
      <c r="BO161">
        <f t="shared" si="156"/>
        <v>7.9684850179634996E-3</v>
      </c>
      <c r="BP161">
        <f t="shared" si="157"/>
        <v>1.7168401482197005E-5</v>
      </c>
      <c r="BQ161">
        <f t="shared" si="158"/>
        <v>2.285636856666038E-2</v>
      </c>
      <c r="BR161">
        <f t="shared" si="159"/>
        <v>3.0397363009822542E-2</v>
      </c>
      <c r="BS161">
        <f t="shared" si="160"/>
        <v>2.8327307630988509E-3</v>
      </c>
      <c r="BT161">
        <f t="shared" si="161"/>
        <v>5.3670375606990636E-4</v>
      </c>
      <c r="BU161">
        <f t="shared" si="162"/>
        <v>9.0086458661368127E-4</v>
      </c>
      <c r="BV161">
        <f t="shared" si="163"/>
        <v>6.7101958354549125E-4</v>
      </c>
      <c r="BW161">
        <f t="shared" si="164"/>
        <v>2.6066816037624975E-4</v>
      </c>
      <c r="BX161">
        <f t="shared" si="165"/>
        <v>1.8483382991879297E-2</v>
      </c>
      <c r="BY161">
        <f t="shared" si="166"/>
        <v>3.610543820051609E-3</v>
      </c>
    </row>
    <row r="162" spans="1:77" ht="15.75" thickBot="1">
      <c r="A162" s="1">
        <v>41092</v>
      </c>
      <c r="B162" s="3">
        <v>18.399999999999999</v>
      </c>
      <c r="C162" s="3">
        <v>101</v>
      </c>
      <c r="D162" s="3">
        <v>696.9</v>
      </c>
      <c r="E162" s="3">
        <v>392.6</v>
      </c>
      <c r="F162" s="2">
        <v>93.25</v>
      </c>
      <c r="G162" s="3">
        <v>3580</v>
      </c>
      <c r="H162" s="2">
        <v>103.66</v>
      </c>
      <c r="I162" s="3">
        <v>66.349999999999994</v>
      </c>
      <c r="J162" s="3">
        <v>430</v>
      </c>
      <c r="K162" s="3">
        <v>11153</v>
      </c>
      <c r="L162" s="3">
        <v>386</v>
      </c>
      <c r="M162" s="3">
        <v>169</v>
      </c>
      <c r="N162" s="3">
        <v>815</v>
      </c>
      <c r="O162" s="3">
        <v>911.5</v>
      </c>
      <c r="Q162">
        <f t="shared" si="112"/>
        <v>0</v>
      </c>
      <c r="R162">
        <f t="shared" si="113"/>
        <v>-5.4218559790242586E-2</v>
      </c>
      <c r="S162">
        <f t="shared" si="114"/>
        <v>0</v>
      </c>
      <c r="T162">
        <f t="shared" si="115"/>
        <v>3.0446194225721843E-2</v>
      </c>
      <c r="U162">
        <f t="shared" si="116"/>
        <v>7.672357899286727E-3</v>
      </c>
      <c r="V162">
        <f t="shared" si="117"/>
        <v>2.2857142857142857E-2</v>
      </c>
      <c r="W162">
        <f t="shared" si="118"/>
        <v>1.1317073170731674E-2</v>
      </c>
      <c r="X162">
        <f t="shared" si="119"/>
        <v>-3.1103971962616963E-2</v>
      </c>
      <c r="Y162">
        <f t="shared" si="120"/>
        <v>2.331002331002331E-3</v>
      </c>
      <c r="Z162">
        <f t="shared" si="121"/>
        <v>-6.4142538975501115E-3</v>
      </c>
      <c r="AA162">
        <f t="shared" si="122"/>
        <v>2.5974025974025974E-3</v>
      </c>
      <c r="AB162">
        <f t="shared" si="123"/>
        <v>-1.1406844106463813E-2</v>
      </c>
      <c r="AC162">
        <f t="shared" si="124"/>
        <v>1.2422360248447204E-2</v>
      </c>
      <c r="AD162">
        <f t="shared" si="124"/>
        <v>1.1766011766011792E-2</v>
      </c>
      <c r="AG162">
        <f t="shared" si="125"/>
        <v>2.3434627982572245E-7</v>
      </c>
      <c r="AH162">
        <f t="shared" si="126"/>
        <v>2.741119719605176E-3</v>
      </c>
      <c r="AI162">
        <f t="shared" si="127"/>
        <v>9.0438280862203574E-8</v>
      </c>
      <c r="AJ162">
        <f t="shared" si="128"/>
        <v>9.354091573378577E-4</v>
      </c>
      <c r="AK162">
        <f t="shared" si="129"/>
        <v>6.3074842136314404E-5</v>
      </c>
      <c r="AL162">
        <f t="shared" si="130"/>
        <v>5.1167652079371466E-4</v>
      </c>
      <c r="AM162">
        <f t="shared" si="131"/>
        <v>1.6149056300494423E-4</v>
      </c>
      <c r="AN162">
        <f t="shared" si="132"/>
        <v>8.9239519200557641E-4</v>
      </c>
      <c r="AO162">
        <f t="shared" si="133"/>
        <v>3.6923427498627121E-6</v>
      </c>
      <c r="AP162">
        <f t="shared" si="134"/>
        <v>4.7654968572727029E-5</v>
      </c>
      <c r="AQ162">
        <f t="shared" si="135"/>
        <v>8.4303595848195202E-6</v>
      </c>
      <c r="AR162">
        <f t="shared" si="136"/>
        <v>1.2647202487951883E-4</v>
      </c>
      <c r="AS162">
        <f t="shared" si="137"/>
        <v>1.4913554692832809E-4</v>
      </c>
      <c r="AT162">
        <f t="shared" si="138"/>
        <v>1.4225120299965916E-4</v>
      </c>
      <c r="AV162">
        <f t="shared" si="139"/>
        <v>2.2222222222222143E-2</v>
      </c>
      <c r="AW162">
        <f t="shared" si="140"/>
        <v>-0.14551607445008463</v>
      </c>
      <c r="AX162">
        <f t="shared" si="141"/>
        <v>-4.6648426812585533E-2</v>
      </c>
      <c r="AY162">
        <f t="shared" si="142"/>
        <v>0.10280898876404501</v>
      </c>
      <c r="AZ162">
        <f t="shared" si="143"/>
        <v>-5.439419795221897E-3</v>
      </c>
      <c r="BA162">
        <f t="shared" si="144"/>
        <v>0.15260785576303929</v>
      </c>
      <c r="BB162">
        <f t="shared" si="145"/>
        <v>0.15821229050279326</v>
      </c>
      <c r="BC162">
        <f t="shared" si="146"/>
        <v>-4.8745519713261729E-2</v>
      </c>
      <c r="BD162">
        <f t="shared" si="147"/>
        <v>2.8462090408993009E-2</v>
      </c>
      <c r="BE162">
        <f t="shared" si="148"/>
        <v>-1.7356828193832601E-2</v>
      </c>
      <c r="BF162">
        <f t="shared" si="149"/>
        <v>1.338934103439229E-2</v>
      </c>
      <c r="BG162">
        <f t="shared" si="150"/>
        <v>-2.9498525073746312E-3</v>
      </c>
      <c r="BH162">
        <f t="shared" si="151"/>
        <v>0.14788732394366197</v>
      </c>
      <c r="BI162">
        <f t="shared" si="152"/>
        <v>6.0870577281191753E-2</v>
      </c>
      <c r="BL162">
        <f t="shared" si="153"/>
        <v>9.1782048556319389E-5</v>
      </c>
      <c r="BM162">
        <f t="shared" si="154"/>
        <v>1.2101498159374951E-2</v>
      </c>
      <c r="BN162">
        <f t="shared" si="155"/>
        <v>1.6364316951015948E-3</v>
      </c>
      <c r="BO162">
        <f t="shared" si="156"/>
        <v>1.0957504543874595E-2</v>
      </c>
      <c r="BP162">
        <f t="shared" si="157"/>
        <v>1.800988947435591E-6</v>
      </c>
      <c r="BQ162">
        <f t="shared" si="158"/>
        <v>2.3223571586408635E-2</v>
      </c>
      <c r="BR162">
        <f t="shared" si="159"/>
        <v>3.4153269097259915E-2</v>
      </c>
      <c r="BS162">
        <f t="shared" si="160"/>
        <v>7.6154102031588495E-4</v>
      </c>
      <c r="BT162">
        <f t="shared" si="161"/>
        <v>3.9246685471388491E-4</v>
      </c>
      <c r="BU162">
        <f t="shared" si="162"/>
        <v>5.7790571363063948E-4</v>
      </c>
      <c r="BV162">
        <f t="shared" si="163"/>
        <v>3.8245843776906385E-4</v>
      </c>
      <c r="BW162">
        <f t="shared" si="164"/>
        <v>3.8132908277556163E-6</v>
      </c>
      <c r="BX162">
        <f t="shared" si="165"/>
        <v>2.0842961393653752E-2</v>
      </c>
      <c r="BY162">
        <f t="shared" si="166"/>
        <v>4.1564271586309459E-3</v>
      </c>
    </row>
    <row r="163" spans="1:77" ht="15.75" thickBot="1">
      <c r="A163" s="1">
        <v>41089</v>
      </c>
      <c r="B163" s="3">
        <v>18.399999999999999</v>
      </c>
      <c r="C163" s="3">
        <v>106.79</v>
      </c>
      <c r="D163" s="3">
        <v>696.9</v>
      </c>
      <c r="E163" s="3">
        <v>381</v>
      </c>
      <c r="F163" s="2">
        <v>92.54</v>
      </c>
      <c r="G163" s="3">
        <v>3500</v>
      </c>
      <c r="H163" s="2">
        <v>102.5</v>
      </c>
      <c r="I163" s="3">
        <v>68.48</v>
      </c>
      <c r="J163" s="3">
        <v>429</v>
      </c>
      <c r="K163" s="3">
        <v>11225</v>
      </c>
      <c r="L163" s="3">
        <v>385</v>
      </c>
      <c r="M163" s="3">
        <v>170.95</v>
      </c>
      <c r="N163" s="3">
        <v>805</v>
      </c>
      <c r="O163" s="3">
        <v>900.9</v>
      </c>
      <c r="Q163">
        <f t="shared" si="112"/>
        <v>-3.7899296155928688E-3</v>
      </c>
      <c r="R163">
        <f t="shared" si="113"/>
        <v>4.767978024134209E-2</v>
      </c>
      <c r="S163">
        <f t="shared" si="114"/>
        <v>2.8706760442074317E-4</v>
      </c>
      <c r="T163">
        <f t="shared" si="115"/>
        <v>6.9323603704743164E-2</v>
      </c>
      <c r="U163">
        <f t="shared" si="116"/>
        <v>1.1366120218579303E-2</v>
      </c>
      <c r="V163">
        <f t="shared" si="117"/>
        <v>2.857959416976279E-4</v>
      </c>
      <c r="W163">
        <f t="shared" si="118"/>
        <v>4.5918367346938778E-2</v>
      </c>
      <c r="X163">
        <f t="shared" si="119"/>
        <v>4.9019607843137296E-2</v>
      </c>
      <c r="Y163">
        <f t="shared" si="120"/>
        <v>1.6587677725118485E-2</v>
      </c>
      <c r="Z163">
        <f t="shared" si="121"/>
        <v>2.5582457743261764E-2</v>
      </c>
      <c r="AA163">
        <f t="shared" si="122"/>
        <v>5.1975051975049018E-4</v>
      </c>
      <c r="AB163">
        <f t="shared" si="123"/>
        <v>1.1538461538461471E-2</v>
      </c>
      <c r="AC163">
        <f t="shared" si="124"/>
        <v>4.4098573281452662E-2</v>
      </c>
      <c r="AD163">
        <f t="shared" si="124"/>
        <v>2.3052464228934765E-2</v>
      </c>
      <c r="AG163">
        <f t="shared" si="125"/>
        <v>1.8267271500904474E-5</v>
      </c>
      <c r="AH163">
        <f t="shared" si="126"/>
        <v>2.4544728055209374E-3</v>
      </c>
      <c r="AI163">
        <f t="shared" si="127"/>
        <v>3.4550553113727526E-7</v>
      </c>
      <c r="AJ163">
        <f t="shared" si="128"/>
        <v>4.8249512294100535E-3</v>
      </c>
      <c r="AK163">
        <f t="shared" si="129"/>
        <v>1.3539020017214727E-4</v>
      </c>
      <c r="AL163">
        <f t="shared" si="130"/>
        <v>2.3932647323533192E-9</v>
      </c>
      <c r="AM163">
        <f t="shared" si="131"/>
        <v>2.2381592601660085E-3</v>
      </c>
      <c r="AN163">
        <f t="shared" si="132"/>
        <v>2.5251223469713005E-3</v>
      </c>
      <c r="AO163">
        <f t="shared" si="133"/>
        <v>2.6173487879498298E-4</v>
      </c>
      <c r="AP163">
        <f t="shared" si="134"/>
        <v>6.2968142449969147E-4</v>
      </c>
      <c r="AQ163">
        <f t="shared" si="135"/>
        <v>6.820382544249099E-7</v>
      </c>
      <c r="AR163">
        <f t="shared" si="136"/>
        <v>1.3687426349100087E-4</v>
      </c>
      <c r="AS163">
        <f t="shared" si="137"/>
        <v>1.9261845977598844E-3</v>
      </c>
      <c r="AT163">
        <f t="shared" si="138"/>
        <v>5.3886023741846081E-4</v>
      </c>
      <c r="AV163">
        <f t="shared" si="139"/>
        <v>6.0142154182613143E-3</v>
      </c>
      <c r="AW163">
        <f t="shared" si="140"/>
        <v>-0.11104636643636052</v>
      </c>
      <c r="AX163">
        <f t="shared" si="141"/>
        <v>-5.1836734693877583E-2</v>
      </c>
      <c r="AY163">
        <f t="shared" si="142"/>
        <v>4.8143053645116916E-2</v>
      </c>
      <c r="AZ163">
        <f t="shared" si="143"/>
        <v>-2.0844355094698959E-2</v>
      </c>
      <c r="BA163">
        <f t="shared" si="144"/>
        <v>0.12903225806451613</v>
      </c>
      <c r="BB163">
        <f t="shared" si="145"/>
        <v>9.7430406852248325E-2</v>
      </c>
      <c r="BC163">
        <f t="shared" si="146"/>
        <v>-2.8790242518791673E-2</v>
      </c>
      <c r="BD163">
        <f t="shared" si="147"/>
        <v>1.6587677725118485E-2</v>
      </c>
      <c r="BE163">
        <f t="shared" si="148"/>
        <v>4.9239033124440466E-3</v>
      </c>
      <c r="BF163">
        <f t="shared" si="149"/>
        <v>1.3157894736842105E-2</v>
      </c>
      <c r="BG163">
        <f t="shared" si="150"/>
        <v>8.5545722713863629E-3</v>
      </c>
      <c r="BH163">
        <f t="shared" si="151"/>
        <v>0.11758989310009725</v>
      </c>
      <c r="BI163">
        <f t="shared" si="152"/>
        <v>4.0780961182994402E-2</v>
      </c>
      <c r="BL163">
        <f t="shared" si="153"/>
        <v>4.3926566337288724E-5</v>
      </c>
      <c r="BM163">
        <f t="shared" si="154"/>
        <v>5.7058537167449771E-3</v>
      </c>
      <c r="BN163">
        <f t="shared" si="155"/>
        <v>2.0831137379850734E-3</v>
      </c>
      <c r="BO163">
        <f t="shared" si="156"/>
        <v>2.5012165999073375E-3</v>
      </c>
      <c r="BP163">
        <f t="shared" si="157"/>
        <v>2.8046015324510845E-4</v>
      </c>
      <c r="BQ163">
        <f t="shared" si="158"/>
        <v>1.6593876760501284E-2</v>
      </c>
      <c r="BR163">
        <f t="shared" si="159"/>
        <v>1.5381989127965234E-2</v>
      </c>
      <c r="BS163">
        <f t="shared" si="160"/>
        <v>5.8381144566929515E-5</v>
      </c>
      <c r="BT163">
        <f t="shared" si="161"/>
        <v>6.2985866287696329E-5</v>
      </c>
      <c r="BU163">
        <f t="shared" si="162"/>
        <v>3.0938631556125031E-6</v>
      </c>
      <c r="BV163">
        <f t="shared" si="163"/>
        <v>3.7345942546387412E-4</v>
      </c>
      <c r="BW163">
        <f t="shared" si="164"/>
        <v>1.8109595455379626E-4</v>
      </c>
      <c r="BX163">
        <f t="shared" si="165"/>
        <v>1.3012760021246454E-2</v>
      </c>
      <c r="BY163">
        <f t="shared" si="166"/>
        <v>1.9696503192047771E-3</v>
      </c>
    </row>
    <row r="164" spans="1:77" ht="15.75" thickBot="1">
      <c r="A164" s="1">
        <v>41088</v>
      </c>
      <c r="B164" s="3">
        <v>18.47</v>
      </c>
      <c r="C164" s="3">
        <v>101.93</v>
      </c>
      <c r="D164" s="3">
        <v>696.7</v>
      </c>
      <c r="E164" s="3">
        <v>356.3</v>
      </c>
      <c r="F164" s="2">
        <v>91.5</v>
      </c>
      <c r="G164" s="3">
        <v>3499</v>
      </c>
      <c r="H164" s="2">
        <v>98</v>
      </c>
      <c r="I164" s="3">
        <v>65.28</v>
      </c>
      <c r="J164" s="3">
        <v>422</v>
      </c>
      <c r="K164" s="3">
        <v>10945</v>
      </c>
      <c r="L164" s="3">
        <v>384.8</v>
      </c>
      <c r="M164" s="3">
        <v>169</v>
      </c>
      <c r="N164" s="3">
        <v>771</v>
      </c>
      <c r="O164" s="3">
        <v>880.6</v>
      </c>
      <c r="Q164">
        <f t="shared" si="112"/>
        <v>-1.081665765278506E-3</v>
      </c>
      <c r="R164">
        <f t="shared" si="113"/>
        <v>1.7265469061876287E-2</v>
      </c>
      <c r="S164">
        <f t="shared" si="114"/>
        <v>-5.3396739130434724E-2</v>
      </c>
      <c r="T164">
        <f t="shared" si="115"/>
        <v>1.4232849416453173E-2</v>
      </c>
      <c r="U164">
        <f t="shared" si="116"/>
        <v>0</v>
      </c>
      <c r="V164">
        <f t="shared" si="117"/>
        <v>6.0379528464634845E-3</v>
      </c>
      <c r="W164">
        <f t="shared" si="118"/>
        <v>-1.0101010101010102E-2</v>
      </c>
      <c r="X164">
        <f t="shared" si="119"/>
        <v>-1.2704174228675187E-2</v>
      </c>
      <c r="Y164">
        <f t="shared" si="120"/>
        <v>-1.1834319526627219E-3</v>
      </c>
      <c r="Z164">
        <f t="shared" si="121"/>
        <v>-1.8385650224215247E-2</v>
      </c>
      <c r="AA164">
        <f t="shared" si="122"/>
        <v>7.8023407022109585E-4</v>
      </c>
      <c r="AB164">
        <f t="shared" si="123"/>
        <v>0</v>
      </c>
      <c r="AC164">
        <f t="shared" si="124"/>
        <v>6.5274151436031328E-3</v>
      </c>
      <c r="AD164">
        <f t="shared" si="124"/>
        <v>-6.4312309601714229E-3</v>
      </c>
      <c r="AG164">
        <f t="shared" si="125"/>
        <v>2.4516013105189888E-6</v>
      </c>
      <c r="AH164">
        <f t="shared" si="126"/>
        <v>3.658928195874747E-4</v>
      </c>
      <c r="AI164">
        <f t="shared" si="127"/>
        <v>2.819186230078295E-3</v>
      </c>
      <c r="AJ164">
        <f t="shared" si="128"/>
        <v>2.0652893483724322E-4</v>
      </c>
      <c r="AK164">
        <f t="shared" si="129"/>
        <v>7.2689145511734869E-8</v>
      </c>
      <c r="AL164">
        <f t="shared" si="130"/>
        <v>3.3652504915427552E-5</v>
      </c>
      <c r="AM164">
        <f t="shared" si="131"/>
        <v>7.5867401885987688E-5</v>
      </c>
      <c r="AN164">
        <f t="shared" si="132"/>
        <v>1.3163401037037716E-4</v>
      </c>
      <c r="AO164">
        <f t="shared" si="133"/>
        <v>2.5372900007110795E-6</v>
      </c>
      <c r="AP164">
        <f t="shared" si="134"/>
        <v>3.5625256927471086E-4</v>
      </c>
      <c r="AQ164">
        <f t="shared" si="135"/>
        <v>1.1801337789875304E-6</v>
      </c>
      <c r="AR164">
        <f t="shared" si="136"/>
        <v>2.5877851239446424E-8</v>
      </c>
      <c r="AS164">
        <f t="shared" si="137"/>
        <v>3.9906529003383118E-5</v>
      </c>
      <c r="AT164">
        <f t="shared" si="138"/>
        <v>3.9317061534758107E-5</v>
      </c>
      <c r="AV164">
        <f t="shared" si="139"/>
        <v>1.4835164835164812E-2</v>
      </c>
      <c r="AW164">
        <f t="shared" si="140"/>
        <v>-0.18128514056224895</v>
      </c>
      <c r="AX164">
        <f t="shared" si="141"/>
        <v>-5.5962059620596145E-2</v>
      </c>
      <c r="AY164">
        <f t="shared" si="142"/>
        <v>-3.6766693701000178E-2</v>
      </c>
      <c r="AZ164">
        <f t="shared" si="143"/>
        <v>-3.3994932432432422E-2</v>
      </c>
      <c r="BA164">
        <f t="shared" si="144"/>
        <v>0.10973675864256265</v>
      </c>
      <c r="BB164">
        <f t="shared" si="145"/>
        <v>1.0309278350515464E-2</v>
      </c>
      <c r="BC164">
        <f t="shared" si="146"/>
        <v>-0.114246947082768</v>
      </c>
      <c r="BD164">
        <f t="shared" si="147"/>
        <v>6.4393036012401345E-3</v>
      </c>
      <c r="BE164">
        <f t="shared" si="148"/>
        <v>-3.5682819383259914E-2</v>
      </c>
      <c r="BF164">
        <f t="shared" si="149"/>
        <v>1.263157894736845E-2</v>
      </c>
      <c r="BG164">
        <f t="shared" si="150"/>
        <v>-5.8823529411764705E-3</v>
      </c>
      <c r="BH164">
        <f t="shared" si="151"/>
        <v>4.1891891891891894E-2</v>
      </c>
      <c r="BI164">
        <f t="shared" si="152"/>
        <v>4.448500057032026E-3</v>
      </c>
      <c r="BL164">
        <f t="shared" si="153"/>
        <v>4.8102903727479976E-6</v>
      </c>
      <c r="BM164">
        <f t="shared" si="154"/>
        <v>2.1250605940979231E-2</v>
      </c>
      <c r="BN164">
        <f t="shared" si="155"/>
        <v>2.4767011157913925E-3</v>
      </c>
      <c r="BO164">
        <f t="shared" si="156"/>
        <v>1.217841287153298E-3</v>
      </c>
      <c r="BP164">
        <f t="shared" si="157"/>
        <v>8.9386181767741181E-4</v>
      </c>
      <c r="BQ164">
        <f t="shared" si="158"/>
        <v>1.1995007781677107E-2</v>
      </c>
      <c r="BR164">
        <f t="shared" si="159"/>
        <v>1.361832800731697E-3</v>
      </c>
      <c r="BS164">
        <f t="shared" si="160"/>
        <v>8.6671370698293768E-3</v>
      </c>
      <c r="BT164">
        <f t="shared" si="161"/>
        <v>4.8929908096287979E-6</v>
      </c>
      <c r="BU164">
        <f t="shared" si="162"/>
        <v>1.7948492126329694E-3</v>
      </c>
      <c r="BV164">
        <f t="shared" si="163"/>
        <v>3.5339422500571148E-4</v>
      </c>
      <c r="BW164">
        <f t="shared" si="164"/>
        <v>9.5988167952668069E-7</v>
      </c>
      <c r="BX164">
        <f t="shared" si="165"/>
        <v>1.4726777701148074E-3</v>
      </c>
      <c r="BY164">
        <f t="shared" si="166"/>
        <v>6.4774835678629134E-5</v>
      </c>
    </row>
    <row r="165" spans="1:77" ht="15.75" thickBot="1">
      <c r="A165" s="1">
        <v>41087</v>
      </c>
      <c r="B165" s="3">
        <v>18.489999999999998</v>
      </c>
      <c r="C165" s="3">
        <v>100.2</v>
      </c>
      <c r="D165" s="3">
        <v>736</v>
      </c>
      <c r="E165" s="3">
        <v>351.3</v>
      </c>
      <c r="F165" s="2">
        <v>91.5</v>
      </c>
      <c r="G165" s="3">
        <v>3478</v>
      </c>
      <c r="H165" s="2">
        <v>99</v>
      </c>
      <c r="I165" s="3">
        <v>66.12</v>
      </c>
      <c r="J165" s="3">
        <v>422.5</v>
      </c>
      <c r="K165" s="3">
        <v>11150</v>
      </c>
      <c r="L165" s="3">
        <v>384.5</v>
      </c>
      <c r="M165" s="3">
        <v>169</v>
      </c>
      <c r="N165" s="3">
        <v>766</v>
      </c>
      <c r="O165" s="3">
        <v>886.3</v>
      </c>
      <c r="Q165">
        <f t="shared" si="112"/>
        <v>-4.8439181916038682E-3</v>
      </c>
      <c r="R165">
        <f t="shared" si="113"/>
        <v>-3.976143141152997E-3</v>
      </c>
      <c r="S165">
        <f t="shared" si="114"/>
        <v>-4.7329276538201487E-3</v>
      </c>
      <c r="T165">
        <f t="shared" si="115"/>
        <v>2.5684931506850289E-3</v>
      </c>
      <c r="U165">
        <f t="shared" si="116"/>
        <v>7.656130372962176E-4</v>
      </c>
      <c r="V165">
        <f t="shared" si="117"/>
        <v>6.6570188133140374E-3</v>
      </c>
      <c r="W165">
        <f t="shared" si="118"/>
        <v>5.076142131979695E-3</v>
      </c>
      <c r="X165">
        <f t="shared" si="119"/>
        <v>1.8170619032953601E-2</v>
      </c>
      <c r="Y165">
        <f t="shared" si="120"/>
        <v>4.7562425683709865E-3</v>
      </c>
      <c r="Z165">
        <f t="shared" si="121"/>
        <v>2.8782155063860407E-3</v>
      </c>
      <c r="AA165">
        <f t="shared" si="122"/>
        <v>9.1863517060367453E-3</v>
      </c>
      <c r="AB165">
        <f t="shared" si="123"/>
        <v>1.7783046828690656E-3</v>
      </c>
      <c r="AC165">
        <f t="shared" si="124"/>
        <v>-3.9149158293090764E-4</v>
      </c>
      <c r="AD165">
        <f t="shared" si="124"/>
        <v>2.4884062888812712E-3</v>
      </c>
      <c r="AG165">
        <f t="shared" si="125"/>
        <v>2.8387705978325134E-5</v>
      </c>
      <c r="AH165">
        <f t="shared" si="126"/>
        <v>4.4659825503897983E-6</v>
      </c>
      <c r="AI165">
        <f t="shared" si="127"/>
        <v>1.9644379757097253E-5</v>
      </c>
      <c r="AJ165">
        <f t="shared" si="128"/>
        <v>7.3265406782215462E-6</v>
      </c>
      <c r="AK165">
        <f t="shared" si="129"/>
        <v>1.071685175767937E-6</v>
      </c>
      <c r="AL165">
        <f t="shared" si="130"/>
        <v>4.1218247396736456E-5</v>
      </c>
      <c r="AM165">
        <f t="shared" si="131"/>
        <v>4.1821606425552167E-5</v>
      </c>
      <c r="AN165">
        <f t="shared" si="132"/>
        <v>3.7642234170875342E-4</v>
      </c>
      <c r="AO165">
        <f t="shared" si="133"/>
        <v>1.8894559007925807E-5</v>
      </c>
      <c r="AP165">
        <f t="shared" si="134"/>
        <v>5.708331977816186E-6</v>
      </c>
      <c r="AQ165">
        <f t="shared" si="135"/>
        <v>9.0106744832179909E-5</v>
      </c>
      <c r="AR165">
        <f t="shared" si="136"/>
        <v>3.7603827116788098E-6</v>
      </c>
      <c r="AS165">
        <f t="shared" si="137"/>
        <v>3.6209735706367765E-7</v>
      </c>
      <c r="AT165">
        <f t="shared" si="138"/>
        <v>7.018819086619157E-6</v>
      </c>
      <c r="AV165">
        <f t="shared" si="139"/>
        <v>-2.6968716289105022E-3</v>
      </c>
      <c r="AW165">
        <f t="shared" si="140"/>
        <v>-0.19193548387096773</v>
      </c>
      <c r="AX165">
        <f t="shared" si="141"/>
        <v>1.5873015873015872E-2</v>
      </c>
      <c r="AY165">
        <f t="shared" si="142"/>
        <v>-7.0634920634920606E-2</v>
      </c>
      <c r="AZ165">
        <f t="shared" si="143"/>
        <v>-2.1181001283697088E-2</v>
      </c>
      <c r="BA165">
        <f t="shared" si="144"/>
        <v>0.11545862732520847</v>
      </c>
      <c r="BB165">
        <f t="shared" si="145"/>
        <v>-3.8834951456310676E-2</v>
      </c>
      <c r="BC165">
        <f t="shared" si="146"/>
        <v>-0.16798791996979986</v>
      </c>
      <c r="BD165">
        <f t="shared" si="147"/>
        <v>3.3246259795772434E-3</v>
      </c>
      <c r="BE165">
        <f t="shared" si="148"/>
        <v>-4.5785194694052206E-2</v>
      </c>
      <c r="BF165">
        <f t="shared" si="149"/>
        <v>9.1863517060367453E-3</v>
      </c>
      <c r="BG165">
        <f t="shared" si="150"/>
        <v>-8.7395155141064516E-3</v>
      </c>
      <c r="BH165">
        <f t="shared" si="151"/>
        <v>3.7940379403794036E-2</v>
      </c>
      <c r="BI165">
        <f t="shared" si="152"/>
        <v>9.3383441521466028E-3</v>
      </c>
      <c r="BL165">
        <f t="shared" si="153"/>
        <v>2.3527875616865865E-4</v>
      </c>
      <c r="BM165">
        <f t="shared" si="154"/>
        <v>2.4469161998597371E-2</v>
      </c>
      <c r="BN165">
        <f t="shared" si="155"/>
        <v>4.8702353488707588E-4</v>
      </c>
      <c r="BO165">
        <f t="shared" si="156"/>
        <v>4.7287365920474578E-3</v>
      </c>
      <c r="BP165">
        <f t="shared" si="157"/>
        <v>2.9184907405175437E-4</v>
      </c>
      <c r="BQ165">
        <f t="shared" si="158"/>
        <v>1.3281085395283124E-2</v>
      </c>
      <c r="BR165">
        <f t="shared" si="159"/>
        <v>1.4984724552756423E-4</v>
      </c>
      <c r="BS165">
        <f t="shared" si="160"/>
        <v>2.1561525390665016E-2</v>
      </c>
      <c r="BT165">
        <f t="shared" si="161"/>
        <v>2.8373607206396157E-5</v>
      </c>
      <c r="BU165">
        <f t="shared" si="162"/>
        <v>2.7528948103663566E-3</v>
      </c>
      <c r="BV165">
        <f t="shared" si="163"/>
        <v>2.3573166032519373E-4</v>
      </c>
      <c r="BW165">
        <f t="shared" si="164"/>
        <v>1.4721786937843606E-5</v>
      </c>
      <c r="BX165">
        <f t="shared" si="165"/>
        <v>1.1850098127510406E-3</v>
      </c>
      <c r="BY165">
        <f t="shared" si="166"/>
        <v>1.6739509483993002E-4</v>
      </c>
    </row>
    <row r="166" spans="1:77" ht="15.75" thickBot="1">
      <c r="A166" s="1">
        <v>41086</v>
      </c>
      <c r="B166" s="3">
        <v>18.579999999999998</v>
      </c>
      <c r="C166" s="3">
        <v>100.6</v>
      </c>
      <c r="D166" s="3">
        <v>739.5</v>
      </c>
      <c r="E166" s="3">
        <v>350.4</v>
      </c>
      <c r="F166" s="2">
        <v>91.43</v>
      </c>
      <c r="G166" s="3">
        <v>3455</v>
      </c>
      <c r="H166" s="2">
        <v>98.5</v>
      </c>
      <c r="I166" s="3">
        <v>64.94</v>
      </c>
      <c r="J166" s="3">
        <v>420.5</v>
      </c>
      <c r="K166" s="3">
        <v>11118</v>
      </c>
      <c r="L166" s="3">
        <v>381</v>
      </c>
      <c r="M166" s="3">
        <v>168.7</v>
      </c>
      <c r="N166" s="3">
        <v>766.3</v>
      </c>
      <c r="O166" s="3">
        <v>884.1</v>
      </c>
      <c r="Q166">
        <f t="shared" si="112"/>
        <v>7.0460704607045533E-3</v>
      </c>
      <c r="R166">
        <f t="shared" si="113"/>
        <v>9.9502487562183389E-4</v>
      </c>
      <c r="S166">
        <f t="shared" si="114"/>
        <v>1.0245901639344262E-2</v>
      </c>
      <c r="T166">
        <f t="shared" si="115"/>
        <v>-3.4129692832765798E-3</v>
      </c>
      <c r="U166">
        <f t="shared" si="116"/>
        <v>-3.4877384196184543E-3</v>
      </c>
      <c r="V166">
        <f t="shared" si="117"/>
        <v>2.2189349112426034E-2</v>
      </c>
      <c r="W166">
        <f t="shared" si="118"/>
        <v>-5.0505050505050509E-3</v>
      </c>
      <c r="X166">
        <f t="shared" si="119"/>
        <v>-3.0601582325720217E-2</v>
      </c>
      <c r="Y166">
        <f t="shared" si="120"/>
        <v>1.0817307692307692E-2</v>
      </c>
      <c r="Z166">
        <f t="shared" si="121"/>
        <v>4.3360433604336043E-3</v>
      </c>
      <c r="AA166">
        <f t="shared" si="122"/>
        <v>2.631578947368421E-3</v>
      </c>
      <c r="AB166">
        <f t="shared" si="123"/>
        <v>4.166666666666599E-3</v>
      </c>
      <c r="AC166">
        <f t="shared" si="124"/>
        <v>3.6673215455140205E-3</v>
      </c>
      <c r="AD166">
        <f t="shared" si="124"/>
        <v>6.4890710382514184E-3</v>
      </c>
      <c r="AG166">
        <f t="shared" si="125"/>
        <v>4.3059544844265599E-5</v>
      </c>
      <c r="AH166">
        <f t="shared" si="126"/>
        <v>8.167483086496258E-6</v>
      </c>
      <c r="AI166">
        <f t="shared" si="127"/>
        <v>1.1123143009702034E-4</v>
      </c>
      <c r="AJ166">
        <f t="shared" si="128"/>
        <v>1.0723686942858151E-5</v>
      </c>
      <c r="AK166">
        <f t="shared" si="129"/>
        <v>1.0356355378296559E-5</v>
      </c>
      <c r="AL166">
        <f t="shared" si="130"/>
        <v>4.8191112243698439E-4</v>
      </c>
      <c r="AM166">
        <f t="shared" si="131"/>
        <v>1.3393290589230269E-5</v>
      </c>
      <c r="AN166">
        <f t="shared" si="132"/>
        <v>8.6263183186472694E-4</v>
      </c>
      <c r="AO166">
        <f t="shared" si="133"/>
        <v>1.0832339010663769E-4</v>
      </c>
      <c r="AP166">
        <f t="shared" si="134"/>
        <v>1.4799712413251896E-5</v>
      </c>
      <c r="AQ166">
        <f t="shared" si="135"/>
        <v>8.6299902291332184E-6</v>
      </c>
      <c r="AR166">
        <f t="shared" si="136"/>
        <v>1.8727538477563542E-5</v>
      </c>
      <c r="AS166">
        <f t="shared" si="137"/>
        <v>1.1951318252025617E-5</v>
      </c>
      <c r="AT166">
        <f t="shared" si="138"/>
        <v>4.4222102947729224E-5</v>
      </c>
      <c r="AV166">
        <f t="shared" si="139"/>
        <v>-2.1482277121376314E-3</v>
      </c>
      <c r="AW166">
        <f t="shared" si="140"/>
        <v>-0.18211382113821142</v>
      </c>
      <c r="AX166">
        <f t="shared" si="141"/>
        <v>3.6440084092501754E-2</v>
      </c>
      <c r="AY166">
        <f t="shared" si="142"/>
        <v>-4.730831973898867E-2</v>
      </c>
      <c r="AZ166">
        <f t="shared" si="143"/>
        <v>-1.6775997419077194E-2</v>
      </c>
      <c r="BA166">
        <f t="shared" si="144"/>
        <v>0.11848494658465523</v>
      </c>
      <c r="BB166">
        <f t="shared" si="145"/>
        <v>-3.9024390243902439E-2</v>
      </c>
      <c r="BC166">
        <f t="shared" si="146"/>
        <v>-0.16743589743589746</v>
      </c>
      <c r="BD166">
        <f t="shared" si="147"/>
        <v>1.9061234214915687E-3</v>
      </c>
      <c r="BE166">
        <f t="shared" si="148"/>
        <v>-4.4845360824742268E-2</v>
      </c>
      <c r="BF166">
        <f t="shared" si="149"/>
        <v>6.6050198150594455E-3</v>
      </c>
      <c r="BG166">
        <f t="shared" si="150"/>
        <v>-7.647058823529479E-3</v>
      </c>
      <c r="BH166">
        <f t="shared" si="151"/>
        <v>6.0622837370242148E-2</v>
      </c>
      <c r="BI166">
        <f t="shared" si="152"/>
        <v>2.1254476146471038E-2</v>
      </c>
      <c r="BL166">
        <f t="shared" si="153"/>
        <v>2.1874868874186739E-4</v>
      </c>
      <c r="BM166">
        <f t="shared" si="154"/>
        <v>2.1492895925776953E-2</v>
      </c>
      <c r="BN166">
        <f t="shared" si="155"/>
        <v>1.8178010331922501E-3</v>
      </c>
      <c r="BO166">
        <f t="shared" si="156"/>
        <v>2.0647217022577843E-3</v>
      </c>
      <c r="BP166">
        <f t="shared" si="157"/>
        <v>1.6074656625489862E-4</v>
      </c>
      <c r="BQ166">
        <f t="shared" si="158"/>
        <v>1.3987771804865328E-2</v>
      </c>
      <c r="BR166">
        <f t="shared" si="159"/>
        <v>1.545210529039344E-4</v>
      </c>
      <c r="BS166">
        <f t="shared" si="160"/>
        <v>2.1399713871882373E-2</v>
      </c>
      <c r="BT166">
        <f t="shared" si="161"/>
        <v>4.5497598396365528E-5</v>
      </c>
      <c r="BU166">
        <f t="shared" si="162"/>
        <v>2.6551556233350279E-3</v>
      </c>
      <c r="BV166">
        <f t="shared" si="163"/>
        <v>1.6312969078922024E-4</v>
      </c>
      <c r="BW166">
        <f t="shared" si="164"/>
        <v>7.5319585839933675E-6</v>
      </c>
      <c r="BX166">
        <f t="shared" si="165"/>
        <v>3.2611442846118472E-3</v>
      </c>
      <c r="BY166">
        <f t="shared" si="166"/>
        <v>6.1773412209906457E-4</v>
      </c>
    </row>
    <row r="167" spans="1:77" ht="15.75" thickBot="1">
      <c r="A167" s="1">
        <v>41085</v>
      </c>
      <c r="B167" s="3">
        <v>18.45</v>
      </c>
      <c r="C167" s="3">
        <v>100.5</v>
      </c>
      <c r="D167" s="3">
        <v>732</v>
      </c>
      <c r="E167" s="3">
        <v>351.6</v>
      </c>
      <c r="F167" s="2">
        <v>91.75</v>
      </c>
      <c r="G167" s="3">
        <v>3380</v>
      </c>
      <c r="H167" s="2">
        <v>99</v>
      </c>
      <c r="I167" s="3">
        <v>66.989999999999995</v>
      </c>
      <c r="J167" s="3">
        <v>416</v>
      </c>
      <c r="K167" s="3">
        <v>11070</v>
      </c>
      <c r="L167" s="3">
        <v>380</v>
      </c>
      <c r="M167" s="3">
        <v>168</v>
      </c>
      <c r="N167" s="3">
        <v>763.5</v>
      </c>
      <c r="O167" s="3">
        <v>878.4</v>
      </c>
      <c r="Q167">
        <f t="shared" si="112"/>
        <v>-7.5309306078537152E-3</v>
      </c>
      <c r="R167">
        <f t="shared" si="113"/>
        <v>-2.417710457325949E-2</v>
      </c>
      <c r="S167">
        <f t="shared" si="114"/>
        <v>2.7397260273972603E-3</v>
      </c>
      <c r="T167">
        <f t="shared" si="115"/>
        <v>-5.4330285099515839E-2</v>
      </c>
      <c r="U167">
        <f t="shared" si="116"/>
        <v>1.4933628318584007E-2</v>
      </c>
      <c r="V167">
        <f t="shared" si="117"/>
        <v>-3.2904148783977114E-2</v>
      </c>
      <c r="W167">
        <f t="shared" si="118"/>
        <v>-1.1976047904191645E-2</v>
      </c>
      <c r="X167">
        <f t="shared" si="119"/>
        <v>-2.5174621653085042E-2</v>
      </c>
      <c r="Y167">
        <f t="shared" si="120"/>
        <v>-1.1641720123544731E-2</v>
      </c>
      <c r="Z167">
        <f t="shared" si="121"/>
        <v>-7.1748878923766817E-3</v>
      </c>
      <c r="AA167">
        <f t="shared" si="122"/>
        <v>-1.2987012987012988E-2</v>
      </c>
      <c r="AB167">
        <f t="shared" si="123"/>
        <v>-5.9171597633136093E-3</v>
      </c>
      <c r="AC167">
        <f t="shared" si="124"/>
        <v>-3.1705770450221937E-2</v>
      </c>
      <c r="AD167">
        <f t="shared" si="124"/>
        <v>-2.3566029346376218E-2</v>
      </c>
      <c r="AG167">
        <f t="shared" si="125"/>
        <v>6.4240607526903169E-5</v>
      </c>
      <c r="AH167">
        <f t="shared" si="126"/>
        <v>4.9792568948875502E-4</v>
      </c>
      <c r="AI167">
        <f t="shared" si="127"/>
        <v>9.2443703063691408E-6</v>
      </c>
      <c r="AJ167">
        <f t="shared" si="128"/>
        <v>2.9367750226070594E-3</v>
      </c>
      <c r="AK167">
        <f t="shared" si="129"/>
        <v>2.3113843244422223E-4</v>
      </c>
      <c r="AL167">
        <f t="shared" si="130"/>
        <v>1.0983274532528739E-3</v>
      </c>
      <c r="AM167">
        <f t="shared" si="131"/>
        <v>1.1204703798371891E-4</v>
      </c>
      <c r="AN167">
        <f t="shared" si="132"/>
        <v>5.7329760948506339E-4</v>
      </c>
      <c r="AO167">
        <f t="shared" si="133"/>
        <v>1.4523083060985628E-4</v>
      </c>
      <c r="AP167">
        <f t="shared" si="134"/>
        <v>5.8735237797476527E-5</v>
      </c>
      <c r="AQ167">
        <f t="shared" si="135"/>
        <v>1.6080541332657363E-4</v>
      </c>
      <c r="AR167">
        <f t="shared" si="136"/>
        <v>3.3134918559300703E-5</v>
      </c>
      <c r="AS167">
        <f t="shared" si="137"/>
        <v>1.0186325960477433E-3</v>
      </c>
      <c r="AT167">
        <f t="shared" si="138"/>
        <v>5.4780012146939019E-4</v>
      </c>
      <c r="AV167">
        <f t="shared" si="139"/>
        <v>-1.0193133047210369E-2</v>
      </c>
      <c r="AW167">
        <f t="shared" si="140"/>
        <v>-0.18292682926829268</v>
      </c>
      <c r="AX167">
        <f t="shared" si="141"/>
        <v>9.655172413793104E-3</v>
      </c>
      <c r="AY167">
        <f t="shared" si="142"/>
        <v>-3.5390946502057548E-2</v>
      </c>
      <c r="AZ167">
        <f t="shared" si="143"/>
        <v>-9.1792656587472397E-3</v>
      </c>
      <c r="BA167">
        <f t="shared" si="144"/>
        <v>6.9281872825055366E-2</v>
      </c>
      <c r="BB167">
        <f t="shared" si="145"/>
        <v>-1.9801980198019802E-2</v>
      </c>
      <c r="BC167">
        <f t="shared" si="146"/>
        <v>-2.247191011235964E-2</v>
      </c>
      <c r="BD167">
        <f t="shared" si="147"/>
        <v>-3.592814371257485E-3</v>
      </c>
      <c r="BE167">
        <f t="shared" si="148"/>
        <v>-2.9798422436459245E-2</v>
      </c>
      <c r="BF167">
        <f t="shared" si="149"/>
        <v>1.3175230566534915E-3</v>
      </c>
      <c r="BG167">
        <f t="shared" si="150"/>
        <v>-1.1764705882352941E-2</v>
      </c>
      <c r="BH167">
        <f t="shared" si="151"/>
        <v>5.7332779393435777E-2</v>
      </c>
      <c r="BI167">
        <f t="shared" si="152"/>
        <v>1.01195952161913E-2</v>
      </c>
      <c r="BL167">
        <f t="shared" si="153"/>
        <v>5.2143998640091858E-4</v>
      </c>
      <c r="BM167">
        <f t="shared" si="154"/>
        <v>2.1731938300342358E-2</v>
      </c>
      <c r="BN167">
        <f t="shared" si="155"/>
        <v>2.5124679099159156E-4</v>
      </c>
      <c r="BO167">
        <f t="shared" si="156"/>
        <v>1.1237134638610222E-3</v>
      </c>
      <c r="BP167">
        <f t="shared" si="157"/>
        <v>2.5825251850599282E-5</v>
      </c>
      <c r="BQ167">
        <f t="shared" si="158"/>
        <v>4.7702279812327046E-3</v>
      </c>
      <c r="BR167">
        <f t="shared" si="159"/>
        <v>4.6128008082410043E-5</v>
      </c>
      <c r="BS167">
        <f t="shared" si="160"/>
        <v>1.7488028308124092E-6</v>
      </c>
      <c r="BT167">
        <f t="shared" si="161"/>
        <v>1.4991868402999714E-4</v>
      </c>
      <c r="BU167">
        <f t="shared" si="162"/>
        <v>1.3308826102706995E-3</v>
      </c>
      <c r="BV167">
        <f t="shared" si="163"/>
        <v>5.6021133022282667E-5</v>
      </c>
      <c r="BW167">
        <f t="shared" si="164"/>
        <v>4.7088257981611639E-5</v>
      </c>
      <c r="BX167">
        <f t="shared" si="165"/>
        <v>2.8962018386199484E-3</v>
      </c>
      <c r="BY167">
        <f t="shared" si="166"/>
        <v>1.882212968967085E-4</v>
      </c>
    </row>
    <row r="168" spans="1:77" ht="15.75" thickBot="1">
      <c r="A168" s="1">
        <v>41082</v>
      </c>
      <c r="B168" s="3">
        <v>18.59</v>
      </c>
      <c r="C168" s="3">
        <v>102.99</v>
      </c>
      <c r="D168" s="3">
        <v>730</v>
      </c>
      <c r="E168" s="3">
        <v>371.8</v>
      </c>
      <c r="F168" s="2">
        <v>90.4</v>
      </c>
      <c r="G168" s="3">
        <v>3495</v>
      </c>
      <c r="H168" s="2">
        <v>100.2</v>
      </c>
      <c r="I168" s="3">
        <v>68.72</v>
      </c>
      <c r="J168" s="3">
        <v>420.9</v>
      </c>
      <c r="K168" s="3">
        <v>11150</v>
      </c>
      <c r="L168" s="3">
        <v>385</v>
      </c>
      <c r="M168" s="3">
        <v>169</v>
      </c>
      <c r="N168" s="3">
        <v>788.5</v>
      </c>
      <c r="O168" s="3">
        <v>899.6</v>
      </c>
      <c r="Q168">
        <f t="shared" si="112"/>
        <v>1.0770059235325564E-3</v>
      </c>
      <c r="R168">
        <f t="shared" si="113"/>
        <v>-1.8207816968541572E-2</v>
      </c>
      <c r="S168">
        <f t="shared" si="114"/>
        <v>-4.0927694406548429E-3</v>
      </c>
      <c r="T168">
        <f t="shared" si="115"/>
        <v>-5.616474993313629E-3</v>
      </c>
      <c r="U168">
        <f t="shared" si="116"/>
        <v>-1.215335322063854E-3</v>
      </c>
      <c r="V168">
        <f t="shared" si="117"/>
        <v>-1.4285714285714286E-3</v>
      </c>
      <c r="W168">
        <f t="shared" si="118"/>
        <v>-7.9207920792078931E-3</v>
      </c>
      <c r="X168">
        <f t="shared" si="119"/>
        <v>3.9444850255660486E-3</v>
      </c>
      <c r="Y168">
        <f t="shared" si="120"/>
        <v>9.5124851367414328E-4</v>
      </c>
      <c r="Z168">
        <f t="shared" si="121"/>
        <v>0</v>
      </c>
      <c r="AA168">
        <f t="shared" si="122"/>
        <v>2.8653295128940421E-3</v>
      </c>
      <c r="AB168">
        <f t="shared" si="123"/>
        <v>0</v>
      </c>
      <c r="AC168">
        <f t="shared" si="124"/>
        <v>-4.419191919191919E-3</v>
      </c>
      <c r="AD168">
        <f t="shared" si="124"/>
        <v>-2.7713113845471678E-3</v>
      </c>
      <c r="AG168">
        <f t="shared" si="125"/>
        <v>3.5154543215215427E-7</v>
      </c>
      <c r="AH168">
        <f t="shared" si="126"/>
        <v>2.6715774913606087E-4</v>
      </c>
      <c r="AI168">
        <f t="shared" si="127"/>
        <v>1.4379566297541894E-5</v>
      </c>
      <c r="AJ168">
        <f t="shared" si="128"/>
        <v>3.0010782723290268E-5</v>
      </c>
      <c r="AK168">
        <f t="shared" si="129"/>
        <v>8.9439781100660396E-7</v>
      </c>
      <c r="AL168">
        <f t="shared" si="130"/>
        <v>2.7737115955149461E-6</v>
      </c>
      <c r="AM168">
        <f t="shared" si="131"/>
        <v>4.2640528075901676E-5</v>
      </c>
      <c r="AN168">
        <f t="shared" si="132"/>
        <v>2.678551736984197E-5</v>
      </c>
      <c r="AO168">
        <f t="shared" si="133"/>
        <v>2.9353981801133165E-7</v>
      </c>
      <c r="AP168">
        <f t="shared" si="134"/>
        <v>2.3912483924114675E-7</v>
      </c>
      <c r="AQ168">
        <f t="shared" si="135"/>
        <v>1.005800038304264E-5</v>
      </c>
      <c r="AR168">
        <f t="shared" si="136"/>
        <v>2.5877851239446424E-8</v>
      </c>
      <c r="AS168">
        <f t="shared" si="137"/>
        <v>2.143176652205655E-5</v>
      </c>
      <c r="AT168">
        <f t="shared" si="138"/>
        <v>6.8142522528831489E-6</v>
      </c>
      <c r="AV168">
        <f t="shared" si="139"/>
        <v>-8.0042689434364246E-3</v>
      </c>
      <c r="AW168">
        <f t="shared" si="140"/>
        <v>-0.21680608365019016</v>
      </c>
      <c r="AX168">
        <f t="shared" si="141"/>
        <v>5.5096418732782371E-3</v>
      </c>
      <c r="AY168">
        <f t="shared" si="142"/>
        <v>7.5880758807588388E-3</v>
      </c>
      <c r="AZ168">
        <f t="shared" si="143"/>
        <v>-2.3652662274543663E-2</v>
      </c>
      <c r="BA168">
        <f t="shared" si="144"/>
        <v>9.3896713615023469E-2</v>
      </c>
      <c r="BB168">
        <f t="shared" si="145"/>
        <v>-4.1515209489190769E-2</v>
      </c>
      <c r="BC168">
        <f t="shared" si="146"/>
        <v>0.14724540901502506</v>
      </c>
      <c r="BD168">
        <f t="shared" si="147"/>
        <v>9.5124851367414328E-4</v>
      </c>
      <c r="BE168">
        <f t="shared" si="148"/>
        <v>-2.6200873362445413E-2</v>
      </c>
      <c r="BF168">
        <f t="shared" si="149"/>
        <v>1.8518518518518517E-2</v>
      </c>
      <c r="BG168">
        <f t="shared" si="150"/>
        <v>-5.8823529411764705E-3</v>
      </c>
      <c r="BH168">
        <f t="shared" si="151"/>
        <v>4.8537234042553189E-2</v>
      </c>
      <c r="BI168">
        <f t="shared" si="152"/>
        <v>2.3202911737943557E-2</v>
      </c>
      <c r="BL168">
        <f t="shared" si="153"/>
        <v>4.2626542415078253E-4</v>
      </c>
      <c r="BM168">
        <f t="shared" si="154"/>
        <v>3.2868536508693431E-2</v>
      </c>
      <c r="BN168">
        <f t="shared" si="155"/>
        <v>1.3701254322097181E-4</v>
      </c>
      <c r="BO168">
        <f t="shared" si="156"/>
        <v>8.9438381318190829E-5</v>
      </c>
      <c r="BP168">
        <f t="shared" si="157"/>
        <v>3.8240787195083703E-4</v>
      </c>
      <c r="BQ168">
        <f t="shared" si="158"/>
        <v>8.7762567644598267E-3</v>
      </c>
      <c r="BR168">
        <f t="shared" si="159"/>
        <v>2.2265023661334772E-4</v>
      </c>
      <c r="BS168">
        <f t="shared" si="160"/>
        <v>2.8356841011206373E-2</v>
      </c>
      <c r="BT168">
        <f t="shared" si="161"/>
        <v>5.9291011297349265E-5</v>
      </c>
      <c r="BU168">
        <f t="shared" si="162"/>
        <v>1.0813386958255288E-3</v>
      </c>
      <c r="BV168">
        <f t="shared" si="163"/>
        <v>6.0938487617453335E-4</v>
      </c>
      <c r="BW168">
        <f t="shared" si="164"/>
        <v>9.5988167952668069E-7</v>
      </c>
      <c r="BX168">
        <f t="shared" si="165"/>
        <v>2.0268747848016027E-3</v>
      </c>
      <c r="BY168">
        <f t="shared" si="166"/>
        <v>7.1838436366625669E-4</v>
      </c>
    </row>
    <row r="169" spans="1:77" ht="15.75" thickBot="1">
      <c r="A169" s="1">
        <v>41081</v>
      </c>
      <c r="B169" s="3">
        <v>18.57</v>
      </c>
      <c r="C169" s="3">
        <v>104.9</v>
      </c>
      <c r="D169" s="3">
        <v>733</v>
      </c>
      <c r="E169" s="3">
        <v>373.9</v>
      </c>
      <c r="F169" s="2">
        <v>90.51</v>
      </c>
      <c r="G169" s="3">
        <v>3500</v>
      </c>
      <c r="H169" s="2">
        <v>101</v>
      </c>
      <c r="I169" s="3">
        <v>68.45</v>
      </c>
      <c r="J169" s="3">
        <v>420.5</v>
      </c>
      <c r="K169" s="3">
        <v>11150</v>
      </c>
      <c r="L169" s="3">
        <v>383.9</v>
      </c>
      <c r="M169" s="3">
        <v>169</v>
      </c>
      <c r="N169" s="3">
        <v>792</v>
      </c>
      <c r="O169" s="3">
        <v>902.1</v>
      </c>
      <c r="Q169">
        <f t="shared" si="112"/>
        <v>-2.6852846401718964E-3</v>
      </c>
      <c r="R169">
        <f t="shared" si="113"/>
        <v>-1.5023474178403702E-2</v>
      </c>
      <c r="S169">
        <f t="shared" si="114"/>
        <v>4.10958904109589E-3</v>
      </c>
      <c r="T169">
        <f t="shared" si="115"/>
        <v>1.437873033098197E-2</v>
      </c>
      <c r="U169">
        <f t="shared" si="116"/>
        <v>1.104972375691173E-4</v>
      </c>
      <c r="V169">
        <f t="shared" si="117"/>
        <v>0</v>
      </c>
      <c r="W169">
        <f t="shared" si="118"/>
        <v>-1.9417475728155338E-2</v>
      </c>
      <c r="X169">
        <f t="shared" si="119"/>
        <v>-7.9710144927535812E-3</v>
      </c>
      <c r="Y169">
        <f t="shared" si="120"/>
        <v>-5.9101654846335696E-3</v>
      </c>
      <c r="Z169">
        <f t="shared" si="121"/>
        <v>-8.8888888888888889E-3</v>
      </c>
      <c r="AA169">
        <f t="shared" si="122"/>
        <v>2.6116479498563597E-3</v>
      </c>
      <c r="AB169">
        <f t="shared" si="123"/>
        <v>5.9523809523809521E-3</v>
      </c>
      <c r="AC169">
        <f t="shared" si="124"/>
        <v>2.1803638240227036E-2</v>
      </c>
      <c r="AD169">
        <f t="shared" si="124"/>
        <v>6.0220809635329288E-3</v>
      </c>
      <c r="AG169">
        <f t="shared" si="125"/>
        <v>1.0044956244297823E-5</v>
      </c>
      <c r="AH169">
        <f t="shared" si="126"/>
        <v>1.7320187089643838E-4</v>
      </c>
      <c r="AI169">
        <f t="shared" si="127"/>
        <v>1.9450910348021085E-5</v>
      </c>
      <c r="AJ169">
        <f t="shared" si="128"/>
        <v>2.10743158759667E-4</v>
      </c>
      <c r="AK169">
        <f t="shared" si="129"/>
        <v>1.4448093882737768E-7</v>
      </c>
      <c r="AL169">
        <f t="shared" si="130"/>
        <v>5.6109735625127417E-8</v>
      </c>
      <c r="AM169">
        <f t="shared" si="131"/>
        <v>3.2496029664609197E-4</v>
      </c>
      <c r="AN169">
        <f t="shared" si="132"/>
        <v>4.5427961900539442E-5</v>
      </c>
      <c r="AO169">
        <f t="shared" si="133"/>
        <v>3.9937607659082219E-5</v>
      </c>
      <c r="AP169">
        <f t="shared" si="134"/>
        <v>8.7944873639830154E-5</v>
      </c>
      <c r="AQ169">
        <f t="shared" si="135"/>
        <v>8.5132855088220876E-6</v>
      </c>
      <c r="AR169">
        <f t="shared" si="136"/>
        <v>3.7371787589526405E-5</v>
      </c>
      <c r="AS169">
        <f t="shared" si="137"/>
        <v>4.6627425692360395E-4</v>
      </c>
      <c r="AT169">
        <f t="shared" si="138"/>
        <v>3.8229242566548488E-5</v>
      </c>
      <c r="AV169">
        <f t="shared" si="139"/>
        <v>-9.0715048025612685E-3</v>
      </c>
      <c r="AW169">
        <f t="shared" si="140"/>
        <v>-0.18682170542635654</v>
      </c>
      <c r="AX169">
        <f t="shared" si="141"/>
        <v>1.6643550624133148E-2</v>
      </c>
      <c r="AY169">
        <f t="shared" si="142"/>
        <v>6.4602960969043803E-3</v>
      </c>
      <c r="AZ169">
        <f t="shared" si="143"/>
        <v>-3.7127659574468029E-2</v>
      </c>
      <c r="BA169">
        <f t="shared" si="144"/>
        <v>7.8582434514637908E-2</v>
      </c>
      <c r="BB169">
        <f t="shared" si="145"/>
        <v>-9.8039215686274508E-3</v>
      </c>
      <c r="BC169">
        <f t="shared" si="146"/>
        <v>0.12194722176692353</v>
      </c>
      <c r="BD169">
        <f t="shared" si="147"/>
        <v>5.9808612440191387E-3</v>
      </c>
      <c r="BE169">
        <f t="shared" si="148"/>
        <v>-3.8793103448275863E-2</v>
      </c>
      <c r="BF169">
        <f t="shared" si="149"/>
        <v>2.1010638297872281E-2</v>
      </c>
      <c r="BG169">
        <f t="shared" si="150"/>
        <v>-5.8823529411764705E-3</v>
      </c>
      <c r="BH169">
        <f t="shared" si="151"/>
        <v>7.0125658694770943E-2</v>
      </c>
      <c r="BI169">
        <f t="shared" si="152"/>
        <v>2.7331738981892721E-2</v>
      </c>
      <c r="BL169">
        <f t="shared" si="153"/>
        <v>4.7147313875041478E-4</v>
      </c>
      <c r="BM169">
        <f t="shared" si="154"/>
        <v>2.2895454674529213E-2</v>
      </c>
      <c r="BN169">
        <f t="shared" si="155"/>
        <v>5.2162652008294044E-4</v>
      </c>
      <c r="BO169">
        <f t="shared" si="156"/>
        <v>6.9379020490301554E-5</v>
      </c>
      <c r="BP169">
        <f t="shared" si="157"/>
        <v>1.0909973538961342E-3</v>
      </c>
      <c r="BQ169">
        <f t="shared" si="158"/>
        <v>6.1414491865038837E-3</v>
      </c>
      <c r="BR169">
        <f t="shared" si="159"/>
        <v>2.8189801995310296E-4</v>
      </c>
      <c r="BS169">
        <f t="shared" si="160"/>
        <v>2.0476668066125026E-2</v>
      </c>
      <c r="BT169">
        <f t="shared" si="161"/>
        <v>7.1313188942545596E-6</v>
      </c>
      <c r="BU169">
        <f t="shared" si="162"/>
        <v>2.0680615588029908E-3</v>
      </c>
      <c r="BV169">
        <f t="shared" si="163"/>
        <v>7.3863508985342024E-4</v>
      </c>
      <c r="BW169">
        <f t="shared" si="164"/>
        <v>9.5988167952668069E-7</v>
      </c>
      <c r="BX169">
        <f t="shared" si="165"/>
        <v>4.436792288842065E-3</v>
      </c>
      <c r="BY169">
        <f t="shared" si="166"/>
        <v>9.5675895800492717E-4</v>
      </c>
    </row>
    <row r="170" spans="1:77" ht="15.75" thickBot="1">
      <c r="A170" s="1">
        <v>41080</v>
      </c>
      <c r="B170" s="3">
        <v>18.62</v>
      </c>
      <c r="C170" s="3">
        <v>106.5</v>
      </c>
      <c r="D170" s="3">
        <v>730</v>
      </c>
      <c r="E170" s="3">
        <v>368.6</v>
      </c>
      <c r="F170" s="2">
        <v>90.5</v>
      </c>
      <c r="G170" s="3">
        <v>3500</v>
      </c>
      <c r="H170" s="2">
        <v>103</v>
      </c>
      <c r="I170" s="3">
        <v>69</v>
      </c>
      <c r="J170" s="3">
        <v>423</v>
      </c>
      <c r="K170" s="3">
        <v>11250</v>
      </c>
      <c r="L170" s="3">
        <v>382.9</v>
      </c>
      <c r="M170" s="3">
        <v>168</v>
      </c>
      <c r="N170" s="3">
        <v>775.1</v>
      </c>
      <c r="O170" s="3">
        <v>896.7</v>
      </c>
      <c r="Q170">
        <f t="shared" si="112"/>
        <v>5.9427336574824109E-3</v>
      </c>
      <c r="R170">
        <f t="shared" si="113"/>
        <v>-7.3913043478260873E-2</v>
      </c>
      <c r="S170">
        <f t="shared" si="114"/>
        <v>-1.4046461372231197E-2</v>
      </c>
      <c r="T170">
        <f t="shared" si="115"/>
        <v>2.7137042062421368E-4</v>
      </c>
      <c r="U170">
        <f t="shared" si="116"/>
        <v>-1.092896174863388E-2</v>
      </c>
      <c r="V170">
        <f t="shared" si="117"/>
        <v>-5.3992611537368573E-3</v>
      </c>
      <c r="W170">
        <f t="shared" si="118"/>
        <v>-9.6153846153846159E-3</v>
      </c>
      <c r="X170">
        <f t="shared" si="119"/>
        <v>-2.897710808460739E-4</v>
      </c>
      <c r="Y170">
        <f t="shared" si="120"/>
        <v>2.3696682464454978E-3</v>
      </c>
      <c r="Z170">
        <f t="shared" si="121"/>
        <v>-4.3366669616780248E-3</v>
      </c>
      <c r="AA170">
        <f t="shared" si="122"/>
        <v>-4.1612483745124126E-3</v>
      </c>
      <c r="AB170">
        <f t="shared" si="123"/>
        <v>-8.2644628099173886E-3</v>
      </c>
      <c r="AC170">
        <f t="shared" si="124"/>
        <v>1.5858453473132403E-2</v>
      </c>
      <c r="AD170">
        <f t="shared" si="124"/>
        <v>-3.7773580713253829E-3</v>
      </c>
      <c r="AG170">
        <f t="shared" si="125"/>
        <v>2.9796755040352002E-5</v>
      </c>
      <c r="AH170">
        <f t="shared" si="126"/>
        <v>5.1912295159739497E-3</v>
      </c>
      <c r="AI170">
        <f t="shared" si="127"/>
        <v>1.8894514247766301E-4</v>
      </c>
      <c r="AJ170">
        <f t="shared" si="128"/>
        <v>1.678013279454729E-7</v>
      </c>
      <c r="AK170">
        <f t="shared" si="129"/>
        <v>1.1362179577607744E-4</v>
      </c>
      <c r="AL170">
        <f t="shared" si="130"/>
        <v>3.176603002965119E-5</v>
      </c>
      <c r="AM170">
        <f t="shared" si="131"/>
        <v>6.7643453944244515E-5</v>
      </c>
      <c r="AN170">
        <f t="shared" si="132"/>
        <v>8.8588862174087344E-7</v>
      </c>
      <c r="AO170">
        <f t="shared" si="133"/>
        <v>3.8424345480419021E-6</v>
      </c>
      <c r="AP170">
        <f t="shared" si="134"/>
        <v>2.3287099512213498E-5</v>
      </c>
      <c r="AQ170">
        <f t="shared" si="135"/>
        <v>1.4862126167135014E-5</v>
      </c>
      <c r="AR170">
        <f t="shared" si="136"/>
        <v>6.5668282200546604E-5</v>
      </c>
      <c r="AS170">
        <f t="shared" si="137"/>
        <v>2.4486615688010846E-4</v>
      </c>
      <c r="AT170">
        <f t="shared" si="138"/>
        <v>1.3078775432495188E-5</v>
      </c>
      <c r="AV170">
        <f t="shared" si="139"/>
        <v>-7.9914757591901218E-3</v>
      </c>
      <c r="AW170">
        <f t="shared" si="140"/>
        <v>-0.21691176470588236</v>
      </c>
      <c r="AX170">
        <f t="shared" si="141"/>
        <v>9.6818810511756573E-3</v>
      </c>
      <c r="AY170">
        <f t="shared" si="142"/>
        <v>-1.0735373054213633E-2</v>
      </c>
      <c r="AZ170">
        <f t="shared" si="143"/>
        <v>-4.736842105263158E-2</v>
      </c>
      <c r="BA170">
        <f t="shared" si="144"/>
        <v>6.8702290076335881E-2</v>
      </c>
      <c r="BB170">
        <f t="shared" si="145"/>
        <v>-1.9047619047619049E-2</v>
      </c>
      <c r="BC170">
        <f t="shared" si="146"/>
        <v>0.12195121951219512</v>
      </c>
      <c r="BD170">
        <f t="shared" si="147"/>
        <v>0</v>
      </c>
      <c r="BE170">
        <f t="shared" si="148"/>
        <v>-2.34375E-2</v>
      </c>
      <c r="BF170">
        <f t="shared" si="149"/>
        <v>3.6697247706421422E-3</v>
      </c>
      <c r="BG170">
        <f t="shared" si="150"/>
        <v>-1.1822833950944009E-2</v>
      </c>
      <c r="BH170">
        <f t="shared" si="151"/>
        <v>6.3237311385459571E-2</v>
      </c>
      <c r="BI170">
        <f t="shared" si="152"/>
        <v>1.6320979258755631E-2</v>
      </c>
      <c r="BL170">
        <f t="shared" si="153"/>
        <v>4.2573732662829866E-4</v>
      </c>
      <c r="BM170">
        <f t="shared" si="154"/>
        <v>3.2906866955588795E-2</v>
      </c>
      <c r="BN170">
        <f t="shared" si="155"/>
        <v>2.5209420907938701E-4</v>
      </c>
      <c r="BO170">
        <f t="shared" si="156"/>
        <v>7.8610605044719534E-5</v>
      </c>
      <c r="BP170">
        <f t="shared" si="157"/>
        <v>1.8723803542128594E-3</v>
      </c>
      <c r="BQ170">
        <f t="shared" si="158"/>
        <v>4.6905040028601399E-3</v>
      </c>
      <c r="BR170">
        <f t="shared" si="159"/>
        <v>5.6943949066142691E-5</v>
      </c>
      <c r="BS170">
        <f t="shared" si="160"/>
        <v>2.0477812210488867E-2</v>
      </c>
      <c r="BT170">
        <f t="shared" si="161"/>
        <v>7.4845237076594215E-5</v>
      </c>
      <c r="BU170">
        <f t="shared" si="162"/>
        <v>9.0723496536343495E-4</v>
      </c>
      <c r="BV170">
        <f t="shared" si="163"/>
        <v>9.6765159634383714E-5</v>
      </c>
      <c r="BW170">
        <f t="shared" si="164"/>
        <v>4.7889396750897315E-5</v>
      </c>
      <c r="BX170">
        <f t="shared" si="165"/>
        <v>3.566586310789684E-3</v>
      </c>
      <c r="BY170">
        <f t="shared" si="166"/>
        <v>3.9683670835950839E-4</v>
      </c>
    </row>
    <row r="171" spans="1:77" ht="15.75" thickBot="1">
      <c r="A171" s="1">
        <v>41079</v>
      </c>
      <c r="B171" s="3">
        <v>18.510000000000002</v>
      </c>
      <c r="C171" s="3">
        <v>115</v>
      </c>
      <c r="D171" s="3">
        <v>740.4</v>
      </c>
      <c r="E171" s="3">
        <v>368.5</v>
      </c>
      <c r="F171" s="2">
        <v>91.5</v>
      </c>
      <c r="G171" s="3">
        <v>3519</v>
      </c>
      <c r="H171" s="2">
        <v>104</v>
      </c>
      <c r="I171" s="3">
        <v>69.02</v>
      </c>
      <c r="J171" s="3">
        <v>422</v>
      </c>
      <c r="K171" s="3">
        <v>11299</v>
      </c>
      <c r="L171" s="3">
        <v>384.5</v>
      </c>
      <c r="M171" s="3">
        <v>169.4</v>
      </c>
      <c r="N171" s="3">
        <v>763</v>
      </c>
      <c r="O171" s="3">
        <v>900.1</v>
      </c>
      <c r="Q171">
        <f t="shared" si="112"/>
        <v>7.6211213935765141E-3</v>
      </c>
      <c r="R171">
        <f t="shared" si="113"/>
        <v>-1.1177987962166786E-2</v>
      </c>
      <c r="S171">
        <f t="shared" si="114"/>
        <v>1.5637860082304497E-2</v>
      </c>
      <c r="T171">
        <f t="shared" si="115"/>
        <v>2.5890868596881993E-2</v>
      </c>
      <c r="U171">
        <f t="shared" si="116"/>
        <v>2.3003614853762048E-3</v>
      </c>
      <c r="V171">
        <f t="shared" si="117"/>
        <v>1.1206896551724138E-2</v>
      </c>
      <c r="W171">
        <f t="shared" si="118"/>
        <v>2.9702970297029702E-2</v>
      </c>
      <c r="X171">
        <f t="shared" si="119"/>
        <v>1.1604293588627545E-3</v>
      </c>
      <c r="Y171">
        <f t="shared" si="120"/>
        <v>4.5227326826945422E-3</v>
      </c>
      <c r="Z171">
        <f t="shared" si="121"/>
        <v>0</v>
      </c>
      <c r="AA171">
        <f t="shared" si="122"/>
        <v>1.9893899204244031E-2</v>
      </c>
      <c r="AB171">
        <f t="shared" si="123"/>
        <v>-5.8997050147489274E-4</v>
      </c>
      <c r="AC171">
        <f t="shared" si="124"/>
        <v>2.1419009370816599E-2</v>
      </c>
      <c r="AD171">
        <f t="shared" si="124"/>
        <v>1.7292043399638413E-2</v>
      </c>
      <c r="AG171">
        <f t="shared" si="125"/>
        <v>5.0937170646568833E-5</v>
      </c>
      <c r="AH171">
        <f t="shared" si="126"/>
        <v>8.6771683514135251E-5</v>
      </c>
      <c r="AI171">
        <f t="shared" si="127"/>
        <v>2.5403864045380668E-4</v>
      </c>
      <c r="AJ171">
        <f t="shared" si="128"/>
        <v>6.7751580534299678E-4</v>
      </c>
      <c r="AK171">
        <f t="shared" si="129"/>
        <v>6.6047495599687401E-6</v>
      </c>
      <c r="AL171">
        <f t="shared" si="130"/>
        <v>1.2034137423462943E-4</v>
      </c>
      <c r="AM171">
        <f t="shared" si="131"/>
        <v>9.6682382969768481E-4</v>
      </c>
      <c r="AN171">
        <f t="shared" si="132"/>
        <v>5.7188752891667707E-6</v>
      </c>
      <c r="AO171">
        <f t="shared" si="133"/>
        <v>1.6919050307908137E-5</v>
      </c>
      <c r="AP171">
        <f t="shared" si="134"/>
        <v>2.3912483924114675E-7</v>
      </c>
      <c r="AQ171">
        <f t="shared" si="135"/>
        <v>4.0804019223000777E-4</v>
      </c>
      <c r="AR171">
        <f t="shared" si="136"/>
        <v>1.8413072311178916E-7</v>
      </c>
      <c r="AS171">
        <f t="shared" si="137"/>
        <v>4.4981131810768813E-4</v>
      </c>
      <c r="AT171">
        <f t="shared" si="138"/>
        <v>3.0460520217937806E-4</v>
      </c>
      <c r="AV171">
        <f t="shared" si="139"/>
        <v>-1.8557794273594799E-2</v>
      </c>
      <c r="AW171">
        <f t="shared" si="140"/>
        <v>-0.10887253002712136</v>
      </c>
      <c r="AX171">
        <f t="shared" si="141"/>
        <v>1.9834710743801623E-2</v>
      </c>
      <c r="AY171">
        <f t="shared" si="142"/>
        <v>6.8306010928961746E-3</v>
      </c>
      <c r="AZ171">
        <f t="shared" si="143"/>
        <v>-4.3887147335423225E-2</v>
      </c>
      <c r="BA171">
        <f t="shared" si="144"/>
        <v>7.5817792723937627E-2</v>
      </c>
      <c r="BB171">
        <f t="shared" si="145"/>
        <v>4.830917874396135E-3</v>
      </c>
      <c r="BC171">
        <f t="shared" si="146"/>
        <v>9.9920318725099544E-2</v>
      </c>
      <c r="BD171">
        <f t="shared" si="147"/>
        <v>-4.9516623437868964E-3</v>
      </c>
      <c r="BE171">
        <f t="shared" si="148"/>
        <v>-2.173160173160173E-2</v>
      </c>
      <c r="BF171">
        <f t="shared" si="149"/>
        <v>2.5606828487596756E-2</v>
      </c>
      <c r="BG171">
        <f t="shared" si="150"/>
        <v>-3.5294117647058491E-3</v>
      </c>
      <c r="BH171">
        <f t="shared" si="151"/>
        <v>7.9207920792079209E-2</v>
      </c>
      <c r="BI171">
        <f t="shared" si="152"/>
        <v>3.0806229958772306E-2</v>
      </c>
      <c r="BL171">
        <f t="shared" si="153"/>
        <v>9.734226335661654E-4</v>
      </c>
      <c r="BM171">
        <f t="shared" si="154"/>
        <v>5.3821686781059738E-3</v>
      </c>
      <c r="BN171">
        <f t="shared" si="155"/>
        <v>6.7757675698693249E-4</v>
      </c>
      <c r="BO171">
        <f t="shared" si="156"/>
        <v>7.5684988310456547E-5</v>
      </c>
      <c r="BP171">
        <f t="shared" si="157"/>
        <v>1.5832231574018042E-3</v>
      </c>
      <c r="BQ171">
        <f t="shared" si="158"/>
        <v>5.7157768595212342E-3</v>
      </c>
      <c r="BR171">
        <f t="shared" si="159"/>
        <v>9.8750915433086939E-4</v>
      </c>
      <c r="BS171">
        <f t="shared" si="160"/>
        <v>1.4657897863558379E-2</v>
      </c>
      <c r="BT171">
        <f t="shared" si="161"/>
        <v>1.8504097036255575E-4</v>
      </c>
      <c r="BU171">
        <f t="shared" si="162"/>
        <v>8.0738057782893879E-4</v>
      </c>
      <c r="BV171">
        <f t="shared" si="163"/>
        <v>1.0095891146683412E-3</v>
      </c>
      <c r="BW171">
        <f t="shared" si="164"/>
        <v>1.8856937884505746E-6</v>
      </c>
      <c r="BX171">
        <f t="shared" si="165"/>
        <v>5.7292051209388382E-3</v>
      </c>
      <c r="BY171">
        <f t="shared" si="166"/>
        <v>1.1837736230364332E-3</v>
      </c>
    </row>
    <row r="172" spans="1:77" ht="15.75" thickBot="1">
      <c r="A172" s="1">
        <v>41078</v>
      </c>
      <c r="B172" s="3">
        <v>18.37</v>
      </c>
      <c r="C172" s="3">
        <v>116.3</v>
      </c>
      <c r="D172" s="3">
        <v>729</v>
      </c>
      <c r="E172" s="3">
        <v>359.2</v>
      </c>
      <c r="F172" s="2">
        <v>91.29</v>
      </c>
      <c r="G172" s="3">
        <v>3480</v>
      </c>
      <c r="H172" s="2">
        <v>101</v>
      </c>
      <c r="I172" s="3">
        <v>68.94</v>
      </c>
      <c r="J172" s="3">
        <v>420.1</v>
      </c>
      <c r="K172" s="3">
        <v>11299</v>
      </c>
      <c r="L172" s="3">
        <v>377</v>
      </c>
      <c r="M172" s="3">
        <v>169.5</v>
      </c>
      <c r="N172" s="3">
        <v>747</v>
      </c>
      <c r="O172" s="3">
        <v>884.8</v>
      </c>
      <c r="Q172">
        <f t="shared" si="112"/>
        <v>2.0555555555555612E-2</v>
      </c>
      <c r="R172">
        <f t="shared" si="113"/>
        <v>3.7466547725245346E-2</v>
      </c>
      <c r="S172">
        <f t="shared" si="114"/>
        <v>8.2987551867219917E-3</v>
      </c>
      <c r="T172">
        <f t="shared" si="115"/>
        <v>-2.4178212442271214E-2</v>
      </c>
      <c r="U172">
        <f t="shared" si="116"/>
        <v>1.3207547169811455E-2</v>
      </c>
      <c r="V172">
        <f t="shared" si="117"/>
        <v>7.2358900144717797E-3</v>
      </c>
      <c r="W172">
        <f t="shared" si="118"/>
        <v>-2.8846153846153848E-2</v>
      </c>
      <c r="X172">
        <f t="shared" si="119"/>
        <v>4.138972809667666E-2</v>
      </c>
      <c r="Y172">
        <f t="shared" si="120"/>
        <v>5.023923444976131E-3</v>
      </c>
      <c r="Z172">
        <f t="shared" si="121"/>
        <v>4.3555555555555552E-3</v>
      </c>
      <c r="AA172">
        <f t="shared" si="122"/>
        <v>8.0213903743315516E-3</v>
      </c>
      <c r="AB172">
        <f t="shared" si="123"/>
        <v>0</v>
      </c>
      <c r="AC172">
        <f t="shared" si="124"/>
        <v>1.3404825737265416E-3</v>
      </c>
      <c r="AD172">
        <f t="shared" si="124"/>
        <v>-7.9051383399214624E-4</v>
      </c>
      <c r="AG172">
        <f t="shared" si="125"/>
        <v>4.028635988706332E-4</v>
      </c>
      <c r="AH172">
        <f t="shared" si="126"/>
        <v>1.5468019972078974E-3</v>
      </c>
      <c r="AI172">
        <f t="shared" si="127"/>
        <v>7.3951138269532458E-5</v>
      </c>
      <c r="AJ172">
        <f t="shared" si="128"/>
        <v>5.7791906421745588E-4</v>
      </c>
      <c r="AK172">
        <f t="shared" si="129"/>
        <v>1.8163374505540038E-4</v>
      </c>
      <c r="AL172">
        <f t="shared" si="130"/>
        <v>4.8986212059216556E-5</v>
      </c>
      <c r="AM172">
        <f t="shared" si="131"/>
        <v>7.5379532599773068E-4</v>
      </c>
      <c r="AN172">
        <f t="shared" si="132"/>
        <v>1.8165254103827582E-3</v>
      </c>
      <c r="AO172">
        <f t="shared" si="133"/>
        <v>2.1293315678672958E-5</v>
      </c>
      <c r="AP172">
        <f t="shared" si="134"/>
        <v>1.495022150719944E-5</v>
      </c>
      <c r="AQ172">
        <f t="shared" si="135"/>
        <v>6.9347188435111426E-5</v>
      </c>
      <c r="AR172">
        <f t="shared" si="136"/>
        <v>2.5877851239446424E-8</v>
      </c>
      <c r="AS172">
        <f t="shared" si="137"/>
        <v>1.277417360471321E-6</v>
      </c>
      <c r="AT172">
        <f t="shared" si="138"/>
        <v>3.9641470302576743E-7</v>
      </c>
      <c r="AV172">
        <f t="shared" si="139"/>
        <v>-1.6068559185859706E-2</v>
      </c>
      <c r="AW172">
        <f t="shared" si="140"/>
        <v>-0.11390476190476193</v>
      </c>
      <c r="AX172">
        <f t="shared" si="141"/>
        <v>2.6760563380281689E-2</v>
      </c>
      <c r="AY172">
        <f t="shared" si="142"/>
        <v>-1.0468319559228681E-2</v>
      </c>
      <c r="AZ172">
        <f t="shared" si="143"/>
        <v>-4.7574334898278441E-2</v>
      </c>
      <c r="BA172">
        <f t="shared" si="144"/>
        <v>6.2595419847328249E-2</v>
      </c>
      <c r="BB172">
        <f t="shared" si="145"/>
        <v>-5.1643192488262914E-2</v>
      </c>
      <c r="BC172">
        <f t="shared" si="146"/>
        <v>0.12997869201770201</v>
      </c>
      <c r="BD172">
        <f t="shared" si="147"/>
        <v>-1.6389604308124559E-2</v>
      </c>
      <c r="BE172">
        <f t="shared" si="148"/>
        <v>-2.7038663566692499E-2</v>
      </c>
      <c r="BF172">
        <f t="shared" si="149"/>
        <v>8.0213903743315516E-3</v>
      </c>
      <c r="BG172">
        <f t="shared" si="150"/>
        <v>-2.3543260741613046E-3</v>
      </c>
      <c r="BH172">
        <f t="shared" si="151"/>
        <v>5.8823529411764705E-2</v>
      </c>
      <c r="BI172">
        <f t="shared" si="152"/>
        <v>1.841620626151013E-2</v>
      </c>
      <c r="BL172">
        <f t="shared" si="153"/>
        <v>8.2429204096893182E-4</v>
      </c>
      <c r="BM172">
        <f t="shared" si="154"/>
        <v>6.1458539591656225E-3</v>
      </c>
      <c r="BN172">
        <f t="shared" si="155"/>
        <v>1.0861082990589368E-3</v>
      </c>
      <c r="BO172">
        <f t="shared" si="156"/>
        <v>7.3946390008652746E-5</v>
      </c>
      <c r="BP172">
        <f t="shared" si="157"/>
        <v>1.8902429551003676E-3</v>
      </c>
      <c r="BQ172">
        <f t="shared" si="158"/>
        <v>3.8913123180352237E-3</v>
      </c>
      <c r="BR172">
        <f t="shared" si="159"/>
        <v>6.2747504460669871E-4</v>
      </c>
      <c r="BS172">
        <f t="shared" si="160"/>
        <v>2.2839726499753819E-2</v>
      </c>
      <c r="BT172">
        <f t="shared" si="161"/>
        <v>6.2704759883172459E-4</v>
      </c>
      <c r="BU172">
        <f t="shared" si="162"/>
        <v>1.1371398964471573E-3</v>
      </c>
      <c r="BV172">
        <f t="shared" si="163"/>
        <v>2.0131619877406158E-4</v>
      </c>
      <c r="BW172">
        <f t="shared" si="164"/>
        <v>6.4937888143017579E-6</v>
      </c>
      <c r="BX172">
        <f t="shared" si="165"/>
        <v>3.0588776877594082E-3</v>
      </c>
      <c r="BY172">
        <f t="shared" si="166"/>
        <v>4.8470371617769566E-4</v>
      </c>
    </row>
    <row r="173" spans="1:77" ht="15.75" thickBot="1">
      <c r="A173" s="1">
        <v>41075</v>
      </c>
      <c r="B173" s="3">
        <v>18</v>
      </c>
      <c r="C173" s="3">
        <v>112.1</v>
      </c>
      <c r="D173" s="3">
        <v>723</v>
      </c>
      <c r="E173" s="3">
        <v>368.1</v>
      </c>
      <c r="F173" s="2">
        <v>90.1</v>
      </c>
      <c r="G173" s="3">
        <v>3455</v>
      </c>
      <c r="H173" s="2">
        <v>104</v>
      </c>
      <c r="I173" s="3">
        <v>66.2</v>
      </c>
      <c r="J173" s="3">
        <v>418</v>
      </c>
      <c r="K173" s="3">
        <v>11250</v>
      </c>
      <c r="L173" s="3">
        <v>374</v>
      </c>
      <c r="M173" s="3">
        <v>169.5</v>
      </c>
      <c r="N173" s="3">
        <v>746</v>
      </c>
      <c r="O173" s="3">
        <v>885.5</v>
      </c>
      <c r="Q173">
        <f t="shared" si="112"/>
        <v>-5.5248618784531165E-3</v>
      </c>
      <c r="R173">
        <f t="shared" si="113"/>
        <v>-2.096069868995638E-2</v>
      </c>
      <c r="S173">
        <f t="shared" si="114"/>
        <v>-2.7586206896551722E-3</v>
      </c>
      <c r="T173">
        <f t="shared" si="115"/>
        <v>3.1381339310731428E-2</v>
      </c>
      <c r="U173">
        <f t="shared" si="116"/>
        <v>-1.8945993031358983E-2</v>
      </c>
      <c r="V173">
        <f t="shared" si="117"/>
        <v>-4.3227665706051877E-3</v>
      </c>
      <c r="W173">
        <f t="shared" si="118"/>
        <v>6.1224489795918366E-2</v>
      </c>
      <c r="X173">
        <f t="shared" si="119"/>
        <v>-2.1289178001182699E-2</v>
      </c>
      <c r="Y173">
        <f t="shared" si="120"/>
        <v>-4.7824007651838505E-4</v>
      </c>
      <c r="Z173">
        <f t="shared" si="121"/>
        <v>1.3513513513513514E-2</v>
      </c>
      <c r="AA173">
        <f t="shared" si="122"/>
        <v>9.1743119266054426E-3</v>
      </c>
      <c r="AB173">
        <f t="shared" si="123"/>
        <v>-2.9411764705882353E-3</v>
      </c>
      <c r="AC173">
        <f t="shared" si="124"/>
        <v>2.4725274725274724E-2</v>
      </c>
      <c r="AD173">
        <f t="shared" si="124"/>
        <v>1.0960155268866335E-2</v>
      </c>
      <c r="AG173">
        <f t="shared" si="125"/>
        <v>3.6107541799442691E-5</v>
      </c>
      <c r="AH173">
        <f t="shared" si="126"/>
        <v>3.6472759549551414E-4</v>
      </c>
      <c r="AI173">
        <f t="shared" si="127"/>
        <v>6.0412287022205487E-6</v>
      </c>
      <c r="AJ173">
        <f t="shared" si="128"/>
        <v>9.9348546745578925E-4</v>
      </c>
      <c r="AK173">
        <f t="shared" si="129"/>
        <v>3.4880731129919434E-4</v>
      </c>
      <c r="AL173">
        <f t="shared" si="130"/>
        <v>2.0790330674918927E-5</v>
      </c>
      <c r="AM173">
        <f t="shared" si="131"/>
        <v>3.9206770906396972E-3</v>
      </c>
      <c r="AN173">
        <f t="shared" si="132"/>
        <v>4.0233100034135143E-4</v>
      </c>
      <c r="AO173">
        <f t="shared" si="133"/>
        <v>7.8800319351554984E-7</v>
      </c>
      <c r="AP173">
        <f t="shared" si="134"/>
        <v>1.6963785000594575E-4</v>
      </c>
      <c r="AQ173">
        <f t="shared" si="135"/>
        <v>8.9878315605126677E-5</v>
      </c>
      <c r="AR173">
        <f t="shared" si="136"/>
        <v>7.7301266363482063E-6</v>
      </c>
      <c r="AS173">
        <f t="shared" si="137"/>
        <v>6.0098625702935957E-4</v>
      </c>
      <c r="AT173">
        <f t="shared" si="138"/>
        <v>1.23677850456051E-4</v>
      </c>
      <c r="AV173">
        <f t="shared" si="139"/>
        <v>-2.3861171366594429E-2</v>
      </c>
      <c r="AW173">
        <f t="shared" si="140"/>
        <v>-0.17269372693726942</v>
      </c>
      <c r="AX173">
        <f t="shared" si="141"/>
        <v>2.553191489361702E-2</v>
      </c>
      <c r="AY173">
        <f t="shared" si="142"/>
        <v>1.9385211852672387E-2</v>
      </c>
      <c r="AZ173">
        <f t="shared" si="143"/>
        <v>-6.0969254820218949E-2</v>
      </c>
      <c r="BA173">
        <f t="shared" si="144"/>
        <v>4.8558421851289835E-2</v>
      </c>
      <c r="BB173">
        <f t="shared" si="145"/>
        <v>-3.7037037037037035E-2</v>
      </c>
      <c r="BC173">
        <f t="shared" si="146"/>
        <v>2.6356589147286866E-2</v>
      </c>
      <c r="BD173">
        <f t="shared" si="147"/>
        <v>-2.564102564102564E-2</v>
      </c>
      <c r="BE173">
        <f t="shared" si="148"/>
        <v>-1.9180470793374021E-2</v>
      </c>
      <c r="BF173">
        <f t="shared" si="149"/>
        <v>1.3386880856760374E-3</v>
      </c>
      <c r="BG173">
        <f t="shared" si="150"/>
        <v>-2.9411764705882353E-3</v>
      </c>
      <c r="BH173">
        <f t="shared" si="151"/>
        <v>6.0261512222853857E-2</v>
      </c>
      <c r="BI173">
        <f t="shared" si="152"/>
        <v>2.0514002535438461E-2</v>
      </c>
      <c r="BL173">
        <f t="shared" si="153"/>
        <v>1.3324762207996977E-3</v>
      </c>
      <c r="BM173">
        <f t="shared" si="154"/>
        <v>1.8819576639402657E-2</v>
      </c>
      <c r="BN173">
        <f t="shared" si="155"/>
        <v>1.0066348107604158E-3</v>
      </c>
      <c r="BO173">
        <f t="shared" si="156"/>
        <v>4.5174623457809333E-4</v>
      </c>
      <c r="BP173">
        <f t="shared" si="157"/>
        <v>3.2344066763397242E-3</v>
      </c>
      <c r="BQ173">
        <f t="shared" si="158"/>
        <v>2.3370829781148217E-3</v>
      </c>
      <c r="BR173">
        <f t="shared" si="159"/>
        <v>1.0906244243308701E-4</v>
      </c>
      <c r="BS173">
        <f t="shared" si="160"/>
        <v>2.2568272729698961E-3</v>
      </c>
      <c r="BT173">
        <f t="shared" si="161"/>
        <v>1.1759645705415164E-3</v>
      </c>
      <c r="BU173">
        <f t="shared" si="162"/>
        <v>6.6891091702020629E-4</v>
      </c>
      <c r="BV173">
        <f t="shared" si="163"/>
        <v>5.6338409894274028E-5</v>
      </c>
      <c r="BW173">
        <f t="shared" si="164"/>
        <v>3.8472506219098082E-6</v>
      </c>
      <c r="BX173">
        <f t="shared" si="165"/>
        <v>3.22000686239777E-3</v>
      </c>
      <c r="BY173">
        <f t="shared" si="166"/>
        <v>5.8147457948119091E-4</v>
      </c>
    </row>
    <row r="174" spans="1:77" ht="15.75" thickBot="1">
      <c r="A174" s="1">
        <v>41074</v>
      </c>
      <c r="B174" s="3">
        <v>18.100000000000001</v>
      </c>
      <c r="C174" s="3">
        <v>114.5</v>
      </c>
      <c r="D174" s="3">
        <v>725</v>
      </c>
      <c r="E174" s="3">
        <v>356.9</v>
      </c>
      <c r="F174" s="2">
        <v>91.84</v>
      </c>
      <c r="G174" s="3">
        <v>3470</v>
      </c>
      <c r="H174" s="2">
        <v>98</v>
      </c>
      <c r="I174" s="3">
        <v>67.64</v>
      </c>
      <c r="J174" s="3">
        <v>418.2</v>
      </c>
      <c r="K174" s="3">
        <v>11100</v>
      </c>
      <c r="L174" s="3">
        <v>370.6</v>
      </c>
      <c r="M174" s="3">
        <v>170</v>
      </c>
      <c r="N174" s="3">
        <v>728</v>
      </c>
      <c r="O174" s="3">
        <v>875.9</v>
      </c>
      <c r="Q174">
        <f t="shared" si="112"/>
        <v>-7.6754385964910654E-3</v>
      </c>
      <c r="R174">
        <f t="shared" si="113"/>
        <v>-2.1367521367521368E-2</v>
      </c>
      <c r="S174">
        <f t="shared" si="114"/>
        <v>-4.120879120879121E-3</v>
      </c>
      <c r="T174">
        <f t="shared" si="115"/>
        <v>3.3736294630306121E-3</v>
      </c>
      <c r="U174">
        <f t="shared" si="116"/>
        <v>-3.9045553145336163E-3</v>
      </c>
      <c r="V174">
        <f t="shared" si="117"/>
        <v>2.359882005899705E-2</v>
      </c>
      <c r="W174">
        <f t="shared" si="118"/>
        <v>1.0214504596526488E-3</v>
      </c>
      <c r="X174">
        <f t="shared" si="119"/>
        <v>-2.3249097472924179E-2</v>
      </c>
      <c r="Y174">
        <f t="shared" si="120"/>
        <v>-6.6508313539192666E-3</v>
      </c>
      <c r="Z174">
        <f t="shared" si="121"/>
        <v>-3.5906642728904849E-3</v>
      </c>
      <c r="AA174">
        <f t="shared" si="122"/>
        <v>-6.4343163538873385E-3</v>
      </c>
      <c r="AB174">
        <f t="shared" si="123"/>
        <v>-2.9325513196480938E-3</v>
      </c>
      <c r="AC174">
        <f t="shared" si="124"/>
        <v>2.6167194601294272E-3</v>
      </c>
      <c r="AD174">
        <f t="shared" si="124"/>
        <v>2.7475672581568143E-3</v>
      </c>
      <c r="AG174">
        <f t="shared" si="125"/>
        <v>6.6577960040372215E-5</v>
      </c>
      <c r="AH174">
        <f t="shared" si="126"/>
        <v>3.8043197118599608E-4</v>
      </c>
      <c r="AI174">
        <f t="shared" si="127"/>
        <v>1.4593542507371885E-5</v>
      </c>
      <c r="AJ174">
        <f t="shared" si="128"/>
        <v>1.2333404006437949E-5</v>
      </c>
      <c r="AK174">
        <f t="shared" si="129"/>
        <v>1.3212832921376566E-5</v>
      </c>
      <c r="AL174">
        <f t="shared" si="130"/>
        <v>5.4578047989835331E-4</v>
      </c>
      <c r="AM174">
        <f t="shared" si="131"/>
        <v>5.8190514596089363E-6</v>
      </c>
      <c r="AN174">
        <f t="shared" si="132"/>
        <v>4.84797160368725E-4</v>
      </c>
      <c r="AO174">
        <f t="shared" si="133"/>
        <v>4.9847648526489041E-5</v>
      </c>
      <c r="AP174">
        <f t="shared" si="134"/>
        <v>1.6643692609682294E-5</v>
      </c>
      <c r="AQ174">
        <f t="shared" si="135"/>
        <v>3.7554967608788307E-5</v>
      </c>
      <c r="AR174">
        <f t="shared" si="136"/>
        <v>7.6822398336348638E-6</v>
      </c>
      <c r="AS174">
        <f t="shared" si="137"/>
        <v>5.7910775685146058E-6</v>
      </c>
      <c r="AT174">
        <f t="shared" si="138"/>
        <v>8.4591766038063739E-6</v>
      </c>
      <c r="AV174">
        <f t="shared" si="139"/>
        <v>-3.1567683253076503E-2</v>
      </c>
      <c r="AW174">
        <f t="shared" si="140"/>
        <v>-0.17655519597267177</v>
      </c>
      <c r="AX174">
        <f t="shared" si="141"/>
        <v>2.9098651525904896E-2</v>
      </c>
      <c r="AY174">
        <f t="shared" si="142"/>
        <v>-5.5820105820105881E-2</v>
      </c>
      <c r="AZ174">
        <f t="shared" si="143"/>
        <v>-3.4279705573080875E-2</v>
      </c>
      <c r="BA174">
        <f t="shared" si="144"/>
        <v>5.1515151515151514E-2</v>
      </c>
      <c r="BB174">
        <f t="shared" si="145"/>
        <v>-0.1050228310502283</v>
      </c>
      <c r="BC174">
        <f t="shared" si="146"/>
        <v>1.7142857142857151E-2</v>
      </c>
      <c r="BD174">
        <f t="shared" si="147"/>
        <v>-2.2668847861649893E-2</v>
      </c>
      <c r="BE174">
        <f t="shared" si="148"/>
        <v>-1.7699115044247787E-2</v>
      </c>
      <c r="BF174">
        <f t="shared" si="149"/>
        <v>-5.634558626240853E-3</v>
      </c>
      <c r="BG174">
        <f t="shared" si="150"/>
        <v>0</v>
      </c>
      <c r="BH174">
        <f t="shared" si="151"/>
        <v>2.9702970297029702E-2</v>
      </c>
      <c r="BI174">
        <f t="shared" si="152"/>
        <v>3.4262220191863237E-4</v>
      </c>
      <c r="BL174">
        <f t="shared" si="153"/>
        <v>1.9544896755934985E-3</v>
      </c>
      <c r="BM174">
        <f t="shared" si="154"/>
        <v>1.9893954687525264E-2</v>
      </c>
      <c r="BN174">
        <f t="shared" si="155"/>
        <v>1.245683756303195E-3</v>
      </c>
      <c r="BO174">
        <f t="shared" si="156"/>
        <v>2.9107098556530372E-3</v>
      </c>
      <c r="BP174">
        <f t="shared" si="157"/>
        <v>9.1097093585543838E-4</v>
      </c>
      <c r="BQ174">
        <f t="shared" si="158"/>
        <v>2.6317018757950868E-3</v>
      </c>
      <c r="BR174">
        <f t="shared" si="159"/>
        <v>6.1511222435791171E-3</v>
      </c>
      <c r="BS174">
        <f t="shared" si="160"/>
        <v>1.4663036216139224E-3</v>
      </c>
      <c r="BT174">
        <f t="shared" si="161"/>
        <v>9.8095255044381748E-4</v>
      </c>
      <c r="BU174">
        <f t="shared" si="162"/>
        <v>5.944797994913649E-4</v>
      </c>
      <c r="BV174">
        <f t="shared" si="163"/>
        <v>2.8371066077393554E-7</v>
      </c>
      <c r="BW174">
        <f t="shared" si="164"/>
        <v>2.4035657626576671E-5</v>
      </c>
      <c r="BX174">
        <f t="shared" si="165"/>
        <v>6.8573604915191317E-4</v>
      </c>
      <c r="BY174">
        <f t="shared" si="166"/>
        <v>1.5542546781065098E-5</v>
      </c>
    </row>
    <row r="175" spans="1:77" ht="15.75" thickBot="1">
      <c r="A175" s="1">
        <v>41073</v>
      </c>
      <c r="B175" s="3">
        <v>18.239999999999998</v>
      </c>
      <c r="C175" s="3">
        <v>117</v>
      </c>
      <c r="D175" s="3">
        <v>728</v>
      </c>
      <c r="E175" s="3">
        <v>355.7</v>
      </c>
      <c r="F175" s="2">
        <v>92.2</v>
      </c>
      <c r="G175" s="3">
        <v>3390</v>
      </c>
      <c r="H175" s="2">
        <v>97.9</v>
      </c>
      <c r="I175" s="3">
        <v>69.25</v>
      </c>
      <c r="J175" s="3">
        <v>421</v>
      </c>
      <c r="K175" s="3">
        <v>11140</v>
      </c>
      <c r="L175" s="3">
        <v>373</v>
      </c>
      <c r="M175" s="3">
        <v>170.5</v>
      </c>
      <c r="N175" s="3">
        <v>726.1</v>
      </c>
      <c r="O175" s="3">
        <v>873.5</v>
      </c>
      <c r="Q175">
        <f t="shared" si="112"/>
        <v>0</v>
      </c>
      <c r="R175">
        <f t="shared" si="113"/>
        <v>3.6315323294951234E-2</v>
      </c>
      <c r="S175">
        <f t="shared" si="114"/>
        <v>-1.3717421124828531E-3</v>
      </c>
      <c r="T175">
        <f t="shared" si="115"/>
        <v>1.9718309859154608E-3</v>
      </c>
      <c r="U175">
        <f t="shared" si="116"/>
        <v>-2.5962786672435621E-3</v>
      </c>
      <c r="V175">
        <f t="shared" si="117"/>
        <v>2.8831562974203338E-2</v>
      </c>
      <c r="W175">
        <f t="shared" si="118"/>
        <v>4.1025641025641607E-3</v>
      </c>
      <c r="X175">
        <f t="shared" si="119"/>
        <v>-2.464788732394366E-2</v>
      </c>
      <c r="Y175">
        <f t="shared" si="120"/>
        <v>8.1417624521072252E-3</v>
      </c>
      <c r="Z175">
        <f t="shared" si="121"/>
        <v>-5.2683275292436825E-3</v>
      </c>
      <c r="AA175">
        <f t="shared" si="122"/>
        <v>-7.9787234042553185E-3</v>
      </c>
      <c r="AB175">
        <f t="shared" si="123"/>
        <v>-5.8616647127780958E-4</v>
      </c>
      <c r="AC175">
        <f t="shared" si="124"/>
        <v>-4.660726525017104E-3</v>
      </c>
      <c r="AD175">
        <f t="shared" si="124"/>
        <v>3.5615808823529676E-3</v>
      </c>
      <c r="AG175">
        <f t="shared" si="125"/>
        <v>2.3434627982572245E-7</v>
      </c>
      <c r="AH175">
        <f t="shared" si="126"/>
        <v>1.4575733741071335E-3</v>
      </c>
      <c r="AI175">
        <f t="shared" si="127"/>
        <v>1.1470678426867316E-6</v>
      </c>
      <c r="AJ175">
        <f t="shared" si="128"/>
        <v>4.4525058430447524E-6</v>
      </c>
      <c r="AK175">
        <f t="shared" si="129"/>
        <v>5.4133905958961579E-6</v>
      </c>
      <c r="AL175">
        <f t="shared" si="130"/>
        <v>8.1765618396352502E-4</v>
      </c>
      <c r="AM175">
        <f t="shared" si="131"/>
        <v>3.0177275022094344E-5</v>
      </c>
      <c r="AN175">
        <f t="shared" si="132"/>
        <v>5.4835119054626592E-4</v>
      </c>
      <c r="AO175">
        <f t="shared" si="133"/>
        <v>5.9788572918743863E-5</v>
      </c>
      <c r="AP175">
        <f t="shared" si="134"/>
        <v>3.314686548080221E-5</v>
      </c>
      <c r="AQ175">
        <f t="shared" si="135"/>
        <v>5.8869064677224041E-5</v>
      </c>
      <c r="AR175">
        <f t="shared" si="136"/>
        <v>1.8088054035230574E-7</v>
      </c>
      <c r="AS175">
        <f t="shared" si="137"/>
        <v>2.3726448122083037E-5</v>
      </c>
      <c r="AT175">
        <f t="shared" si="138"/>
        <v>1.3856857279526555E-5</v>
      </c>
      <c r="AV175">
        <f t="shared" si="139"/>
        <v>-2.8753993610223783E-2</v>
      </c>
      <c r="AW175">
        <f t="shared" si="140"/>
        <v>-0.16428571428571428</v>
      </c>
      <c r="AX175">
        <f t="shared" si="141"/>
        <v>2.7522935779816515E-2</v>
      </c>
      <c r="AY175">
        <f t="shared" si="142"/>
        <v>-4.14982484505525E-2</v>
      </c>
      <c r="AZ175">
        <f t="shared" si="143"/>
        <v>-4.4559585492227952E-2</v>
      </c>
      <c r="BA175">
        <f t="shared" si="144"/>
        <v>2.7272727272727271E-2</v>
      </c>
      <c r="BB175">
        <f t="shared" si="145"/>
        <v>-0.12977777777777771</v>
      </c>
      <c r="BC175">
        <f t="shared" si="146"/>
        <v>4.1353383458646614E-2</v>
      </c>
      <c r="BD175">
        <f t="shared" si="147"/>
        <v>-1.7502917152858809E-2</v>
      </c>
      <c r="BE175">
        <f t="shared" si="148"/>
        <v>-3.9572376929045611E-2</v>
      </c>
      <c r="BF175">
        <f t="shared" si="149"/>
        <v>0</v>
      </c>
      <c r="BG175">
        <f t="shared" si="150"/>
        <v>2.3515579071134961E-3</v>
      </c>
      <c r="BH175">
        <f t="shared" si="151"/>
        <v>2.4118476727785644E-2</v>
      </c>
      <c r="BI175">
        <f t="shared" si="152"/>
        <v>-2.8538812785388126E-3</v>
      </c>
      <c r="BL175">
        <f t="shared" si="153"/>
        <v>1.7136222776863021E-3</v>
      </c>
      <c r="BM175">
        <f t="shared" si="154"/>
        <v>1.6583373930422935E-2</v>
      </c>
      <c r="BN175">
        <f t="shared" si="155"/>
        <v>1.1369392400611127E-3</v>
      </c>
      <c r="BO175">
        <f t="shared" si="156"/>
        <v>1.5704685450453821E-3</v>
      </c>
      <c r="BP175">
        <f t="shared" si="157"/>
        <v>1.6371876050707312E-3</v>
      </c>
      <c r="BQ175">
        <f t="shared" si="158"/>
        <v>7.3211866963036301E-4</v>
      </c>
      <c r="BR175">
        <f t="shared" si="159"/>
        <v>1.0646945547683031E-2</v>
      </c>
      <c r="BS175">
        <f t="shared" si="160"/>
        <v>3.9066088182781334E-3</v>
      </c>
      <c r="BT175">
        <f t="shared" si="161"/>
        <v>6.8404381672009136E-4</v>
      </c>
      <c r="BU175">
        <f t="shared" si="162"/>
        <v>2.1395452216094106E-3</v>
      </c>
      <c r="BV175">
        <f t="shared" si="163"/>
        <v>3.803440015936562E-5</v>
      </c>
      <c r="BW175">
        <f t="shared" si="164"/>
        <v>5.2623059764821558E-5</v>
      </c>
      <c r="BX175">
        <f t="shared" si="165"/>
        <v>4.2444523918106809E-4</v>
      </c>
      <c r="BY175">
        <f t="shared" si="166"/>
        <v>5.5636710862126573E-7</v>
      </c>
    </row>
    <row r="176" spans="1:77" ht="15.75" thickBot="1">
      <c r="A176" s="1">
        <v>41072</v>
      </c>
      <c r="B176" s="3">
        <v>18.239999999999998</v>
      </c>
      <c r="C176" s="3">
        <v>112.9</v>
      </c>
      <c r="D176" s="3">
        <v>729</v>
      </c>
      <c r="E176" s="3">
        <v>355</v>
      </c>
      <c r="F176" s="2">
        <v>92.44</v>
      </c>
      <c r="G176" s="3">
        <v>3295</v>
      </c>
      <c r="H176" s="2">
        <v>97.5</v>
      </c>
      <c r="I176" s="3">
        <v>71</v>
      </c>
      <c r="J176" s="3">
        <v>417.6</v>
      </c>
      <c r="K176" s="3">
        <v>11199</v>
      </c>
      <c r="L176" s="3">
        <v>376</v>
      </c>
      <c r="M176" s="3">
        <v>170.6</v>
      </c>
      <c r="N176" s="3">
        <v>729.5</v>
      </c>
      <c r="O176" s="3">
        <v>870.4</v>
      </c>
      <c r="Q176">
        <f t="shared" si="112"/>
        <v>-1.0845986984815771E-2</v>
      </c>
      <c r="R176">
        <f t="shared" si="113"/>
        <v>4.6339202965708988E-2</v>
      </c>
      <c r="S176">
        <f t="shared" si="114"/>
        <v>-9.5108695652173919E-3</v>
      </c>
      <c r="T176">
        <f t="shared" si="115"/>
        <v>-2.3652365236523712E-2</v>
      </c>
      <c r="U176">
        <f t="shared" si="116"/>
        <v>-8.6863270777480135E-3</v>
      </c>
      <c r="V176">
        <f t="shared" si="117"/>
        <v>-1.7883755588673621E-2</v>
      </c>
      <c r="W176">
        <f t="shared" si="118"/>
        <v>-2.9850746268656716E-2</v>
      </c>
      <c r="X176">
        <f t="shared" si="119"/>
        <v>-2.1769082391843459E-2</v>
      </c>
      <c r="Y176">
        <f t="shared" si="120"/>
        <v>1.9193857965451328E-3</v>
      </c>
      <c r="Z176">
        <f t="shared" si="121"/>
        <v>-1.3303964757709251E-2</v>
      </c>
      <c r="AA176">
        <f t="shared" si="122"/>
        <v>-4.5009266613714287E-3</v>
      </c>
      <c r="AB176">
        <f t="shared" si="123"/>
        <v>2.0558002936857229E-3</v>
      </c>
      <c r="AC176">
        <f t="shared" si="124"/>
        <v>6.762351642285367E-3</v>
      </c>
      <c r="AD176">
        <f t="shared" si="124"/>
        <v>-1.0346787947697582E-2</v>
      </c>
      <c r="AG176">
        <f t="shared" si="125"/>
        <v>1.2837071824743309E-4</v>
      </c>
      <c r="AH176">
        <f t="shared" si="126"/>
        <v>2.3234384883186613E-3</v>
      </c>
      <c r="AI176">
        <f t="shared" si="127"/>
        <v>8.4826678529683304E-5</v>
      </c>
      <c r="AJ176">
        <f t="shared" si="128"/>
        <v>5.5291290131628064E-4</v>
      </c>
      <c r="AK176">
        <f t="shared" si="129"/>
        <v>7.0841139059794246E-5</v>
      </c>
      <c r="AL176">
        <f t="shared" si="130"/>
        <v>3.2835725063622238E-4</v>
      </c>
      <c r="AM176">
        <f t="shared" si="131"/>
        <v>8.0996737149146962E-4</v>
      </c>
      <c r="AN176">
        <f t="shared" si="132"/>
        <v>4.2181333580624722E-4</v>
      </c>
      <c r="AO176">
        <f t="shared" si="133"/>
        <v>2.2798899138501485E-6</v>
      </c>
      <c r="AP176">
        <f t="shared" si="134"/>
        <v>1.9024598509843766E-4</v>
      </c>
      <c r="AQ176">
        <f t="shared" si="135"/>
        <v>1.759652412348716E-5</v>
      </c>
      <c r="AR176">
        <f t="shared" si="136"/>
        <v>4.913609199656065E-6</v>
      </c>
      <c r="AS176">
        <f t="shared" si="137"/>
        <v>4.2929987755251054E-5</v>
      </c>
      <c r="AT176">
        <f t="shared" si="138"/>
        <v>1.0375233145208083E-4</v>
      </c>
      <c r="AV176">
        <f t="shared" si="139"/>
        <v>-2.6680896478121666E-2</v>
      </c>
      <c r="AW176">
        <f t="shared" si="140"/>
        <v>-0.21104122990915436</v>
      </c>
      <c r="AX176">
        <f t="shared" si="141"/>
        <v>2.6760563380281689E-2</v>
      </c>
      <c r="AY176">
        <f t="shared" si="142"/>
        <v>-8.7403598971722368E-2</v>
      </c>
      <c r="AZ176">
        <f t="shared" si="143"/>
        <v>-5.1897435897435923E-2</v>
      </c>
      <c r="BA176">
        <f t="shared" si="144"/>
        <v>-2.1964974769961412E-2</v>
      </c>
      <c r="BB176">
        <f t="shared" si="145"/>
        <v>-0.14473684210526316</v>
      </c>
      <c r="BC176">
        <f t="shared" si="146"/>
        <v>4.5963464938126176E-2</v>
      </c>
      <c r="BD176">
        <f t="shared" si="147"/>
        <v>-3.6678200692041467E-2</v>
      </c>
      <c r="BE176">
        <f t="shared" si="148"/>
        <v>-1.935201401050788E-2</v>
      </c>
      <c r="BF176">
        <f t="shared" si="149"/>
        <v>8.0428954423592495E-3</v>
      </c>
      <c r="BG176">
        <f t="shared" si="150"/>
        <v>3.5294117647058491E-3</v>
      </c>
      <c r="BH176">
        <f t="shared" si="151"/>
        <v>-1.9489247311827957E-2</v>
      </c>
      <c r="BI176">
        <f t="shared" si="152"/>
        <v>-2.552619793999112E-2</v>
      </c>
      <c r="BL176">
        <f t="shared" si="153"/>
        <v>1.5462844790811981E-3</v>
      </c>
      <c r="BM176">
        <f t="shared" si="154"/>
        <v>3.0811470759100984E-2</v>
      </c>
      <c r="BN176">
        <f t="shared" si="155"/>
        <v>1.0861082990589368E-3</v>
      </c>
      <c r="BO176">
        <f t="shared" si="156"/>
        <v>7.3161486541049965E-3</v>
      </c>
      <c r="BP176">
        <f t="shared" si="157"/>
        <v>2.2848424279589613E-3</v>
      </c>
      <c r="BQ176">
        <f t="shared" si="158"/>
        <v>4.9195286741049134E-4</v>
      </c>
      <c r="BR176">
        <f t="shared" si="159"/>
        <v>1.3957792455470252E-2</v>
      </c>
      <c r="BS176">
        <f t="shared" si="160"/>
        <v>4.5041483207567288E-3</v>
      </c>
      <c r="BT176">
        <f t="shared" si="161"/>
        <v>2.0547649187207663E-3</v>
      </c>
      <c r="BU176">
        <f t="shared" si="162"/>
        <v>6.7781369565040369E-4</v>
      </c>
      <c r="BV176">
        <f t="shared" si="163"/>
        <v>2.0192691459898862E-4</v>
      </c>
      <c r="BW176">
        <f t="shared" si="164"/>
        <v>7.1099116274390877E-5</v>
      </c>
      <c r="BX176">
        <f t="shared" si="165"/>
        <v>5.2926017262302681E-4</v>
      </c>
      <c r="BY176">
        <f t="shared" si="166"/>
        <v>4.807677388333678E-4</v>
      </c>
    </row>
    <row r="177" spans="1:77" ht="15.75" thickBot="1">
      <c r="A177" s="1">
        <v>41071</v>
      </c>
      <c r="B177" s="3">
        <v>18.440000000000001</v>
      </c>
      <c r="C177" s="3">
        <v>107.9</v>
      </c>
      <c r="D177" s="3">
        <v>736</v>
      </c>
      <c r="E177" s="3">
        <v>363.6</v>
      </c>
      <c r="F177" s="2">
        <v>93.25</v>
      </c>
      <c r="G177" s="3">
        <v>3355</v>
      </c>
      <c r="H177" s="2">
        <v>100.5</v>
      </c>
      <c r="I177" s="3">
        <v>72.58</v>
      </c>
      <c r="J177" s="3">
        <v>416.8</v>
      </c>
      <c r="K177" s="3">
        <v>11350</v>
      </c>
      <c r="L177" s="3">
        <v>377.7</v>
      </c>
      <c r="M177" s="3">
        <v>170.25</v>
      </c>
      <c r="N177" s="3">
        <v>724.6</v>
      </c>
      <c r="O177" s="3">
        <v>879.5</v>
      </c>
      <c r="Q177">
        <f t="shared" si="112"/>
        <v>1.9911504424778927E-2</v>
      </c>
      <c r="R177">
        <f t="shared" si="113"/>
        <v>-4.6819787985865696E-2</v>
      </c>
      <c r="S177">
        <f t="shared" si="114"/>
        <v>-1.2080536912751677E-2</v>
      </c>
      <c r="T177">
        <f t="shared" si="115"/>
        <v>-4.3811610076669389E-3</v>
      </c>
      <c r="U177">
        <f t="shared" si="116"/>
        <v>-1.3227513227513227E-2</v>
      </c>
      <c r="V177">
        <f t="shared" si="117"/>
        <v>-1.488095238095238E-3</v>
      </c>
      <c r="W177">
        <f t="shared" si="118"/>
        <v>-1.4705882352941176E-2</v>
      </c>
      <c r="X177">
        <f t="shared" si="119"/>
        <v>4.9602313810556652E-2</v>
      </c>
      <c r="Y177">
        <f t="shared" si="120"/>
        <v>-4.3000477783086749E-3</v>
      </c>
      <c r="Z177">
        <f t="shared" si="121"/>
        <v>4.513673776440393E-3</v>
      </c>
      <c r="AA177">
        <f t="shared" si="122"/>
        <v>-7.3587385019711201E-3</v>
      </c>
      <c r="AB177">
        <f t="shared" si="123"/>
        <v>-2.051582649472417E-3</v>
      </c>
      <c r="AC177">
        <f t="shared" si="124"/>
        <v>-1.2268266085059978E-2</v>
      </c>
      <c r="AD177">
        <f t="shared" si="124"/>
        <v>-7.3363431151241536E-3</v>
      </c>
      <c r="AG177">
        <f t="shared" si="125"/>
        <v>3.7742430474804387E-4</v>
      </c>
      <c r="AH177">
        <f t="shared" si="126"/>
        <v>2.0211257337823031E-3</v>
      </c>
      <c r="AI177">
        <f t="shared" si="127"/>
        <v>1.387638607742181E-4</v>
      </c>
      <c r="AJ177">
        <f t="shared" si="128"/>
        <v>1.8002164977019575E-5</v>
      </c>
      <c r="AK177">
        <f t="shared" si="129"/>
        <v>1.6790727559493117E-4</v>
      </c>
      <c r="AL177">
        <f t="shared" si="130"/>
        <v>2.9755221038493572E-6</v>
      </c>
      <c r="AM177">
        <f t="shared" si="131"/>
        <v>1.772908706196503E-4</v>
      </c>
      <c r="AN177">
        <f t="shared" si="132"/>
        <v>2.5840245369310772E-3</v>
      </c>
      <c r="AO177">
        <f t="shared" si="133"/>
        <v>2.2179419838918401E-5</v>
      </c>
      <c r="AP177">
        <f t="shared" si="134"/>
        <v>1.6197967408354692E-5</v>
      </c>
      <c r="AQ177">
        <f t="shared" si="135"/>
        <v>4.9739631499880965E-5</v>
      </c>
      <c r="AR177">
        <f t="shared" si="136"/>
        <v>3.5748096685747118E-6</v>
      </c>
      <c r="AS177">
        <f t="shared" si="137"/>
        <v>1.5571345543582949E-4</v>
      </c>
      <c r="AT177">
        <f t="shared" si="138"/>
        <v>5.148699669754595E-5</v>
      </c>
      <c r="AV177">
        <f t="shared" si="139"/>
        <v>-2.9473684210526249E-2</v>
      </c>
      <c r="AW177">
        <f t="shared" si="140"/>
        <v>-0.28105010660980811</v>
      </c>
      <c r="AX177">
        <f t="shared" si="141"/>
        <v>2.5069637883008356E-2</v>
      </c>
      <c r="AY177">
        <f t="shared" si="142"/>
        <v>-0.10685335298452468</v>
      </c>
      <c r="AZ177">
        <f t="shared" si="143"/>
        <v>-4.1032496914849809E-2</v>
      </c>
      <c r="BA177">
        <f t="shared" si="144"/>
        <v>-4.4510385756676559E-3</v>
      </c>
      <c r="BB177">
        <f t="shared" si="145"/>
        <v>-0.14830508474576271</v>
      </c>
      <c r="BC177">
        <f t="shared" si="146"/>
        <v>1.1567944250871057E-2</v>
      </c>
      <c r="BD177">
        <f t="shared" si="147"/>
        <v>-4.1839080459770091E-2</v>
      </c>
      <c r="BE177">
        <f t="shared" si="148"/>
        <v>-8.7336244541484712E-3</v>
      </c>
      <c r="BF177">
        <f t="shared" si="149"/>
        <v>7.1999999999999694E-3</v>
      </c>
      <c r="BG177">
        <f t="shared" si="150"/>
        <v>1.4705882352941176E-3</v>
      </c>
      <c r="BH177">
        <f t="shared" si="151"/>
        <v>-5.8961038961038929E-2</v>
      </c>
      <c r="BI177">
        <f t="shared" si="152"/>
        <v>-3.3197757502473391E-2</v>
      </c>
      <c r="BL177">
        <f t="shared" si="153"/>
        <v>1.7737247427546761E-3</v>
      </c>
      <c r="BM177">
        <f t="shared" si="154"/>
        <v>6.0290304974315215E-2</v>
      </c>
      <c r="BN177">
        <f t="shared" si="155"/>
        <v>9.7751471500743636E-4</v>
      </c>
      <c r="BO177">
        <f t="shared" si="156"/>
        <v>1.1021691091479026E-2</v>
      </c>
      <c r="BP177">
        <f t="shared" si="157"/>
        <v>1.3642006084441745E-3</v>
      </c>
      <c r="BQ177">
        <f t="shared" si="158"/>
        <v>2.1772249769360079E-5</v>
      </c>
      <c r="BR177">
        <f t="shared" si="159"/>
        <v>1.481365131662574E-2</v>
      </c>
      <c r="BS177">
        <f t="shared" si="160"/>
        <v>1.0704303090728717E-3</v>
      </c>
      <c r="BT177">
        <f t="shared" si="161"/>
        <v>2.5492799510870544E-3</v>
      </c>
      <c r="BU177">
        <f t="shared" si="162"/>
        <v>2.3766741907941462E-4</v>
      </c>
      <c r="BV177">
        <f t="shared" si="163"/>
        <v>1.7868213190072872E-4</v>
      </c>
      <c r="BW177">
        <f t="shared" si="164"/>
        <v>4.0617750402266503E-5</v>
      </c>
      <c r="BX177">
        <f t="shared" si="165"/>
        <v>3.9034313687113763E-3</v>
      </c>
      <c r="BY177">
        <f t="shared" si="166"/>
        <v>8.7604018470304054E-4</v>
      </c>
    </row>
    <row r="178" spans="1:77" ht="15.75" thickBot="1">
      <c r="A178" s="1">
        <v>41068</v>
      </c>
      <c r="B178" s="3">
        <v>18.079999999999998</v>
      </c>
      <c r="C178" s="3">
        <v>113.2</v>
      </c>
      <c r="D178" s="3">
        <v>745</v>
      </c>
      <c r="E178" s="3">
        <v>365.2</v>
      </c>
      <c r="F178" s="2">
        <v>94.5</v>
      </c>
      <c r="G178" s="3">
        <v>3360</v>
      </c>
      <c r="H178" s="2">
        <v>102</v>
      </c>
      <c r="I178" s="3">
        <v>69.150000000000006</v>
      </c>
      <c r="J178" s="3">
        <v>418.6</v>
      </c>
      <c r="K178" s="3">
        <v>11299</v>
      </c>
      <c r="L178" s="3">
        <v>380.5</v>
      </c>
      <c r="M178" s="3">
        <v>170.6</v>
      </c>
      <c r="N178" s="3">
        <v>733.6</v>
      </c>
      <c r="O178" s="3">
        <v>886</v>
      </c>
      <c r="Q178">
        <f t="shared" si="112"/>
        <v>0</v>
      </c>
      <c r="R178">
        <f t="shared" si="113"/>
        <v>-2.2452504317789244E-2</v>
      </c>
      <c r="S178">
        <f t="shared" si="114"/>
        <v>-1.0624169986719787E-2</v>
      </c>
      <c r="T178">
        <f t="shared" si="115"/>
        <v>-1.2706136793728005E-2</v>
      </c>
      <c r="U178">
        <f t="shared" si="116"/>
        <v>4.7091412742382273E-2</v>
      </c>
      <c r="V178">
        <f t="shared" si="117"/>
        <v>2.9850746268656717E-3</v>
      </c>
      <c r="W178">
        <f t="shared" si="118"/>
        <v>4.9261083743842365E-3</v>
      </c>
      <c r="X178">
        <f t="shared" si="119"/>
        <v>-5.7512580877065638E-3</v>
      </c>
      <c r="Y178">
        <f t="shared" si="120"/>
        <v>-4.7551117451260106E-3</v>
      </c>
      <c r="Z178">
        <f t="shared" si="121"/>
        <v>-1.7478260869565217E-2</v>
      </c>
      <c r="AA178">
        <f t="shared" si="122"/>
        <v>-1.6795865633074936E-2</v>
      </c>
      <c r="AB178">
        <f t="shared" si="123"/>
        <v>3.5294117647058491E-3</v>
      </c>
      <c r="AC178">
        <f t="shared" si="124"/>
        <v>-5.4229934924078091E-3</v>
      </c>
      <c r="AD178">
        <f t="shared" si="124"/>
        <v>-7.7276290738044319E-3</v>
      </c>
      <c r="AG178">
        <f t="shared" si="125"/>
        <v>2.3434627982572245E-7</v>
      </c>
      <c r="AH178">
        <f t="shared" si="126"/>
        <v>4.2393361794209006E-4</v>
      </c>
      <c r="AI178">
        <f t="shared" si="127"/>
        <v>1.0657342181134839E-4</v>
      </c>
      <c r="AJ178">
        <f t="shared" si="128"/>
        <v>1.579513968179474E-4</v>
      </c>
      <c r="AK178">
        <f t="shared" si="129"/>
        <v>2.2430664037810513E-3</v>
      </c>
      <c r="AL178">
        <f t="shared" si="130"/>
        <v>7.5526015371601327E-6</v>
      </c>
      <c r="AM178">
        <f t="shared" si="131"/>
        <v>3.9903591128942258E-5</v>
      </c>
      <c r="AN178">
        <f t="shared" si="132"/>
        <v>2.0432844869908619E-5</v>
      </c>
      <c r="AO178">
        <f t="shared" si="133"/>
        <v>2.6672753415348289E-5</v>
      </c>
      <c r="AP178">
        <f t="shared" si="134"/>
        <v>3.2282260421917687E-4</v>
      </c>
      <c r="AQ178">
        <f t="shared" si="135"/>
        <v>2.7191218746796262E-4</v>
      </c>
      <c r="AR178">
        <f t="shared" si="136"/>
        <v>1.3618149551323222E-5</v>
      </c>
      <c r="AS178">
        <f t="shared" si="137"/>
        <v>3.1733473664286324E-5</v>
      </c>
      <c r="AT178">
        <f t="shared" si="138"/>
        <v>5.7255402373475074E-5</v>
      </c>
      <c r="AV178">
        <f t="shared" si="139"/>
        <v>-4.8421052631579038E-2</v>
      </c>
      <c r="AW178">
        <f t="shared" si="140"/>
        <v>-0.25988885256619804</v>
      </c>
      <c r="AX178">
        <f t="shared" si="141"/>
        <v>4.2103790739963662E-2</v>
      </c>
      <c r="AY178">
        <f t="shared" si="142"/>
        <v>-0.1142372059180209</v>
      </c>
      <c r="AZ178">
        <f t="shared" si="143"/>
        <v>-3.0769230769230771E-2</v>
      </c>
      <c r="BA178">
        <f t="shared" si="144"/>
        <v>7.4962518740629685E-3</v>
      </c>
      <c r="BB178">
        <f t="shared" si="145"/>
        <v>-0.14285714285714285</v>
      </c>
      <c r="BC178">
        <f t="shared" si="146"/>
        <v>-5.6616643929058547E-2</v>
      </c>
      <c r="BD178">
        <f t="shared" si="147"/>
        <v>-3.5261581009449081E-2</v>
      </c>
      <c r="BE178">
        <f t="shared" si="148"/>
        <v>-1.756369011390314E-2</v>
      </c>
      <c r="BF178">
        <f t="shared" si="149"/>
        <v>6.6137566137566134E-3</v>
      </c>
      <c r="BG178">
        <f t="shared" si="150"/>
        <v>3.5294117647058491E-3</v>
      </c>
      <c r="BH178">
        <f t="shared" si="151"/>
        <v>-5.097024579560152E-2</v>
      </c>
      <c r="BI178">
        <f t="shared" si="152"/>
        <v>-2.8402237087399911E-2</v>
      </c>
      <c r="BL178">
        <f t="shared" si="153"/>
        <v>3.7286875324045376E-3</v>
      </c>
      <c r="BM178">
        <f t="shared" si="154"/>
        <v>5.0346199385701486E-2</v>
      </c>
      <c r="BN178">
        <f t="shared" si="155"/>
        <v>2.3328305512883511E-3</v>
      </c>
      <c r="BO178">
        <f t="shared" si="156"/>
        <v>1.2626588783776907E-2</v>
      </c>
      <c r="BP178">
        <f t="shared" si="157"/>
        <v>7.1138599645375049E-4</v>
      </c>
      <c r="BQ178">
        <f t="shared" si="158"/>
        <v>5.3016108000782561E-5</v>
      </c>
      <c r="BR178">
        <f t="shared" si="159"/>
        <v>1.3517178726240538E-2</v>
      </c>
      <c r="BS178">
        <f t="shared" si="160"/>
        <v>1.2579192190939432E-3</v>
      </c>
      <c r="BT178">
        <f t="shared" si="161"/>
        <v>1.9283423640998609E-3</v>
      </c>
      <c r="BU178">
        <f t="shared" si="162"/>
        <v>5.8789428989996519E-4</v>
      </c>
      <c r="BV178">
        <f t="shared" si="163"/>
        <v>1.6335294381053728E-4</v>
      </c>
      <c r="BW178">
        <f t="shared" si="164"/>
        <v>7.1099116274390877E-5</v>
      </c>
      <c r="BX178">
        <f t="shared" si="165"/>
        <v>2.9687954330700952E-3</v>
      </c>
      <c r="BY178">
        <f t="shared" si="166"/>
        <v>6.1516180422083915E-4</v>
      </c>
    </row>
    <row r="179" spans="1:77" ht="15.75" thickBot="1">
      <c r="A179" s="1">
        <v>41067</v>
      </c>
      <c r="B179" s="3">
        <v>18.079999999999998</v>
      </c>
      <c r="C179" s="3">
        <v>115.8</v>
      </c>
      <c r="D179" s="3">
        <v>753</v>
      </c>
      <c r="E179" s="3">
        <v>369.9</v>
      </c>
      <c r="F179" s="2">
        <v>90.25</v>
      </c>
      <c r="G179" s="3">
        <v>3350</v>
      </c>
      <c r="H179" s="2">
        <v>101.5</v>
      </c>
      <c r="I179" s="3">
        <v>69.55</v>
      </c>
      <c r="J179" s="3">
        <v>420.6</v>
      </c>
      <c r="K179" s="3">
        <v>11500</v>
      </c>
      <c r="L179" s="3">
        <v>387</v>
      </c>
      <c r="M179" s="3">
        <v>170</v>
      </c>
      <c r="N179" s="3">
        <v>737.6</v>
      </c>
      <c r="O179" s="3">
        <v>892.9</v>
      </c>
      <c r="Q179">
        <f t="shared" si="112"/>
        <v>1.4021312394840158E-2</v>
      </c>
      <c r="R179">
        <f t="shared" si="113"/>
        <v>-2.6727181038830112E-2</v>
      </c>
      <c r="S179">
        <f t="shared" si="114"/>
        <v>0</v>
      </c>
      <c r="T179">
        <f t="shared" si="115"/>
        <v>1.0931948619841488E-2</v>
      </c>
      <c r="U179">
        <f t="shared" si="116"/>
        <v>1.977401129943503E-2</v>
      </c>
      <c r="V179">
        <f t="shared" si="117"/>
        <v>4.0049674014281278E-2</v>
      </c>
      <c r="W179">
        <f t="shared" si="118"/>
        <v>4.6391752577319589E-2</v>
      </c>
      <c r="X179">
        <f t="shared" si="119"/>
        <v>2.3058077532785212E-3</v>
      </c>
      <c r="Y179">
        <f t="shared" si="120"/>
        <v>1.1901928112354201E-3</v>
      </c>
      <c r="Z179">
        <f t="shared" si="121"/>
        <v>4.072398190045249E-2</v>
      </c>
      <c r="AA179">
        <f t="shared" si="122"/>
        <v>5.1948051948051948E-3</v>
      </c>
      <c r="AB179">
        <f t="shared" si="123"/>
        <v>5.8858151854028441E-4</v>
      </c>
      <c r="AC179">
        <f t="shared" si="124"/>
        <v>5.5896387184731049E-3</v>
      </c>
      <c r="AD179">
        <f t="shared" si="124"/>
        <v>1.3277349069450672E-2</v>
      </c>
      <c r="AG179">
        <f t="shared" si="125"/>
        <v>1.8325630203196673E-4</v>
      </c>
      <c r="AH179">
        <f t="shared" si="126"/>
        <v>6.1823465974751156E-4</v>
      </c>
      <c r="AI179">
        <f t="shared" si="127"/>
        <v>9.0438280862203574E-8</v>
      </c>
      <c r="AJ179">
        <f t="shared" si="128"/>
        <v>1.225496336457271E-4</v>
      </c>
      <c r="AK179">
        <f t="shared" si="129"/>
        <v>4.0174672456812482E-4</v>
      </c>
      <c r="AL179">
        <f t="shared" si="130"/>
        <v>1.5850589703937899E-3</v>
      </c>
      <c r="AM179">
        <f t="shared" si="131"/>
        <v>2.2831742953727803E-3</v>
      </c>
      <c r="AN179">
        <f t="shared" si="132"/>
        <v>1.2508921693429418E-5</v>
      </c>
      <c r="AO179">
        <f t="shared" si="133"/>
        <v>6.0955096292428674E-7</v>
      </c>
      <c r="AP179">
        <f t="shared" si="134"/>
        <v>1.6188534526377751E-3</v>
      </c>
      <c r="AQ179">
        <f t="shared" si="135"/>
        <v>3.0260019065483491E-5</v>
      </c>
      <c r="AR179">
        <f t="shared" si="136"/>
        <v>5.6167149584891632E-7</v>
      </c>
      <c r="AS179">
        <f t="shared" si="137"/>
        <v>2.8937783431447913E-5</v>
      </c>
      <c r="AT179">
        <f t="shared" si="138"/>
        <v>1.8058651408217976E-4</v>
      </c>
      <c r="AV179">
        <f t="shared" si="139"/>
        <v>-4.3892120571126486E-2</v>
      </c>
      <c r="AW179">
        <f t="shared" si="140"/>
        <v>-0.24805194805194808</v>
      </c>
      <c r="AX179">
        <f t="shared" si="141"/>
        <v>6.0563380281690143E-2</v>
      </c>
      <c r="AY179">
        <f t="shared" si="142"/>
        <v>-7.7556109725685843E-2</v>
      </c>
      <c r="AZ179">
        <f t="shared" si="143"/>
        <v>-7.7198364008179934E-2</v>
      </c>
      <c r="BA179">
        <f t="shared" si="144"/>
        <v>3.5228677379480842E-2</v>
      </c>
      <c r="BB179">
        <f t="shared" si="145"/>
        <v>-0.10493827160493832</v>
      </c>
      <c r="BC179">
        <f t="shared" si="146"/>
        <v>-5.3355110929631168E-2</v>
      </c>
      <c r="BD179">
        <f t="shared" si="147"/>
        <v>-3.0875576036866307E-2</v>
      </c>
      <c r="BE179">
        <f t="shared" si="148"/>
        <v>-3.4662045060658577E-3</v>
      </c>
      <c r="BF179">
        <f t="shared" si="149"/>
        <v>5.0203527815468114E-2</v>
      </c>
      <c r="BG179">
        <f t="shared" si="150"/>
        <v>-5.8479532163742687E-3</v>
      </c>
      <c r="BH179">
        <f t="shared" si="151"/>
        <v>-2.2010076902678363E-2</v>
      </c>
      <c r="BI179">
        <f t="shared" si="152"/>
        <v>-2.2393908856796043E-4</v>
      </c>
      <c r="BL179">
        <f t="shared" si="153"/>
        <v>3.1960985819158038E-3</v>
      </c>
      <c r="BM179">
        <f t="shared" si="154"/>
        <v>4.5174392184588082E-2</v>
      </c>
      <c r="BN179">
        <f t="shared" si="155"/>
        <v>4.4567606264510227E-3</v>
      </c>
      <c r="BO179">
        <f t="shared" si="156"/>
        <v>5.7285217951446431E-3</v>
      </c>
      <c r="BP179">
        <f t="shared" si="157"/>
        <v>5.3437494037491748E-3</v>
      </c>
      <c r="BQ179">
        <f t="shared" si="158"/>
        <v>1.2259550989818177E-3</v>
      </c>
      <c r="BR179">
        <f t="shared" si="159"/>
        <v>6.1378655530968862E-3</v>
      </c>
      <c r="BS179">
        <f t="shared" si="160"/>
        <v>1.0372022113016067E-3</v>
      </c>
      <c r="BT179">
        <f t="shared" si="161"/>
        <v>1.5623750503785121E-3</v>
      </c>
      <c r="BU179">
        <f t="shared" si="162"/>
        <v>1.0300313257123358E-4</v>
      </c>
      <c r="BV179">
        <f t="shared" si="163"/>
        <v>3.1776593595425951E-3</v>
      </c>
      <c r="BW179">
        <f t="shared" si="164"/>
        <v>8.9365975639713885E-7</v>
      </c>
      <c r="BX179">
        <f t="shared" si="165"/>
        <v>6.5160142737723454E-4</v>
      </c>
      <c r="BY179">
        <f t="shared" si="166"/>
        <v>1.1396311843106387E-5</v>
      </c>
    </row>
    <row r="180" spans="1:77" ht="15.75" thickBot="1">
      <c r="A180" s="1">
        <v>41066</v>
      </c>
      <c r="B180" s="3">
        <v>17.829999999999998</v>
      </c>
      <c r="C180" s="3">
        <v>118.98</v>
      </c>
      <c r="D180" s="3">
        <v>753</v>
      </c>
      <c r="E180" s="3">
        <v>365.9</v>
      </c>
      <c r="F180" s="2">
        <v>88.5</v>
      </c>
      <c r="G180" s="3">
        <v>3221</v>
      </c>
      <c r="H180" s="2">
        <v>97</v>
      </c>
      <c r="I180" s="3">
        <v>69.39</v>
      </c>
      <c r="J180" s="3">
        <v>420.1</v>
      </c>
      <c r="K180" s="3">
        <v>11050</v>
      </c>
      <c r="L180" s="3">
        <v>385</v>
      </c>
      <c r="M180" s="3">
        <v>169.9</v>
      </c>
      <c r="N180" s="3">
        <v>733.5</v>
      </c>
      <c r="O180" s="3">
        <v>881.2</v>
      </c>
      <c r="Q180">
        <f t="shared" si="112"/>
        <v>6.2076749435665598E-3</v>
      </c>
      <c r="R180">
        <f t="shared" si="113"/>
        <v>4.0506329113924383E-3</v>
      </c>
      <c r="S180">
        <f t="shared" si="114"/>
        <v>1.6194331983805668E-2</v>
      </c>
      <c r="T180">
        <f t="shared" si="115"/>
        <v>-8.4010840108401704E-3</v>
      </c>
      <c r="U180">
        <f t="shared" si="116"/>
        <v>-5.8510638297872342E-2</v>
      </c>
      <c r="V180">
        <f t="shared" si="117"/>
        <v>2.4165341812400636E-2</v>
      </c>
      <c r="W180">
        <f t="shared" si="118"/>
        <v>6.2240663900414344E-3</v>
      </c>
      <c r="X180">
        <f t="shared" si="119"/>
        <v>-1.7263703064307947E-3</v>
      </c>
      <c r="Y180">
        <f t="shared" si="120"/>
        <v>5.023923444976131E-3</v>
      </c>
      <c r="Z180">
        <f t="shared" si="121"/>
        <v>-5.4005400540054005E-3</v>
      </c>
      <c r="AA180">
        <f t="shared" si="122"/>
        <v>6.5359477124183009E-3</v>
      </c>
      <c r="AB180">
        <f t="shared" si="123"/>
        <v>-5.8823529411761361E-4</v>
      </c>
      <c r="AC180">
        <f t="shared" si="124"/>
        <v>4.7945205479452057E-3</v>
      </c>
      <c r="AD180">
        <f t="shared" si="124"/>
        <v>7.5463068831466071E-3</v>
      </c>
      <c r="AG180">
        <f t="shared" si="125"/>
        <v>3.2759387342274801E-5</v>
      </c>
      <c r="AH180">
        <f t="shared" si="126"/>
        <v>3.4969351078781766E-5</v>
      </c>
      <c r="AI180">
        <f t="shared" si="127"/>
        <v>2.7208705602529043E-4</v>
      </c>
      <c r="AJ180">
        <f t="shared" si="128"/>
        <v>6.82741749778997E-5</v>
      </c>
      <c r="AK180">
        <f t="shared" si="129"/>
        <v>3.3920174650246999E-3</v>
      </c>
      <c r="AL180">
        <f t="shared" si="130"/>
        <v>5.7257152702266446E-4</v>
      </c>
      <c r="AM180">
        <f t="shared" si="131"/>
        <v>5.7986503221987873E-5</v>
      </c>
      <c r="AN180">
        <f t="shared" si="132"/>
        <v>2.4540398066564476E-7</v>
      </c>
      <c r="AO180">
        <f t="shared" si="133"/>
        <v>2.1293315678672958E-5</v>
      </c>
      <c r="AP180">
        <f t="shared" si="134"/>
        <v>3.4686728287572962E-5</v>
      </c>
      <c r="AQ180">
        <f t="shared" si="135"/>
        <v>4.6813692899464226E-5</v>
      </c>
      <c r="AR180">
        <f t="shared" si="136"/>
        <v>1.8264456327847106E-7</v>
      </c>
      <c r="AS180">
        <f t="shared" si="137"/>
        <v>2.1015502750030966E-5</v>
      </c>
      <c r="AT180">
        <f t="shared" si="138"/>
        <v>5.9401024191929604E-5</v>
      </c>
      <c r="AV180">
        <f t="shared" si="139"/>
        <v>-5.10910058541778E-2</v>
      </c>
      <c r="AW180">
        <f t="shared" si="140"/>
        <v>-0.24216560509554139</v>
      </c>
      <c r="AX180">
        <f t="shared" si="141"/>
        <v>4.5688098875156194E-2</v>
      </c>
      <c r="AY180">
        <f t="shared" si="142"/>
        <v>-0.12880952380952387</v>
      </c>
      <c r="AZ180">
        <f t="shared" si="143"/>
        <v>-0.10015251652262323</v>
      </c>
      <c r="BA180">
        <f t="shared" si="144"/>
        <v>-3.3603360336033603E-2</v>
      </c>
      <c r="BB180">
        <f t="shared" si="145"/>
        <v>-0.19834710743801653</v>
      </c>
      <c r="BC180">
        <f t="shared" si="146"/>
        <v>-7.2822020309994684E-2</v>
      </c>
      <c r="BD180">
        <f t="shared" si="147"/>
        <v>-3.977142857142852E-2</v>
      </c>
      <c r="BE180">
        <f t="shared" si="148"/>
        <v>-4.7249525780306952E-2</v>
      </c>
      <c r="BF180">
        <f t="shared" si="149"/>
        <v>2.1220159151193633E-2</v>
      </c>
      <c r="BG180">
        <f t="shared" si="150"/>
        <v>-6.4327485380116624E-3</v>
      </c>
      <c r="BH180">
        <f t="shared" si="151"/>
        <v>-4.0172729651923637E-2</v>
      </c>
      <c r="BI180">
        <f t="shared" si="152"/>
        <v>-3.8096277698941139E-2</v>
      </c>
      <c r="BL180">
        <f t="shared" si="153"/>
        <v>4.061886783339401E-3</v>
      </c>
      <c r="BM180">
        <f t="shared" si="154"/>
        <v>4.2706842965532642E-2</v>
      </c>
      <c r="BN180">
        <f t="shared" si="155"/>
        <v>2.6919175702818719E-3</v>
      </c>
      <c r="BO180">
        <f t="shared" si="156"/>
        <v>1.6113868436190247E-2</v>
      </c>
      <c r="BP180">
        <f t="shared" si="157"/>
        <v>9.2265833929439257E-3</v>
      </c>
      <c r="BQ180">
        <f t="shared" si="158"/>
        <v>1.1436839149676081E-3</v>
      </c>
      <c r="BR180">
        <f t="shared" si="159"/>
        <v>2.9499219052449645E-2</v>
      </c>
      <c r="BS180">
        <f t="shared" si="160"/>
        <v>2.670050696433932E-3</v>
      </c>
      <c r="BT180">
        <f t="shared" si="161"/>
        <v>2.3447620157698631E-3</v>
      </c>
      <c r="BU180">
        <f t="shared" si="162"/>
        <v>2.9087002284375399E-3</v>
      </c>
      <c r="BV180">
        <f t="shared" si="163"/>
        <v>7.5006763809027646E-4</v>
      </c>
      <c r="BW180">
        <f t="shared" si="164"/>
        <v>2.3413012196783211E-6</v>
      </c>
      <c r="BX180">
        <f t="shared" si="165"/>
        <v>1.9087407417353488E-3</v>
      </c>
      <c r="BY180">
        <f t="shared" si="166"/>
        <v>1.1900082514721508E-3</v>
      </c>
    </row>
    <row r="181" spans="1:77" ht="15.75" thickBot="1">
      <c r="A181" s="1">
        <v>41065</v>
      </c>
      <c r="B181" s="3">
        <v>17.72</v>
      </c>
      <c r="C181" s="3">
        <v>118.5</v>
      </c>
      <c r="D181" s="3">
        <v>741</v>
      </c>
      <c r="E181" s="3">
        <v>369</v>
      </c>
      <c r="F181" s="2">
        <v>94</v>
      </c>
      <c r="G181" s="3">
        <v>3145</v>
      </c>
      <c r="H181" s="2">
        <v>96.4</v>
      </c>
      <c r="I181" s="3">
        <v>69.510000000000005</v>
      </c>
      <c r="J181" s="3">
        <v>418</v>
      </c>
      <c r="K181" s="3">
        <v>11110</v>
      </c>
      <c r="L181" s="3">
        <v>382.5</v>
      </c>
      <c r="M181" s="3">
        <v>170</v>
      </c>
      <c r="N181" s="3">
        <v>730</v>
      </c>
      <c r="O181" s="3">
        <v>874.6</v>
      </c>
      <c r="Q181">
        <f t="shared" si="112"/>
        <v>-5.0533408197641697E-3</v>
      </c>
      <c r="R181">
        <f t="shared" si="113"/>
        <v>-1.2642225031606041E-3</v>
      </c>
      <c r="S181">
        <f t="shared" si="114"/>
        <v>1.0914051841746248E-2</v>
      </c>
      <c r="T181">
        <f t="shared" si="115"/>
        <v>1.0958904109589041E-2</v>
      </c>
      <c r="U181">
        <f t="shared" si="116"/>
        <v>-6.8674062334918712E-3</v>
      </c>
      <c r="V181">
        <f t="shared" si="117"/>
        <v>1.092896174863388E-2</v>
      </c>
      <c r="W181">
        <f t="shared" si="118"/>
        <v>5.5859802847754748E-2</v>
      </c>
      <c r="X181">
        <f t="shared" si="119"/>
        <v>1.965674050168701E-2</v>
      </c>
      <c r="Y181">
        <f t="shared" si="120"/>
        <v>0</v>
      </c>
      <c r="Z181">
        <f t="shared" si="121"/>
        <v>1.9266055045871561E-2</v>
      </c>
      <c r="AA181">
        <f t="shared" si="122"/>
        <v>6.5789473684210523E-3</v>
      </c>
      <c r="AB181">
        <f t="shared" si="123"/>
        <v>5.9171597633136093E-3</v>
      </c>
      <c r="AC181">
        <f t="shared" si="124"/>
        <v>1.813110181311018E-2</v>
      </c>
      <c r="AD181">
        <f t="shared" si="124"/>
        <v>1.2385692788517243E-2</v>
      </c>
      <c r="AG181">
        <f t="shared" si="125"/>
        <v>3.0663176135667725E-5</v>
      </c>
      <c r="AH181">
        <f t="shared" si="126"/>
        <v>3.5836206086771055E-7</v>
      </c>
      <c r="AI181">
        <f t="shared" si="127"/>
        <v>1.2577132235899613E-4</v>
      </c>
      <c r="AJ181">
        <f t="shared" si="128"/>
        <v>1.231471663134985E-4</v>
      </c>
      <c r="AK181">
        <f t="shared" si="129"/>
        <v>4.3530925088571696E-5</v>
      </c>
      <c r="AL181">
        <f t="shared" si="130"/>
        <v>1.1432072039444954E-4</v>
      </c>
      <c r="AM181">
        <f t="shared" si="131"/>
        <v>3.2776338802764011E-3</v>
      </c>
      <c r="AN181">
        <f t="shared" si="132"/>
        <v>4.362971871543822E-4</v>
      </c>
      <c r="AO181">
        <f t="shared" si="133"/>
        <v>1.6765369436963319E-7</v>
      </c>
      <c r="AP181">
        <f t="shared" si="134"/>
        <v>3.525776487737163E-4</v>
      </c>
      <c r="AQ181">
        <f t="shared" si="135"/>
        <v>4.7403953743491017E-5</v>
      </c>
      <c r="AR181">
        <f t="shared" si="136"/>
        <v>3.694239647233333E-5</v>
      </c>
      <c r="AS181">
        <f t="shared" si="137"/>
        <v>3.2115679794092114E-4</v>
      </c>
      <c r="AT181">
        <f t="shared" si="138"/>
        <v>1.5741696822094847E-4</v>
      </c>
      <c r="AV181">
        <f t="shared" si="139"/>
        <v>-5.994694960212215E-2</v>
      </c>
      <c r="AW181">
        <f t="shared" si="140"/>
        <v>-0.2639751552795031</v>
      </c>
      <c r="AX181">
        <f t="shared" si="141"/>
        <v>2.2068965517241378E-2</v>
      </c>
      <c r="AY181">
        <f t="shared" si="142"/>
        <v>-0.12080057183702643</v>
      </c>
      <c r="AZ181">
        <f t="shared" si="143"/>
        <v>-2.0323084940072983E-2</v>
      </c>
      <c r="BA181">
        <f t="shared" si="144"/>
        <v>-6.3988095238095233E-2</v>
      </c>
      <c r="BB181">
        <f t="shared" si="145"/>
        <v>-0.20983606557377044</v>
      </c>
      <c r="BC181">
        <f t="shared" si="146"/>
        <v>-8.3586025049439544E-2</v>
      </c>
      <c r="BD181">
        <f t="shared" si="147"/>
        <v>-4.8052835345023963E-2</v>
      </c>
      <c r="BE181">
        <f t="shared" si="148"/>
        <v>-3.8927335640138408E-2</v>
      </c>
      <c r="BF181">
        <f t="shared" si="149"/>
        <v>1.9456289978678071E-2</v>
      </c>
      <c r="BG181">
        <f t="shared" si="150"/>
        <v>-1.0995404037465743E-2</v>
      </c>
      <c r="BH181">
        <f t="shared" si="151"/>
        <v>-5.1332033788174136E-2</v>
      </c>
      <c r="BI181">
        <f t="shared" si="152"/>
        <v>-4.8416929605048419E-2</v>
      </c>
      <c r="BL181">
        <f t="shared" si="153"/>
        <v>5.2691450668869875E-3</v>
      </c>
      <c r="BM181">
        <f t="shared" si="154"/>
        <v>5.2196663091792814E-2</v>
      </c>
      <c r="BN181">
        <f t="shared" si="155"/>
        <v>7.9888531594291077E-4</v>
      </c>
      <c r="BO181">
        <f t="shared" si="156"/>
        <v>1.414469240675203E-2</v>
      </c>
      <c r="BP181">
        <f t="shared" si="157"/>
        <v>2.6327251102282816E-4</v>
      </c>
      <c r="BQ181">
        <f t="shared" si="158"/>
        <v>4.1220420308307098E-3</v>
      </c>
      <c r="BR181">
        <f t="shared" si="159"/>
        <v>3.3577749696205896E-2</v>
      </c>
      <c r="BS181">
        <f t="shared" si="160"/>
        <v>3.8983212808942108E-3</v>
      </c>
      <c r="BT181">
        <f t="shared" si="161"/>
        <v>3.2153605735891211E-3</v>
      </c>
      <c r="BU181">
        <f t="shared" si="162"/>
        <v>2.0802882485892603E-3</v>
      </c>
      <c r="BV181">
        <f t="shared" si="163"/>
        <v>6.5656342282552837E-4</v>
      </c>
      <c r="BW181">
        <f t="shared" si="164"/>
        <v>3.7122048691790157E-5</v>
      </c>
      <c r="BX181">
        <f t="shared" si="165"/>
        <v>3.0083515577608421E-3</v>
      </c>
      <c r="BY181">
        <f t="shared" si="166"/>
        <v>2.008576766177808E-3</v>
      </c>
    </row>
    <row r="182" spans="1:77" ht="15.75" thickBot="1">
      <c r="A182" s="1">
        <v>41064</v>
      </c>
      <c r="B182" s="3">
        <v>17.809999999999999</v>
      </c>
      <c r="C182" s="3">
        <v>118.65</v>
      </c>
      <c r="D182" s="3">
        <v>733</v>
      </c>
      <c r="E182" s="3">
        <v>365</v>
      </c>
      <c r="F182" s="2">
        <v>94.65</v>
      </c>
      <c r="G182" s="3">
        <v>3111</v>
      </c>
      <c r="H182" s="2">
        <v>91.3</v>
      </c>
      <c r="I182" s="3">
        <v>68.17</v>
      </c>
      <c r="J182" s="3">
        <v>418</v>
      </c>
      <c r="K182" s="3">
        <v>10900</v>
      </c>
      <c r="L182" s="3">
        <v>380</v>
      </c>
      <c r="M182" s="3">
        <v>169</v>
      </c>
      <c r="N182" s="3">
        <v>717</v>
      </c>
      <c r="O182" s="3">
        <v>863.9</v>
      </c>
      <c r="Q182">
        <f t="shared" si="112"/>
        <v>-1.0555555555555627E-2</v>
      </c>
      <c r="R182">
        <f t="shared" si="113"/>
        <v>3.8071065989847956E-3</v>
      </c>
      <c r="S182">
        <f t="shared" si="114"/>
        <v>2.7359781121751026E-3</v>
      </c>
      <c r="T182">
        <f t="shared" si="115"/>
        <v>2.5280898876404494E-2</v>
      </c>
      <c r="U182">
        <f t="shared" si="116"/>
        <v>9.4923208191126339E-3</v>
      </c>
      <c r="V182">
        <f t="shared" si="117"/>
        <v>1.6097875080489374E-3</v>
      </c>
      <c r="W182">
        <f t="shared" si="118"/>
        <v>2.0111731843575387E-2</v>
      </c>
      <c r="X182">
        <f t="shared" si="119"/>
        <v>-2.2652329749103917E-2</v>
      </c>
      <c r="Y182">
        <f t="shared" si="120"/>
        <v>-2.3917723032772716E-4</v>
      </c>
      <c r="Z182">
        <f t="shared" si="121"/>
        <v>-3.9647577092511016E-2</v>
      </c>
      <c r="AA182">
        <f t="shared" si="122"/>
        <v>-2.3628248884220984E-3</v>
      </c>
      <c r="AB182">
        <f t="shared" si="123"/>
        <v>-2.9498525073746312E-3</v>
      </c>
      <c r="AC182">
        <f t="shared" si="124"/>
        <v>9.8591549295774655E-3</v>
      </c>
      <c r="AD182">
        <f t="shared" si="124"/>
        <v>5.4702048417131421E-3</v>
      </c>
      <c r="AG182">
        <f t="shared" si="125"/>
        <v>1.2187384586699806E-4</v>
      </c>
      <c r="AH182">
        <f t="shared" si="126"/>
        <v>3.2148475848593199E-5</v>
      </c>
      <c r="AI182">
        <f t="shared" si="127"/>
        <v>9.2215936135239656E-6</v>
      </c>
      <c r="AJ182">
        <f t="shared" si="128"/>
        <v>6.4613390149064278E-4</v>
      </c>
      <c r="AK182">
        <f t="shared" si="129"/>
        <v>9.5295278595536087E-5</v>
      </c>
      <c r="AL182">
        <f t="shared" si="130"/>
        <v>1.8848889286346138E-6</v>
      </c>
      <c r="AM182">
        <f t="shared" si="131"/>
        <v>4.6235975975577177E-4</v>
      </c>
      <c r="AN182">
        <f t="shared" si="132"/>
        <v>4.5887389751594833E-4</v>
      </c>
      <c r="AO182">
        <f t="shared" si="133"/>
        <v>4.2072424125405504E-7</v>
      </c>
      <c r="AP182">
        <f t="shared" si="134"/>
        <v>1.6109451358224816E-3</v>
      </c>
      <c r="AQ182">
        <f t="shared" si="135"/>
        <v>4.2300944208986376E-6</v>
      </c>
      <c r="AR182">
        <f t="shared" si="136"/>
        <v>7.7784460628128217E-6</v>
      </c>
      <c r="AS182">
        <f t="shared" si="137"/>
        <v>9.3101295394588566E-5</v>
      </c>
      <c r="AT182">
        <f t="shared" si="138"/>
        <v>3.1709331693909505E-5</v>
      </c>
      <c r="AV182">
        <f t="shared" si="139"/>
        <v>-6.410930110352088E-2</v>
      </c>
      <c r="AW182">
        <f t="shared" si="140"/>
        <v>-0.27564102564102566</v>
      </c>
      <c r="AX182">
        <f t="shared" si="141"/>
        <v>-7.9848423331979664E-3</v>
      </c>
      <c r="AY182">
        <f t="shared" si="142"/>
        <v>-0.13650343032883841</v>
      </c>
      <c r="AZ182">
        <f t="shared" si="143"/>
        <v>-2.4226804123711282E-2</v>
      </c>
      <c r="BA182">
        <f t="shared" si="144"/>
        <v>-6.7166416791604192E-2</v>
      </c>
      <c r="BB182">
        <f t="shared" si="145"/>
        <v>-0.26960000000000001</v>
      </c>
      <c r="BC182">
        <f t="shared" si="146"/>
        <v>-0.1282608695652174</v>
      </c>
      <c r="BD182">
        <f t="shared" si="147"/>
        <v>-4.8486228090143434E-2</v>
      </c>
      <c r="BE182">
        <f t="shared" si="148"/>
        <v>-2.5915996425379804E-2</v>
      </c>
      <c r="BF182">
        <f t="shared" si="149"/>
        <v>2.6385224274406332E-3</v>
      </c>
      <c r="BG182">
        <f t="shared" si="150"/>
        <v>-6.4667842445619893E-3</v>
      </c>
      <c r="BH182">
        <f t="shared" si="151"/>
        <v>-7.2445019404915906E-2</v>
      </c>
      <c r="BI182">
        <f t="shared" si="152"/>
        <v>-6.5953076008217107E-2</v>
      </c>
      <c r="BL182">
        <f t="shared" si="153"/>
        <v>5.890751079398379E-3</v>
      </c>
      <c r="BM182">
        <f t="shared" si="154"/>
        <v>5.7663262542749991E-2</v>
      </c>
      <c r="BN182">
        <f t="shared" si="155"/>
        <v>3.2014101524399616E-6</v>
      </c>
      <c r="BO182">
        <f t="shared" si="156"/>
        <v>1.8126399975013315E-2</v>
      </c>
      <c r="BP182">
        <f t="shared" si="157"/>
        <v>4.0519248764291327E-4</v>
      </c>
      <c r="BQ182">
        <f t="shared" si="158"/>
        <v>4.540260148879394E-3</v>
      </c>
      <c r="BR182">
        <f t="shared" si="159"/>
        <v>5.9052042153216786E-2</v>
      </c>
      <c r="BS182">
        <f t="shared" si="160"/>
        <v>1.1472848270392038E-2</v>
      </c>
      <c r="BT182">
        <f t="shared" si="161"/>
        <v>3.2646987369070531E-3</v>
      </c>
      <c r="BU182">
        <f t="shared" si="162"/>
        <v>1.0626842268195891E-3</v>
      </c>
      <c r="BV182">
        <f t="shared" si="163"/>
        <v>7.7540810749711716E-5</v>
      </c>
      <c r="BW182">
        <f t="shared" si="164"/>
        <v>2.4466178360166547E-6</v>
      </c>
      <c r="BX182">
        <f t="shared" si="165"/>
        <v>5.7701384411635087E-3</v>
      </c>
      <c r="BY182">
        <f t="shared" si="166"/>
        <v>3.8879333386829724E-3</v>
      </c>
    </row>
    <row r="183" spans="1:77" ht="15.75" thickBot="1">
      <c r="A183" s="1">
        <v>41061</v>
      </c>
      <c r="B183" s="3">
        <v>18</v>
      </c>
      <c r="C183" s="3">
        <v>118.2</v>
      </c>
      <c r="D183" s="3">
        <v>731</v>
      </c>
      <c r="E183" s="3">
        <v>356</v>
      </c>
      <c r="F183" s="2">
        <v>93.76</v>
      </c>
      <c r="G183" s="3">
        <v>3106</v>
      </c>
      <c r="H183" s="2">
        <v>89.5</v>
      </c>
      <c r="I183" s="3">
        <v>69.75</v>
      </c>
      <c r="J183" s="3">
        <v>418.1</v>
      </c>
      <c r="K183" s="3">
        <v>11350</v>
      </c>
      <c r="L183" s="3">
        <v>380.9</v>
      </c>
      <c r="M183" s="3">
        <v>169.5</v>
      </c>
      <c r="N183" s="3">
        <v>710</v>
      </c>
      <c r="O183" s="3">
        <v>859.2</v>
      </c>
      <c r="Q183">
        <f t="shared" si="112"/>
        <v>-1.5855658829961681E-2</v>
      </c>
      <c r="R183">
        <f t="shared" si="113"/>
        <v>-1.606592857737445E-2</v>
      </c>
      <c r="S183">
        <f t="shared" si="114"/>
        <v>-5.4421768707482989E-3</v>
      </c>
      <c r="T183">
        <f t="shared" si="115"/>
        <v>-2.0632737276478678E-2</v>
      </c>
      <c r="U183">
        <f t="shared" si="116"/>
        <v>-7.9356681832610295E-3</v>
      </c>
      <c r="V183">
        <f t="shared" si="117"/>
        <v>1.9354838709677419E-3</v>
      </c>
      <c r="W183">
        <f t="shared" si="118"/>
        <v>-4.1755888650963656E-2</v>
      </c>
      <c r="X183">
        <f t="shared" si="119"/>
        <v>-1.0778612962700398E-2</v>
      </c>
      <c r="Y183">
        <f t="shared" si="120"/>
        <v>-9.241706161137387E-3</v>
      </c>
      <c r="Z183">
        <f t="shared" si="121"/>
        <v>1.611459265890779E-2</v>
      </c>
      <c r="AA183">
        <f t="shared" si="122"/>
        <v>2.3684210526315193E-3</v>
      </c>
      <c r="AB183">
        <f t="shared" si="123"/>
        <v>0</v>
      </c>
      <c r="AC183">
        <f t="shared" si="124"/>
        <v>-1.4299597389976337E-2</v>
      </c>
      <c r="AD183">
        <f t="shared" si="124"/>
        <v>-7.3937153419593084E-3</v>
      </c>
      <c r="AG183">
        <f t="shared" si="125"/>
        <v>2.6698749820777202E-4</v>
      </c>
      <c r="AH183">
        <f t="shared" si="126"/>
        <v>2.0172727070152482E-4</v>
      </c>
      <c r="AI183">
        <f t="shared" si="127"/>
        <v>2.6434480233708609E-5</v>
      </c>
      <c r="AJ183">
        <f t="shared" si="128"/>
        <v>4.2002338638092557E-4</v>
      </c>
      <c r="AK183">
        <f t="shared" si="129"/>
        <v>5.8768459630041767E-5</v>
      </c>
      <c r="AL183">
        <f t="shared" si="130"/>
        <v>2.8852723116566709E-6</v>
      </c>
      <c r="AM183">
        <f t="shared" si="131"/>
        <v>1.6293387221997591E-3</v>
      </c>
      <c r="AN183">
        <f t="shared" si="132"/>
        <v>9.1157149196003338E-5</v>
      </c>
      <c r="AO183">
        <f t="shared" si="133"/>
        <v>9.3144918766879594E-5</v>
      </c>
      <c r="AP183">
        <f t="shared" si="134"/>
        <v>2.4415902326282887E-4</v>
      </c>
      <c r="AQ183">
        <f t="shared" si="135"/>
        <v>7.1530925691729436E-6</v>
      </c>
      <c r="AR183">
        <f t="shared" si="136"/>
        <v>2.5877851239446424E-8</v>
      </c>
      <c r="AS183">
        <f t="shared" si="137"/>
        <v>2.1053577796689029E-4</v>
      </c>
      <c r="AT183">
        <f t="shared" si="138"/>
        <v>5.2313630672382718E-5</v>
      </c>
      <c r="AV183">
        <f t="shared" si="139"/>
        <v>-6.1032863849765341E-2</v>
      </c>
      <c r="AW183">
        <f t="shared" si="140"/>
        <v>-0.23859829940736926</v>
      </c>
      <c r="AX183">
        <f t="shared" si="141"/>
        <v>-2.5333333333333333E-2</v>
      </c>
      <c r="AY183">
        <f t="shared" si="142"/>
        <v>-0.15879017013232513</v>
      </c>
      <c r="AZ183">
        <f t="shared" si="143"/>
        <v>-3.6382322713257885E-2</v>
      </c>
      <c r="BA183">
        <f t="shared" si="144"/>
        <v>-9.1812865497076027E-2</v>
      </c>
      <c r="BB183">
        <f t="shared" si="145"/>
        <v>-0.29527559055118108</v>
      </c>
      <c r="BC183">
        <f t="shared" si="146"/>
        <v>-9.4155844155844159E-2</v>
      </c>
      <c r="BD183">
        <f t="shared" si="147"/>
        <v>-4.7825096788886357E-2</v>
      </c>
      <c r="BE183">
        <f t="shared" si="148"/>
        <v>3.1818181818181815E-2</v>
      </c>
      <c r="BF183">
        <f t="shared" si="149"/>
        <v>2.6322716504343252E-3</v>
      </c>
      <c r="BG183">
        <f t="shared" si="150"/>
        <v>-1.7391304347826087E-2</v>
      </c>
      <c r="BH183">
        <f t="shared" si="151"/>
        <v>-8.7168938030341939E-2</v>
      </c>
      <c r="BI183">
        <f t="shared" si="152"/>
        <v>-7.9395692703310733E-2</v>
      </c>
      <c r="BL183">
        <f t="shared" si="153"/>
        <v>5.4279748681910376E-3</v>
      </c>
      <c r="BM183">
        <f t="shared" si="154"/>
        <v>4.1245155959264042E-2</v>
      </c>
      <c r="BN183">
        <f t="shared" si="155"/>
        <v>3.6625307272247066E-4</v>
      </c>
      <c r="BO183">
        <f t="shared" si="156"/>
        <v>2.4624218838691654E-2</v>
      </c>
      <c r="BP183">
        <f t="shared" si="157"/>
        <v>1.0423155565930764E-3</v>
      </c>
      <c r="BQ183">
        <f t="shared" si="158"/>
        <v>8.4691346110322384E-3</v>
      </c>
      <c r="BR183">
        <f t="shared" si="159"/>
        <v>7.2189936543647568E-2</v>
      </c>
      <c r="BS183">
        <f t="shared" si="160"/>
        <v>5.329928182003868E-3</v>
      </c>
      <c r="BT183">
        <f t="shared" si="161"/>
        <v>3.1895849961584579E-3</v>
      </c>
      <c r="BU183">
        <f t="shared" si="162"/>
        <v>6.3178533851295231E-4</v>
      </c>
      <c r="BV183">
        <f t="shared" si="163"/>
        <v>7.7430764562458194E-5</v>
      </c>
      <c r="BW183">
        <f t="shared" si="164"/>
        <v>1.5596730102920481E-4</v>
      </c>
      <c r="BX183">
        <f t="shared" si="165"/>
        <v>8.2238319700436956E-3</v>
      </c>
      <c r="BY183">
        <f t="shared" si="166"/>
        <v>5.7450201583669602E-3</v>
      </c>
    </row>
    <row r="184" spans="1:77" ht="15.75" thickBot="1">
      <c r="A184" s="1">
        <v>41060</v>
      </c>
      <c r="B184" s="3">
        <v>18.29</v>
      </c>
      <c r="C184" s="3">
        <v>120.13</v>
      </c>
      <c r="D184" s="3">
        <v>735</v>
      </c>
      <c r="E184" s="3">
        <v>363.5</v>
      </c>
      <c r="F184" s="2">
        <v>94.51</v>
      </c>
      <c r="G184" s="3">
        <v>3100</v>
      </c>
      <c r="H184" s="2">
        <v>93.4</v>
      </c>
      <c r="I184" s="3">
        <v>70.510000000000005</v>
      </c>
      <c r="J184" s="3">
        <v>422</v>
      </c>
      <c r="K184" s="3">
        <v>11170</v>
      </c>
      <c r="L184" s="3">
        <v>380</v>
      </c>
      <c r="M184" s="3">
        <v>169.5</v>
      </c>
      <c r="N184" s="3">
        <v>720.3</v>
      </c>
      <c r="O184" s="3">
        <v>865.6</v>
      </c>
      <c r="Q184">
        <f t="shared" si="112"/>
        <v>4.945054945054937E-3</v>
      </c>
      <c r="R184">
        <f t="shared" si="113"/>
        <v>-3.5100401606425739E-2</v>
      </c>
      <c r="S184">
        <f t="shared" si="114"/>
        <v>-4.0650406504065045E-3</v>
      </c>
      <c r="T184">
        <f t="shared" si="115"/>
        <v>-1.7301973506353006E-2</v>
      </c>
      <c r="U184">
        <f t="shared" si="116"/>
        <v>-2.2170608108107448E-3</v>
      </c>
      <c r="V184">
        <f t="shared" si="117"/>
        <v>-1.6809387884554394E-2</v>
      </c>
      <c r="W184">
        <f t="shared" si="118"/>
        <v>-3.7113402061855615E-2</v>
      </c>
      <c r="X184">
        <f t="shared" si="119"/>
        <v>-4.3283582089552207E-2</v>
      </c>
      <c r="Y184">
        <f t="shared" si="120"/>
        <v>6.4393036012401345E-3</v>
      </c>
      <c r="Z184">
        <f t="shared" si="121"/>
        <v>-1.5859030837004406E-2</v>
      </c>
      <c r="AA184">
        <f t="shared" si="122"/>
        <v>0</v>
      </c>
      <c r="AB184">
        <f t="shared" si="123"/>
        <v>-2.9411764705882353E-3</v>
      </c>
      <c r="AC184">
        <f t="shared" si="124"/>
        <v>-2.6621621621621683E-2</v>
      </c>
      <c r="AD184">
        <f t="shared" si="124"/>
        <v>-1.2661115546937404E-2</v>
      </c>
      <c r="AG184">
        <f t="shared" si="125"/>
        <v>1.9900179197472541E-5</v>
      </c>
      <c r="AH184">
        <f t="shared" si="126"/>
        <v>1.1047344380875007E-3</v>
      </c>
      <c r="AI184">
        <f t="shared" si="127"/>
        <v>1.4170037827584696E-5</v>
      </c>
      <c r="AJ184">
        <f t="shared" si="128"/>
        <v>2.9459288340122244E-4</v>
      </c>
      <c r="AK184">
        <f t="shared" si="129"/>
        <v>3.7925675974062785E-6</v>
      </c>
      <c r="AL184">
        <f t="shared" si="130"/>
        <v>2.9057507617045206E-4</v>
      </c>
      <c r="AM184">
        <f t="shared" si="131"/>
        <v>1.2761028293440042E-3</v>
      </c>
      <c r="AN184">
        <f t="shared" si="132"/>
        <v>1.7684206994686954E-3</v>
      </c>
      <c r="AO184">
        <f t="shared" si="133"/>
        <v>3.6359069775027006E-5</v>
      </c>
      <c r="AP184">
        <f t="shared" si="134"/>
        <v>2.6725824059895226E-4</v>
      </c>
      <c r="AQ184">
        <f t="shared" si="135"/>
        <v>9.3700610143068842E-8</v>
      </c>
      <c r="AR184">
        <f t="shared" si="136"/>
        <v>7.7301266363482063E-6</v>
      </c>
      <c r="AS184">
        <f t="shared" si="137"/>
        <v>7.1994953200575282E-4</v>
      </c>
      <c r="AT184">
        <f t="shared" si="138"/>
        <v>1.5625541101709642E-4</v>
      </c>
      <c r="AV184">
        <f t="shared" si="139"/>
        <v>-3.8885969521807777E-2</v>
      </c>
      <c r="AW184">
        <f t="shared" si="140"/>
        <v>-0.18721244925575112</v>
      </c>
      <c r="AX184">
        <f t="shared" si="141"/>
        <v>-3.2640168465385568E-2</v>
      </c>
      <c r="AY184">
        <f t="shared" si="142"/>
        <v>-0.15070093457943926</v>
      </c>
      <c r="AZ184">
        <f t="shared" si="143"/>
        <v>-2.7674897119341541E-2</v>
      </c>
      <c r="BA184">
        <f t="shared" si="144"/>
        <v>-0.10533910533910534</v>
      </c>
      <c r="BB184">
        <f t="shared" si="145"/>
        <v>-0.2611928492327163</v>
      </c>
      <c r="BC184">
        <f t="shared" si="146"/>
        <v>-0.12735148514851477</v>
      </c>
      <c r="BD184">
        <f t="shared" si="147"/>
        <v>-2.4277456647398842E-2</v>
      </c>
      <c r="BE184">
        <f t="shared" si="148"/>
        <v>2.055733211512106E-2</v>
      </c>
      <c r="BF184">
        <f t="shared" si="149"/>
        <v>0</v>
      </c>
      <c r="BG184">
        <f t="shared" si="150"/>
        <v>-2.5862068965517241E-2</v>
      </c>
      <c r="BH184">
        <f t="shared" si="151"/>
        <v>-6.7934782608695662E-2</v>
      </c>
      <c r="BI184">
        <f t="shared" si="152"/>
        <v>-7.7873655054863128E-2</v>
      </c>
      <c r="BL184">
        <f t="shared" si="153"/>
        <v>2.6551241629291186E-3</v>
      </c>
      <c r="BM184">
        <f t="shared" si="154"/>
        <v>2.3013856160204616E-2</v>
      </c>
      <c r="BN184">
        <f t="shared" si="155"/>
        <v>6.9931552685197659E-4</v>
      </c>
      <c r="BO184">
        <f t="shared" si="156"/>
        <v>2.215091174742707E-2</v>
      </c>
      <c r="BP184">
        <f t="shared" si="157"/>
        <v>5.5589787526719712E-4</v>
      </c>
      <c r="BQ184">
        <f t="shared" si="158"/>
        <v>1.1141676704603682E-2</v>
      </c>
      <c r="BR184">
        <f t="shared" si="159"/>
        <v>5.5036741815322851E-2</v>
      </c>
      <c r="BS184">
        <f t="shared" si="160"/>
        <v>1.1278864406136211E-2</v>
      </c>
      <c r="BT184">
        <f t="shared" si="161"/>
        <v>1.0843039483385691E-3</v>
      </c>
      <c r="BU184">
        <f t="shared" si="162"/>
        <v>1.92501492921413E-4</v>
      </c>
      <c r="BV184">
        <f t="shared" si="163"/>
        <v>3.803440015936562E-5</v>
      </c>
      <c r="BW184">
        <f t="shared" si="164"/>
        <v>4.3929860883370434E-4</v>
      </c>
      <c r="BX184">
        <f t="shared" si="165"/>
        <v>5.1052726278974477E-3</v>
      </c>
      <c r="BY184">
        <f t="shared" si="166"/>
        <v>5.5166082960057946E-3</v>
      </c>
    </row>
    <row r="185" spans="1:77" ht="15.75" thickBot="1">
      <c r="A185" s="1">
        <v>41059</v>
      </c>
      <c r="B185" s="3">
        <v>18.2</v>
      </c>
      <c r="C185" s="3">
        <v>124.5</v>
      </c>
      <c r="D185" s="3">
        <v>738</v>
      </c>
      <c r="E185" s="3">
        <v>369.9</v>
      </c>
      <c r="F185" s="2">
        <v>94.72</v>
      </c>
      <c r="G185" s="3">
        <v>3153</v>
      </c>
      <c r="H185" s="2">
        <v>97</v>
      </c>
      <c r="I185" s="3">
        <v>73.7</v>
      </c>
      <c r="J185" s="3">
        <v>419.3</v>
      </c>
      <c r="K185" s="3">
        <v>11350</v>
      </c>
      <c r="L185" s="3">
        <v>380</v>
      </c>
      <c r="M185" s="3">
        <v>170</v>
      </c>
      <c r="N185" s="3">
        <v>740</v>
      </c>
      <c r="O185" s="3">
        <v>876.7</v>
      </c>
      <c r="Q185">
        <f t="shared" si="112"/>
        <v>-1.8338727076591146E-2</v>
      </c>
      <c r="R185">
        <f t="shared" si="113"/>
        <v>4.0322580645161289E-3</v>
      </c>
      <c r="S185">
        <f t="shared" si="114"/>
        <v>1.8633540372670808E-2</v>
      </c>
      <c r="T185">
        <f t="shared" si="115"/>
        <v>-2.1428571428571488E-2</v>
      </c>
      <c r="U185">
        <f t="shared" si="116"/>
        <v>1.3264869490800116E-2</v>
      </c>
      <c r="V185">
        <f t="shared" si="117"/>
        <v>1.1225144323284156E-2</v>
      </c>
      <c r="W185">
        <f t="shared" si="118"/>
        <v>-5.8252427184466021E-2</v>
      </c>
      <c r="X185">
        <f t="shared" si="119"/>
        <v>-7.2606014848370412E-2</v>
      </c>
      <c r="Y185">
        <f t="shared" si="120"/>
        <v>-4.274519116599409E-3</v>
      </c>
      <c r="Z185">
        <f t="shared" si="121"/>
        <v>-2.8669234060761661E-2</v>
      </c>
      <c r="AA185">
        <f t="shared" si="122"/>
        <v>-2.6246719160104987E-3</v>
      </c>
      <c r="AB185">
        <f t="shared" si="123"/>
        <v>-2.8740688603437685E-3</v>
      </c>
      <c r="AC185">
        <f t="shared" si="124"/>
        <v>2.7100271002710027E-3</v>
      </c>
      <c r="AD185">
        <f t="shared" si="124"/>
        <v>-1.594351440610383E-3</v>
      </c>
      <c r="AG185">
        <f t="shared" si="125"/>
        <v>3.5429856524660697E-4</v>
      </c>
      <c r="AH185">
        <f t="shared" si="126"/>
        <v>3.4752369807358281E-5</v>
      </c>
      <c r="AI185">
        <f t="shared" si="127"/>
        <v>3.5850657867682957E-4</v>
      </c>
      <c r="AJ185">
        <f t="shared" si="128"/>
        <v>4.5327714002040258E-4</v>
      </c>
      <c r="AK185">
        <f t="shared" si="129"/>
        <v>1.8318211467604337E-4</v>
      </c>
      <c r="AL185">
        <f t="shared" si="130"/>
        <v>1.2074206411267607E-4</v>
      </c>
      <c r="AM185">
        <f t="shared" si="131"/>
        <v>3.2332423082136333E-3</v>
      </c>
      <c r="AN185">
        <f t="shared" si="132"/>
        <v>5.0943945081982122E-3</v>
      </c>
      <c r="AO185">
        <f t="shared" si="133"/>
        <v>2.1939616926455679E-5</v>
      </c>
      <c r="AP185">
        <f t="shared" si="134"/>
        <v>8.5020284246864442E-4</v>
      </c>
      <c r="AQ185">
        <f t="shared" si="135"/>
        <v>5.3757499753994003E-6</v>
      </c>
      <c r="AR185">
        <f t="shared" si="136"/>
        <v>7.3614700770553531E-6</v>
      </c>
      <c r="AS185">
        <f t="shared" si="137"/>
        <v>6.248867170955729E-6</v>
      </c>
      <c r="AT185">
        <f t="shared" si="138"/>
        <v>2.0547855895009678E-6</v>
      </c>
      <c r="AV185">
        <f t="shared" si="139"/>
        <v>-4.4117647058823525E-2</v>
      </c>
      <c r="AW185">
        <f t="shared" si="140"/>
        <v>-0.14761057099821992</v>
      </c>
      <c r="AX185">
        <f t="shared" si="141"/>
        <v>-2.6385224274406333E-2</v>
      </c>
      <c r="AY185">
        <f t="shared" si="142"/>
        <v>-0.13169014084507047</v>
      </c>
      <c r="AZ185">
        <f t="shared" si="143"/>
        <v>-1.6917488323819362E-2</v>
      </c>
      <c r="BA185">
        <f t="shared" si="144"/>
        <v>-8.8728323699421963E-2</v>
      </c>
      <c r="BB185">
        <f t="shared" si="145"/>
        <v>-0.23338338733897102</v>
      </c>
      <c r="BC185">
        <f t="shared" si="146"/>
        <v>-9.2923076923076886E-2</v>
      </c>
      <c r="BD185">
        <f t="shared" si="147"/>
        <v>-1.6881594372801848E-2</v>
      </c>
      <c r="BE185">
        <f t="shared" si="148"/>
        <v>4.0234625607185409E-2</v>
      </c>
      <c r="BF185">
        <f t="shared" si="149"/>
        <v>2.6385224274406332E-3</v>
      </c>
      <c r="BG185">
        <f t="shared" si="150"/>
        <v>-8.7463556851311956E-3</v>
      </c>
      <c r="BH185">
        <f t="shared" si="151"/>
        <v>-3.4572733202870187E-2</v>
      </c>
      <c r="BI185">
        <f t="shared" si="152"/>
        <v>-6.2352941176470542E-2</v>
      </c>
      <c r="BL185">
        <f t="shared" si="153"/>
        <v>3.2216492946685413E-3</v>
      </c>
      <c r="BM185">
        <f t="shared" si="154"/>
        <v>1.2566702841141376E-2</v>
      </c>
      <c r="BN185">
        <f t="shared" si="155"/>
        <v>4.0762117687512153E-4</v>
      </c>
      <c r="BO185">
        <f t="shared" si="156"/>
        <v>1.6853499822697345E-2</v>
      </c>
      <c r="BP185">
        <f t="shared" si="157"/>
        <v>1.6435439539898007E-4</v>
      </c>
      <c r="BQ185">
        <f t="shared" si="158"/>
        <v>7.910921193136149E-3</v>
      </c>
      <c r="BR185">
        <f t="shared" si="159"/>
        <v>4.2761958037263625E-2</v>
      </c>
      <c r="BS185">
        <f t="shared" si="160"/>
        <v>5.1514482073366005E-3</v>
      </c>
      <c r="BT185">
        <f t="shared" si="161"/>
        <v>6.5192941927058828E-4</v>
      </c>
      <c r="BU185">
        <f t="shared" si="162"/>
        <v>1.1257222242531625E-3</v>
      </c>
      <c r="BV185">
        <f t="shared" si="163"/>
        <v>7.7540810749711716E-5</v>
      </c>
      <c r="BW185">
        <f t="shared" si="164"/>
        <v>1.4774323804036379E-5</v>
      </c>
      <c r="BX185">
        <f t="shared" si="165"/>
        <v>1.4507826714403277E-3</v>
      </c>
      <c r="BY185">
        <f t="shared" si="166"/>
        <v>3.451933774470093E-3</v>
      </c>
    </row>
    <row r="186" spans="1:77" ht="15.75" thickBot="1">
      <c r="A186" s="1">
        <v>41058</v>
      </c>
      <c r="B186" s="3">
        <v>18.54</v>
      </c>
      <c r="C186" s="3">
        <v>124</v>
      </c>
      <c r="D186" s="3">
        <v>724.5</v>
      </c>
      <c r="E186" s="3">
        <v>378</v>
      </c>
      <c r="F186" s="2">
        <v>93.48</v>
      </c>
      <c r="G186" s="3">
        <v>3118</v>
      </c>
      <c r="H186" s="2">
        <v>103</v>
      </c>
      <c r="I186" s="3">
        <v>79.47</v>
      </c>
      <c r="J186" s="3">
        <v>421.1</v>
      </c>
      <c r="K186" s="3">
        <v>11685</v>
      </c>
      <c r="L186" s="3">
        <v>381</v>
      </c>
      <c r="M186" s="3">
        <v>170.49</v>
      </c>
      <c r="N186" s="3">
        <v>738</v>
      </c>
      <c r="O186" s="3">
        <v>878.1</v>
      </c>
      <c r="Q186">
        <f t="shared" si="112"/>
        <v>-4.2964554242750719E-3</v>
      </c>
      <c r="R186">
        <f t="shared" si="113"/>
        <v>8.130081300813009E-3</v>
      </c>
      <c r="S186">
        <f t="shared" si="114"/>
        <v>1.5416958654519973E-2</v>
      </c>
      <c r="T186">
        <f t="shared" si="115"/>
        <v>2.7732463295269138E-2</v>
      </c>
      <c r="U186">
        <f t="shared" si="116"/>
        <v>5.2693838047102818E-3</v>
      </c>
      <c r="V186">
        <f t="shared" si="117"/>
        <v>9.3881515053415351E-3</v>
      </c>
      <c r="W186">
        <f t="shared" si="118"/>
        <v>4.8780487804878049E-3</v>
      </c>
      <c r="X186">
        <f t="shared" si="119"/>
        <v>1.8846153846153832E-2</v>
      </c>
      <c r="Y186">
        <f t="shared" si="120"/>
        <v>3.3357159876102791E-3</v>
      </c>
      <c r="Z186">
        <f t="shared" si="121"/>
        <v>3.8659793814432991E-3</v>
      </c>
      <c r="AA186">
        <f t="shared" si="122"/>
        <v>6.6050198150594455E-3</v>
      </c>
      <c r="AB186">
        <f t="shared" si="123"/>
        <v>2.8823529411765242E-3</v>
      </c>
      <c r="AC186">
        <f t="shared" si="124"/>
        <v>2.1453287197231833E-2</v>
      </c>
      <c r="AD186">
        <f t="shared" si="124"/>
        <v>1.4323668707404386E-2</v>
      </c>
      <c r="AG186">
        <f t="shared" si="125"/>
        <v>2.2853645677774837E-5</v>
      </c>
      <c r="AH186">
        <f t="shared" si="126"/>
        <v>9.9858795853402337E-5</v>
      </c>
      <c r="AI186">
        <f t="shared" si="127"/>
        <v>2.4704572346763188E-4</v>
      </c>
      <c r="AJ186">
        <f t="shared" si="128"/>
        <v>7.7677750592225459E-4</v>
      </c>
      <c r="AK186">
        <f t="shared" si="129"/>
        <v>3.0680444015468487E-5</v>
      </c>
      <c r="AL186">
        <f t="shared" si="130"/>
        <v>8.3745862836211922E-5</v>
      </c>
      <c r="AM186">
        <f t="shared" si="131"/>
        <v>3.9298722775241468E-5</v>
      </c>
      <c r="AN186">
        <f t="shared" si="132"/>
        <v>4.0309161047934211E-4</v>
      </c>
      <c r="AO186">
        <f t="shared" si="133"/>
        <v>8.5630012425715779E-6</v>
      </c>
      <c r="AP186">
        <f t="shared" si="134"/>
        <v>1.1403963229444461E-5</v>
      </c>
      <c r="AQ186">
        <f t="shared" si="135"/>
        <v>4.7763653865805436E-5</v>
      </c>
      <c r="AR186">
        <f t="shared" si="136"/>
        <v>9.2611811698608702E-6</v>
      </c>
      <c r="AS186">
        <f t="shared" si="137"/>
        <v>4.5126647316942814E-4</v>
      </c>
      <c r="AT186">
        <f t="shared" si="138"/>
        <v>2.0980270480273861E-4</v>
      </c>
      <c r="AV186">
        <f t="shared" si="139"/>
        <v>-3.2258064516130251E-3</v>
      </c>
      <c r="AW186">
        <f t="shared" si="140"/>
        <v>-0.1111111111111111</v>
      </c>
      <c r="AX186">
        <f t="shared" si="141"/>
        <v>-4.6585076983813631E-2</v>
      </c>
      <c r="AY186">
        <f t="shared" si="142"/>
        <v>-0.10701630049610208</v>
      </c>
      <c r="AZ186">
        <f t="shared" si="143"/>
        <v>-1.9200503619767058E-2</v>
      </c>
      <c r="BA186">
        <f t="shared" si="144"/>
        <v>-9.8843930635838156E-2</v>
      </c>
      <c r="BB186">
        <f t="shared" si="145"/>
        <v>-0.18318794607454397</v>
      </c>
      <c r="BC186">
        <f t="shared" si="146"/>
        <v>5.9493670886075802E-3</v>
      </c>
      <c r="BD186">
        <f t="shared" si="147"/>
        <v>-8.2430522845030607E-3</v>
      </c>
      <c r="BE186">
        <f t="shared" si="148"/>
        <v>7.0054945054945056E-2</v>
      </c>
      <c r="BF186">
        <f t="shared" si="149"/>
        <v>7.9365079365079361E-3</v>
      </c>
      <c r="BG186">
        <f t="shared" si="150"/>
        <v>-3.5651665692576578E-3</v>
      </c>
      <c r="BH186">
        <f t="shared" si="151"/>
        <v>-1.3368983957219251E-2</v>
      </c>
      <c r="BI186">
        <f t="shared" si="152"/>
        <v>-5.6009460331111607E-2</v>
      </c>
      <c r="BL186">
        <f t="shared" si="153"/>
        <v>2.5178497812288787E-4</v>
      </c>
      <c r="BM186">
        <f t="shared" si="154"/>
        <v>5.7156391587660843E-3</v>
      </c>
      <c r="BN186">
        <f t="shared" si="155"/>
        <v>1.6313103482187331E-3</v>
      </c>
      <c r="BO186">
        <f t="shared" si="156"/>
        <v>1.105593148538399E-2</v>
      </c>
      <c r="BP186">
        <f t="shared" si="157"/>
        <v>2.2810342177280405E-4</v>
      </c>
      <c r="BQ186">
        <f t="shared" si="158"/>
        <v>9.8126788247574065E-3</v>
      </c>
      <c r="BR186">
        <f t="shared" si="159"/>
        <v>2.4521745217612169E-2</v>
      </c>
      <c r="BS186">
        <f t="shared" si="160"/>
        <v>7.3434789408963132E-4</v>
      </c>
      <c r="BT186">
        <f t="shared" si="161"/>
        <v>2.8541961830629947E-4</v>
      </c>
      <c r="BU186">
        <f t="shared" si="162"/>
        <v>4.0160235231029824E-3</v>
      </c>
      <c r="BV186">
        <f t="shared" si="163"/>
        <v>1.9891467891181385E-4</v>
      </c>
      <c r="BW186">
        <f t="shared" si="164"/>
        <v>1.7887747944348377E-6</v>
      </c>
      <c r="BX186">
        <f t="shared" si="165"/>
        <v>2.8511645883059632E-4</v>
      </c>
      <c r="BY186">
        <f t="shared" si="166"/>
        <v>2.7467744374114617E-3</v>
      </c>
    </row>
    <row r="187" spans="1:77" ht="15.75" thickBot="1">
      <c r="A187" s="1">
        <v>41057</v>
      </c>
      <c r="B187" s="3">
        <v>18.62</v>
      </c>
      <c r="C187" s="3">
        <v>123</v>
      </c>
      <c r="D187" s="3">
        <v>713.5</v>
      </c>
      <c r="E187" s="3">
        <v>367.8</v>
      </c>
      <c r="F187" s="2">
        <v>92.99</v>
      </c>
      <c r="G187" s="3">
        <v>3089</v>
      </c>
      <c r="H187" s="2">
        <v>102.5</v>
      </c>
      <c r="I187" s="3">
        <v>78</v>
      </c>
      <c r="J187" s="3">
        <v>419.7</v>
      </c>
      <c r="K187" s="3">
        <v>11640</v>
      </c>
      <c r="L187" s="3">
        <v>378.5</v>
      </c>
      <c r="M187" s="3">
        <v>170</v>
      </c>
      <c r="N187" s="3">
        <v>722.5</v>
      </c>
      <c r="O187" s="3">
        <v>865.7</v>
      </c>
      <c r="Q187">
        <f t="shared" si="112"/>
        <v>-1.072961373390535E-3</v>
      </c>
      <c r="R187">
        <f t="shared" si="113"/>
        <v>0</v>
      </c>
      <c r="S187">
        <f t="shared" si="114"/>
        <v>-1.5862068965517243E-2</v>
      </c>
      <c r="T187">
        <f t="shared" si="115"/>
        <v>9.0534979423868619E-3</v>
      </c>
      <c r="U187">
        <f t="shared" si="116"/>
        <v>4.2116630669546502E-3</v>
      </c>
      <c r="V187">
        <f t="shared" si="117"/>
        <v>-2.2777602024675735E-2</v>
      </c>
      <c r="W187">
        <f t="shared" si="118"/>
        <v>1.4851485148514851E-2</v>
      </c>
      <c r="X187">
        <f t="shared" si="119"/>
        <v>0.13818765504158761</v>
      </c>
      <c r="Y187">
        <f t="shared" si="120"/>
        <v>5.2694610778442844E-3</v>
      </c>
      <c r="Z187">
        <f t="shared" si="121"/>
        <v>2.0157756354075372E-2</v>
      </c>
      <c r="AA187">
        <f t="shared" si="122"/>
        <v>-2.635046113306983E-3</v>
      </c>
      <c r="AB187">
        <f t="shared" si="123"/>
        <v>0</v>
      </c>
      <c r="AC187">
        <f t="shared" si="124"/>
        <v>5.5393989752108744E-4</v>
      </c>
      <c r="AD187">
        <f t="shared" si="124"/>
        <v>-4.4848206071756869E-3</v>
      </c>
      <c r="AG187">
        <f t="shared" si="125"/>
        <v>2.4244191167226681E-6</v>
      </c>
      <c r="AH187">
        <f t="shared" si="126"/>
        <v>3.4702324684259596E-6</v>
      </c>
      <c r="AI187">
        <f t="shared" si="127"/>
        <v>2.4215528344148483E-4</v>
      </c>
      <c r="AJ187">
        <f t="shared" si="128"/>
        <v>8.4488509357460339E-5</v>
      </c>
      <c r="AK187">
        <f t="shared" si="129"/>
        <v>2.0081801542572125E-5</v>
      </c>
      <c r="AL187">
        <f t="shared" si="130"/>
        <v>5.2966614980457698E-4</v>
      </c>
      <c r="AM187">
        <f t="shared" si="131"/>
        <v>2.6381249464369871E-4</v>
      </c>
      <c r="AN187">
        <f t="shared" si="132"/>
        <v>1.9437557928733792E-2</v>
      </c>
      <c r="AO187">
        <f t="shared" si="133"/>
        <v>2.3619655547367514E-5</v>
      </c>
      <c r="AP187">
        <f t="shared" si="134"/>
        <v>3.8685982209310087E-4</v>
      </c>
      <c r="AQ187">
        <f t="shared" si="135"/>
        <v>5.4239641291395028E-6</v>
      </c>
      <c r="AR187">
        <f t="shared" si="136"/>
        <v>2.5877851239446424E-8</v>
      </c>
      <c r="AS187">
        <f t="shared" si="137"/>
        <v>1.1812021862478589E-7</v>
      </c>
      <c r="AT187">
        <f t="shared" si="138"/>
        <v>1.8696297129932179E-5</v>
      </c>
      <c r="AV187">
        <f t="shared" si="139"/>
        <v>-1.6376122556788098E-2</v>
      </c>
      <c r="AW187">
        <f t="shared" si="140"/>
        <v>-8.2774049217002196E-2</v>
      </c>
      <c r="AX187">
        <f t="shared" si="141"/>
        <v>-6.7198326578637696E-2</v>
      </c>
      <c r="AY187">
        <f t="shared" si="142"/>
        <v>-0.15564738292011021</v>
      </c>
      <c r="AZ187">
        <f t="shared" si="143"/>
        <v>-2.5262054507337636E-2</v>
      </c>
      <c r="BA187">
        <f t="shared" si="144"/>
        <v>-9.7838785046728965E-2</v>
      </c>
      <c r="BB187">
        <f t="shared" si="145"/>
        <v>-0.18130990415335466</v>
      </c>
      <c r="BC187">
        <f t="shared" si="146"/>
        <v>-4.9244271087274576E-2</v>
      </c>
      <c r="BD187">
        <f t="shared" si="147"/>
        <v>-1.9392523364486009E-2</v>
      </c>
      <c r="BE187">
        <f t="shared" si="148"/>
        <v>6.3790897459331017E-2</v>
      </c>
      <c r="BF187">
        <f t="shared" si="149"/>
        <v>1.0579211848716669E-3</v>
      </c>
      <c r="BG187">
        <f t="shared" si="150"/>
        <v>-5.8479532163742687E-3</v>
      </c>
      <c r="BH187">
        <f t="shared" si="151"/>
        <v>-3.9867109634551492E-2</v>
      </c>
      <c r="BI187">
        <f t="shared" si="152"/>
        <v>-7.431565440547476E-2</v>
      </c>
      <c r="BL187">
        <f t="shared" si="153"/>
        <v>8.4204722427716537E-4</v>
      </c>
      <c r="BM187">
        <f t="shared" si="154"/>
        <v>2.2339598416827164E-3</v>
      </c>
      <c r="BN187">
        <f t="shared" si="155"/>
        <v>3.7213334009689476E-3</v>
      </c>
      <c r="BO187">
        <f t="shared" si="156"/>
        <v>2.3647756953425612E-2</v>
      </c>
      <c r="BP187">
        <f t="shared" si="157"/>
        <v>4.4794215594114601E-4</v>
      </c>
      <c r="BQ187">
        <f t="shared" si="158"/>
        <v>9.6145517761300741E-3</v>
      </c>
      <c r="BR187">
        <f t="shared" si="159"/>
        <v>2.3937091293724171E-2</v>
      </c>
      <c r="BS187">
        <f t="shared" si="160"/>
        <v>7.8931689169344313E-4</v>
      </c>
      <c r="BT187">
        <f t="shared" si="161"/>
        <v>7.8645682433668034E-4</v>
      </c>
      <c r="BU187">
        <f t="shared" si="162"/>
        <v>3.2613300681822608E-3</v>
      </c>
      <c r="BV187">
        <f t="shared" si="163"/>
        <v>5.2202428057986558E-5</v>
      </c>
      <c r="BW187">
        <f t="shared" si="164"/>
        <v>8.9365975639713885E-7</v>
      </c>
      <c r="BX187">
        <f t="shared" si="165"/>
        <v>1.8821295953632591E-3</v>
      </c>
      <c r="BY187">
        <f t="shared" si="166"/>
        <v>5.0007346837937861E-3</v>
      </c>
    </row>
    <row r="188" spans="1:77" ht="15.75" thickBot="1">
      <c r="A188" s="1">
        <v>41054</v>
      </c>
      <c r="B188" s="3">
        <v>18.64</v>
      </c>
      <c r="C188" s="3">
        <v>123</v>
      </c>
      <c r="D188" s="3">
        <v>725</v>
      </c>
      <c r="E188" s="3">
        <v>364.5</v>
      </c>
      <c r="F188" s="2">
        <v>92.6</v>
      </c>
      <c r="G188" s="3">
        <v>3161</v>
      </c>
      <c r="H188" s="2">
        <v>101</v>
      </c>
      <c r="I188" s="3">
        <v>68.53</v>
      </c>
      <c r="J188" s="3">
        <v>417.5</v>
      </c>
      <c r="K188" s="3">
        <v>11410</v>
      </c>
      <c r="L188" s="3">
        <v>379.5</v>
      </c>
      <c r="M188" s="3">
        <v>170</v>
      </c>
      <c r="N188" s="3">
        <v>722.1</v>
      </c>
      <c r="O188" s="3">
        <v>869.6</v>
      </c>
      <c r="Q188">
        <f t="shared" si="112"/>
        <v>-5.3361792956242195E-3</v>
      </c>
      <c r="R188">
        <f t="shared" si="113"/>
        <v>-6.4638783269961975E-2</v>
      </c>
      <c r="S188">
        <f t="shared" si="114"/>
        <v>-1.3774104683195593E-3</v>
      </c>
      <c r="T188">
        <f t="shared" si="115"/>
        <v>-1.2195121951219513E-2</v>
      </c>
      <c r="U188">
        <f t="shared" si="116"/>
        <v>1.0800302408457613E-4</v>
      </c>
      <c r="V188">
        <f t="shared" si="117"/>
        <v>-1.0641627543035994E-2</v>
      </c>
      <c r="W188">
        <f t="shared" si="118"/>
        <v>-3.3862636311459783E-2</v>
      </c>
      <c r="X188">
        <f t="shared" si="119"/>
        <v>0.14407345575959937</v>
      </c>
      <c r="Y188">
        <f t="shared" si="120"/>
        <v>-7.1343638525564806E-3</v>
      </c>
      <c r="Z188">
        <f t="shared" si="121"/>
        <v>-3.4934497816593887E-3</v>
      </c>
      <c r="AA188">
        <f t="shared" si="122"/>
        <v>3.968253968253968E-3</v>
      </c>
      <c r="AB188">
        <f t="shared" si="123"/>
        <v>0</v>
      </c>
      <c r="AC188">
        <f t="shared" si="124"/>
        <v>-3.9760638297872311E-2</v>
      </c>
      <c r="AD188">
        <f t="shared" si="124"/>
        <v>-1.0919017288444065E-2</v>
      </c>
      <c r="AG188">
        <f t="shared" si="125"/>
        <v>3.3875572567027153E-5</v>
      </c>
      <c r="AH188">
        <f t="shared" si="126"/>
        <v>3.9408170448835935E-3</v>
      </c>
      <c r="AI188">
        <f t="shared" si="127"/>
        <v>1.1592417332131501E-6</v>
      </c>
      <c r="AJ188">
        <f t="shared" si="128"/>
        <v>1.4536779512380076E-4</v>
      </c>
      <c r="AK188">
        <f t="shared" si="129"/>
        <v>1.4259102649468177E-7</v>
      </c>
      <c r="AL188">
        <f t="shared" si="130"/>
        <v>1.1834181620109396E-4</v>
      </c>
      <c r="AM188">
        <f t="shared" si="131"/>
        <v>1.0544188183669956E-3</v>
      </c>
      <c r="AN188">
        <f t="shared" si="132"/>
        <v>2.1113381273290724E-2</v>
      </c>
      <c r="AO188">
        <f t="shared" si="133"/>
        <v>5.6909208358476279E-5</v>
      </c>
      <c r="AP188">
        <f t="shared" si="134"/>
        <v>1.5859937530373947E-5</v>
      </c>
      <c r="AQ188">
        <f t="shared" si="135"/>
        <v>1.8270149324832768E-5</v>
      </c>
      <c r="AR188">
        <f t="shared" si="136"/>
        <v>2.5877851239446424E-8</v>
      </c>
      <c r="AS188">
        <f t="shared" si="137"/>
        <v>1.5976722052147257E-3</v>
      </c>
      <c r="AT188">
        <f t="shared" si="138"/>
        <v>1.1573710678166044E-4</v>
      </c>
      <c r="AV188">
        <f t="shared" si="139"/>
        <v>-2.1413276231262929E-3</v>
      </c>
      <c r="AW188">
        <f t="shared" si="140"/>
        <v>-6.2499999999999917E-2</v>
      </c>
      <c r="AX188">
        <f t="shared" si="141"/>
        <v>-6.0880829015544043E-2</v>
      </c>
      <c r="AY188">
        <f t="shared" si="142"/>
        <v>-0.1216867469879518</v>
      </c>
      <c r="AZ188">
        <f t="shared" si="143"/>
        <v>-3.7522087101132938E-2</v>
      </c>
      <c r="BA188">
        <f t="shared" si="144"/>
        <v>-5.6417910447761191E-2</v>
      </c>
      <c r="BB188">
        <f t="shared" si="145"/>
        <v>-0.18875502008032127</v>
      </c>
      <c r="BC188">
        <f t="shared" si="146"/>
        <v>-0.1961290322580645</v>
      </c>
      <c r="BD188">
        <f t="shared" si="147"/>
        <v>-2.4532710280373831E-2</v>
      </c>
      <c r="BE188">
        <f t="shared" si="148"/>
        <v>3.4451495920217588E-2</v>
      </c>
      <c r="BF188">
        <f t="shared" si="149"/>
        <v>3.968253968253968E-3</v>
      </c>
      <c r="BG188">
        <f t="shared" si="150"/>
        <v>-7.0093457943924574E-3</v>
      </c>
      <c r="BH188">
        <f t="shared" si="151"/>
        <v>-2.0217096336499291E-2</v>
      </c>
      <c r="BI188">
        <f t="shared" si="152"/>
        <v>-5.6935256479774425E-2</v>
      </c>
      <c r="BL188">
        <f t="shared" si="153"/>
        <v>2.1854462957933166E-4</v>
      </c>
      <c r="BM188">
        <f t="shared" si="154"/>
        <v>7.2849978417928289E-4</v>
      </c>
      <c r="BN188">
        <f t="shared" si="155"/>
        <v>2.9904749456553005E-3</v>
      </c>
      <c r="BO188">
        <f t="shared" si="156"/>
        <v>1.4356265923887161E-2</v>
      </c>
      <c r="BP188">
        <f t="shared" si="157"/>
        <v>1.1172090058647602E-3</v>
      </c>
      <c r="BQ188">
        <f t="shared" si="158"/>
        <v>3.2072905969404717E-3</v>
      </c>
      <c r="BR188">
        <f t="shared" si="159"/>
        <v>2.6296280593148844E-2</v>
      </c>
      <c r="BS188">
        <f t="shared" si="160"/>
        <v>3.0617841251138509E-2</v>
      </c>
      <c r="BT188">
        <f t="shared" si="161"/>
        <v>1.1011794795229531E-3</v>
      </c>
      <c r="BU188">
        <f t="shared" si="162"/>
        <v>7.710981744985158E-4</v>
      </c>
      <c r="BV188">
        <f t="shared" si="163"/>
        <v>1.0272749997902637E-4</v>
      </c>
      <c r="BW188">
        <f t="shared" si="164"/>
        <v>4.4383044178209331E-6</v>
      </c>
      <c r="BX188">
        <f t="shared" si="165"/>
        <v>5.632792242698454E-4</v>
      </c>
      <c r="BY188">
        <f t="shared" si="166"/>
        <v>2.8446728935887502E-3</v>
      </c>
    </row>
    <row r="189" spans="1:77" ht="15.75" thickBot="1">
      <c r="A189" s="1">
        <v>41053</v>
      </c>
      <c r="B189" s="3">
        <v>18.739999999999998</v>
      </c>
      <c r="C189" s="3">
        <v>131.5</v>
      </c>
      <c r="D189" s="3">
        <v>726</v>
      </c>
      <c r="E189" s="3">
        <v>369</v>
      </c>
      <c r="F189" s="2">
        <v>92.59</v>
      </c>
      <c r="G189" s="3">
        <v>3195</v>
      </c>
      <c r="H189" s="2">
        <v>104.54</v>
      </c>
      <c r="I189" s="3">
        <v>59.9</v>
      </c>
      <c r="J189" s="3">
        <v>420.5</v>
      </c>
      <c r="K189" s="3">
        <v>11450</v>
      </c>
      <c r="L189" s="3">
        <v>378</v>
      </c>
      <c r="M189" s="3">
        <v>170</v>
      </c>
      <c r="N189" s="3">
        <v>752</v>
      </c>
      <c r="O189" s="3">
        <v>879.2</v>
      </c>
      <c r="Q189">
        <f t="shared" si="112"/>
        <v>0</v>
      </c>
      <c r="R189">
        <f t="shared" si="113"/>
        <v>1.937984496124031E-2</v>
      </c>
      <c r="S189">
        <f t="shared" si="114"/>
        <v>6.9348127600554789E-3</v>
      </c>
      <c r="T189">
        <f t="shared" si="115"/>
        <v>-6.7294751009421266E-3</v>
      </c>
      <c r="U189">
        <f t="shared" si="116"/>
        <v>-1.4999999999999963E-2</v>
      </c>
      <c r="V189">
        <f t="shared" si="117"/>
        <v>-1.5408320493066256E-2</v>
      </c>
      <c r="W189">
        <f t="shared" si="118"/>
        <v>2.4901960784313788E-2</v>
      </c>
      <c r="X189">
        <f t="shared" si="119"/>
        <v>-1.8193738731355508E-2</v>
      </c>
      <c r="Y189">
        <f t="shared" si="120"/>
        <v>5.9808612440191387E-3</v>
      </c>
      <c r="Z189">
        <f t="shared" si="121"/>
        <v>-1.2931034482758621E-2</v>
      </c>
      <c r="AA189">
        <f t="shared" si="122"/>
        <v>5.3191489361702126E-3</v>
      </c>
      <c r="AB189">
        <f t="shared" si="123"/>
        <v>0</v>
      </c>
      <c r="AC189">
        <f t="shared" si="124"/>
        <v>1.6078908255641098E-2</v>
      </c>
      <c r="AD189">
        <f t="shared" si="124"/>
        <v>1.2527047033367756E-3</v>
      </c>
      <c r="AG189">
        <f t="shared" si="125"/>
        <v>2.3434627982572245E-7</v>
      </c>
      <c r="AH189">
        <f t="shared" si="126"/>
        <v>4.5125234403391818E-4</v>
      </c>
      <c r="AI189">
        <f t="shared" si="127"/>
        <v>5.2353072968575455E-5</v>
      </c>
      <c r="AJ189">
        <f t="shared" si="128"/>
        <v>4.3444048179339187E-5</v>
      </c>
      <c r="AK189">
        <f t="shared" si="129"/>
        <v>2.169844117664539E-4</v>
      </c>
      <c r="AL189">
        <f t="shared" si="130"/>
        <v>2.4477214003481928E-4</v>
      </c>
      <c r="AM189">
        <f t="shared" si="131"/>
        <v>6.9131035068204698E-4</v>
      </c>
      <c r="AN189">
        <f t="shared" si="132"/>
        <v>2.8773492439777376E-4</v>
      </c>
      <c r="AO189">
        <f t="shared" si="133"/>
        <v>3.1040563489963763E-5</v>
      </c>
      <c r="AP189">
        <f t="shared" si="134"/>
        <v>1.8009743088151696E-4</v>
      </c>
      <c r="AQ189">
        <f t="shared" si="135"/>
        <v>3.1643488078324178E-5</v>
      </c>
      <c r="AR189">
        <f t="shared" si="136"/>
        <v>2.5877851239446424E-8</v>
      </c>
      <c r="AS189">
        <f t="shared" si="137"/>
        <v>2.5181419815694517E-4</v>
      </c>
      <c r="AT189">
        <f t="shared" si="138"/>
        <v>1.9982757357859819E-6</v>
      </c>
      <c r="AV189">
        <f t="shared" si="139"/>
        <v>-1.0036978341257332E-2</v>
      </c>
      <c r="AW189">
        <f t="shared" si="140"/>
        <v>2.4941543257988998E-2</v>
      </c>
      <c r="AX189">
        <f t="shared" si="141"/>
        <v>-4.3352220318882563E-2</v>
      </c>
      <c r="AY189">
        <f t="shared" si="142"/>
        <v>-8.5728444003964371E-2</v>
      </c>
      <c r="AZ189">
        <f t="shared" si="143"/>
        <v>-3.6022904737116022E-2</v>
      </c>
      <c r="BA189">
        <f t="shared" si="144"/>
        <v>-3.6199095022624438E-2</v>
      </c>
      <c r="BB189">
        <f t="shared" si="145"/>
        <v>-0.13965928730145666</v>
      </c>
      <c r="BC189">
        <f t="shared" si="146"/>
        <v>-0.28952674653066068</v>
      </c>
      <c r="BD189">
        <f t="shared" si="147"/>
        <v>-1.2910798122065728E-2</v>
      </c>
      <c r="BE189">
        <f t="shared" si="148"/>
        <v>4.5566614921011779E-2</v>
      </c>
      <c r="BF189">
        <f t="shared" si="149"/>
        <v>-5.263157894736842E-3</v>
      </c>
      <c r="BG189">
        <f t="shared" si="150"/>
        <v>-5.8479532163742687E-3</v>
      </c>
      <c r="BH189">
        <f t="shared" si="151"/>
        <v>2.5081788440567035E-2</v>
      </c>
      <c r="BI189">
        <f t="shared" si="152"/>
        <v>-3.5118525021949079E-2</v>
      </c>
      <c r="BL189">
        <f t="shared" si="153"/>
        <v>5.1433276638871469E-4</v>
      </c>
      <c r="BM189">
        <f t="shared" si="154"/>
        <v>3.654300200367258E-3</v>
      </c>
      <c r="BN189">
        <f t="shared" si="155"/>
        <v>1.3806148909179955E-3</v>
      </c>
      <c r="BO189">
        <f t="shared" si="156"/>
        <v>7.0323877529686009E-3</v>
      </c>
      <c r="BP189">
        <f t="shared" si="157"/>
        <v>1.0192371822597113E-3</v>
      </c>
      <c r="BQ189">
        <f t="shared" si="158"/>
        <v>1.3259889211487241E-3</v>
      </c>
      <c r="BR189">
        <f t="shared" si="159"/>
        <v>1.2783817872133046E-2</v>
      </c>
      <c r="BS189">
        <f t="shared" si="160"/>
        <v>7.2026353421560857E-2</v>
      </c>
      <c r="BT189">
        <f t="shared" si="161"/>
        <v>4.6492468701543529E-4</v>
      </c>
      <c r="BU189">
        <f t="shared" si="162"/>
        <v>1.5119478441229528E-3</v>
      </c>
      <c r="BV189">
        <f t="shared" si="163"/>
        <v>8.1729862481982559E-7</v>
      </c>
      <c r="BW189">
        <f t="shared" si="164"/>
        <v>8.9365975639713885E-7</v>
      </c>
      <c r="BX189">
        <f t="shared" si="165"/>
        <v>4.6506563701813677E-4</v>
      </c>
      <c r="BY189">
        <f t="shared" si="166"/>
        <v>9.9343119454422808E-4</v>
      </c>
    </row>
    <row r="190" spans="1:77" ht="15.75" thickBot="1">
      <c r="A190" s="1">
        <v>41052</v>
      </c>
      <c r="B190" s="3">
        <v>18.739999999999998</v>
      </c>
      <c r="C190" s="3">
        <v>129</v>
      </c>
      <c r="D190" s="3">
        <v>721</v>
      </c>
      <c r="E190" s="3">
        <v>371.5</v>
      </c>
      <c r="F190" s="2">
        <v>94</v>
      </c>
      <c r="G190" s="3">
        <v>3245</v>
      </c>
      <c r="H190" s="2">
        <v>102</v>
      </c>
      <c r="I190" s="3">
        <v>61.01</v>
      </c>
      <c r="J190" s="3">
        <v>418</v>
      </c>
      <c r="K190" s="3">
        <v>11600</v>
      </c>
      <c r="L190" s="3">
        <v>376</v>
      </c>
      <c r="M190" s="3">
        <v>170</v>
      </c>
      <c r="N190" s="3">
        <v>740.1</v>
      </c>
      <c r="O190" s="3">
        <v>878.1</v>
      </c>
      <c r="Q190">
        <f t="shared" si="112"/>
        <v>-1.5982951518381E-3</v>
      </c>
      <c r="R190">
        <f t="shared" si="113"/>
        <v>-5.1470588235294115E-2</v>
      </c>
      <c r="S190">
        <f t="shared" si="114"/>
        <v>-2.7662517289073307E-3</v>
      </c>
      <c r="T190">
        <f t="shared" si="115"/>
        <v>-2.9522275899088101E-3</v>
      </c>
      <c r="U190">
        <f t="shared" si="116"/>
        <v>-1.0526315789473684E-2</v>
      </c>
      <c r="V190">
        <f t="shared" si="117"/>
        <v>-9.1603053435114507E-3</v>
      </c>
      <c r="W190">
        <f t="shared" si="118"/>
        <v>-2.8571428571428571E-2</v>
      </c>
      <c r="X190">
        <f t="shared" si="119"/>
        <v>-7.9674796747967805E-3</v>
      </c>
      <c r="Y190">
        <f t="shared" si="120"/>
        <v>-1.1820330969267139E-2</v>
      </c>
      <c r="Z190">
        <f t="shared" si="121"/>
        <v>6.9444444444444441E-3</v>
      </c>
      <c r="AA190">
        <f t="shared" si="122"/>
        <v>-1.4416775884665793E-2</v>
      </c>
      <c r="AB190">
        <f t="shared" si="123"/>
        <v>-5.882006940762841E-5</v>
      </c>
      <c r="AC190">
        <f t="shared" si="124"/>
        <v>1.5226337448559703E-2</v>
      </c>
      <c r="AD190">
        <f t="shared" si="124"/>
        <v>-4.7602856171369513E-3</v>
      </c>
      <c r="AG190">
        <f t="shared" si="125"/>
        <v>4.3363414781778695E-6</v>
      </c>
      <c r="AH190">
        <f t="shared" si="126"/>
        <v>2.4609270977499348E-3</v>
      </c>
      <c r="AI190">
        <f t="shared" si="127"/>
        <v>6.0787994620366385E-6</v>
      </c>
      <c r="AJ190">
        <f t="shared" si="128"/>
        <v>7.9183844261983966E-6</v>
      </c>
      <c r="AK190">
        <f t="shared" si="129"/>
        <v>1.0520002911958086E-4</v>
      </c>
      <c r="AL190">
        <f t="shared" si="130"/>
        <v>8.8306997218338685E-5</v>
      </c>
      <c r="AM190">
        <f t="shared" si="131"/>
        <v>7.387854520134379E-4</v>
      </c>
      <c r="AN190">
        <f t="shared" si="132"/>
        <v>4.5380324859620056E-5</v>
      </c>
      <c r="AO190">
        <f t="shared" si="133"/>
        <v>1.4956767373530274E-4</v>
      </c>
      <c r="AP190">
        <f t="shared" si="134"/>
        <v>4.1672712292484683E-5</v>
      </c>
      <c r="AQ190">
        <f t="shared" si="135"/>
        <v>1.9911101718287903E-4</v>
      </c>
      <c r="AR190">
        <f t="shared" si="136"/>
        <v>1.0413360077550706E-8</v>
      </c>
      <c r="AS190">
        <f t="shared" si="137"/>
        <v>2.2548277185410363E-4</v>
      </c>
      <c r="AT190">
        <f t="shared" si="138"/>
        <v>2.1154356259259274E-5</v>
      </c>
      <c r="AV190">
        <f t="shared" si="139"/>
        <v>-1.8848167539267172E-2</v>
      </c>
      <c r="AW190">
        <f t="shared" si="140"/>
        <v>-2.6415094339622643E-2</v>
      </c>
      <c r="AX190">
        <f t="shared" si="141"/>
        <v>-6.7270375161707627E-2</v>
      </c>
      <c r="AY190">
        <f t="shared" si="142"/>
        <v>-8.2716049382716053E-2</v>
      </c>
      <c r="AZ190">
        <f t="shared" si="143"/>
        <v>-2.3376623376623377E-2</v>
      </c>
      <c r="BA190">
        <f t="shared" si="144"/>
        <v>-5.1169590643274851E-2</v>
      </c>
      <c r="BB190">
        <f t="shared" si="145"/>
        <v>-0.19937205651491369</v>
      </c>
      <c r="BC190">
        <f t="shared" si="146"/>
        <v>-0.29058139534883726</v>
      </c>
      <c r="BD190">
        <f t="shared" si="147"/>
        <v>-3.1286210892236384E-2</v>
      </c>
      <c r="BE190">
        <f t="shared" si="148"/>
        <v>5.4641331030093644E-2</v>
      </c>
      <c r="BF190">
        <f t="shared" si="149"/>
        <v>-1.0265859436693808E-2</v>
      </c>
      <c r="BG190">
        <f t="shared" si="150"/>
        <v>-5.8479532163742687E-3</v>
      </c>
      <c r="BH190">
        <f t="shared" si="151"/>
        <v>-2.6184210526315761E-2</v>
      </c>
      <c r="BI190">
        <f t="shared" si="152"/>
        <v>-5.2648613658431286E-2</v>
      </c>
      <c r="BL190">
        <f t="shared" si="153"/>
        <v>9.916260803502757E-4</v>
      </c>
      <c r="BM190">
        <f t="shared" si="154"/>
        <v>8.2703937190331753E-5</v>
      </c>
      <c r="BN190">
        <f t="shared" si="155"/>
        <v>3.7301289128809714E-3</v>
      </c>
      <c r="BO190">
        <f t="shared" si="156"/>
        <v>6.536227466199588E-3</v>
      </c>
      <c r="BP190">
        <f t="shared" si="157"/>
        <v>3.7168804912741574E-4</v>
      </c>
      <c r="BQ190">
        <f t="shared" si="158"/>
        <v>2.6403798313021369E-3</v>
      </c>
      <c r="BR190">
        <f t="shared" si="159"/>
        <v>2.9852346482841571E-2</v>
      </c>
      <c r="BS190">
        <f t="shared" si="160"/>
        <v>7.2593553224823804E-2</v>
      </c>
      <c r="BT190">
        <f t="shared" si="161"/>
        <v>1.5950059090595063E-3</v>
      </c>
      <c r="BU190">
        <f t="shared" si="162"/>
        <v>2.3000167286970348E-3</v>
      </c>
      <c r="BV190">
        <f t="shared" si="163"/>
        <v>1.6798979723813583E-5</v>
      </c>
      <c r="BW190">
        <f t="shared" si="164"/>
        <v>8.9365975639713885E-7</v>
      </c>
      <c r="BX190">
        <f t="shared" si="165"/>
        <v>8.8212673606431801E-4</v>
      </c>
      <c r="BY190">
        <f t="shared" si="166"/>
        <v>2.4057879381940779E-3</v>
      </c>
    </row>
    <row r="191" spans="1:77" ht="15.75" thickBot="1">
      <c r="A191" s="1">
        <v>41051</v>
      </c>
      <c r="B191" s="3">
        <v>18.77</v>
      </c>
      <c r="C191" s="3">
        <v>136</v>
      </c>
      <c r="D191" s="3">
        <v>723</v>
      </c>
      <c r="E191" s="3">
        <v>372.6</v>
      </c>
      <c r="F191" s="2">
        <v>95</v>
      </c>
      <c r="G191" s="3">
        <v>3275</v>
      </c>
      <c r="H191" s="2">
        <v>105</v>
      </c>
      <c r="I191" s="3">
        <v>61.5</v>
      </c>
      <c r="J191" s="3">
        <v>423</v>
      </c>
      <c r="K191" s="3">
        <v>11520</v>
      </c>
      <c r="L191" s="3">
        <v>381.5</v>
      </c>
      <c r="M191" s="3">
        <v>170.01</v>
      </c>
      <c r="N191" s="3">
        <v>729</v>
      </c>
      <c r="O191" s="3">
        <v>882.3</v>
      </c>
      <c r="Q191">
        <f t="shared" si="112"/>
        <v>-4.7720042417815408E-3</v>
      </c>
      <c r="R191">
        <f t="shared" si="113"/>
        <v>5.3855094924447795E-2</v>
      </c>
      <c r="S191">
        <f t="shared" si="114"/>
        <v>-4.1322314049586778E-3</v>
      </c>
      <c r="T191">
        <f t="shared" si="115"/>
        <v>1.8032786885245965E-2</v>
      </c>
      <c r="U191">
        <f t="shared" si="116"/>
        <v>-7.314524555903896E-3</v>
      </c>
      <c r="V191">
        <f t="shared" si="117"/>
        <v>1.2228676245796392E-3</v>
      </c>
      <c r="W191">
        <f t="shared" si="118"/>
        <v>1.4492753623188406E-2</v>
      </c>
      <c r="X191">
        <f t="shared" si="119"/>
        <v>-1.9920318725099601E-2</v>
      </c>
      <c r="Y191">
        <f t="shared" si="120"/>
        <v>-2.5937278943645903E-3</v>
      </c>
      <c r="Z191">
        <f t="shared" si="121"/>
        <v>-2.5974025974025974E-3</v>
      </c>
      <c r="AA191">
        <f t="shared" si="122"/>
        <v>1.7604694585222787E-2</v>
      </c>
      <c r="AB191">
        <f t="shared" si="123"/>
        <v>5.8823529411711209E-5</v>
      </c>
      <c r="AC191">
        <f t="shared" si="124"/>
        <v>3.1117397454031116E-2</v>
      </c>
      <c r="AD191">
        <f t="shared" si="124"/>
        <v>1.0421438387539977E-2</v>
      </c>
      <c r="AG191">
        <f t="shared" si="125"/>
        <v>2.7626560898813502E-5</v>
      </c>
      <c r="AH191">
        <f t="shared" si="126"/>
        <v>3.1044900549706202E-3</v>
      </c>
      <c r="AI191">
        <f t="shared" si="127"/>
        <v>1.468040622733289E-5</v>
      </c>
      <c r="AJ191">
        <f t="shared" si="128"/>
        <v>3.301871332752853E-4</v>
      </c>
      <c r="AK191">
        <f t="shared" si="129"/>
        <v>4.9630831724161315E-5</v>
      </c>
      <c r="AL191">
        <f t="shared" si="130"/>
        <v>9.72181580599991E-7</v>
      </c>
      <c r="AM191">
        <f t="shared" si="131"/>
        <v>2.5228792874957455E-4</v>
      </c>
      <c r="AN191">
        <f t="shared" si="132"/>
        <v>3.4929109619967209E-4</v>
      </c>
      <c r="AO191">
        <f t="shared" si="133"/>
        <v>9.0191096779030151E-6</v>
      </c>
      <c r="AP191">
        <f t="shared" si="134"/>
        <v>9.525905225163155E-6</v>
      </c>
      <c r="AQ191">
        <f t="shared" si="135"/>
        <v>3.2079676162445766E-4</v>
      </c>
      <c r="AR191">
        <f t="shared" si="136"/>
        <v>4.8263463772541811E-8</v>
      </c>
      <c r="AS191">
        <f t="shared" si="137"/>
        <v>9.5525153649442555E-4</v>
      </c>
      <c r="AT191">
        <f t="shared" si="138"/>
        <v>1.1198586687220723E-4</v>
      </c>
      <c r="AV191">
        <f t="shared" si="139"/>
        <v>-1.9331243469174555E-2</v>
      </c>
      <c r="AW191">
        <f t="shared" si="140"/>
        <v>2.2479512818585137E-2</v>
      </c>
      <c r="AX191">
        <f t="shared" si="141"/>
        <v>-5.4901960784313725E-2</v>
      </c>
      <c r="AY191">
        <f t="shared" si="142"/>
        <v>-5.4554681552905354E-2</v>
      </c>
      <c r="AZ191">
        <f t="shared" si="143"/>
        <v>-3.0315402674288037E-2</v>
      </c>
      <c r="BA191">
        <f t="shared" si="144"/>
        <v>-3.9589442815249266E-2</v>
      </c>
      <c r="BB191">
        <f t="shared" si="145"/>
        <v>-0.16334661354581673</v>
      </c>
      <c r="BC191">
        <f t="shared" si="146"/>
        <v>-0.29310344827586204</v>
      </c>
      <c r="BD191">
        <f t="shared" si="147"/>
        <v>-1.627906976744186E-2</v>
      </c>
      <c r="BE191">
        <f t="shared" si="148"/>
        <v>4.7272727272727272E-2</v>
      </c>
      <c r="BF191">
        <f t="shared" si="149"/>
        <v>6.330783434449953E-3</v>
      </c>
      <c r="BG191">
        <f t="shared" si="150"/>
        <v>-1.841801385681292E-2</v>
      </c>
      <c r="BH191">
        <f t="shared" si="151"/>
        <v>-2.683219863836607E-2</v>
      </c>
      <c r="BI191">
        <f t="shared" si="152"/>
        <v>-3.8679450860753979E-2</v>
      </c>
      <c r="BL191">
        <f t="shared" si="153"/>
        <v>1.0222836565120048E-3</v>
      </c>
      <c r="BM191">
        <f t="shared" si="154"/>
        <v>3.3626983349770083E-3</v>
      </c>
      <c r="BN191">
        <f t="shared" si="155"/>
        <v>2.3723101804249296E-3</v>
      </c>
      <c r="BO191">
        <f t="shared" si="156"/>
        <v>2.7757693577407355E-3</v>
      </c>
      <c r="BP191">
        <f t="shared" si="157"/>
        <v>6.8738311363097698E-4</v>
      </c>
      <c r="BQ191">
        <f t="shared" si="158"/>
        <v>1.5843965151881797E-3</v>
      </c>
      <c r="BR191">
        <f t="shared" si="159"/>
        <v>1.8701348284616958E-2</v>
      </c>
      <c r="BS191">
        <f t="shared" si="160"/>
        <v>7.3958957041851375E-2</v>
      </c>
      <c r="BT191">
        <f t="shared" si="161"/>
        <v>6.2152404386923911E-4</v>
      </c>
      <c r="BU191">
        <f t="shared" si="162"/>
        <v>1.647538836089675E-3</v>
      </c>
      <c r="BV191">
        <f t="shared" si="163"/>
        <v>1.5619967974206349E-4</v>
      </c>
      <c r="BW191">
        <f t="shared" si="164"/>
        <v>1.8266594067966582E-4</v>
      </c>
      <c r="BX191">
        <f t="shared" si="165"/>
        <v>9.2103792000454649E-4</v>
      </c>
      <c r="BY191">
        <f t="shared" si="166"/>
        <v>1.2305832039532388E-3</v>
      </c>
    </row>
    <row r="192" spans="1:77" ht="15.75" thickBot="1">
      <c r="A192" s="1">
        <v>41050</v>
      </c>
      <c r="B192" s="3">
        <v>18.86</v>
      </c>
      <c r="C192" s="3">
        <v>129.05000000000001</v>
      </c>
      <c r="D192" s="3">
        <v>726</v>
      </c>
      <c r="E192" s="3">
        <v>366</v>
      </c>
      <c r="F192" s="2">
        <v>95.7</v>
      </c>
      <c r="G192" s="3">
        <v>3271</v>
      </c>
      <c r="H192" s="2">
        <v>103.5</v>
      </c>
      <c r="I192" s="3">
        <v>62.75</v>
      </c>
      <c r="J192" s="3">
        <v>424.1</v>
      </c>
      <c r="K192" s="3">
        <v>11550</v>
      </c>
      <c r="L192" s="3">
        <v>374.9</v>
      </c>
      <c r="M192" s="3">
        <v>170</v>
      </c>
      <c r="N192" s="3">
        <v>707</v>
      </c>
      <c r="O192" s="3">
        <v>873.2</v>
      </c>
      <c r="Q192">
        <f t="shared" si="112"/>
        <v>1.0176754151044333E-2</v>
      </c>
      <c r="R192">
        <f t="shared" si="113"/>
        <v>-1.6761904761904676E-2</v>
      </c>
      <c r="S192">
        <f t="shared" si="114"/>
        <v>2.2535211267605635E-2</v>
      </c>
      <c r="T192">
        <f t="shared" si="115"/>
        <v>8.2644628099173556E-3</v>
      </c>
      <c r="U192">
        <f t="shared" si="116"/>
        <v>-1.564945226916969E-3</v>
      </c>
      <c r="V192">
        <f t="shared" si="117"/>
        <v>-1.2213740458015267E-3</v>
      </c>
      <c r="W192">
        <f t="shared" si="118"/>
        <v>-2.8169014084507043E-2</v>
      </c>
      <c r="X192">
        <f t="shared" si="119"/>
        <v>2.851991476807084E-2</v>
      </c>
      <c r="Y192">
        <f t="shared" si="120"/>
        <v>-7.0241161320533825E-3</v>
      </c>
      <c r="Z192">
        <f t="shared" si="121"/>
        <v>-5.4249547920433997E-3</v>
      </c>
      <c r="AA192">
        <f t="shared" si="122"/>
        <v>2.4064171122994043E-3</v>
      </c>
      <c r="AB192">
        <f t="shared" si="123"/>
        <v>5.8858151854028441E-4</v>
      </c>
      <c r="AC192">
        <f t="shared" si="124"/>
        <v>2.1261516654854712E-3</v>
      </c>
      <c r="AD192">
        <f t="shared" si="124"/>
        <v>5.0644567219153905E-3</v>
      </c>
      <c r="AG192">
        <f t="shared" si="125"/>
        <v>9.3947675239915929E-5</v>
      </c>
      <c r="AH192">
        <f t="shared" si="126"/>
        <v>2.2198165407607664E-4</v>
      </c>
      <c r="AI192">
        <f t="shared" si="127"/>
        <v>5.2148019443902353E-4</v>
      </c>
      <c r="AJ192">
        <f t="shared" si="128"/>
        <v>7.0605837726831757E-5</v>
      </c>
      <c r="AK192">
        <f t="shared" si="129"/>
        <v>1.6778953035395798E-6</v>
      </c>
      <c r="AL192">
        <f t="shared" si="130"/>
        <v>2.1264900948959319E-6</v>
      </c>
      <c r="AM192">
        <f t="shared" si="131"/>
        <v>7.17071648576344E-4</v>
      </c>
      <c r="AN192">
        <f t="shared" si="132"/>
        <v>8.8511619442693389E-4</v>
      </c>
      <c r="AO192">
        <f t="shared" si="133"/>
        <v>5.5257985173525674E-5</v>
      </c>
      <c r="AP192">
        <f t="shared" si="134"/>
        <v>3.4974907713856561E-5</v>
      </c>
      <c r="AQ192">
        <f t="shared" si="135"/>
        <v>7.3577792147752819E-6</v>
      </c>
      <c r="AR192">
        <f t="shared" si="136"/>
        <v>5.6167149584891632E-7</v>
      </c>
      <c r="AS192">
        <f t="shared" si="137"/>
        <v>3.6706651047840687E-6</v>
      </c>
      <c r="AT192">
        <f t="shared" si="138"/>
        <v>2.7304343550561946E-5</v>
      </c>
      <c r="AV192">
        <f t="shared" si="139"/>
        <v>-1.6171100678143049E-2</v>
      </c>
      <c r="AW192">
        <f t="shared" si="140"/>
        <v>-4.9705449189985269E-2</v>
      </c>
      <c r="AX192">
        <f t="shared" si="141"/>
        <v>-5.5302537410540011E-2</v>
      </c>
      <c r="AY192">
        <f t="shared" si="142"/>
        <v>-8.2476811230884878E-2</v>
      </c>
      <c r="AZ192">
        <f t="shared" si="143"/>
        <v>-1.7453798767967175E-2</v>
      </c>
      <c r="BA192">
        <f t="shared" si="144"/>
        <v>-4.0762463343108506E-2</v>
      </c>
      <c r="BB192">
        <f t="shared" si="145"/>
        <v>-0.18823529411764706</v>
      </c>
      <c r="BC192">
        <f t="shared" si="146"/>
        <v>-0.27034883720930231</v>
      </c>
      <c r="BD192">
        <f t="shared" si="147"/>
        <v>-1.6009280742459345E-2</v>
      </c>
      <c r="BE192">
        <f t="shared" si="148"/>
        <v>5.9633027522935783E-2</v>
      </c>
      <c r="BF192">
        <f t="shared" si="149"/>
        <v>-1.2901527119536687E-2</v>
      </c>
      <c r="BG192">
        <f t="shared" si="150"/>
        <v>-1.1627906976744186E-2</v>
      </c>
      <c r="BH192">
        <f t="shared" si="151"/>
        <v>-6.7282321899736153E-2</v>
      </c>
      <c r="BI192">
        <f t="shared" si="152"/>
        <v>-5.374945817078447E-2</v>
      </c>
      <c r="BL192">
        <f t="shared" si="153"/>
        <v>8.301905880074334E-4</v>
      </c>
      <c r="BM192">
        <f t="shared" si="154"/>
        <v>2.0153164994204337E-4</v>
      </c>
      <c r="BN192">
        <f t="shared" si="155"/>
        <v>2.4114919063469705E-3</v>
      </c>
      <c r="BO192">
        <f t="shared" si="156"/>
        <v>6.4976013567929081E-3</v>
      </c>
      <c r="BP192">
        <f t="shared" si="157"/>
        <v>1.7839310755447612E-4</v>
      </c>
      <c r="BQ192">
        <f t="shared" si="158"/>
        <v>1.6791554333018945E-3</v>
      </c>
      <c r="BR192">
        <f t="shared" si="159"/>
        <v>2.6127991853954723E-2</v>
      </c>
      <c r="BS192">
        <f t="shared" si="160"/>
        <v>6.2100316133942589E-2</v>
      </c>
      <c r="BT192">
        <f t="shared" si="161"/>
        <v>6.0814494203089212E-4</v>
      </c>
      <c r="BU192">
        <f t="shared" si="162"/>
        <v>2.8037222116649805E-3</v>
      </c>
      <c r="BV192">
        <f t="shared" si="163"/>
        <v>4.5351113358041568E-5</v>
      </c>
      <c r="BW192">
        <f t="shared" si="164"/>
        <v>4.5229519540172219E-5</v>
      </c>
      <c r="BX192">
        <f t="shared" si="165"/>
        <v>5.0124601440181202E-3</v>
      </c>
      <c r="BY192">
        <f t="shared" si="166"/>
        <v>2.5149900723192044E-3</v>
      </c>
    </row>
    <row r="193" spans="1:77" ht="15.75" thickBot="1">
      <c r="A193" s="1">
        <v>41047</v>
      </c>
      <c r="B193" s="3">
        <v>18.670000000000002</v>
      </c>
      <c r="C193" s="3">
        <v>131.25</v>
      </c>
      <c r="D193" s="3">
        <v>710</v>
      </c>
      <c r="E193" s="3">
        <v>363</v>
      </c>
      <c r="F193" s="2">
        <v>95.85</v>
      </c>
      <c r="G193" s="3">
        <v>3275</v>
      </c>
      <c r="H193" s="2">
        <v>106.5</v>
      </c>
      <c r="I193" s="3">
        <v>61.01</v>
      </c>
      <c r="J193" s="3">
        <v>427.1</v>
      </c>
      <c r="K193" s="3">
        <v>11613</v>
      </c>
      <c r="L193" s="3">
        <v>374</v>
      </c>
      <c r="M193" s="3">
        <v>169.9</v>
      </c>
      <c r="N193" s="3">
        <v>705.5</v>
      </c>
      <c r="O193" s="3">
        <v>868.8</v>
      </c>
      <c r="Q193">
        <f t="shared" si="112"/>
        <v>1.2472885032537984E-2</v>
      </c>
      <c r="R193">
        <f t="shared" si="113"/>
        <v>-3.136531365313653E-2</v>
      </c>
      <c r="S193">
        <f t="shared" si="114"/>
        <v>7.0921985815602835E-3</v>
      </c>
      <c r="T193">
        <f t="shared" si="115"/>
        <v>5.2617003600110143E-3</v>
      </c>
      <c r="U193">
        <f t="shared" si="116"/>
        <v>-1.0422094841063942E-3</v>
      </c>
      <c r="V193">
        <f t="shared" si="117"/>
        <v>-6.0698027314112293E-3</v>
      </c>
      <c r="W193">
        <f t="shared" si="118"/>
        <v>-1.3888888888888888E-2</v>
      </c>
      <c r="X193">
        <f t="shared" si="119"/>
        <v>-5.4108527131782977E-2</v>
      </c>
      <c r="Y193">
        <f t="shared" si="120"/>
        <v>-4.4289044289043756E-3</v>
      </c>
      <c r="Z193">
        <f t="shared" si="121"/>
        <v>1.2467306015693113E-2</v>
      </c>
      <c r="AA193">
        <f t="shared" si="122"/>
        <v>1.3386880856760374E-3</v>
      </c>
      <c r="AB193">
        <f t="shared" si="123"/>
        <v>-5.8823529411761361E-4</v>
      </c>
      <c r="AC193">
        <f t="shared" si="124"/>
        <v>2.7003979533825715E-3</v>
      </c>
      <c r="AD193">
        <f t="shared" si="124"/>
        <v>1.2677192578078934E-3</v>
      </c>
      <c r="AG193">
        <f t="shared" si="125"/>
        <v>1.4373112827799952E-4</v>
      </c>
      <c r="AH193">
        <f t="shared" si="126"/>
        <v>8.7039500770672202E-4</v>
      </c>
      <c r="AI193">
        <f t="shared" si="127"/>
        <v>5.4655386816132095E-5</v>
      </c>
      <c r="AJ193">
        <f t="shared" si="128"/>
        <v>2.9159627868196375E-5</v>
      </c>
      <c r="AK193">
        <f t="shared" si="129"/>
        <v>5.969111279706398E-7</v>
      </c>
      <c r="AL193">
        <f t="shared" si="130"/>
        <v>3.9774183209146668E-5</v>
      </c>
      <c r="AM193">
        <f t="shared" si="131"/>
        <v>1.5620171201910054E-4</v>
      </c>
      <c r="AN193">
        <f t="shared" si="132"/>
        <v>2.7960341821143177E-3</v>
      </c>
      <c r="AO193">
        <f t="shared" si="133"/>
        <v>2.3409725476864305E-5</v>
      </c>
      <c r="AP193">
        <f t="shared" si="134"/>
        <v>1.4347972096180004E-4</v>
      </c>
      <c r="AQ193">
        <f t="shared" si="135"/>
        <v>2.705346116868469E-6</v>
      </c>
      <c r="AR193">
        <f t="shared" si="136"/>
        <v>1.8264456327847106E-7</v>
      </c>
      <c r="AS193">
        <f t="shared" si="137"/>
        <v>6.2008185204520101E-6</v>
      </c>
      <c r="AT193">
        <f t="shared" si="138"/>
        <v>2.0409504354875644E-6</v>
      </c>
      <c r="AV193">
        <f t="shared" si="139"/>
        <v>-2.4555903866248632E-2</v>
      </c>
      <c r="AW193">
        <f t="shared" si="140"/>
        <v>-2.4163568773234202E-2</v>
      </c>
      <c r="AX193">
        <f t="shared" si="141"/>
        <v>-8.1500646830530404E-2</v>
      </c>
      <c r="AY193">
        <f t="shared" si="142"/>
        <v>-7.1611253196930943E-2</v>
      </c>
      <c r="AZ193">
        <f t="shared" si="143"/>
        <v>-2.8284671532846778E-2</v>
      </c>
      <c r="BA193">
        <f t="shared" si="144"/>
        <v>-3.9589442815249266E-2</v>
      </c>
      <c r="BB193">
        <f t="shared" si="145"/>
        <v>-0.15876777251184832</v>
      </c>
      <c r="BC193">
        <f t="shared" si="146"/>
        <v>-0.30274285714285715</v>
      </c>
      <c r="BD193">
        <f t="shared" si="147"/>
        <v>-1.657840202624911E-2</v>
      </c>
      <c r="BE193">
        <f t="shared" si="148"/>
        <v>3.282937365010799E-3</v>
      </c>
      <c r="BF193">
        <f t="shared" si="149"/>
        <v>-2.6666666666666666E-3</v>
      </c>
      <c r="BG193">
        <f t="shared" si="150"/>
        <v>-6.4327485380116624E-3</v>
      </c>
      <c r="BH193">
        <f t="shared" si="151"/>
        <v>-7.7657210092822559E-2</v>
      </c>
      <c r="BI193">
        <f t="shared" si="152"/>
        <v>-5.6472632493483929E-2</v>
      </c>
      <c r="BL193">
        <f t="shared" si="153"/>
        <v>1.383678652171777E-3</v>
      </c>
      <c r="BM193">
        <f t="shared" si="154"/>
        <v>1.2872481936467933E-4</v>
      </c>
      <c r="BN193">
        <f t="shared" si="155"/>
        <v>5.6708510051502268E-3</v>
      </c>
      <c r="BO193">
        <f t="shared" si="156"/>
        <v>4.8639664157638964E-3</v>
      </c>
      <c r="BP193">
        <f t="shared" si="157"/>
        <v>5.8502359625256951E-4</v>
      </c>
      <c r="BQ193">
        <f t="shared" si="158"/>
        <v>1.5843965151881797E-3</v>
      </c>
      <c r="BR193">
        <f t="shared" si="159"/>
        <v>1.7469974736656645E-2</v>
      </c>
      <c r="BS193">
        <f t="shared" si="160"/>
        <v>7.9294826096212856E-2</v>
      </c>
      <c r="BT193">
        <f t="shared" si="161"/>
        <v>6.365385799514705E-4</v>
      </c>
      <c r="BU193">
        <f t="shared" si="162"/>
        <v>1.1559347369349935E-5</v>
      </c>
      <c r="BV193">
        <f t="shared" si="163"/>
        <v>1.2253758773675284E-5</v>
      </c>
      <c r="BW193">
        <f t="shared" si="164"/>
        <v>2.3413012196783211E-6</v>
      </c>
      <c r="BX193">
        <f t="shared" si="165"/>
        <v>6.5891562612115148E-3</v>
      </c>
      <c r="BY193">
        <f t="shared" si="166"/>
        <v>2.7955383744300661E-3</v>
      </c>
    </row>
    <row r="194" spans="1:77" ht="15.75" thickBot="1">
      <c r="A194" s="1">
        <v>41046</v>
      </c>
      <c r="B194" s="3">
        <v>18.440000000000001</v>
      </c>
      <c r="C194" s="3">
        <v>135.5</v>
      </c>
      <c r="D194" s="3">
        <v>705</v>
      </c>
      <c r="E194" s="3">
        <v>361.1</v>
      </c>
      <c r="F194" s="2">
        <v>95.95</v>
      </c>
      <c r="G194" s="3">
        <v>3295</v>
      </c>
      <c r="H194" s="2">
        <v>108</v>
      </c>
      <c r="I194" s="3">
        <v>64.5</v>
      </c>
      <c r="J194" s="3">
        <v>429</v>
      </c>
      <c r="K194" s="3">
        <v>11470</v>
      </c>
      <c r="L194" s="3">
        <v>373.5</v>
      </c>
      <c r="M194" s="3">
        <v>170</v>
      </c>
      <c r="N194" s="3">
        <v>703.6</v>
      </c>
      <c r="O194" s="3">
        <v>867.7</v>
      </c>
      <c r="Q194">
        <f t="shared" ref="Q194:Q257" si="167">(B194-B195)/B195</f>
        <v>-1.3376136971642588E-2</v>
      </c>
      <c r="R194">
        <f t="shared" ref="R194:R257" si="168">(C194-C195)/C195</f>
        <v>-2.5530384753685804E-2</v>
      </c>
      <c r="S194">
        <f t="shared" ref="S194:S257" si="169">(D194-D195)/D195</f>
        <v>7.0972320794889996E-4</v>
      </c>
      <c r="T194">
        <f t="shared" ref="T194:T257" si="170">(E194-E195)/E195</f>
        <v>-4.470899470899465E-2</v>
      </c>
      <c r="U194">
        <f t="shared" ref="U194:U257" si="171">(F194-F195)/F195</f>
        <v>8.9379600420610786E-3</v>
      </c>
      <c r="V194">
        <f t="shared" ref="V194:V257" si="172">(G194-G195)/G195</f>
        <v>-1.5151515151515152E-3</v>
      </c>
      <c r="W194">
        <f t="shared" ref="W194:W257" si="173">(H194-H195)/H195</f>
        <v>-1.3698630136986301E-2</v>
      </c>
      <c r="X194">
        <f t="shared" ref="X194:X257" si="174">(I194-I195)/I195</f>
        <v>-3.007518796992481E-2</v>
      </c>
      <c r="Y194">
        <f t="shared" ref="Y194:Y257" si="175">(J194-J195)/J195</f>
        <v>2.5706940874036521E-3</v>
      </c>
      <c r="Z194">
        <f t="shared" ref="Z194:Z257" si="176">(K194-K195)/K195</f>
        <v>1.5044247787610619E-2</v>
      </c>
      <c r="AA194">
        <f t="shared" ref="AA194:AA257" si="177">(L194-L195)/L195</f>
        <v>2.1464985242822953E-3</v>
      </c>
      <c r="AB194">
        <f t="shared" ref="AB194:AB257" si="178">(M194-M195)/M195</f>
        <v>0</v>
      </c>
      <c r="AC194">
        <f t="shared" ref="AC194:AD257" si="179">(N194-N195)/N195</f>
        <v>-4.8090523338047766E-3</v>
      </c>
      <c r="AD194">
        <f t="shared" si="179"/>
        <v>-9.0223846505253277E-3</v>
      </c>
      <c r="AG194">
        <f t="shared" ref="AG194:AG257" si="180">(Q194-Q$590)^2</f>
        <v>1.9210598194381782E-4</v>
      </c>
      <c r="AH194">
        <f t="shared" ref="AH194:AH257" si="181">(R194-R$590)^2</f>
        <v>5.601519174121231E-4</v>
      </c>
      <c r="AI194">
        <f t="shared" ref="AI194:AI257" si="182">(S194-S$590)^2</f>
        <v>1.0210148386064704E-6</v>
      </c>
      <c r="AJ194">
        <f t="shared" ref="AJ194:AJ257" si="183">(T194-T$590)^2</f>
        <v>1.9865499304588183E-3</v>
      </c>
      <c r="AK194">
        <f t="shared" ref="AK194:AK257" si="184">(U194-U$590)^2</f>
        <v>8.4779332193866594E-5</v>
      </c>
      <c r="AL194">
        <f t="shared" ref="AL194:AL257" si="185">(V194-V$590)^2</f>
        <v>3.0695966879023389E-6</v>
      </c>
      <c r="AM194">
        <f t="shared" ref="AM194:AM257" si="186">(W194-W$590)^2</f>
        <v>1.5148217664788329E-4</v>
      </c>
      <c r="AN194">
        <f t="shared" ref="AN194:AN257" si="187">(X194-X$590)^2</f>
        <v>8.3198789235058575E-4</v>
      </c>
      <c r="AO194">
        <f t="shared" ref="AO194:AO257" si="188">(Y194-Y$590)^2</f>
        <v>4.6709528234387541E-6</v>
      </c>
      <c r="AP194">
        <f t="shared" ref="AP194:AP257" si="189">(Z194-Z$590)^2</f>
        <v>2.1185512388292713E-4</v>
      </c>
      <c r="AQ194">
        <f t="shared" ref="AQ194:AQ257" si="190">(AA194-AA$590)^2</f>
        <v>6.0152667644337494E-6</v>
      </c>
      <c r="AR194">
        <f t="shared" ref="AR194:AR257" si="191">(AB194-AB$590)^2</f>
        <v>2.5877851239446424E-8</v>
      </c>
      <c r="AS194">
        <f t="shared" ref="AS194:AS257" si="192">(AC194-AC$590)^2</f>
        <v>2.5193432823547765E-5</v>
      </c>
      <c r="AT194">
        <f t="shared" ref="AT194:AT257" si="193">(AD194-AD$590)^2</f>
        <v>7.8525926018127885E-5</v>
      </c>
      <c r="AV194">
        <f t="shared" si="139"/>
        <v>-2.9473684210526249E-2</v>
      </c>
      <c r="AW194">
        <f t="shared" si="140"/>
        <v>-1.3828238719068454E-2</v>
      </c>
      <c r="AX194">
        <f t="shared" si="141"/>
        <v>-6.4366290643662907E-2</v>
      </c>
      <c r="AY194">
        <f t="shared" si="142"/>
        <v>-5.9635416666666607E-2</v>
      </c>
      <c r="AZ194">
        <f t="shared" si="143"/>
        <v>-2.9828109201213374E-2</v>
      </c>
      <c r="BA194">
        <f t="shared" si="144"/>
        <v>-7.4698118506037636E-2</v>
      </c>
      <c r="BB194">
        <f t="shared" si="145"/>
        <v>-0.15027537372147912</v>
      </c>
      <c r="BC194">
        <f t="shared" si="146"/>
        <v>-0.26837568058076222</v>
      </c>
      <c r="BD194">
        <f t="shared" si="147"/>
        <v>-1.0836984090385034E-2</v>
      </c>
      <c r="BE194">
        <f t="shared" si="148"/>
        <v>-1.8819503849443968E-2</v>
      </c>
      <c r="BF194">
        <f t="shared" si="149"/>
        <v>-4.0000000000000001E-3</v>
      </c>
      <c r="BG194">
        <f t="shared" si="150"/>
        <v>-1.7341040462427744E-2</v>
      </c>
      <c r="BH194">
        <f t="shared" si="151"/>
        <v>-6.6843501326259921E-2</v>
      </c>
      <c r="BI194">
        <f t="shared" si="152"/>
        <v>-5.6129663874687166E-2</v>
      </c>
      <c r="BL194">
        <f t="shared" si="153"/>
        <v>1.7737247427546761E-3</v>
      </c>
      <c r="BM194">
        <f t="shared" si="154"/>
        <v>4.7006689389587062E-4</v>
      </c>
      <c r="BN194">
        <f t="shared" si="155"/>
        <v>3.3838299660394113E-3</v>
      </c>
      <c r="BO194">
        <f t="shared" si="156"/>
        <v>3.3369460849086274E-3</v>
      </c>
      <c r="BP194">
        <f t="shared" si="157"/>
        <v>6.6206885563294452E-4</v>
      </c>
      <c r="BQ194">
        <f t="shared" si="158"/>
        <v>5.6119806831047697E-3</v>
      </c>
      <c r="BR194">
        <f t="shared" si="159"/>
        <v>1.5297146394823637E-2</v>
      </c>
      <c r="BS194">
        <f t="shared" si="160"/>
        <v>6.1120790781722084E-2</v>
      </c>
      <c r="BT194">
        <f t="shared" si="161"/>
        <v>3.7979376955551763E-4</v>
      </c>
      <c r="BU194">
        <f t="shared" si="162"/>
        <v>6.5036961263837279E-4</v>
      </c>
      <c r="BV194">
        <f t="shared" si="163"/>
        <v>4.6967714141634472E-6</v>
      </c>
      <c r="BW194">
        <f t="shared" si="164"/>
        <v>1.5471436763096004E-4</v>
      </c>
      <c r="BX194">
        <f t="shared" si="165"/>
        <v>4.9505168290724889E-3</v>
      </c>
      <c r="BY194">
        <f t="shared" si="166"/>
        <v>2.7593885445347799E-3</v>
      </c>
    </row>
    <row r="195" spans="1:77" ht="15.75" thickBot="1">
      <c r="A195" s="1">
        <v>41045</v>
      </c>
      <c r="B195" s="3">
        <v>18.690000000000001</v>
      </c>
      <c r="C195" s="3">
        <v>139.05000000000001</v>
      </c>
      <c r="D195" s="3">
        <v>704.5</v>
      </c>
      <c r="E195" s="3">
        <v>378</v>
      </c>
      <c r="F195" s="2">
        <v>95.1</v>
      </c>
      <c r="G195" s="3">
        <v>3300</v>
      </c>
      <c r="H195" s="2">
        <v>109.5</v>
      </c>
      <c r="I195" s="3">
        <v>66.5</v>
      </c>
      <c r="J195" s="3">
        <v>427.9</v>
      </c>
      <c r="K195" s="3">
        <v>11300</v>
      </c>
      <c r="L195" s="3">
        <v>372.7</v>
      </c>
      <c r="M195" s="3">
        <v>170</v>
      </c>
      <c r="N195" s="3">
        <v>707</v>
      </c>
      <c r="O195" s="3">
        <v>875.6</v>
      </c>
      <c r="Q195">
        <f t="shared" si="167"/>
        <v>-4.792332268370599E-3</v>
      </c>
      <c r="R195">
        <f t="shared" si="168"/>
        <v>-6.7857142857142049E-3</v>
      </c>
      <c r="S195">
        <f t="shared" si="169"/>
        <v>-5.6457304163726185E-3</v>
      </c>
      <c r="T195">
        <f t="shared" si="170"/>
        <v>1.859337105901368E-2</v>
      </c>
      <c r="U195">
        <f t="shared" si="171"/>
        <v>-1.4507772020725448E-2</v>
      </c>
      <c r="V195">
        <f t="shared" si="172"/>
        <v>0</v>
      </c>
      <c r="W195">
        <f t="shared" si="173"/>
        <v>-2.6666666666666668E-2</v>
      </c>
      <c r="X195">
        <f t="shared" si="174"/>
        <v>0</v>
      </c>
      <c r="Y195">
        <f t="shared" si="175"/>
        <v>-1.4002333722287579E-3</v>
      </c>
      <c r="Z195">
        <f t="shared" si="176"/>
        <v>-2.5778084317613588E-2</v>
      </c>
      <c r="AA195">
        <f t="shared" si="177"/>
        <v>-8.0428954423595537E-4</v>
      </c>
      <c r="AB195">
        <f t="shared" si="178"/>
        <v>-5.8788947677833228E-4</v>
      </c>
      <c r="AC195">
        <f t="shared" si="179"/>
        <v>-2.8208744710860366E-3</v>
      </c>
      <c r="AD195">
        <f t="shared" si="179"/>
        <v>-4.5662100456618406E-4</v>
      </c>
      <c r="AG195">
        <f t="shared" si="180"/>
        <v>2.784066630682917E-5</v>
      </c>
      <c r="AH195">
        <f t="shared" si="181"/>
        <v>2.4234533723185445E-5</v>
      </c>
      <c r="AI195">
        <f t="shared" si="182"/>
        <v>2.8569033930600226E-5</v>
      </c>
      <c r="AJ195">
        <f t="shared" si="183"/>
        <v>3.5087419631175823E-4</v>
      </c>
      <c r="AK195">
        <f t="shared" si="184"/>
        <v>2.0272527920047281E-4</v>
      </c>
      <c r="AL195">
        <f t="shared" si="185"/>
        <v>5.6109735625127417E-8</v>
      </c>
      <c r="AM195">
        <f t="shared" si="186"/>
        <v>6.3886839654041315E-4</v>
      </c>
      <c r="AN195">
        <f t="shared" si="187"/>
        <v>1.5153305835854234E-6</v>
      </c>
      <c r="AO195">
        <f t="shared" si="188"/>
        <v>3.2749733187681983E-6</v>
      </c>
      <c r="AP195">
        <f t="shared" si="189"/>
        <v>6.8995992477617521E-4</v>
      </c>
      <c r="AQ195">
        <f t="shared" si="190"/>
        <v>2.4818728820322391E-7</v>
      </c>
      <c r="AR195">
        <f t="shared" si="191"/>
        <v>1.823490994035032E-7</v>
      </c>
      <c r="AS195">
        <f t="shared" si="192"/>
        <v>9.187737846162048E-6</v>
      </c>
      <c r="AT195">
        <f t="shared" si="193"/>
        <v>8.745144003336402E-8</v>
      </c>
      <c r="AV195">
        <f t="shared" ref="AV195:AV258" si="194">(B195-B216)/B216</f>
        <v>-2.6055237102657631E-2</v>
      </c>
      <c r="AW195">
        <f t="shared" ref="AW195:AW258" si="195">(C195-C216)/C216</f>
        <v>3.7686567164179188E-2</v>
      </c>
      <c r="AX195">
        <f t="shared" ref="AX195:AX258" si="196">(D195-D216)/D216</f>
        <v>-8.8025889967637536E-2</v>
      </c>
      <c r="AY195">
        <f t="shared" ref="AY195:AY258" si="197">(E195-E216)/E216</f>
        <v>-3.8167938931297711E-2</v>
      </c>
      <c r="AZ195">
        <f t="shared" ref="AZ195:AZ258" si="198">(F195-F216)/F216</f>
        <v>-3.2061068702290134E-2</v>
      </c>
      <c r="BA195">
        <f t="shared" ref="BA195:BA258" si="199">(G195-G216)/G216</f>
        <v>-8.2058414464534074E-2</v>
      </c>
      <c r="BB195">
        <f t="shared" ref="BB195:BB258" si="200">(H195-H216)/H216</f>
        <v>-0.14184952978056423</v>
      </c>
      <c r="BC195">
        <f t="shared" ref="BC195:BC258" si="201">(I195-I216)/I216</f>
        <v>-0.24423229912490052</v>
      </c>
      <c r="BD195">
        <f t="shared" ref="BD195:BD258" si="202">(J195-J216)/J216</f>
        <v>-1.5869365225391063E-2</v>
      </c>
      <c r="BE195">
        <f t="shared" ref="BE195:BE258" si="203">(K195-K216)/K216</f>
        <v>-3.0874785591766724E-2</v>
      </c>
      <c r="BF195">
        <f t="shared" ref="BF195:BF258" si="204">(L195-L216)/L216</f>
        <v>-6.1333333333333639E-3</v>
      </c>
      <c r="BG195">
        <f t="shared" ref="BG195:BG258" si="205">(M195-M216)/M216</f>
        <v>-5.8479532163742687E-3</v>
      </c>
      <c r="BH195">
        <f t="shared" ref="BH195:BH258" si="206">(N195-N216)/N216</f>
        <v>-7.5816993464052282E-2</v>
      </c>
      <c r="BI195">
        <f t="shared" ref="BI195:BI258" si="207">(O195-O216)/O216</f>
        <v>-5.9202750617814569E-2</v>
      </c>
      <c r="BL195">
        <f t="shared" ref="BL195:BL258" si="208">(AV195-AV$571)^2</f>
        <v>1.4974705418559844E-3</v>
      </c>
      <c r="BM195">
        <f t="shared" ref="BM195:BM258" si="209">(AW195-AW$571)^2</f>
        <v>5.3576298235920904E-3</v>
      </c>
      <c r="BN195">
        <f t="shared" ref="BN195:BN258" si="210">(AX195-AX$571)^2</f>
        <v>6.6961973635149457E-3</v>
      </c>
      <c r="BO195">
        <f t="shared" ref="BO195:BO258" si="211">(AY195-AY$571)^2</f>
        <v>1.31760491831866E-3</v>
      </c>
      <c r="BP195">
        <f t="shared" ref="BP195:BP258" si="212">(AZ195-AZ$571)^2</f>
        <v>7.8196618003312137E-4</v>
      </c>
      <c r="BQ195">
        <f t="shared" ref="BQ195:BQ258" si="213">(BA195-BA$571)^2</f>
        <v>6.7689206129664852E-3</v>
      </c>
      <c r="BR195">
        <f t="shared" ref="BR195:BR258" si="214">(BB195-BB$571)^2</f>
        <v>1.3283896961279764E-2</v>
      </c>
      <c r="BS195">
        <f t="shared" ref="BS195:BS258" si="215">(BC195-BC$571)^2</f>
        <v>4.9765941055889183E-2</v>
      </c>
      <c r="BT195">
        <f t="shared" ref="BT195:BT258" si="216">(BD195-BD$571)^2</f>
        <v>6.0126371860265936E-4</v>
      </c>
      <c r="BU195">
        <f t="shared" ref="BU195:BU258" si="217">(BE195-BE$571)^2</f>
        <v>1.4105753443934088E-3</v>
      </c>
      <c r="BV195">
        <f t="shared" ref="BV195:BV258" si="218">(BF195-BF$571)^2</f>
        <v>1.1471945000648293E-9</v>
      </c>
      <c r="BW195">
        <f t="shared" ref="BW195:BW258" si="219">(BG195-BG$571)^2</f>
        <v>8.9365975639713885E-7</v>
      </c>
      <c r="BX195">
        <f t="shared" ref="BX195:BX258" si="220">(BH195-BH$571)^2</f>
        <v>6.2937885750848485E-3</v>
      </c>
      <c r="BY195">
        <f t="shared" ref="BY195:BY258" si="221">(BI195-BI$571)^2</f>
        <v>3.0916901770837793E-3</v>
      </c>
    </row>
    <row r="196" spans="1:77" ht="15.75" thickBot="1">
      <c r="A196" s="1">
        <v>41044</v>
      </c>
      <c r="B196" s="3">
        <v>18.78</v>
      </c>
      <c r="C196" s="3">
        <v>140</v>
      </c>
      <c r="D196" s="3">
        <v>708.5</v>
      </c>
      <c r="E196" s="3">
        <v>371.1</v>
      </c>
      <c r="F196" s="2">
        <v>96.5</v>
      </c>
      <c r="G196" s="3">
        <v>3300</v>
      </c>
      <c r="H196" s="2">
        <v>112.5</v>
      </c>
      <c r="I196" s="3">
        <v>66.5</v>
      </c>
      <c r="J196" s="3">
        <v>428.5</v>
      </c>
      <c r="K196" s="3">
        <v>11599</v>
      </c>
      <c r="L196" s="3">
        <v>373</v>
      </c>
      <c r="M196" s="3">
        <v>170.1</v>
      </c>
      <c r="N196" s="3">
        <v>709</v>
      </c>
      <c r="O196" s="3">
        <v>876</v>
      </c>
      <c r="Q196">
        <f t="shared" si="167"/>
        <v>2.1344717182498773E-3</v>
      </c>
      <c r="R196">
        <f t="shared" si="168"/>
        <v>-2.1663172606568793E-2</v>
      </c>
      <c r="S196">
        <f t="shared" si="169"/>
        <v>-2.112676056338028E-3</v>
      </c>
      <c r="T196">
        <f t="shared" si="170"/>
        <v>-4.6015424164524366E-2</v>
      </c>
      <c r="U196">
        <f t="shared" si="171"/>
        <v>-1.0256410256410256E-2</v>
      </c>
      <c r="V196">
        <f t="shared" si="172"/>
        <v>-2.0480854853072127E-2</v>
      </c>
      <c r="W196">
        <f t="shared" si="173"/>
        <v>-1.3157894736842105E-2</v>
      </c>
      <c r="X196">
        <f t="shared" si="174"/>
        <v>-2.032999410724802E-2</v>
      </c>
      <c r="Y196">
        <f t="shared" si="175"/>
        <v>-1.1534025374855825E-2</v>
      </c>
      <c r="Z196">
        <f t="shared" si="176"/>
        <v>1.5674255691768828E-2</v>
      </c>
      <c r="AA196">
        <f t="shared" si="177"/>
        <v>0</v>
      </c>
      <c r="AB196">
        <f t="shared" si="178"/>
        <v>5.8823529411761361E-4</v>
      </c>
      <c r="AC196">
        <f t="shared" si="179"/>
        <v>-4.7043010752688172E-2</v>
      </c>
      <c r="AD196">
        <f t="shared" si="179"/>
        <v>-1.9256605463502066E-2</v>
      </c>
      <c r="AG196">
        <f t="shared" si="180"/>
        <v>2.7237490709729882E-6</v>
      </c>
      <c r="AH196">
        <f t="shared" si="181"/>
        <v>3.920525378086914E-4</v>
      </c>
      <c r="AI196">
        <f t="shared" si="182"/>
        <v>3.2831500296479549E-6</v>
      </c>
      <c r="AJ196">
        <f t="shared" si="183"/>
        <v>2.1047137161949061E-3</v>
      </c>
      <c r="AK196">
        <f t="shared" si="184"/>
        <v>9.9736194422159316E-5</v>
      </c>
      <c r="AL196">
        <f t="shared" si="185"/>
        <v>4.2922432764100539E-4</v>
      </c>
      <c r="AM196">
        <f t="shared" si="186"/>
        <v>1.384640347449969E-4</v>
      </c>
      <c r="AN196">
        <f t="shared" si="187"/>
        <v>3.6477204782260663E-4</v>
      </c>
      <c r="AO196">
        <f t="shared" si="188"/>
        <v>1.4264673213787167E-4</v>
      </c>
      <c r="AP196">
        <f t="shared" si="189"/>
        <v>2.3059187120227708E-4</v>
      </c>
      <c r="AQ196">
        <f t="shared" si="190"/>
        <v>9.3700610143068842E-8</v>
      </c>
      <c r="AR196">
        <f t="shared" si="191"/>
        <v>5.6115266169169254E-7</v>
      </c>
      <c r="AS196">
        <f t="shared" si="192"/>
        <v>2.2328709992003397E-3</v>
      </c>
      <c r="AT196">
        <f t="shared" si="193"/>
        <v>3.6464600121069728E-4</v>
      </c>
      <c r="AV196">
        <f t="shared" si="194"/>
        <v>-2.0855057351407642E-2</v>
      </c>
      <c r="AW196">
        <f t="shared" si="195"/>
        <v>4.1666666666666623E-2</v>
      </c>
      <c r="AX196">
        <f t="shared" si="196"/>
        <v>-0.1019140575484852</v>
      </c>
      <c r="AY196">
        <f t="shared" si="197"/>
        <v>-7.7095249937826404E-2</v>
      </c>
      <c r="AZ196">
        <f t="shared" si="198"/>
        <v>-2.030456852791878E-2</v>
      </c>
      <c r="BA196">
        <f t="shared" si="199"/>
        <v>-8.7136929460580909E-2</v>
      </c>
      <c r="BB196">
        <f t="shared" si="200"/>
        <v>-0.13793103448275862</v>
      </c>
      <c r="BC196">
        <f t="shared" si="201"/>
        <v>-0.2486724663879788</v>
      </c>
      <c r="BD196">
        <f t="shared" si="202"/>
        <v>-1.2672811059907835E-2</v>
      </c>
      <c r="BE196">
        <f t="shared" si="203"/>
        <v>-8.6324786324786327E-3</v>
      </c>
      <c r="BF196">
        <f t="shared" si="204"/>
        <v>5.3908355795148251E-3</v>
      </c>
      <c r="BG196">
        <f t="shared" si="205"/>
        <v>-5.2631578947368749E-3</v>
      </c>
      <c r="BH196">
        <f t="shared" si="206"/>
        <v>-8.0653526970954417E-2</v>
      </c>
      <c r="BI196">
        <f t="shared" si="207"/>
        <v>-6.8085106382978725E-2</v>
      </c>
      <c r="BL196">
        <f t="shared" si="208"/>
        <v>1.1220479885702028E-3</v>
      </c>
      <c r="BM196">
        <f t="shared" si="209"/>
        <v>5.956124404773706E-3</v>
      </c>
      <c r="BN196">
        <f t="shared" si="210"/>
        <v>9.1620242937512017E-3</v>
      </c>
      <c r="BO196">
        <f t="shared" si="211"/>
        <v>5.6589719984198837E-3</v>
      </c>
      <c r="BP196">
        <f t="shared" si="212"/>
        <v>2.6267197132953679E-4</v>
      </c>
      <c r="BQ196">
        <f t="shared" si="213"/>
        <v>7.6303658290841625E-3</v>
      </c>
      <c r="BR196">
        <f t="shared" si="214"/>
        <v>1.2395993030044962E-2</v>
      </c>
      <c r="BS196">
        <f t="shared" si="215"/>
        <v>5.1766706139725782E-2</v>
      </c>
      <c r="BT196">
        <f t="shared" si="216"/>
        <v>4.5471831733483826E-4</v>
      </c>
      <c r="BU196">
        <f t="shared" si="217"/>
        <v>2.3455902734684434E-4</v>
      </c>
      <c r="BV196">
        <f t="shared" si="218"/>
        <v>1.3358826951686086E-4</v>
      </c>
      <c r="BW196">
        <f t="shared" si="219"/>
        <v>1.2998942953392212E-7</v>
      </c>
      <c r="BX196">
        <f t="shared" si="220"/>
        <v>7.0845779394644324E-3</v>
      </c>
      <c r="BY196">
        <f t="shared" si="221"/>
        <v>4.1583571280085939E-3</v>
      </c>
    </row>
    <row r="197" spans="1:77" ht="15.75" thickBot="1">
      <c r="A197" s="1">
        <v>41043</v>
      </c>
      <c r="B197" s="3">
        <v>18.739999999999998</v>
      </c>
      <c r="C197" s="3">
        <v>143.1</v>
      </c>
      <c r="D197" s="3">
        <v>710</v>
      </c>
      <c r="E197" s="3">
        <v>389</v>
      </c>
      <c r="F197" s="2">
        <v>97.5</v>
      </c>
      <c r="G197" s="3">
        <v>3369</v>
      </c>
      <c r="H197" s="2">
        <v>114</v>
      </c>
      <c r="I197" s="3">
        <v>67.88</v>
      </c>
      <c r="J197" s="3">
        <v>433.5</v>
      </c>
      <c r="K197" s="3">
        <v>11420</v>
      </c>
      <c r="L197" s="3">
        <v>373</v>
      </c>
      <c r="M197" s="3">
        <v>170</v>
      </c>
      <c r="N197" s="3">
        <v>744</v>
      </c>
      <c r="O197" s="3">
        <v>893.2</v>
      </c>
      <c r="Q197">
        <f t="shared" si="167"/>
        <v>-1.3684210526315872E-2</v>
      </c>
      <c r="R197">
        <f t="shared" si="168"/>
        <v>-4.6508528784648305E-2</v>
      </c>
      <c r="S197">
        <f t="shared" si="169"/>
        <v>-1.1142061281337047E-2</v>
      </c>
      <c r="T197">
        <f t="shared" si="170"/>
        <v>-4.4460820437239063E-2</v>
      </c>
      <c r="U197">
        <f t="shared" si="171"/>
        <v>2.673796791443903E-3</v>
      </c>
      <c r="V197">
        <f t="shared" si="172"/>
        <v>-2.9673590504451037E-4</v>
      </c>
      <c r="W197">
        <f t="shared" si="173"/>
        <v>-3.3898305084745763E-2</v>
      </c>
      <c r="X197">
        <f t="shared" si="174"/>
        <v>-5.3937282229965224E-2</v>
      </c>
      <c r="Y197">
        <f t="shared" si="175"/>
        <v>-3.4482758620689655E-3</v>
      </c>
      <c r="Z197">
        <f t="shared" si="176"/>
        <v>-2.6200873362445414E-3</v>
      </c>
      <c r="AA197">
        <f t="shared" si="177"/>
        <v>-5.3333333333333332E-3</v>
      </c>
      <c r="AB197">
        <f t="shared" si="178"/>
        <v>0</v>
      </c>
      <c r="AC197">
        <f t="shared" si="179"/>
        <v>-3.3766233766233764E-2</v>
      </c>
      <c r="AD197">
        <f t="shared" si="179"/>
        <v>-1.8137847642079805E-2</v>
      </c>
      <c r="AG197">
        <f t="shared" si="180"/>
        <v>2.0074083204811466E-4</v>
      </c>
      <c r="AH197">
        <f t="shared" si="181"/>
        <v>1.9932360985930467E-3</v>
      </c>
      <c r="AI197">
        <f t="shared" si="182"/>
        <v>1.1753447303767862E-4</v>
      </c>
      <c r="AJ197">
        <f t="shared" si="183"/>
        <v>1.9644889042446361E-3</v>
      </c>
      <c r="AK197">
        <f t="shared" si="184"/>
        <v>8.6636391010761311E-6</v>
      </c>
      <c r="AL197">
        <f t="shared" si="185"/>
        <v>2.847405304013751E-7</v>
      </c>
      <c r="AM197">
        <f t="shared" si="186"/>
        <v>1.0567365502970162E-3</v>
      </c>
      <c r="AN197">
        <f t="shared" si="187"/>
        <v>2.7779534888153598E-3</v>
      </c>
      <c r="AO197">
        <f t="shared" si="188"/>
        <v>1.4882090205627447E-5</v>
      </c>
      <c r="AP197">
        <f t="shared" si="189"/>
        <v>9.6664484744077419E-6</v>
      </c>
      <c r="AQ197">
        <f t="shared" si="190"/>
        <v>2.5273019146065718E-5</v>
      </c>
      <c r="AR197">
        <f t="shared" si="191"/>
        <v>2.5877851239446424E-8</v>
      </c>
      <c r="AS197">
        <f t="shared" si="192"/>
        <v>1.1544016989358619E-3</v>
      </c>
      <c r="AT197">
        <f t="shared" si="193"/>
        <v>3.2317067859237431E-4</v>
      </c>
      <c r="AV197">
        <f t="shared" si="194"/>
        <v>-6.8892421833599655E-3</v>
      </c>
      <c r="AW197">
        <f t="shared" si="195"/>
        <v>6.1572700296735776E-2</v>
      </c>
      <c r="AX197">
        <f t="shared" si="196"/>
        <v>-9.438775510204081E-2</v>
      </c>
      <c r="AY197">
        <f t="shared" si="197"/>
        <v>-3.1133250311332503E-2</v>
      </c>
      <c r="AZ197">
        <f t="shared" si="198"/>
        <v>-8.138351983723268E-3</v>
      </c>
      <c r="BA197">
        <f t="shared" si="199"/>
        <v>-6.7017446690667407E-2</v>
      </c>
      <c r="BB197">
        <f t="shared" si="200"/>
        <v>-9.8814229249011856E-2</v>
      </c>
      <c r="BC197">
        <f t="shared" si="201"/>
        <v>-0.2583852288867039</v>
      </c>
      <c r="BD197">
        <f t="shared" si="202"/>
        <v>1.1547344110854503E-3</v>
      </c>
      <c r="BE197">
        <f t="shared" si="203"/>
        <v>-2.0163020163020164E-2</v>
      </c>
      <c r="BF197">
        <f t="shared" si="204"/>
        <v>2.6881720430107529E-3</v>
      </c>
      <c r="BG197">
        <f t="shared" si="205"/>
        <v>-2.9325513196480938E-3</v>
      </c>
      <c r="BH197">
        <f t="shared" si="206"/>
        <v>-5.5837563451776651E-2</v>
      </c>
      <c r="BI197">
        <f t="shared" si="207"/>
        <v>-4.9686136823066211E-2</v>
      </c>
      <c r="BL197">
        <f t="shared" si="208"/>
        <v>3.8146658595526685E-4</v>
      </c>
      <c r="BM197">
        <f t="shared" si="209"/>
        <v>9.4249079558821475E-3</v>
      </c>
      <c r="BN197">
        <f t="shared" si="210"/>
        <v>7.7778573071840083E-3</v>
      </c>
      <c r="BO197">
        <f t="shared" si="211"/>
        <v>8.5638985699586592E-4</v>
      </c>
      <c r="BP197">
        <f t="shared" si="212"/>
        <v>1.6329208071785054E-5</v>
      </c>
      <c r="BQ197">
        <f t="shared" si="213"/>
        <v>4.5202066973925844E-3</v>
      </c>
      <c r="BR197">
        <f t="shared" si="214"/>
        <v>5.2157989942650963E-3</v>
      </c>
      <c r="BS197">
        <f t="shared" si="215"/>
        <v>5.6280797218257177E-2</v>
      </c>
      <c r="BT197">
        <f t="shared" si="216"/>
        <v>5.619870826248234E-5</v>
      </c>
      <c r="BU197">
        <f t="shared" si="217"/>
        <v>7.2070028244664074E-4</v>
      </c>
      <c r="BV197">
        <f t="shared" si="218"/>
        <v>7.8417677657514282E-5</v>
      </c>
      <c r="BW197">
        <f t="shared" si="219"/>
        <v>3.8811604637412602E-6</v>
      </c>
      <c r="BX197">
        <f t="shared" si="220"/>
        <v>3.5228939175431014E-3</v>
      </c>
      <c r="BY197">
        <f t="shared" si="221"/>
        <v>2.1239521489259091E-3</v>
      </c>
    </row>
    <row r="198" spans="1:77" ht="15.75" thickBot="1">
      <c r="A198" s="1">
        <v>41040</v>
      </c>
      <c r="B198" s="3">
        <v>19</v>
      </c>
      <c r="C198" s="3">
        <v>150.08000000000001</v>
      </c>
      <c r="D198" s="3">
        <v>718</v>
      </c>
      <c r="E198" s="3">
        <v>407.1</v>
      </c>
      <c r="F198" s="2">
        <v>97.24</v>
      </c>
      <c r="G198" s="3">
        <v>3370</v>
      </c>
      <c r="H198" s="2">
        <v>118</v>
      </c>
      <c r="I198" s="3">
        <v>71.75</v>
      </c>
      <c r="J198" s="3">
        <v>435</v>
      </c>
      <c r="K198" s="3">
        <v>11450</v>
      </c>
      <c r="L198" s="3">
        <v>375</v>
      </c>
      <c r="M198" s="3">
        <v>170</v>
      </c>
      <c r="N198" s="3">
        <v>770</v>
      </c>
      <c r="O198" s="3">
        <v>909.7</v>
      </c>
      <c r="Q198">
        <f t="shared" si="167"/>
        <v>0</v>
      </c>
      <c r="R198">
        <f t="shared" si="168"/>
        <v>-1.8764302059496411E-2</v>
      </c>
      <c r="S198">
        <f t="shared" si="169"/>
        <v>4.3362708071059209E-3</v>
      </c>
      <c r="T198">
        <f t="shared" si="170"/>
        <v>-1.2612175600291022E-2</v>
      </c>
      <c r="U198">
        <f t="shared" si="171"/>
        <v>-2.6666666666667191E-3</v>
      </c>
      <c r="V198">
        <f t="shared" si="172"/>
        <v>1.0494752623688156E-2</v>
      </c>
      <c r="W198">
        <f t="shared" si="173"/>
        <v>-8.4033613445378148E-3</v>
      </c>
      <c r="X198">
        <f t="shared" si="174"/>
        <v>-2.1145975443383317E-2</v>
      </c>
      <c r="Y198">
        <f t="shared" si="175"/>
        <v>2.5351463470846343E-3</v>
      </c>
      <c r="Z198">
        <f t="shared" si="176"/>
        <v>-4.4343970089557429E-3</v>
      </c>
      <c r="AA198">
        <f t="shared" si="177"/>
        <v>-7.9365079365079361E-3</v>
      </c>
      <c r="AB198">
        <f t="shared" si="178"/>
        <v>0</v>
      </c>
      <c r="AC198">
        <f t="shared" si="179"/>
        <v>-3.8809831824062097E-3</v>
      </c>
      <c r="AD198">
        <f t="shared" si="179"/>
        <v>-2.4125452352230857E-3</v>
      </c>
      <c r="AG198">
        <f t="shared" si="180"/>
        <v>2.3434627982572245E-7</v>
      </c>
      <c r="AH198">
        <f t="shared" si="181"/>
        <v>2.8565887897746264E-4</v>
      </c>
      <c r="AI198">
        <f t="shared" si="182"/>
        <v>2.1501772598889985E-5</v>
      </c>
      <c r="AJ198">
        <f t="shared" si="183"/>
        <v>1.5559844109284924E-4</v>
      </c>
      <c r="AK198">
        <f t="shared" si="184"/>
        <v>5.745884278124116E-6</v>
      </c>
      <c r="AL198">
        <f t="shared" si="185"/>
        <v>1.0522405464170755E-4</v>
      </c>
      <c r="AM198">
        <f t="shared" si="186"/>
        <v>4.9175728291571692E-5</v>
      </c>
      <c r="AN198">
        <f t="shared" si="187"/>
        <v>3.9660673898641506E-4</v>
      </c>
      <c r="AO198">
        <f t="shared" si="188"/>
        <v>4.5185621594024896E-6</v>
      </c>
      <c r="AP198">
        <f t="shared" si="189"/>
        <v>2.4239876762272968E-5</v>
      </c>
      <c r="AQ198">
        <f t="shared" si="190"/>
        <v>5.8223040520143855E-5</v>
      </c>
      <c r="AR198">
        <f t="shared" si="191"/>
        <v>2.5877851239446424E-8</v>
      </c>
      <c r="AS198">
        <f t="shared" si="192"/>
        <v>1.6738219034422471E-5</v>
      </c>
      <c r="AT198">
        <f t="shared" si="193"/>
        <v>5.0699102816650994E-6</v>
      </c>
      <c r="AV198">
        <f t="shared" si="194"/>
        <v>8.492569002123149E-3</v>
      </c>
      <c r="AW198">
        <f t="shared" si="195"/>
        <v>0.11583643122676589</v>
      </c>
      <c r="AX198">
        <f t="shared" si="196"/>
        <v>-8.8253968253968251E-2</v>
      </c>
      <c r="AY198">
        <f t="shared" si="197"/>
        <v>6.5706806282722574E-2</v>
      </c>
      <c r="AZ198">
        <f t="shared" si="198"/>
        <v>-8.2610912799592276E-3</v>
      </c>
      <c r="BA198">
        <f t="shared" si="199"/>
        <v>-5.4167836093179905E-2</v>
      </c>
      <c r="BB198">
        <f t="shared" si="200"/>
        <v>-5.9011164274322209E-2</v>
      </c>
      <c r="BC198">
        <f t="shared" si="201"/>
        <v>-0.18963180483397341</v>
      </c>
      <c r="BD198">
        <f t="shared" si="202"/>
        <v>4.6189376443418013E-3</v>
      </c>
      <c r="BE198">
        <f t="shared" si="203"/>
        <v>-1.5053763440860216E-2</v>
      </c>
      <c r="BF198">
        <f t="shared" si="204"/>
        <v>6.7114093959731542E-3</v>
      </c>
      <c r="BG198">
        <f t="shared" si="205"/>
        <v>-5.8479532163742687E-3</v>
      </c>
      <c r="BH198">
        <f t="shared" si="206"/>
        <v>1.3024602026049173E-2</v>
      </c>
      <c r="BI198">
        <f t="shared" si="207"/>
        <v>-1.7284217349033165E-2</v>
      </c>
      <c r="BL198">
        <f t="shared" si="208"/>
        <v>1.7217175254523328E-5</v>
      </c>
      <c r="BM198">
        <f t="shared" si="209"/>
        <v>2.2905519719604701E-2</v>
      </c>
      <c r="BN198">
        <f t="shared" si="210"/>
        <v>6.7335768106388033E-3</v>
      </c>
      <c r="BO198">
        <f t="shared" si="211"/>
        <v>4.5665045795994195E-3</v>
      </c>
      <c r="BP198">
        <f t="shared" si="212"/>
        <v>1.7336237634217457E-5</v>
      </c>
      <c r="BQ198">
        <f t="shared" si="213"/>
        <v>2.957496751738121E-3</v>
      </c>
      <c r="BR198">
        <f t="shared" si="214"/>
        <v>1.0508893637685153E-3</v>
      </c>
      <c r="BS198">
        <f t="shared" si="215"/>
        <v>2.8386291415408976E-2</v>
      </c>
      <c r="BT198">
        <f t="shared" si="216"/>
        <v>1.626006054188508E-5</v>
      </c>
      <c r="BU198">
        <f t="shared" si="217"/>
        <v>4.7247998951039917E-4</v>
      </c>
      <c r="BV198">
        <f t="shared" si="218"/>
        <v>1.6585867252361865E-4</v>
      </c>
      <c r="BW198">
        <f t="shared" si="219"/>
        <v>8.9365975639713885E-7</v>
      </c>
      <c r="BX198">
        <f t="shared" si="220"/>
        <v>9.040575516769266E-5</v>
      </c>
      <c r="BY198">
        <f t="shared" si="221"/>
        <v>1.8726378508887999E-4</v>
      </c>
    </row>
    <row r="199" spans="1:77" ht="15.75" thickBot="1">
      <c r="A199" s="1">
        <v>41039</v>
      </c>
      <c r="B199" s="3">
        <v>19</v>
      </c>
      <c r="C199" s="3">
        <v>152.94999999999999</v>
      </c>
      <c r="D199" s="3">
        <v>714.9</v>
      </c>
      <c r="E199" s="3">
        <v>412.3</v>
      </c>
      <c r="F199" s="2">
        <v>97.5</v>
      </c>
      <c r="G199" s="3">
        <v>3335</v>
      </c>
      <c r="H199" s="2">
        <v>119</v>
      </c>
      <c r="I199" s="3">
        <v>73.3</v>
      </c>
      <c r="J199" s="3">
        <v>433.9</v>
      </c>
      <c r="K199" s="3">
        <v>11501</v>
      </c>
      <c r="L199" s="3">
        <v>378</v>
      </c>
      <c r="M199" s="3">
        <v>170</v>
      </c>
      <c r="N199" s="3">
        <v>773</v>
      </c>
      <c r="O199" s="3">
        <v>911.9</v>
      </c>
      <c r="Q199">
        <f t="shared" si="167"/>
        <v>4.759386567953456E-3</v>
      </c>
      <c r="R199">
        <f t="shared" si="168"/>
        <v>-6.8181818181818916E-3</v>
      </c>
      <c r="S199">
        <f t="shared" si="169"/>
        <v>6.9014084507041931E-3</v>
      </c>
      <c r="T199">
        <f t="shared" si="170"/>
        <v>2.8179551122194543E-2</v>
      </c>
      <c r="U199">
        <f t="shared" si="171"/>
        <v>-3.0674846625766581E-3</v>
      </c>
      <c r="V199">
        <f t="shared" si="172"/>
        <v>3.0593325092707045E-2</v>
      </c>
      <c r="W199">
        <f t="shared" si="173"/>
        <v>4.9382716049382665E-2</v>
      </c>
      <c r="X199">
        <f t="shared" si="174"/>
        <v>-2.3138696066421901E-3</v>
      </c>
      <c r="Y199">
        <f t="shared" si="175"/>
        <v>-2.304147465438312E-4</v>
      </c>
      <c r="Z199">
        <f t="shared" si="176"/>
        <v>-3.3795493934142113E-3</v>
      </c>
      <c r="AA199">
        <f t="shared" si="177"/>
        <v>2.5780189959294438E-2</v>
      </c>
      <c r="AB199">
        <f t="shared" si="178"/>
        <v>-5.8479532163742687E-3</v>
      </c>
      <c r="AC199">
        <f t="shared" si="179"/>
        <v>2.4927075046406726E-2</v>
      </c>
      <c r="AD199">
        <f t="shared" si="179"/>
        <v>2.1050274325383443E-2</v>
      </c>
      <c r="AG199">
        <f t="shared" si="180"/>
        <v>1.8278132909230209E-5</v>
      </c>
      <c r="AH199">
        <f t="shared" si="181"/>
        <v>2.4555253986445314E-5</v>
      </c>
      <c r="AI199">
        <f t="shared" si="182"/>
        <v>5.1870792227091718E-5</v>
      </c>
      <c r="AJ199">
        <f t="shared" si="183"/>
        <v>8.0189872030780028E-4</v>
      </c>
      <c r="AK199">
        <f t="shared" si="184"/>
        <v>7.8281068468599444E-6</v>
      </c>
      <c r="AL199">
        <f t="shared" si="185"/>
        <v>9.2151406607561418E-4</v>
      </c>
      <c r="AM199">
        <f t="shared" si="186"/>
        <v>2.5779520195581252E-3</v>
      </c>
      <c r="AN199">
        <f t="shared" si="187"/>
        <v>1.1726333415808475E-6</v>
      </c>
      <c r="AO199">
        <f t="shared" si="188"/>
        <v>4.0943375721292122E-7</v>
      </c>
      <c r="AP199">
        <f t="shared" si="189"/>
        <v>1.4965704781968346E-5</v>
      </c>
      <c r="AQ199">
        <f t="shared" si="190"/>
        <v>6.8049481360295608E-4</v>
      </c>
      <c r="AR199">
        <f t="shared" si="191"/>
        <v>3.2342961668333083E-5</v>
      </c>
      <c r="AS199">
        <f t="shared" si="192"/>
        <v>6.1092125863943122E-4</v>
      </c>
      <c r="AT199">
        <f t="shared" si="193"/>
        <v>4.4991387842647525E-4</v>
      </c>
      <c r="AV199">
        <f t="shared" si="194"/>
        <v>-3.1479538300104265E-3</v>
      </c>
      <c r="AW199">
        <f t="shared" si="195"/>
        <v>0.12463235294117639</v>
      </c>
      <c r="AX199">
        <f t="shared" si="196"/>
        <v>-8.346153846153849E-2</v>
      </c>
      <c r="AY199">
        <f t="shared" si="197"/>
        <v>8.1300813008130079E-2</v>
      </c>
      <c r="AZ199">
        <f t="shared" si="198"/>
        <v>-5.1020408163265302E-3</v>
      </c>
      <c r="BA199">
        <f t="shared" si="199"/>
        <v>-5.497308019268915E-2</v>
      </c>
      <c r="BB199">
        <f t="shared" si="200"/>
        <v>-5.8544303797468396E-2</v>
      </c>
      <c r="BC199">
        <f t="shared" si="201"/>
        <v>-0.17668201729754018</v>
      </c>
      <c r="BD199">
        <f t="shared" si="202"/>
        <v>1.0009310986964512E-2</v>
      </c>
      <c r="BE199">
        <f t="shared" si="203"/>
        <v>-1.7008547008547009E-2</v>
      </c>
      <c r="BF199">
        <f t="shared" si="204"/>
        <v>9.3457943925233638E-3</v>
      </c>
      <c r="BG199">
        <f t="shared" si="205"/>
        <v>-1.4492753623188406E-2</v>
      </c>
      <c r="BH199">
        <f t="shared" si="206"/>
        <v>-1.4030612244897959E-2</v>
      </c>
      <c r="BI199">
        <f t="shared" si="207"/>
        <v>-1.6819407008086276E-2</v>
      </c>
      <c r="BL199">
        <f t="shared" si="208"/>
        <v>2.4932034979246152E-4</v>
      </c>
      <c r="BM199">
        <f t="shared" si="209"/>
        <v>2.5645337747340326E-2</v>
      </c>
      <c r="BN199">
        <f t="shared" si="210"/>
        <v>5.9700261974825917E-3</v>
      </c>
      <c r="BO199">
        <f t="shared" si="211"/>
        <v>6.9172362385927725E-3</v>
      </c>
      <c r="BP199">
        <f t="shared" si="212"/>
        <v>1.009282071713993E-6</v>
      </c>
      <c r="BQ199">
        <f t="shared" si="213"/>
        <v>3.0457281431571352E-3</v>
      </c>
      <c r="BR199">
        <f t="shared" si="214"/>
        <v>1.0208384946357545E-3</v>
      </c>
      <c r="BS199">
        <f t="shared" si="215"/>
        <v>2.4190367974017215E-2</v>
      </c>
      <c r="BT199">
        <f t="shared" si="216"/>
        <v>1.8441553221494293E-6</v>
      </c>
      <c r="BU199">
        <f t="shared" si="217"/>
        <v>5.6128188418260372E-4</v>
      </c>
      <c r="BV199">
        <f t="shared" si="218"/>
        <v>2.4065310650351427E-4</v>
      </c>
      <c r="BW199">
        <f t="shared" si="219"/>
        <v>9.1970712278945327E-5</v>
      </c>
      <c r="BX199">
        <f t="shared" si="220"/>
        <v>3.0789791665001691E-4</v>
      </c>
      <c r="BY199">
        <f t="shared" si="221"/>
        <v>1.7475849913683333E-4</v>
      </c>
    </row>
    <row r="200" spans="1:77" ht="15.75" thickBot="1">
      <c r="A200" s="1">
        <v>41038</v>
      </c>
      <c r="B200" s="3">
        <v>18.91</v>
      </c>
      <c r="C200" s="3">
        <v>154</v>
      </c>
      <c r="D200" s="3">
        <v>710</v>
      </c>
      <c r="E200" s="3">
        <v>401</v>
      </c>
      <c r="F200" s="2">
        <v>97.8</v>
      </c>
      <c r="G200" s="3">
        <v>3236</v>
      </c>
      <c r="H200" s="2">
        <v>113.4</v>
      </c>
      <c r="I200" s="3">
        <v>73.47</v>
      </c>
      <c r="J200" s="3">
        <v>434</v>
      </c>
      <c r="K200" s="3">
        <v>11540</v>
      </c>
      <c r="L200" s="3">
        <v>368.5</v>
      </c>
      <c r="M200" s="3">
        <v>171</v>
      </c>
      <c r="N200" s="3">
        <v>754.2</v>
      </c>
      <c r="O200" s="3">
        <v>893.1</v>
      </c>
      <c r="Q200">
        <f t="shared" si="167"/>
        <v>6.3863757317722727E-3</v>
      </c>
      <c r="R200">
        <f t="shared" si="168"/>
        <v>-1.9108280254777069E-2</v>
      </c>
      <c r="S200">
        <f t="shared" si="169"/>
        <v>-1.402582974586866E-2</v>
      </c>
      <c r="T200">
        <f t="shared" si="170"/>
        <v>-4.5238095238095237E-2</v>
      </c>
      <c r="U200">
        <f t="shared" si="171"/>
        <v>-5.5922724961870581E-3</v>
      </c>
      <c r="V200">
        <f t="shared" si="172"/>
        <v>-2.9102910291029103E-2</v>
      </c>
      <c r="W200">
        <f t="shared" si="173"/>
        <v>-6.280991735537185E-2</v>
      </c>
      <c r="X200">
        <f t="shared" si="174"/>
        <v>-1.8305718866916149E-2</v>
      </c>
      <c r="Y200">
        <f t="shared" si="175"/>
        <v>-8.0000000000000002E-3</v>
      </c>
      <c r="Z200">
        <f t="shared" si="176"/>
        <v>-5.0008622176237281E-3</v>
      </c>
      <c r="AA200">
        <f t="shared" si="177"/>
        <v>-2.2546419098143235E-2</v>
      </c>
      <c r="AB200">
        <f t="shared" si="178"/>
        <v>0</v>
      </c>
      <c r="AC200">
        <f t="shared" si="179"/>
        <v>-1.3085579691180318E-2</v>
      </c>
      <c r="AD200">
        <f t="shared" si="179"/>
        <v>-2.5106429429101625E-2</v>
      </c>
      <c r="AG200">
        <f t="shared" si="180"/>
        <v>3.483693843208664E-5</v>
      </c>
      <c r="AH200">
        <f t="shared" si="181"/>
        <v>2.9740465780418355E-4</v>
      </c>
      <c r="AI200">
        <f t="shared" si="182"/>
        <v>1.8837837453687491E-4</v>
      </c>
      <c r="AJ200">
        <f t="shared" si="183"/>
        <v>2.0339946709776744E-3</v>
      </c>
      <c r="AK200">
        <f t="shared" si="184"/>
        <v>2.8330744075226561E-5</v>
      </c>
      <c r="AL200">
        <f t="shared" si="185"/>
        <v>8.6082299720784616E-4</v>
      </c>
      <c r="AM200">
        <f t="shared" si="186"/>
        <v>3.7723054514812661E-3</v>
      </c>
      <c r="AN200">
        <f t="shared" si="187"/>
        <v>2.9154644628066569E-4</v>
      </c>
      <c r="AO200">
        <f t="shared" si="188"/>
        <v>7.0718939503936043E-5</v>
      </c>
      <c r="AP200">
        <f t="shared" si="189"/>
        <v>3.0138630270389961E-5</v>
      </c>
      <c r="AQ200">
        <f t="shared" si="190"/>
        <v>4.9463154654518513E-4</v>
      </c>
      <c r="AR200">
        <f t="shared" si="191"/>
        <v>2.5877851239446424E-8</v>
      </c>
      <c r="AS200">
        <f t="shared" si="192"/>
        <v>1.7677918493705816E-4</v>
      </c>
      <c r="AT200">
        <f t="shared" si="193"/>
        <v>6.2227948299464558E-4</v>
      </c>
      <c r="AV200">
        <f t="shared" si="194"/>
        <v>-2.1108179419524619E-3</v>
      </c>
      <c r="AW200">
        <f t="shared" si="195"/>
        <v>7.6546662006291427E-2</v>
      </c>
      <c r="AX200">
        <f t="shared" si="196"/>
        <v>-9.5541401273885357E-2</v>
      </c>
      <c r="AY200">
        <f t="shared" si="197"/>
        <v>2.6362938315843389E-2</v>
      </c>
      <c r="AZ200">
        <f t="shared" si="198"/>
        <v>1.3996889580093253E-2</v>
      </c>
      <c r="BA200">
        <f t="shared" si="199"/>
        <v>-9.3557422969187676E-2</v>
      </c>
      <c r="BB200">
        <f t="shared" si="200"/>
        <v>-9.7852028639618116E-2</v>
      </c>
      <c r="BC200">
        <f t="shared" si="201"/>
        <v>-0.20572972972972975</v>
      </c>
      <c r="BD200">
        <f t="shared" si="202"/>
        <v>1.1655011655011656E-2</v>
      </c>
      <c r="BE200">
        <f t="shared" si="203"/>
        <v>-1.7872340425531916E-2</v>
      </c>
      <c r="BF200">
        <f t="shared" si="204"/>
        <v>-1.7071218991731068E-2</v>
      </c>
      <c r="BG200">
        <f t="shared" si="205"/>
        <v>-5.8139534883720929E-3</v>
      </c>
      <c r="BH200">
        <f t="shared" si="206"/>
        <v>-3.9235668789808859E-2</v>
      </c>
      <c r="BI200">
        <f t="shared" si="207"/>
        <v>-4.491498235482836E-2</v>
      </c>
      <c r="BL200">
        <f t="shared" si="208"/>
        <v>2.1764349562400988E-4</v>
      </c>
      <c r="BM200">
        <f t="shared" si="209"/>
        <v>1.2556530742618494E-2</v>
      </c>
      <c r="BN200">
        <f t="shared" si="210"/>
        <v>7.9826733051155327E-3</v>
      </c>
      <c r="BO200">
        <f t="shared" si="211"/>
        <v>7.9704860146909498E-4</v>
      </c>
      <c r="BP200">
        <f t="shared" si="212"/>
        <v>3.2740369540230143E-4</v>
      </c>
      <c r="BQ200">
        <f t="shared" si="213"/>
        <v>8.7932740173910073E-3</v>
      </c>
      <c r="BR200">
        <f t="shared" si="214"/>
        <v>5.0777436277195265E-3</v>
      </c>
      <c r="BS200">
        <f t="shared" si="215"/>
        <v>3.4069865998169496E-2</v>
      </c>
      <c r="BT200">
        <f t="shared" si="216"/>
        <v>9.0221985090572274E-6</v>
      </c>
      <c r="BU200">
        <f t="shared" si="217"/>
        <v>6.0295695392313838E-4</v>
      </c>
      <c r="BV200">
        <f t="shared" si="218"/>
        <v>1.1889755181248713E-4</v>
      </c>
      <c r="BW200">
        <f t="shared" si="219"/>
        <v>8.3053341842041572E-7</v>
      </c>
      <c r="BX200">
        <f t="shared" si="220"/>
        <v>1.8277400629591858E-3</v>
      </c>
      <c r="BY200">
        <f t="shared" si="221"/>
        <v>1.7069458234336874E-3</v>
      </c>
    </row>
    <row r="201" spans="1:77" ht="15.75" thickBot="1">
      <c r="A201" s="1">
        <v>41036</v>
      </c>
      <c r="B201" s="3">
        <v>18.79</v>
      </c>
      <c r="C201" s="3">
        <v>157</v>
      </c>
      <c r="D201" s="3">
        <v>720.1</v>
      </c>
      <c r="E201" s="3">
        <v>420</v>
      </c>
      <c r="F201" s="2">
        <v>98.35</v>
      </c>
      <c r="G201" s="3">
        <v>3333</v>
      </c>
      <c r="H201" s="2">
        <v>121</v>
      </c>
      <c r="I201" s="3">
        <v>74.84</v>
      </c>
      <c r="J201" s="3">
        <v>437.5</v>
      </c>
      <c r="K201" s="3">
        <v>11598</v>
      </c>
      <c r="L201" s="3">
        <v>377</v>
      </c>
      <c r="M201" s="3">
        <v>171</v>
      </c>
      <c r="N201" s="3">
        <v>764.2</v>
      </c>
      <c r="O201" s="3">
        <v>916.1</v>
      </c>
      <c r="Q201">
        <f t="shared" si="167"/>
        <v>-3.1830238726791656E-3</v>
      </c>
      <c r="R201">
        <f t="shared" si="168"/>
        <v>-2.4844720496894408E-2</v>
      </c>
      <c r="S201">
        <f t="shared" si="169"/>
        <v>-6.7586206896551411E-3</v>
      </c>
      <c r="T201">
        <f t="shared" si="170"/>
        <v>7.1479628305935522E-4</v>
      </c>
      <c r="U201">
        <f t="shared" si="171"/>
        <v>2.5013027618551238E-2</v>
      </c>
      <c r="V201">
        <f t="shared" si="172"/>
        <v>-8.0357142857142849E-3</v>
      </c>
      <c r="W201">
        <f t="shared" si="173"/>
        <v>-8.1967213114754103E-3</v>
      </c>
      <c r="X201">
        <f t="shared" si="174"/>
        <v>-1.3315754779169294E-2</v>
      </c>
      <c r="Y201">
        <f t="shared" si="175"/>
        <v>-3.6438168982009171E-3</v>
      </c>
      <c r="Z201">
        <f t="shared" si="176"/>
        <v>3.2871972318339101E-3</v>
      </c>
      <c r="AA201">
        <f t="shared" si="177"/>
        <v>4.7974413646055744E-3</v>
      </c>
      <c r="AB201">
        <f t="shared" si="178"/>
        <v>-5.1777299435684827E-3</v>
      </c>
      <c r="AC201">
        <f t="shared" si="179"/>
        <v>-6.8875893437296354E-3</v>
      </c>
      <c r="AD201">
        <f t="shared" si="179"/>
        <v>-3.2640626700032641E-3</v>
      </c>
      <c r="AG201">
        <f t="shared" si="180"/>
        <v>1.3447748030308858E-5</v>
      </c>
      <c r="AH201">
        <f t="shared" si="181"/>
        <v>5.2816609585613569E-4</v>
      </c>
      <c r="AI201">
        <f t="shared" si="182"/>
        <v>4.1704357571810437E-5</v>
      </c>
      <c r="AJ201">
        <f t="shared" si="183"/>
        <v>7.2771386526871648E-7</v>
      </c>
      <c r="AK201">
        <f t="shared" si="184"/>
        <v>6.3921172682317542E-4</v>
      </c>
      <c r="AL201">
        <f t="shared" si="185"/>
        <v>6.843573244240331E-5</v>
      </c>
      <c r="AM201">
        <f t="shared" si="186"/>
        <v>4.6320285074615637E-5</v>
      </c>
      <c r="AN201">
        <f t="shared" si="187"/>
        <v>1.4604159667293439E-4</v>
      </c>
      <c r="AO201">
        <f t="shared" si="188"/>
        <v>1.6429016024214424E-5</v>
      </c>
      <c r="AP201">
        <f t="shared" si="189"/>
        <v>7.8298857791155687E-6</v>
      </c>
      <c r="AQ201">
        <f t="shared" si="190"/>
        <v>2.6046191149631877E-5</v>
      </c>
      <c r="AR201">
        <f t="shared" si="191"/>
        <v>2.5168924411983325E-5</v>
      </c>
      <c r="AS201">
        <f t="shared" si="192"/>
        <v>5.0379375537653451E-5</v>
      </c>
      <c r="AT201">
        <f t="shared" si="193"/>
        <v>9.6296240917542366E-6</v>
      </c>
      <c r="AV201">
        <f t="shared" si="194"/>
        <v>-4.0837161817253741E-2</v>
      </c>
      <c r="AW201">
        <f t="shared" si="195"/>
        <v>0.1002102312543799</v>
      </c>
      <c r="AX201">
        <f t="shared" si="196"/>
        <v>-9.3985908404630017E-2</v>
      </c>
      <c r="AY201">
        <f t="shared" si="197"/>
        <v>4.3478260869565216E-2</v>
      </c>
      <c r="AZ201">
        <f t="shared" si="198"/>
        <v>-1.5228426395939663E-3</v>
      </c>
      <c r="BA201">
        <f t="shared" si="199"/>
        <v>-6.6124964976183809E-2</v>
      </c>
      <c r="BB201">
        <f t="shared" si="200"/>
        <v>-6.2742060418280357E-2</v>
      </c>
      <c r="BC201">
        <f t="shared" si="201"/>
        <v>-0.2185444293620131</v>
      </c>
      <c r="BD201">
        <f t="shared" si="202"/>
        <v>1.6496282527881094E-2</v>
      </c>
      <c r="BE201">
        <f t="shared" si="203"/>
        <v>-5.3173241852487139E-3</v>
      </c>
      <c r="BF201">
        <f t="shared" si="204"/>
        <v>-5.2770448548812663E-3</v>
      </c>
      <c r="BG201">
        <f t="shared" si="205"/>
        <v>-7.5449796865932166E-3</v>
      </c>
      <c r="BH201">
        <f t="shared" si="206"/>
        <v>-3.020304568527913E-2</v>
      </c>
      <c r="BI201">
        <f t="shared" si="207"/>
        <v>-3.1299566458707857E-2</v>
      </c>
      <c r="BL201">
        <f t="shared" si="208"/>
        <v>2.8600129853177214E-3</v>
      </c>
      <c r="BM201">
        <f t="shared" si="209"/>
        <v>1.8419781621610717E-2</v>
      </c>
      <c r="BN201">
        <f t="shared" si="210"/>
        <v>7.7071393304749217E-3</v>
      </c>
      <c r="BO201">
        <f t="shared" si="211"/>
        <v>2.0563841240673407E-3</v>
      </c>
      <c r="BP201">
        <f t="shared" si="212"/>
        <v>6.628399669804757E-6</v>
      </c>
      <c r="BQ201">
        <f t="shared" si="213"/>
        <v>4.4009956985780283E-3</v>
      </c>
      <c r="BR201">
        <f t="shared" si="214"/>
        <v>1.306701032473354E-3</v>
      </c>
      <c r="BS201">
        <f t="shared" si="215"/>
        <v>3.896476326155085E-2</v>
      </c>
      <c r="BT201">
        <f t="shared" si="216"/>
        <v>6.15435283470422E-5</v>
      </c>
      <c r="BU201">
        <f t="shared" si="217"/>
        <v>1.4400397379883752E-4</v>
      </c>
      <c r="BV201">
        <f t="shared" si="218"/>
        <v>7.9238257931666733E-7</v>
      </c>
      <c r="BW201">
        <f t="shared" si="219"/>
        <v>6.9820783157449628E-6</v>
      </c>
      <c r="BX201">
        <f t="shared" si="220"/>
        <v>1.1370015514052909E-3</v>
      </c>
      <c r="BY201">
        <f t="shared" si="221"/>
        <v>7.6727808793789778E-4</v>
      </c>
    </row>
    <row r="202" spans="1:77" ht="15.75" thickBot="1">
      <c r="A202" s="1">
        <v>41033</v>
      </c>
      <c r="B202" s="3">
        <v>18.850000000000001</v>
      </c>
      <c r="C202" s="3">
        <v>161</v>
      </c>
      <c r="D202" s="3">
        <v>725</v>
      </c>
      <c r="E202" s="3">
        <v>419.7</v>
      </c>
      <c r="F202" s="2">
        <v>95.95</v>
      </c>
      <c r="G202" s="3">
        <v>3360</v>
      </c>
      <c r="H202" s="2">
        <v>122</v>
      </c>
      <c r="I202" s="3">
        <v>75.849999999999994</v>
      </c>
      <c r="J202" s="3">
        <v>439.1</v>
      </c>
      <c r="K202" s="3">
        <v>11560</v>
      </c>
      <c r="L202" s="3">
        <v>375.2</v>
      </c>
      <c r="M202" s="3">
        <v>171.89</v>
      </c>
      <c r="N202" s="3">
        <v>769.5</v>
      </c>
      <c r="O202" s="3">
        <v>919.1</v>
      </c>
      <c r="Q202">
        <f t="shared" si="167"/>
        <v>-9.4587493431423919E-3</v>
      </c>
      <c r="R202">
        <f t="shared" si="168"/>
        <v>-1.7094017094017162E-2</v>
      </c>
      <c r="S202">
        <f t="shared" si="169"/>
        <v>-1.8811747191771522E-2</v>
      </c>
      <c r="T202">
        <f t="shared" si="170"/>
        <v>-7.0972320794889998E-3</v>
      </c>
      <c r="U202">
        <f t="shared" si="171"/>
        <v>-1.0824742268041207E-2</v>
      </c>
      <c r="V202">
        <f t="shared" si="172"/>
        <v>7.4962518740629685E-3</v>
      </c>
      <c r="W202">
        <f t="shared" si="173"/>
        <v>-2.4E-2</v>
      </c>
      <c r="X202">
        <f t="shared" si="174"/>
        <v>-3.0051150895140773E-2</v>
      </c>
      <c r="Y202">
        <f t="shared" si="175"/>
        <v>-4.5526974732526434E-4</v>
      </c>
      <c r="Z202">
        <f t="shared" si="176"/>
        <v>3.3065236818588022E-2</v>
      </c>
      <c r="AA202">
        <f t="shared" si="177"/>
        <v>-1.0026385224274436E-2</v>
      </c>
      <c r="AB202">
        <f t="shared" si="178"/>
        <v>1.0523221634332698E-2</v>
      </c>
      <c r="AC202">
        <f t="shared" si="179"/>
        <v>-4.5278137128072441E-3</v>
      </c>
      <c r="AD202">
        <f t="shared" si="179"/>
        <v>-6.2709482106173154E-3</v>
      </c>
      <c r="AG202">
        <f t="shared" si="180"/>
        <v>9.8860118937375437E-5</v>
      </c>
      <c r="AH202">
        <f t="shared" si="181"/>
        <v>2.3198826833984698E-4</v>
      </c>
      <c r="AI202">
        <f t="shared" si="182"/>
        <v>3.4265777298790812E-4</v>
      </c>
      <c r="AJ202">
        <f t="shared" si="183"/>
        <v>4.8427220263220683E-5</v>
      </c>
      <c r="AK202">
        <f t="shared" si="184"/>
        <v>1.1141083311364848E-4</v>
      </c>
      <c r="AL202">
        <f t="shared" si="185"/>
        <v>5.2698553519069836E-5</v>
      </c>
      <c r="AM202">
        <f t="shared" si="186"/>
        <v>5.1117499506865452E-4</v>
      </c>
      <c r="AN202">
        <f t="shared" si="187"/>
        <v>8.3060180973098608E-4</v>
      </c>
      <c r="AO202">
        <f t="shared" si="188"/>
        <v>7.4774951659635386E-7</v>
      </c>
      <c r="AP202">
        <f t="shared" si="189"/>
        <v>1.0612109494989315E-3</v>
      </c>
      <c r="AQ202">
        <f t="shared" si="190"/>
        <v>9.4483836869829575E-5</v>
      </c>
      <c r="AR202">
        <f t="shared" si="191"/>
        <v>1.141497273350207E-4</v>
      </c>
      <c r="AS202">
        <f t="shared" si="192"/>
        <v>2.2449282584168821E-5</v>
      </c>
      <c r="AT202">
        <f t="shared" si="193"/>
        <v>3.7332700034838095E-5</v>
      </c>
      <c r="AV202">
        <f t="shared" si="194"/>
        <v>-3.2837352488455471E-2</v>
      </c>
      <c r="AW202">
        <f t="shared" si="195"/>
        <v>9.8976109215017066E-2</v>
      </c>
      <c r="AX202">
        <f t="shared" si="196"/>
        <v>-9.3523380845211251E-2</v>
      </c>
      <c r="AY202">
        <f t="shared" si="197"/>
        <v>-7.8014184397163389E-3</v>
      </c>
      <c r="AZ202">
        <f t="shared" si="198"/>
        <v>-2.9239174423310404E-2</v>
      </c>
      <c r="BA202">
        <f t="shared" si="199"/>
        <v>-7.412510333425186E-2</v>
      </c>
      <c r="BB202">
        <f t="shared" si="200"/>
        <v>-8.2706766917293228E-2</v>
      </c>
      <c r="BC202">
        <f t="shared" si="201"/>
        <v>-0.18920363442009624</v>
      </c>
      <c r="BD202">
        <f t="shared" si="202"/>
        <v>5.7260650480989465E-3</v>
      </c>
      <c r="BE202">
        <f t="shared" si="203"/>
        <v>-1.1965811965811967E-2</v>
      </c>
      <c r="BF202">
        <f t="shared" si="204"/>
        <v>-3.1741935483870998E-2</v>
      </c>
      <c r="BG202">
        <f t="shared" si="205"/>
        <v>-1.4957020057306668E-2</v>
      </c>
      <c r="BH202">
        <f t="shared" si="206"/>
        <v>-3.1953704868536895E-2</v>
      </c>
      <c r="BI202">
        <f t="shared" si="207"/>
        <v>-4.7762121840033173E-2</v>
      </c>
      <c r="BL202">
        <f t="shared" si="208"/>
        <v>2.0683649007123424E-3</v>
      </c>
      <c r="BM202">
        <f t="shared" si="209"/>
        <v>1.8086315836202554E-2</v>
      </c>
      <c r="BN202">
        <f t="shared" si="210"/>
        <v>7.6261423823504211E-3</v>
      </c>
      <c r="BO202">
        <f t="shared" si="211"/>
        <v>3.5192273051868643E-5</v>
      </c>
      <c r="BP202">
        <f t="shared" si="212"/>
        <v>6.321082931562439E-4</v>
      </c>
      <c r="BQ202">
        <f t="shared" si="213"/>
        <v>5.5264562815625475E-3</v>
      </c>
      <c r="BR202">
        <f t="shared" si="214"/>
        <v>3.1486717330232983E-3</v>
      </c>
      <c r="BS202">
        <f t="shared" si="215"/>
        <v>2.8242196457814932E-2</v>
      </c>
      <c r="BT202">
        <f t="shared" si="216"/>
        <v>8.557082495699902E-6</v>
      </c>
      <c r="BU202">
        <f t="shared" si="217"/>
        <v>3.4777227193155018E-4</v>
      </c>
      <c r="BV202">
        <f t="shared" si="218"/>
        <v>6.5406691128224771E-4</v>
      </c>
      <c r="BW202">
        <f t="shared" si="219"/>
        <v>1.0109101227066724E-4</v>
      </c>
      <c r="BX202">
        <f t="shared" si="220"/>
        <v>1.2581289011965205E-3</v>
      </c>
      <c r="BY202">
        <f t="shared" si="221"/>
        <v>1.9503123061890076E-3</v>
      </c>
    </row>
    <row r="203" spans="1:77" ht="15.75" thickBot="1">
      <c r="A203" s="1">
        <v>41032</v>
      </c>
      <c r="B203" s="3">
        <v>19.03</v>
      </c>
      <c r="C203" s="3">
        <v>163.80000000000001</v>
      </c>
      <c r="D203" s="3">
        <v>738.9</v>
      </c>
      <c r="E203" s="3">
        <v>422.7</v>
      </c>
      <c r="F203" s="2">
        <v>97</v>
      </c>
      <c r="G203" s="3">
        <v>3335</v>
      </c>
      <c r="H203" s="2">
        <v>125</v>
      </c>
      <c r="I203" s="3">
        <v>78.2</v>
      </c>
      <c r="J203" s="3">
        <v>439.3</v>
      </c>
      <c r="K203" s="3">
        <v>11190</v>
      </c>
      <c r="L203" s="3">
        <v>379</v>
      </c>
      <c r="M203" s="3">
        <v>170.1</v>
      </c>
      <c r="N203" s="3">
        <v>773</v>
      </c>
      <c r="O203" s="3">
        <v>924.9</v>
      </c>
      <c r="Q203">
        <f t="shared" si="167"/>
        <v>-7.3030777256129662E-3</v>
      </c>
      <c r="R203">
        <f t="shared" si="168"/>
        <v>5.5140427724813201E-2</v>
      </c>
      <c r="S203">
        <f t="shared" si="169"/>
        <v>-1.480000000000003E-2</v>
      </c>
      <c r="T203">
        <f t="shared" si="170"/>
        <v>-1.1814744801512287E-3</v>
      </c>
      <c r="U203">
        <f t="shared" si="171"/>
        <v>-3.0832476875642051E-3</v>
      </c>
      <c r="V203">
        <f t="shared" si="172"/>
        <v>-2.4853801169590642E-2</v>
      </c>
      <c r="W203">
        <f t="shared" si="173"/>
        <v>-1.5748031496062992E-2</v>
      </c>
      <c r="X203">
        <f t="shared" si="174"/>
        <v>1.5584415584415621E-2</v>
      </c>
      <c r="Y203">
        <f t="shared" si="175"/>
        <v>4.5547711227508227E-4</v>
      </c>
      <c r="Z203">
        <f t="shared" si="176"/>
        <v>1.7272727272727273E-2</v>
      </c>
      <c r="AA203">
        <f t="shared" si="177"/>
        <v>-2.3690444853908328E-3</v>
      </c>
      <c r="AB203">
        <f t="shared" si="178"/>
        <v>-1.3913043478260903E-2</v>
      </c>
      <c r="AC203">
        <f t="shared" si="179"/>
        <v>-6.1712522499356584E-3</v>
      </c>
      <c r="AD203">
        <f t="shared" si="179"/>
        <v>-9.0003214400514071E-3</v>
      </c>
      <c r="AG203">
        <f t="shared" si="180"/>
        <v>6.0640031885953251E-5</v>
      </c>
      <c r="AH203">
        <f t="shared" si="181"/>
        <v>3.2493743551572671E-3</v>
      </c>
      <c r="AI203">
        <f t="shared" si="182"/>
        <v>2.1022884268455402E-4</v>
      </c>
      <c r="AJ203">
        <f t="shared" si="183"/>
        <v>1.0882856371816963E-6</v>
      </c>
      <c r="AK203">
        <f t="shared" si="184"/>
        <v>7.9165612800247756E-6</v>
      </c>
      <c r="AL203">
        <f t="shared" si="185"/>
        <v>6.2954202746956576E-4</v>
      </c>
      <c r="AM203">
        <f t="shared" si="186"/>
        <v>2.0612950593787899E-4</v>
      </c>
      <c r="AN203">
        <f t="shared" si="187"/>
        <v>2.8275778578754979E-4</v>
      </c>
      <c r="AO203">
        <f t="shared" si="188"/>
        <v>2.1180013973274696E-9</v>
      </c>
      <c r="AP203">
        <f t="shared" si="189"/>
        <v>2.8169336939328486E-4</v>
      </c>
      <c r="AQ203">
        <f t="shared" si="190"/>
        <v>4.2557170349618562E-6</v>
      </c>
      <c r="AR203">
        <f t="shared" si="191"/>
        <v>1.8912238699363501E-4</v>
      </c>
      <c r="AS203">
        <f t="shared" si="192"/>
        <v>4.0723617887183241E-5</v>
      </c>
      <c r="AT203">
        <f t="shared" si="193"/>
        <v>7.8135387162117249E-5</v>
      </c>
      <c r="AV203">
        <f t="shared" si="194"/>
        <v>-2.6100307062435928E-2</v>
      </c>
      <c r="AW203">
        <f t="shared" si="195"/>
        <v>0.17587939698492461</v>
      </c>
      <c r="AX203">
        <f t="shared" si="196"/>
        <v>-7.9825653798256568E-2</v>
      </c>
      <c r="AY203">
        <f t="shared" si="197"/>
        <v>-7.092198581560552E-4</v>
      </c>
      <c r="AZ203">
        <f t="shared" si="198"/>
        <v>-2.1684316691881044E-2</v>
      </c>
      <c r="BA203">
        <f t="shared" si="199"/>
        <v>-9.375E-2</v>
      </c>
      <c r="BB203">
        <f t="shared" si="200"/>
        <v>-4.7256097560975527E-2</v>
      </c>
      <c r="BC203">
        <f t="shared" si="201"/>
        <v>-0.15009238126290622</v>
      </c>
      <c r="BD203">
        <f t="shared" si="202"/>
        <v>1.5959872321021171E-3</v>
      </c>
      <c r="BE203">
        <f t="shared" si="203"/>
        <v>-3.5760448082722968E-2</v>
      </c>
      <c r="BF203">
        <f t="shared" si="204"/>
        <v>-2.7706516162134456E-2</v>
      </c>
      <c r="BG203">
        <f t="shared" si="205"/>
        <v>-7.6424946035820686E-3</v>
      </c>
      <c r="BH203">
        <f t="shared" si="206"/>
        <v>-2.9869477911646531E-2</v>
      </c>
      <c r="BI203">
        <f t="shared" si="207"/>
        <v>-4.4228583238607073E-2</v>
      </c>
      <c r="BL203">
        <f t="shared" si="208"/>
        <v>1.5009607324541223E-3</v>
      </c>
      <c r="BM203">
        <f t="shared" si="209"/>
        <v>4.4685166350466037E-2</v>
      </c>
      <c r="BN203">
        <f t="shared" si="210"/>
        <v>5.4213857287169157E-3</v>
      </c>
      <c r="BO203">
        <f t="shared" si="211"/>
        <v>1.345347169102143E-6</v>
      </c>
      <c r="BP203">
        <f t="shared" si="212"/>
        <v>3.0929926938857316E-4</v>
      </c>
      <c r="BQ203">
        <f t="shared" si="213"/>
        <v>8.8294279466544952E-3</v>
      </c>
      <c r="BR203">
        <f t="shared" si="214"/>
        <v>4.2693299906317538E-4</v>
      </c>
      <c r="BS203">
        <f t="shared" si="215"/>
        <v>1.6626269975308899E-2</v>
      </c>
      <c r="BT203">
        <f t="shared" si="216"/>
        <v>4.9777638370705548E-5</v>
      </c>
      <c r="BU203">
        <f t="shared" si="217"/>
        <v>1.8014328211431684E-3</v>
      </c>
      <c r="BV203">
        <f t="shared" si="218"/>
        <v>4.6394198594440007E-4</v>
      </c>
      <c r="BW203">
        <f t="shared" si="219"/>
        <v>7.5069269477556886E-6</v>
      </c>
      <c r="BX203">
        <f t="shared" si="220"/>
        <v>1.1146173727307853E-3</v>
      </c>
      <c r="BY203">
        <f t="shared" si="221"/>
        <v>1.6506995324446971E-3</v>
      </c>
    </row>
    <row r="204" spans="1:77" ht="15.75" thickBot="1">
      <c r="A204" s="1">
        <v>41031</v>
      </c>
      <c r="B204" s="3">
        <v>19.170000000000002</v>
      </c>
      <c r="C204" s="3">
        <v>155.24</v>
      </c>
      <c r="D204" s="3">
        <v>750</v>
      </c>
      <c r="E204" s="3">
        <v>423.2</v>
      </c>
      <c r="F204" s="2">
        <v>97.3</v>
      </c>
      <c r="G204" s="3">
        <v>3420</v>
      </c>
      <c r="H204" s="2">
        <v>127</v>
      </c>
      <c r="I204" s="3">
        <v>77</v>
      </c>
      <c r="J204" s="3">
        <v>439.1</v>
      </c>
      <c r="K204" s="3">
        <v>11000</v>
      </c>
      <c r="L204" s="3">
        <v>379.9</v>
      </c>
      <c r="M204" s="3">
        <v>172.5</v>
      </c>
      <c r="N204" s="3">
        <v>777.8</v>
      </c>
      <c r="O204" s="3">
        <v>933.3</v>
      </c>
      <c r="Q204">
        <f t="shared" si="167"/>
        <v>7.3568050446663454E-3</v>
      </c>
      <c r="R204">
        <f t="shared" si="168"/>
        <v>5.0338294993234084E-2</v>
      </c>
      <c r="S204">
        <f t="shared" si="169"/>
        <v>-1.2898131087128133E-2</v>
      </c>
      <c r="T204">
        <f t="shared" si="170"/>
        <v>-1.1214953271028064E-2</v>
      </c>
      <c r="U204">
        <f t="shared" si="171"/>
        <v>1.0288065843620815E-3</v>
      </c>
      <c r="V204">
        <f t="shared" si="172"/>
        <v>-1.2987012987012988E-2</v>
      </c>
      <c r="W204">
        <f t="shared" si="173"/>
        <v>4.5878816642936108E-3</v>
      </c>
      <c r="X204">
        <f t="shared" si="174"/>
        <v>-4.7029702970296995E-2</v>
      </c>
      <c r="Y204">
        <f t="shared" si="175"/>
        <v>1.5260115606936469E-2</v>
      </c>
      <c r="Z204">
        <f t="shared" si="176"/>
        <v>5.0251256281407036E-3</v>
      </c>
      <c r="AA204">
        <f t="shared" si="177"/>
        <v>-2.6315789473690195E-4</v>
      </c>
      <c r="AB204">
        <f t="shared" si="178"/>
        <v>-8.6206896551724137E-3</v>
      </c>
      <c r="AC204">
        <f t="shared" si="179"/>
        <v>6.4699792960662529E-3</v>
      </c>
      <c r="AD204">
        <f t="shared" si="179"/>
        <v>-5.752636625119943E-3</v>
      </c>
      <c r="AG204">
        <f t="shared" si="180"/>
        <v>4.7234167339712591E-5</v>
      </c>
      <c r="AH204">
        <f t="shared" si="181"/>
        <v>2.7249601647855591E-3</v>
      </c>
      <c r="AI204">
        <f t="shared" si="182"/>
        <v>1.5869452470769818E-4</v>
      </c>
      <c r="AJ204">
        <f t="shared" si="183"/>
        <v>1.2269301899435492E-4</v>
      </c>
      <c r="AK204">
        <f t="shared" si="184"/>
        <v>1.6858836684532065E-6</v>
      </c>
      <c r="AL204">
        <f t="shared" si="185"/>
        <v>1.7487121181828012E-4</v>
      </c>
      <c r="AM204">
        <f t="shared" si="186"/>
        <v>3.5744880255428128E-5</v>
      </c>
      <c r="AN204">
        <f t="shared" si="187"/>
        <v>2.0975223253939155E-3</v>
      </c>
      <c r="AO204">
        <f t="shared" si="188"/>
        <v>2.2054210967792742E-4</v>
      </c>
      <c r="AP204">
        <f t="shared" si="189"/>
        <v>2.0576400100363404E-5</v>
      </c>
      <c r="AQ204">
        <f t="shared" si="190"/>
        <v>1.844501429644108E-9</v>
      </c>
      <c r="AR204">
        <f t="shared" si="191"/>
        <v>7.1568617260904611E-5</v>
      </c>
      <c r="AS204">
        <f t="shared" si="192"/>
        <v>3.9184164834167077E-5</v>
      </c>
      <c r="AT204">
        <f t="shared" si="193"/>
        <v>3.1267528458942178E-5</v>
      </c>
      <c r="AV204">
        <f t="shared" si="194"/>
        <v>-3.0349013657056039E-2</v>
      </c>
      <c r="AW204">
        <f t="shared" si="195"/>
        <v>0.14873464555276028</v>
      </c>
      <c r="AX204">
        <f t="shared" si="196"/>
        <v>-6.0738885410144022E-2</v>
      </c>
      <c r="AY204">
        <f t="shared" si="197"/>
        <v>-8.8992974238876147E-3</v>
      </c>
      <c r="AZ204">
        <f t="shared" si="198"/>
        <v>-1.5381501720299496E-2</v>
      </c>
      <c r="BA204">
        <f t="shared" si="199"/>
        <v>-7.5925425560659288E-2</v>
      </c>
      <c r="BB204">
        <f t="shared" si="200"/>
        <v>-4.1509433962264149E-2</v>
      </c>
      <c r="BC204">
        <f t="shared" si="201"/>
        <v>-0.18904686677198529</v>
      </c>
      <c r="BD204">
        <f t="shared" si="202"/>
        <v>-4.5526974732526434E-4</v>
      </c>
      <c r="BE204">
        <f t="shared" si="203"/>
        <v>-5.1724137931034482E-2</v>
      </c>
      <c r="BF204">
        <f t="shared" si="204"/>
        <v>-2.5897435897435955E-2</v>
      </c>
      <c r="BG204">
        <f t="shared" si="205"/>
        <v>-2.8901734104046241E-3</v>
      </c>
      <c r="BH204">
        <f t="shared" si="206"/>
        <v>-4.8679060665362116E-2</v>
      </c>
      <c r="BI204">
        <f t="shared" si="207"/>
        <v>-4.0900215805158839E-2</v>
      </c>
      <c r="BL204">
        <f t="shared" si="208"/>
        <v>1.8482210144268871E-3</v>
      </c>
      <c r="BM204">
        <f t="shared" si="209"/>
        <v>3.3945818518849501E-2</v>
      </c>
      <c r="BN204">
        <f t="shared" si="210"/>
        <v>2.9749706547579106E-3</v>
      </c>
      <c r="BO204">
        <f t="shared" si="211"/>
        <v>4.9423522923392356E-5</v>
      </c>
      <c r="BP204">
        <f t="shared" si="212"/>
        <v>1.2733071465940998E-4</v>
      </c>
      <c r="BQ204">
        <f t="shared" si="213"/>
        <v>5.7973698511571015E-3</v>
      </c>
      <c r="BR204">
        <f t="shared" si="214"/>
        <v>2.2247791127826588E-4</v>
      </c>
      <c r="BS204">
        <f t="shared" si="215"/>
        <v>2.8189530127024538E-2</v>
      </c>
      <c r="BT204">
        <f t="shared" si="216"/>
        <v>8.2929870862813454E-5</v>
      </c>
      <c r="BU204">
        <f t="shared" si="217"/>
        <v>3.4113752332396046E-3</v>
      </c>
      <c r="BV204">
        <f t="shared" si="218"/>
        <v>3.8928206678107835E-4</v>
      </c>
      <c r="BW204">
        <f t="shared" si="219"/>
        <v>4.0499309162577562E-6</v>
      </c>
      <c r="BX204">
        <f t="shared" si="220"/>
        <v>2.7243669407940071E-3</v>
      </c>
      <c r="BY204">
        <f t="shared" si="221"/>
        <v>1.3913224009414304E-3</v>
      </c>
    </row>
    <row r="205" spans="1:77" ht="15.75" thickBot="1">
      <c r="A205" s="1">
        <v>41029</v>
      </c>
      <c r="B205" s="3">
        <v>19.03</v>
      </c>
      <c r="C205" s="3">
        <v>147.80000000000001</v>
      </c>
      <c r="D205" s="3">
        <v>759.8</v>
      </c>
      <c r="E205" s="3">
        <v>428</v>
      </c>
      <c r="F205" s="2">
        <v>97.2</v>
      </c>
      <c r="G205" s="3">
        <v>3465</v>
      </c>
      <c r="H205" s="2">
        <v>126.42</v>
      </c>
      <c r="I205" s="3">
        <v>80.8</v>
      </c>
      <c r="J205" s="3">
        <v>432.5</v>
      </c>
      <c r="K205" s="3">
        <v>10945</v>
      </c>
      <c r="L205" s="3">
        <v>380</v>
      </c>
      <c r="M205" s="3">
        <v>174</v>
      </c>
      <c r="N205" s="3">
        <v>772.8</v>
      </c>
      <c r="O205" s="3">
        <v>938.7</v>
      </c>
      <c r="Q205">
        <f t="shared" si="167"/>
        <v>-5.2521008403350901E-4</v>
      </c>
      <c r="R205">
        <f t="shared" si="168"/>
        <v>1.1912912501711687E-2</v>
      </c>
      <c r="S205">
        <f t="shared" si="169"/>
        <v>2.37467018469651E-3</v>
      </c>
      <c r="T205">
        <f t="shared" si="170"/>
        <v>4.6948356807511738E-3</v>
      </c>
      <c r="U205">
        <f t="shared" si="171"/>
        <v>8.8220031136482472E-3</v>
      </c>
      <c r="V205">
        <f t="shared" si="172"/>
        <v>1.4450867052023121E-3</v>
      </c>
      <c r="W205">
        <f t="shared" si="173"/>
        <v>-8.6935904528569847E-4</v>
      </c>
      <c r="X205">
        <f t="shared" si="174"/>
        <v>-5.5384615384615737E-3</v>
      </c>
      <c r="Y205">
        <f t="shared" si="175"/>
        <v>1.4067995310668231E-2</v>
      </c>
      <c r="Z205">
        <f t="shared" si="176"/>
        <v>3.1161213454312161E-3</v>
      </c>
      <c r="AA205">
        <f t="shared" si="177"/>
        <v>2.6385224274406332E-3</v>
      </c>
      <c r="AB205">
        <f t="shared" si="178"/>
        <v>1.4577259475218658E-2</v>
      </c>
      <c r="AC205">
        <f t="shared" si="179"/>
        <v>8.219178082191721E-3</v>
      </c>
      <c r="AD205">
        <f t="shared" si="179"/>
        <v>3.9572192513369474E-3</v>
      </c>
      <c r="AG205">
        <f t="shared" si="180"/>
        <v>1.0186932307872109E-6</v>
      </c>
      <c r="AH205">
        <f t="shared" si="181"/>
        <v>1.8977179775129933E-4</v>
      </c>
      <c r="AI205">
        <f t="shared" si="182"/>
        <v>7.1577639060555726E-6</v>
      </c>
      <c r="AJ205">
        <f t="shared" si="183"/>
        <v>2.3358863961421077E-5</v>
      </c>
      <c r="AK205">
        <f t="shared" si="184"/>
        <v>8.265741529753706E-5</v>
      </c>
      <c r="AL205">
        <f t="shared" si="185"/>
        <v>1.4597756776061499E-6</v>
      </c>
      <c r="AM205">
        <f t="shared" si="186"/>
        <v>2.7192210859420662E-7</v>
      </c>
      <c r="AN205">
        <f t="shared" si="187"/>
        <v>1.8554331337804442E-5</v>
      </c>
      <c r="AO205">
        <f t="shared" si="188"/>
        <v>1.8655571349937452E-4</v>
      </c>
      <c r="AP205">
        <f t="shared" si="189"/>
        <v>6.9017459376400634E-6</v>
      </c>
      <c r="AQ205">
        <f t="shared" si="190"/>
        <v>8.6708339486350714E-6</v>
      </c>
      <c r="AR205">
        <f t="shared" si="191"/>
        <v>2.1721234080852679E-4</v>
      </c>
      <c r="AS205">
        <f t="shared" si="192"/>
        <v>6.4142870138531998E-5</v>
      </c>
      <c r="AT205">
        <f t="shared" si="193"/>
        <v>1.6958898822557143E-5</v>
      </c>
      <c r="AV205">
        <f t="shared" si="194"/>
        <v>-3.498985801217027E-2</v>
      </c>
      <c r="AW205">
        <f t="shared" si="195"/>
        <v>0.12395437262357423</v>
      </c>
      <c r="AX205">
        <f t="shared" si="196"/>
        <v>-4.9656035021888735E-2</v>
      </c>
      <c r="AY205">
        <f t="shared" si="197"/>
        <v>1.66270783847981E-2</v>
      </c>
      <c r="AZ205">
        <f t="shared" si="198"/>
        <v>-1.4098792981032565E-2</v>
      </c>
      <c r="BA205">
        <f t="shared" si="199"/>
        <v>-6.9798657718120799E-2</v>
      </c>
      <c r="BB205">
        <f t="shared" si="200"/>
        <v>-2.8285933897002249E-2</v>
      </c>
      <c r="BC205">
        <f t="shared" si="201"/>
        <v>-0.15833333333333335</v>
      </c>
      <c r="BD205">
        <f t="shared" si="202"/>
        <v>-8.027522935779817E-3</v>
      </c>
      <c r="BE205">
        <f t="shared" si="203"/>
        <v>-5.565142364106989E-2</v>
      </c>
      <c r="BF205">
        <f t="shared" si="204"/>
        <v>-2.3889031595170848E-2</v>
      </c>
      <c r="BG205">
        <f t="shared" si="205"/>
        <v>2.3529411764705882E-2</v>
      </c>
      <c r="BH205">
        <f t="shared" si="206"/>
        <v>-5.1779141104294532E-2</v>
      </c>
      <c r="BI205">
        <f t="shared" si="207"/>
        <v>-3.1569173630454875E-2</v>
      </c>
      <c r="BL205">
        <f t="shared" si="208"/>
        <v>2.26878698316379E-3</v>
      </c>
      <c r="BM205">
        <f t="shared" si="209"/>
        <v>2.5428651674874687E-2</v>
      </c>
      <c r="BN205">
        <f t="shared" si="210"/>
        <v>1.8888099472878933E-3</v>
      </c>
      <c r="BO205">
        <f t="shared" si="211"/>
        <v>3.4210901710471955E-4</v>
      </c>
      <c r="BP205">
        <f t="shared" si="212"/>
        <v>1.0002765152425594E-4</v>
      </c>
      <c r="BQ205">
        <f t="shared" si="213"/>
        <v>4.9019172753993184E-3</v>
      </c>
      <c r="BR205">
        <f t="shared" si="214"/>
        <v>2.8635184722141463E-6</v>
      </c>
      <c r="BS205">
        <f t="shared" si="215"/>
        <v>1.8819407688864486E-2</v>
      </c>
      <c r="BT205">
        <f t="shared" si="216"/>
        <v>2.781836076032032E-4</v>
      </c>
      <c r="BU205">
        <f t="shared" si="217"/>
        <v>3.8855605967842116E-3</v>
      </c>
      <c r="BV205">
        <f t="shared" si="218"/>
        <v>3.1406318773320063E-4</v>
      </c>
      <c r="BW205">
        <f t="shared" si="219"/>
        <v>8.0838028390612597E-4</v>
      </c>
      <c r="BX205">
        <f t="shared" si="220"/>
        <v>3.0575977418435844E-3</v>
      </c>
      <c r="BY205">
        <f t="shared" si="221"/>
        <v>7.822868973378686E-4</v>
      </c>
    </row>
    <row r="206" spans="1:77" ht="15.75" thickBot="1">
      <c r="A206" s="1">
        <v>41026</v>
      </c>
      <c r="B206" s="3">
        <v>19.04</v>
      </c>
      <c r="C206" s="3">
        <v>146.06</v>
      </c>
      <c r="D206" s="3">
        <v>758</v>
      </c>
      <c r="E206" s="3">
        <v>426</v>
      </c>
      <c r="F206" s="2">
        <v>96.35</v>
      </c>
      <c r="G206" s="3">
        <v>3460</v>
      </c>
      <c r="H206" s="2">
        <v>126.53</v>
      </c>
      <c r="I206" s="3">
        <v>81.25</v>
      </c>
      <c r="J206" s="3">
        <v>426.5</v>
      </c>
      <c r="K206" s="3">
        <v>10911</v>
      </c>
      <c r="L206" s="3">
        <v>379</v>
      </c>
      <c r="M206" s="3">
        <v>171.5</v>
      </c>
      <c r="N206" s="3">
        <v>766.5</v>
      </c>
      <c r="O206" s="3">
        <v>935</v>
      </c>
      <c r="Q206">
        <f t="shared" si="167"/>
        <v>2.3655913978494501E-2</v>
      </c>
      <c r="R206">
        <f t="shared" si="168"/>
        <v>4.7025089605734781E-2</v>
      </c>
      <c r="S206">
        <f t="shared" si="169"/>
        <v>-2.5003289906566353E-3</v>
      </c>
      <c r="T206">
        <f t="shared" si="170"/>
        <v>6.3784549964563866E-3</v>
      </c>
      <c r="U206">
        <f t="shared" si="171"/>
        <v>1.0911761619976834E-2</v>
      </c>
      <c r="V206">
        <f t="shared" si="172"/>
        <v>0</v>
      </c>
      <c r="W206">
        <f t="shared" si="173"/>
        <v>3.4099920697859385E-3</v>
      </c>
      <c r="X206">
        <f t="shared" si="174"/>
        <v>2.8481012658227847E-2</v>
      </c>
      <c r="Y206">
        <f t="shared" si="175"/>
        <v>4.4747998115873223E-3</v>
      </c>
      <c r="Z206">
        <f t="shared" si="176"/>
        <v>-8.2417582417582418E-4</v>
      </c>
      <c r="AA206">
        <f t="shared" si="177"/>
        <v>2.6455026455026454E-3</v>
      </c>
      <c r="AB206">
        <f t="shared" si="178"/>
        <v>2.3378141437756031E-3</v>
      </c>
      <c r="AC206">
        <f t="shared" si="179"/>
        <v>2.4732620320855617E-2</v>
      </c>
      <c r="AD206">
        <f t="shared" si="179"/>
        <v>5.1601806063211724E-3</v>
      </c>
      <c r="AG206">
        <f t="shared" si="180"/>
        <v>5.3693327562792496E-4</v>
      </c>
      <c r="AH206">
        <f t="shared" si="181"/>
        <v>2.3900312253311981E-3</v>
      </c>
      <c r="AI206">
        <f t="shared" si="182"/>
        <v>4.8382375631536853E-6</v>
      </c>
      <c r="AJ206">
        <f t="shared" si="183"/>
        <v>4.2467641900339196E-5</v>
      </c>
      <c r="AK206">
        <f t="shared" si="184"/>
        <v>1.2502305444181243E-4</v>
      </c>
      <c r="AL206">
        <f t="shared" si="185"/>
        <v>5.6109735625127417E-8</v>
      </c>
      <c r="AM206">
        <f t="shared" si="186"/>
        <v>2.3047801881142397E-5</v>
      </c>
      <c r="AN206">
        <f t="shared" si="187"/>
        <v>8.828029620538356E-4</v>
      </c>
      <c r="AO206">
        <f t="shared" si="188"/>
        <v>1.6527025484863764E-5</v>
      </c>
      <c r="AP206">
        <f t="shared" si="189"/>
        <v>1.7244410551915858E-6</v>
      </c>
      <c r="AQ206">
        <f t="shared" si="190"/>
        <v>8.7119909629221197E-6</v>
      </c>
      <c r="AR206">
        <f t="shared" si="191"/>
        <v>6.2434021701801777E-6</v>
      </c>
      <c r="AS206">
        <f t="shared" si="192"/>
        <v>6.0134646584769896E-4</v>
      </c>
      <c r="AT206">
        <f t="shared" si="193"/>
        <v>2.8313889327515863E-5</v>
      </c>
      <c r="AV206">
        <f t="shared" si="194"/>
        <v>-1.5002586652871143E-2</v>
      </c>
      <c r="AW206">
        <f t="shared" si="195"/>
        <v>8.2727946627131177E-2</v>
      </c>
      <c r="AX206">
        <f t="shared" si="196"/>
        <v>-5.4862842892768077E-2</v>
      </c>
      <c r="AY206">
        <f t="shared" si="197"/>
        <v>-3.96753832281335E-2</v>
      </c>
      <c r="AZ206">
        <f t="shared" si="198"/>
        <v>-2.2025984571660596E-2</v>
      </c>
      <c r="BA206">
        <f t="shared" si="199"/>
        <v>-7.3627844712182061E-2</v>
      </c>
      <c r="BB206">
        <f t="shared" si="200"/>
        <v>-5.5746268656716412E-2</v>
      </c>
      <c r="BC206">
        <f t="shared" si="201"/>
        <v>-0.13101604278074866</v>
      </c>
      <c r="BD206">
        <f t="shared" si="202"/>
        <v>-2.1788990825688075E-2</v>
      </c>
      <c r="BE206">
        <f t="shared" si="203"/>
        <v>-5.8990944372574385E-2</v>
      </c>
      <c r="BF206">
        <f t="shared" si="204"/>
        <v>-2.845424250192264E-2</v>
      </c>
      <c r="BG206">
        <f t="shared" si="205"/>
        <v>-1.1527377521613832E-2</v>
      </c>
      <c r="BH206">
        <f t="shared" si="206"/>
        <v>-9.085517732178866E-2</v>
      </c>
      <c r="BI206">
        <f t="shared" si="207"/>
        <v>-5.2780873265120071E-2</v>
      </c>
      <c r="BL206">
        <f t="shared" si="208"/>
        <v>7.6421915815539938E-4</v>
      </c>
      <c r="BM206">
        <f t="shared" si="209"/>
        <v>1.3980038176828415E-2</v>
      </c>
      <c r="BN206">
        <f t="shared" si="210"/>
        <v>2.3685011298753412E-3</v>
      </c>
      <c r="BO206">
        <f t="shared" si="211"/>
        <v>1.4293142292997091E-3</v>
      </c>
      <c r="BP206">
        <f t="shared" si="212"/>
        <v>3.2143376822930866E-4</v>
      </c>
      <c r="BQ206">
        <f t="shared" si="213"/>
        <v>5.4527709974320458E-3</v>
      </c>
      <c r="BR206">
        <f t="shared" si="214"/>
        <v>8.4986989757249772E-4</v>
      </c>
      <c r="BS206">
        <f t="shared" si="215"/>
        <v>1.2070660074364675E-2</v>
      </c>
      <c r="BT206">
        <f t="shared" si="216"/>
        <v>9.2661216896431633E-4</v>
      </c>
      <c r="BU206">
        <f t="shared" si="217"/>
        <v>4.3130461361994528E-3</v>
      </c>
      <c r="BV206">
        <f t="shared" si="218"/>
        <v>4.967121033211334E-4</v>
      </c>
      <c r="BW206">
        <f t="shared" si="219"/>
        <v>4.3887446323278264E-5</v>
      </c>
      <c r="BX206">
        <f t="shared" si="220"/>
        <v>8.9059961009550406E-3</v>
      </c>
      <c r="BY206">
        <f t="shared" si="221"/>
        <v>2.4187797893029067E-3</v>
      </c>
    </row>
    <row r="207" spans="1:77" ht="15.75" thickBot="1">
      <c r="A207" s="1">
        <v>41025</v>
      </c>
      <c r="B207" s="3">
        <v>18.600000000000001</v>
      </c>
      <c r="C207" s="3">
        <v>139.5</v>
      </c>
      <c r="D207" s="3">
        <v>759.9</v>
      </c>
      <c r="E207" s="3">
        <v>423.3</v>
      </c>
      <c r="F207" s="2">
        <v>95.31</v>
      </c>
      <c r="G207" s="3">
        <v>3460</v>
      </c>
      <c r="H207" s="2">
        <v>126.1</v>
      </c>
      <c r="I207" s="3">
        <v>79</v>
      </c>
      <c r="J207" s="3">
        <v>424.6</v>
      </c>
      <c r="K207" s="3">
        <v>10920</v>
      </c>
      <c r="L207" s="3">
        <v>378</v>
      </c>
      <c r="M207" s="3">
        <v>171.1</v>
      </c>
      <c r="N207" s="3">
        <v>748</v>
      </c>
      <c r="O207" s="3">
        <v>930.2</v>
      </c>
      <c r="Q207">
        <f t="shared" si="167"/>
        <v>-1.7432646592709895E-2</v>
      </c>
      <c r="R207">
        <f t="shared" si="168"/>
        <v>4.0268456375838972E-2</v>
      </c>
      <c r="S207">
        <f t="shared" si="169"/>
        <v>-6.536802196365538E-3</v>
      </c>
      <c r="T207">
        <f t="shared" si="170"/>
        <v>-2.8236914600550989E-2</v>
      </c>
      <c r="U207">
        <f t="shared" si="171"/>
        <v>-9.4339622641513002E-4</v>
      </c>
      <c r="V207">
        <f t="shared" si="172"/>
        <v>1.0514018691588784E-2</v>
      </c>
      <c r="W207">
        <f t="shared" si="173"/>
        <v>7.1884984025558426E-3</v>
      </c>
      <c r="X207">
        <f t="shared" si="174"/>
        <v>-3.7055095075572968E-2</v>
      </c>
      <c r="Y207">
        <f t="shared" si="175"/>
        <v>-7.9439252336448059E-3</v>
      </c>
      <c r="Z207">
        <f t="shared" si="176"/>
        <v>-2.0106013525863645E-3</v>
      </c>
      <c r="AA207">
        <f t="shared" si="177"/>
        <v>-2.6448029621799191E-4</v>
      </c>
      <c r="AB207">
        <f t="shared" si="178"/>
        <v>5.8479532163739363E-4</v>
      </c>
      <c r="AC207">
        <f t="shared" si="179"/>
        <v>-5.980066445182724E-3</v>
      </c>
      <c r="AD207">
        <f t="shared" si="179"/>
        <v>-5.3464499572284004E-3</v>
      </c>
      <c r="AG207">
        <f t="shared" si="180"/>
        <v>3.2100956678122019E-4</v>
      </c>
      <c r="AH207">
        <f t="shared" si="181"/>
        <v>1.775047482322578E-3</v>
      </c>
      <c r="AI207">
        <f t="shared" si="182"/>
        <v>3.8888601664655941E-5</v>
      </c>
      <c r="AJ207">
        <f t="shared" si="183"/>
        <v>7.8953409907748129E-4</v>
      </c>
      <c r="AK207">
        <f t="shared" si="184"/>
        <v>4.5398889501930808E-7</v>
      </c>
      <c r="AL207">
        <f t="shared" si="185"/>
        <v>1.0561968375914854E-4</v>
      </c>
      <c r="AM207">
        <f t="shared" si="186"/>
        <v>7.3604713816290468E-5</v>
      </c>
      <c r="AN207">
        <f t="shared" si="187"/>
        <v>1.2833666731552457E-3</v>
      </c>
      <c r="AO207">
        <f t="shared" si="188"/>
        <v>6.9778967394037525E-5</v>
      </c>
      <c r="AP207">
        <f t="shared" si="189"/>
        <v>6.2480265466805805E-6</v>
      </c>
      <c r="AQ207">
        <f t="shared" si="190"/>
        <v>1.7326620790847822E-9</v>
      </c>
      <c r="AR207">
        <f t="shared" si="191"/>
        <v>5.5601071982927022E-7</v>
      </c>
      <c r="AS207">
        <f t="shared" si="192"/>
        <v>3.8320063207018252E-5</v>
      </c>
      <c r="AT207">
        <f t="shared" si="193"/>
        <v>2.6889937608612339E-5</v>
      </c>
      <c r="AV207">
        <f t="shared" si="194"/>
        <v>-8.52878464818764E-3</v>
      </c>
      <c r="AW207">
        <f t="shared" si="195"/>
        <v>4.0967092008059168E-2</v>
      </c>
      <c r="AX207">
        <f t="shared" si="196"/>
        <v>-5.2493765586034941E-2</v>
      </c>
      <c r="AY207">
        <f t="shared" si="197"/>
        <v>-5.660797860485843E-2</v>
      </c>
      <c r="AZ207">
        <f t="shared" si="198"/>
        <v>-3.1599268441373701E-2</v>
      </c>
      <c r="BA207">
        <f t="shared" si="199"/>
        <v>-8.1009296148738377E-2</v>
      </c>
      <c r="BB207">
        <f t="shared" si="200"/>
        <v>-8.2909090909090946E-2</v>
      </c>
      <c r="BC207">
        <f t="shared" si="201"/>
        <v>-0.20960480240120063</v>
      </c>
      <c r="BD207">
        <f t="shared" si="202"/>
        <v>-2.4356617647058747E-2</v>
      </c>
      <c r="BE207">
        <f t="shared" si="203"/>
        <v>-5.8214747736093142E-2</v>
      </c>
      <c r="BF207">
        <f t="shared" si="204"/>
        <v>-3.0769230769230771E-2</v>
      </c>
      <c r="BG207">
        <f t="shared" si="205"/>
        <v>-1.0982658959537605E-2</v>
      </c>
      <c r="BH207">
        <f t="shared" si="206"/>
        <v>-0.10526315789473684</v>
      </c>
      <c r="BI207">
        <f t="shared" si="207"/>
        <v>-6.0783521809369884E-2</v>
      </c>
      <c r="BL207">
        <f t="shared" si="208"/>
        <v>4.4819904934409151E-4</v>
      </c>
      <c r="BM207">
        <f t="shared" si="209"/>
        <v>5.8486331575959716E-3</v>
      </c>
      <c r="BN207">
        <f t="shared" si="210"/>
        <v>2.1435207065603288E-3</v>
      </c>
      <c r="BO207">
        <f t="shared" si="211"/>
        <v>2.9963436404343924E-3</v>
      </c>
      <c r="BP207">
        <f t="shared" si="212"/>
        <v>7.5635219020646599E-4</v>
      </c>
      <c r="BQ207">
        <f t="shared" si="213"/>
        <v>6.5973920951242432E-3</v>
      </c>
      <c r="BR207">
        <f t="shared" si="214"/>
        <v>3.1714186910116824E-3</v>
      </c>
      <c r="BS207">
        <f t="shared" si="215"/>
        <v>3.5515405894801677E-2</v>
      </c>
      <c r="BT207">
        <f t="shared" si="216"/>
        <v>1.089523563635299E-3</v>
      </c>
      <c r="BU207">
        <f t="shared" si="217"/>
        <v>4.2116970741923714E-3</v>
      </c>
      <c r="BV207">
        <f t="shared" si="218"/>
        <v>6.0525974117260346E-4</v>
      </c>
      <c r="BW207">
        <f t="shared" si="219"/>
        <v>3.6966905048478495E-5</v>
      </c>
      <c r="BX207">
        <f t="shared" si="220"/>
        <v>1.18329939387353E-2</v>
      </c>
      <c r="BY207">
        <f t="shared" si="221"/>
        <v>3.2699801582038897E-3</v>
      </c>
    </row>
    <row r="208" spans="1:77" ht="15.75" thickBot="1">
      <c r="A208" s="1">
        <v>41024</v>
      </c>
      <c r="B208" s="3">
        <v>18.93</v>
      </c>
      <c r="C208" s="3">
        <v>134.1</v>
      </c>
      <c r="D208" s="3">
        <v>764.9</v>
      </c>
      <c r="E208" s="3">
        <v>435.6</v>
      </c>
      <c r="F208" s="2">
        <v>95.4</v>
      </c>
      <c r="G208" s="3">
        <v>3424</v>
      </c>
      <c r="H208" s="2">
        <v>125.2</v>
      </c>
      <c r="I208" s="3">
        <v>82.04</v>
      </c>
      <c r="J208" s="3">
        <v>428</v>
      </c>
      <c r="K208" s="3">
        <v>10942</v>
      </c>
      <c r="L208" s="3">
        <v>378.1</v>
      </c>
      <c r="M208" s="3">
        <v>171</v>
      </c>
      <c r="N208" s="3">
        <v>752.5</v>
      </c>
      <c r="O208" s="3">
        <v>935.2</v>
      </c>
      <c r="Q208">
        <f t="shared" si="167"/>
        <v>1.3383297644539615E-2</v>
      </c>
      <c r="R208">
        <f t="shared" si="168"/>
        <v>2.210365853658541E-2</v>
      </c>
      <c r="S208">
        <f t="shared" si="169"/>
        <v>-9.1968911917098741E-3</v>
      </c>
      <c r="T208">
        <f t="shared" si="170"/>
        <v>4.9638554216867525E-2</v>
      </c>
      <c r="U208">
        <f t="shared" si="171"/>
        <v>-8.4190832553787346E-3</v>
      </c>
      <c r="V208">
        <f t="shared" si="172"/>
        <v>2.208955223880597E-2</v>
      </c>
      <c r="W208">
        <f t="shared" si="173"/>
        <v>5.6224899598393803E-3</v>
      </c>
      <c r="X208">
        <f t="shared" si="174"/>
        <v>-3.7653958944281453E-2</v>
      </c>
      <c r="Y208">
        <f t="shared" si="175"/>
        <v>0</v>
      </c>
      <c r="Z208">
        <f t="shared" si="176"/>
        <v>-7.9782411604714422E-3</v>
      </c>
      <c r="AA208">
        <f t="shared" si="177"/>
        <v>2.6455026455032469E-4</v>
      </c>
      <c r="AB208">
        <f t="shared" si="178"/>
        <v>-1.1682242990653543E-3</v>
      </c>
      <c r="AC208">
        <f t="shared" si="179"/>
        <v>2.1031207598371779E-2</v>
      </c>
      <c r="AD208">
        <f t="shared" si="179"/>
        <v>1.4206702093048501E-2</v>
      </c>
      <c r="AG208">
        <f t="shared" si="180"/>
        <v>1.6638947387541126E-4</v>
      </c>
      <c r="AH208">
        <f t="shared" si="181"/>
        <v>5.7439381892544729E-4</v>
      </c>
      <c r="AI208">
        <f t="shared" si="182"/>
        <v>7.9141691404644089E-5</v>
      </c>
      <c r="AJ208">
        <f t="shared" si="183"/>
        <v>2.477731749589982E-3</v>
      </c>
      <c r="AK208">
        <f t="shared" si="184"/>
        <v>6.6413926630051975E-5</v>
      </c>
      <c r="AL208">
        <f t="shared" si="185"/>
        <v>4.7753950527103857E-4</v>
      </c>
      <c r="AM208">
        <f t="shared" si="186"/>
        <v>4.9186524410920213E-5</v>
      </c>
      <c r="AN208">
        <f t="shared" si="187"/>
        <v>1.3266328382255908E-3</v>
      </c>
      <c r="AO208">
        <f t="shared" si="188"/>
        <v>1.6765369436963319E-7</v>
      </c>
      <c r="AP208">
        <f t="shared" si="189"/>
        <v>7.1694239347409414E-5</v>
      </c>
      <c r="AQ208">
        <f t="shared" si="190"/>
        <v>3.2564806315850821E-7</v>
      </c>
      <c r="AR208">
        <f t="shared" si="191"/>
        <v>1.0147708599007192E-6</v>
      </c>
      <c r="AS208">
        <f t="shared" si="192"/>
        <v>4.3351212222307063E-4</v>
      </c>
      <c r="AT208">
        <f t="shared" si="193"/>
        <v>2.0642796427603055E-4</v>
      </c>
      <c r="AV208">
        <f t="shared" si="194"/>
        <v>4.2975206611570317E-2</v>
      </c>
      <c r="AW208">
        <f t="shared" si="195"/>
        <v>-7.4515648286135861E-4</v>
      </c>
      <c r="AX208">
        <f t="shared" si="196"/>
        <v>-4.7091067646692499E-2</v>
      </c>
      <c r="AY208">
        <f t="shared" si="197"/>
        <v>-3.3074361820199724E-2</v>
      </c>
      <c r="AZ208">
        <f t="shared" si="198"/>
        <v>-2.3741301678264361E-2</v>
      </c>
      <c r="BA208">
        <f t="shared" si="199"/>
        <v>-8.9119446661346108E-2</v>
      </c>
      <c r="BB208">
        <f t="shared" si="200"/>
        <v>-7.9411764705882334E-2</v>
      </c>
      <c r="BC208">
        <f t="shared" si="201"/>
        <v>-0.18424977627523106</v>
      </c>
      <c r="BD208">
        <f t="shared" si="202"/>
        <v>-1.5865716256610665E-2</v>
      </c>
      <c r="BE208">
        <f t="shared" si="203"/>
        <v>-5.2640692640692641E-2</v>
      </c>
      <c r="BF208">
        <f t="shared" si="204"/>
        <v>-2.5515463917525714E-2</v>
      </c>
      <c r="BG208">
        <f t="shared" si="205"/>
        <v>-2.0057306590257881E-2</v>
      </c>
      <c r="BH208">
        <f t="shared" si="206"/>
        <v>-8.3434835566382454E-2</v>
      </c>
      <c r="BI208">
        <f t="shared" si="207"/>
        <v>-5.2962025316455649E-2</v>
      </c>
      <c r="BL208">
        <f t="shared" si="208"/>
        <v>9.2010782670003653E-4</v>
      </c>
      <c r="BM208">
        <f t="shared" si="209"/>
        <v>1.2085432302506663E-3</v>
      </c>
      <c r="BN208">
        <f t="shared" si="210"/>
        <v>1.6724397774631179E-3</v>
      </c>
      <c r="BO208">
        <f t="shared" si="211"/>
        <v>9.7376768660274433E-4</v>
      </c>
      <c r="BP208">
        <f t="shared" si="212"/>
        <v>3.8588246060846851E-4</v>
      </c>
      <c r="BQ208">
        <f t="shared" si="213"/>
        <v>7.9806497507033131E-3</v>
      </c>
      <c r="BR208">
        <f t="shared" si="214"/>
        <v>2.7897436803688202E-3</v>
      </c>
      <c r="BS208">
        <f t="shared" si="215"/>
        <v>2.660170435459816E-2</v>
      </c>
      <c r="BT208">
        <f t="shared" si="216"/>
        <v>6.0108478153036873E-4</v>
      </c>
      <c r="BU208">
        <f t="shared" si="217"/>
        <v>3.5192816897199643E-3</v>
      </c>
      <c r="BV208">
        <f t="shared" si="218"/>
        <v>3.743551775798009E-4</v>
      </c>
      <c r="BW208">
        <f t="shared" si="219"/>
        <v>2.2966460366262363E-4</v>
      </c>
      <c r="BX208">
        <f t="shared" si="220"/>
        <v>7.5605187437423485E-3</v>
      </c>
      <c r="BY208">
        <f t="shared" si="221"/>
        <v>2.4366311166966713E-3</v>
      </c>
    </row>
    <row r="209" spans="1:77" ht="15.75" thickBot="1">
      <c r="A209" s="1">
        <v>41023</v>
      </c>
      <c r="B209" s="3">
        <v>18.68</v>
      </c>
      <c r="C209" s="3">
        <v>131.19999999999999</v>
      </c>
      <c r="D209" s="3">
        <v>772</v>
      </c>
      <c r="E209" s="3">
        <v>415</v>
      </c>
      <c r="F209" s="2">
        <v>96.21</v>
      </c>
      <c r="G209" s="3">
        <v>3350</v>
      </c>
      <c r="H209" s="2">
        <v>124.5</v>
      </c>
      <c r="I209" s="3">
        <v>85.25</v>
      </c>
      <c r="J209" s="3">
        <v>428</v>
      </c>
      <c r="K209" s="3">
        <v>11030</v>
      </c>
      <c r="L209" s="3">
        <v>378</v>
      </c>
      <c r="M209" s="3">
        <v>171.2</v>
      </c>
      <c r="N209" s="3">
        <v>737</v>
      </c>
      <c r="O209" s="3">
        <v>922.1</v>
      </c>
      <c r="Q209">
        <f t="shared" si="167"/>
        <v>-1.3206550449022716E-2</v>
      </c>
      <c r="R209">
        <f t="shared" si="168"/>
        <v>2.2603273577552433E-2</v>
      </c>
      <c r="S209">
        <f t="shared" si="169"/>
        <v>1.7261826327579423E-2</v>
      </c>
      <c r="T209">
        <f t="shared" si="170"/>
        <v>2.8245787908820555E-2</v>
      </c>
      <c r="U209">
        <f t="shared" si="171"/>
        <v>1.6657990629879917E-3</v>
      </c>
      <c r="V209">
        <f t="shared" si="172"/>
        <v>1.0558069381598794E-2</v>
      </c>
      <c r="W209">
        <f t="shared" si="173"/>
        <v>2.4607028228129327E-2</v>
      </c>
      <c r="X209">
        <f t="shared" si="174"/>
        <v>1.1149329854109805E-2</v>
      </c>
      <c r="Y209">
        <f t="shared" si="175"/>
        <v>4.6948356807511738E-3</v>
      </c>
      <c r="Z209">
        <f t="shared" si="176"/>
        <v>7.2139530636471556E-3</v>
      </c>
      <c r="AA209">
        <f t="shared" si="177"/>
        <v>-5.263157894736842E-3</v>
      </c>
      <c r="AB209">
        <f t="shared" si="178"/>
        <v>1.1695906432747873E-3</v>
      </c>
      <c r="AC209">
        <f t="shared" si="179"/>
        <v>4.6346782988004051E-3</v>
      </c>
      <c r="AD209">
        <f t="shared" si="179"/>
        <v>1.1962247585601379E-2</v>
      </c>
      <c r="AG209">
        <f t="shared" si="180"/>
        <v>1.8743372503867648E-4</v>
      </c>
      <c r="AH209">
        <f t="shared" si="181"/>
        <v>5.9859149639644477E-4</v>
      </c>
      <c r="AI209">
        <f t="shared" si="182"/>
        <v>3.0844337004044608E-4</v>
      </c>
      <c r="AJ209">
        <f t="shared" si="183"/>
        <v>8.0565446993237692E-4</v>
      </c>
      <c r="AK209">
        <f t="shared" si="184"/>
        <v>3.7458053223780543E-6</v>
      </c>
      <c r="AL209">
        <f t="shared" si="185"/>
        <v>1.0652705476991086E-4</v>
      </c>
      <c r="AM209">
        <f t="shared" si="186"/>
        <v>6.7588814147413561E-4</v>
      </c>
      <c r="AN209">
        <f t="shared" si="187"/>
        <v>1.5327226139327482E-4</v>
      </c>
      <c r="AO209">
        <f t="shared" si="188"/>
        <v>1.8364484466930073E-5</v>
      </c>
      <c r="AP209">
        <f t="shared" si="189"/>
        <v>4.5224940909473334E-5</v>
      </c>
      <c r="AQ209">
        <f t="shared" si="190"/>
        <v>2.4572367909558888E-5</v>
      </c>
      <c r="AR209">
        <f t="shared" si="191"/>
        <v>1.770114724837059E-6</v>
      </c>
      <c r="AS209">
        <f t="shared" si="192"/>
        <v>1.9575533239770185E-5</v>
      </c>
      <c r="AT209">
        <f t="shared" si="193"/>
        <v>1.4697068575766648E-4</v>
      </c>
      <c r="AV209">
        <f t="shared" si="194"/>
        <v>-9.0185676392573848E-3</v>
      </c>
      <c r="AW209">
        <f t="shared" si="195"/>
        <v>-6.0606060606061465E-3</v>
      </c>
      <c r="AX209">
        <f t="shared" si="196"/>
        <v>-4.573547589616811E-2</v>
      </c>
      <c r="AY209">
        <f t="shared" si="197"/>
        <v>-8.590308370044053E-2</v>
      </c>
      <c r="AZ209">
        <f t="shared" si="198"/>
        <v>-2.0264765784114146E-2</v>
      </c>
      <c r="BA209">
        <f t="shared" si="199"/>
        <v>-9.5328112341344862E-2</v>
      </c>
      <c r="BB209">
        <f t="shared" si="200"/>
        <v>-4.1570438799076258E-2</v>
      </c>
      <c r="BC209">
        <f t="shared" si="201"/>
        <v>-0.1642156862745098</v>
      </c>
      <c r="BD209">
        <f t="shared" si="202"/>
        <v>-2.0594965675057208E-2</v>
      </c>
      <c r="BE209">
        <f t="shared" si="203"/>
        <v>-4.8727899956877964E-2</v>
      </c>
      <c r="BF209">
        <f t="shared" si="204"/>
        <v>-3.0769230769230771E-2</v>
      </c>
      <c r="BG209">
        <f t="shared" si="205"/>
        <v>-1.8911174785100352E-2</v>
      </c>
      <c r="BH209">
        <f t="shared" si="206"/>
        <v>-0.10990338164251208</v>
      </c>
      <c r="BI209">
        <f t="shared" si="207"/>
        <v>-6.6700404858299575E-2</v>
      </c>
      <c r="BL209">
        <f t="shared" si="208"/>
        <v>4.6917704607909159E-4</v>
      </c>
      <c r="BM209">
        <f t="shared" si="209"/>
        <v>8.6722350423027849E-4</v>
      </c>
      <c r="BN209">
        <f t="shared" si="210"/>
        <v>1.563402272618546E-3</v>
      </c>
      <c r="BO209">
        <f t="shared" si="211"/>
        <v>7.0617085889611367E-3</v>
      </c>
      <c r="BP209">
        <f t="shared" si="212"/>
        <v>2.6138337687040865E-4</v>
      </c>
      <c r="BQ209">
        <f t="shared" si="213"/>
        <v>9.1284931504133724E-3</v>
      </c>
      <c r="BR209">
        <f t="shared" si="214"/>
        <v>2.2430149175884585E-4</v>
      </c>
      <c r="BS209">
        <f t="shared" si="215"/>
        <v>2.0467937368655778E-2</v>
      </c>
      <c r="BT209">
        <f t="shared" si="216"/>
        <v>8.5534488548041985E-4</v>
      </c>
      <c r="BU209">
        <f t="shared" si="217"/>
        <v>3.070350256451092E-3</v>
      </c>
      <c r="BV209">
        <f t="shared" si="218"/>
        <v>6.0525974117260346E-4</v>
      </c>
      <c r="BW209">
        <f t="shared" si="219"/>
        <v>1.9623967928075357E-4</v>
      </c>
      <c r="BX209">
        <f t="shared" si="220"/>
        <v>1.2864048664292582E-2</v>
      </c>
      <c r="BY209">
        <f t="shared" si="221"/>
        <v>3.981688670892311E-3</v>
      </c>
    </row>
    <row r="210" spans="1:77" ht="15.75" thickBot="1">
      <c r="A210" s="1">
        <v>41022</v>
      </c>
      <c r="B210" s="3">
        <v>18.93</v>
      </c>
      <c r="C210" s="3">
        <v>128.30000000000001</v>
      </c>
      <c r="D210" s="3">
        <v>758.9</v>
      </c>
      <c r="E210" s="3">
        <v>403.6</v>
      </c>
      <c r="F210" s="2">
        <v>96.05</v>
      </c>
      <c r="G210" s="3">
        <v>3315</v>
      </c>
      <c r="H210" s="2">
        <v>121.51</v>
      </c>
      <c r="I210" s="3">
        <v>84.31</v>
      </c>
      <c r="J210" s="3">
        <v>426</v>
      </c>
      <c r="K210" s="3">
        <v>10951</v>
      </c>
      <c r="L210" s="3">
        <v>380</v>
      </c>
      <c r="M210" s="3">
        <v>171</v>
      </c>
      <c r="N210" s="3">
        <v>733.6</v>
      </c>
      <c r="O210" s="3">
        <v>911.2</v>
      </c>
      <c r="Q210">
        <f t="shared" si="167"/>
        <v>-8.9005235602095129E-3</v>
      </c>
      <c r="R210">
        <f t="shared" si="168"/>
        <v>-3.1698113207547084E-2</v>
      </c>
      <c r="S210">
        <f t="shared" si="169"/>
        <v>-1.8240620957309214E-2</v>
      </c>
      <c r="T210">
        <f t="shared" si="170"/>
        <v>-3.4567901234567339E-3</v>
      </c>
      <c r="U210">
        <f t="shared" si="171"/>
        <v>-2.0779220779221074E-3</v>
      </c>
      <c r="V210">
        <f t="shared" si="172"/>
        <v>-3.0701754385964911E-2</v>
      </c>
      <c r="W210">
        <f t="shared" si="173"/>
        <v>-4.6232339089481947E-2</v>
      </c>
      <c r="X210">
        <f t="shared" si="174"/>
        <v>-1.965116279069765E-2</v>
      </c>
      <c r="Y210">
        <f t="shared" si="175"/>
        <v>-1.2746234067207415E-2</v>
      </c>
      <c r="Z210">
        <f t="shared" si="176"/>
        <v>-4.3640330939176287E-3</v>
      </c>
      <c r="AA210">
        <f t="shared" si="177"/>
        <v>2.6322716504349237E-4</v>
      </c>
      <c r="AB210">
        <f t="shared" si="178"/>
        <v>0</v>
      </c>
      <c r="AC210">
        <f t="shared" si="179"/>
        <v>-3.4736842105263128E-2</v>
      </c>
      <c r="AD210">
        <f t="shared" si="179"/>
        <v>-1.6938181033552629E-2</v>
      </c>
      <c r="AG210">
        <f t="shared" si="180"/>
        <v>8.8071032773920097E-5</v>
      </c>
      <c r="AH210">
        <f t="shared" si="181"/>
        <v>8.901425727735827E-4</v>
      </c>
      <c r="AI210">
        <f t="shared" si="182"/>
        <v>3.2183970259533855E-4</v>
      </c>
      <c r="AJ210">
        <f t="shared" si="183"/>
        <v>1.1012607778903068E-5</v>
      </c>
      <c r="AK210">
        <f t="shared" si="184"/>
        <v>3.2699952982078624E-6</v>
      </c>
      <c r="AL210">
        <f t="shared" si="185"/>
        <v>9.5719878436375876E-4</v>
      </c>
      <c r="AM210">
        <f t="shared" si="186"/>
        <v>2.0107617842649687E-3</v>
      </c>
      <c r="AN210">
        <f t="shared" si="187"/>
        <v>3.3930285237658808E-4</v>
      </c>
      <c r="AO210">
        <f t="shared" si="188"/>
        <v>1.7307216438664701E-4</v>
      </c>
      <c r="AP210">
        <f t="shared" si="189"/>
        <v>2.3551968312698747E-5</v>
      </c>
      <c r="AQ210">
        <f t="shared" si="190"/>
        <v>3.2413974488682461E-7</v>
      </c>
      <c r="AR210">
        <f t="shared" si="191"/>
        <v>2.5877851239446424E-8</v>
      </c>
      <c r="AS210">
        <f t="shared" si="192"/>
        <v>1.2212995035690464E-3</v>
      </c>
      <c r="AT210">
        <f t="shared" si="193"/>
        <v>2.8147718880520083E-4</v>
      </c>
      <c r="AV210">
        <f t="shared" si="194"/>
        <v>4.2440318302386362E-3</v>
      </c>
      <c r="AW210">
        <f t="shared" si="195"/>
        <v>-7.0289855072463686E-2</v>
      </c>
      <c r="AX210">
        <f t="shared" si="196"/>
        <v>-6.0651070677063997E-2</v>
      </c>
      <c r="AY210">
        <f t="shared" si="197"/>
        <v>-0.11646234676007003</v>
      </c>
      <c r="AZ210">
        <f t="shared" si="198"/>
        <v>-2.5862068965517213E-2</v>
      </c>
      <c r="BA210">
        <f t="shared" si="199"/>
        <v>-0.10767160161507403</v>
      </c>
      <c r="BB210">
        <f t="shared" si="200"/>
        <v>-6.5235787368259121E-2</v>
      </c>
      <c r="BC210">
        <f t="shared" si="201"/>
        <v>-0.15478696741854633</v>
      </c>
      <c r="BD210">
        <f t="shared" si="202"/>
        <v>-2.9612756264236904E-2</v>
      </c>
      <c r="BE210">
        <f t="shared" si="203"/>
        <v>-5.5541181543768865E-2</v>
      </c>
      <c r="BF210">
        <f t="shared" si="204"/>
        <v>-2.4390243902439025E-2</v>
      </c>
      <c r="BG210">
        <f t="shared" si="205"/>
        <v>-1.6676250718803944E-2</v>
      </c>
      <c r="BH210">
        <f t="shared" si="206"/>
        <v>-0.11561181434599153</v>
      </c>
      <c r="BI210">
        <f t="shared" si="207"/>
        <v>-7.9781862250050489E-2</v>
      </c>
      <c r="BL210">
        <f t="shared" si="208"/>
        <v>7.0524650284959985E-5</v>
      </c>
      <c r="BM210">
        <f t="shared" si="209"/>
        <v>1.209689456534577E-3</v>
      </c>
      <c r="BN210">
        <f t="shared" si="210"/>
        <v>2.9653989570050622E-3</v>
      </c>
      <c r="BO210">
        <f t="shared" si="211"/>
        <v>1.3131609710794384E-2</v>
      </c>
      <c r="BP210">
        <f t="shared" si="212"/>
        <v>4.7370035810396426E-4</v>
      </c>
      <c r="BQ210">
        <f t="shared" si="213"/>
        <v>1.1639526525566248E-2</v>
      </c>
      <c r="BR210">
        <f t="shared" si="214"/>
        <v>1.493207785697322E-3</v>
      </c>
      <c r="BS210">
        <f t="shared" si="215"/>
        <v>1.7858976166827859E-2</v>
      </c>
      <c r="BT210">
        <f t="shared" si="216"/>
        <v>1.4641390871186493E-3</v>
      </c>
      <c r="BU210">
        <f t="shared" si="217"/>
        <v>3.8718290298830598E-3</v>
      </c>
      <c r="BV210">
        <f t="shared" si="218"/>
        <v>3.3207919811396278E-4</v>
      </c>
      <c r="BW210">
        <f t="shared" si="219"/>
        <v>1.386184409113614E-4</v>
      </c>
      <c r="BX210">
        <f t="shared" si="220"/>
        <v>1.4191533340137905E-2</v>
      </c>
      <c r="BY210">
        <f t="shared" si="221"/>
        <v>5.8037094306504482E-3</v>
      </c>
    </row>
    <row r="211" spans="1:77" ht="15.75" thickBot="1">
      <c r="A211" s="1">
        <v>41019</v>
      </c>
      <c r="B211" s="3">
        <v>19.100000000000001</v>
      </c>
      <c r="C211" s="3">
        <v>132.5</v>
      </c>
      <c r="D211" s="3">
        <v>773</v>
      </c>
      <c r="E211" s="3">
        <v>405</v>
      </c>
      <c r="F211" s="2">
        <v>96.25</v>
      </c>
      <c r="G211" s="3">
        <v>3420</v>
      </c>
      <c r="H211" s="2">
        <v>127.4</v>
      </c>
      <c r="I211" s="3">
        <v>86</v>
      </c>
      <c r="J211" s="3">
        <v>431.5</v>
      </c>
      <c r="K211" s="3">
        <v>10999</v>
      </c>
      <c r="L211" s="3">
        <v>379.9</v>
      </c>
      <c r="M211" s="3">
        <v>171</v>
      </c>
      <c r="N211" s="3">
        <v>760</v>
      </c>
      <c r="O211" s="3">
        <v>926.9</v>
      </c>
      <c r="Q211">
        <f t="shared" si="167"/>
        <v>-2.0898641588296316E-3</v>
      </c>
      <c r="R211">
        <f t="shared" si="168"/>
        <v>-3.8342981730696258E-3</v>
      </c>
      <c r="S211">
        <f t="shared" si="169"/>
        <v>1.045751633986928E-2</v>
      </c>
      <c r="T211">
        <f t="shared" si="170"/>
        <v>2.765795483379847E-2</v>
      </c>
      <c r="U211">
        <f t="shared" si="171"/>
        <v>-1.7556394814739196E-2</v>
      </c>
      <c r="V211">
        <f t="shared" si="172"/>
        <v>2.9325513196480938E-3</v>
      </c>
      <c r="W211">
        <f t="shared" si="173"/>
        <v>1.5139442231075743E-2</v>
      </c>
      <c r="X211">
        <f t="shared" si="174"/>
        <v>-1.1494252873563218E-2</v>
      </c>
      <c r="Y211">
        <f t="shared" si="175"/>
        <v>3.4883720930232558E-3</v>
      </c>
      <c r="Z211">
        <f t="shared" si="176"/>
        <v>-9.0909090909090904E-5</v>
      </c>
      <c r="AA211">
        <f t="shared" si="177"/>
        <v>2.1102611448165511E-3</v>
      </c>
      <c r="AB211">
        <f t="shared" si="178"/>
        <v>-1.2702078521939889E-2</v>
      </c>
      <c r="AC211">
        <f t="shared" si="179"/>
        <v>1.4550794286477075E-2</v>
      </c>
      <c r="AD211">
        <f t="shared" si="179"/>
        <v>9.9150141643059748E-3</v>
      </c>
      <c r="AG211">
        <f t="shared" si="180"/>
        <v>6.6252567697463674E-6</v>
      </c>
      <c r="AH211">
        <f t="shared" si="181"/>
        <v>3.8865842505519229E-6</v>
      </c>
      <c r="AI211">
        <f t="shared" si="182"/>
        <v>1.157398552929621E-4</v>
      </c>
      <c r="AJ211">
        <f t="shared" si="183"/>
        <v>7.7262984723508574E-4</v>
      </c>
      <c r="AK211">
        <f t="shared" si="184"/>
        <v>2.9883295530065674E-4</v>
      </c>
      <c r="AL211">
        <f t="shared" si="185"/>
        <v>7.2666711617150069E-6</v>
      </c>
      <c r="AM211">
        <f t="shared" si="186"/>
        <v>2.7324958785535802E-4</v>
      </c>
      <c r="AN211">
        <f t="shared" si="187"/>
        <v>1.0533461313980575E-4</v>
      </c>
      <c r="AO211">
        <f t="shared" si="188"/>
        <v>9.479728229814245E-6</v>
      </c>
      <c r="AP211">
        <f t="shared" si="189"/>
        <v>3.3629910670355277E-7</v>
      </c>
      <c r="AQ211">
        <f t="shared" si="190"/>
        <v>5.8388280227819132E-6</v>
      </c>
      <c r="AR211">
        <f t="shared" si="191"/>
        <v>1.572820129796162E-4</v>
      </c>
      <c r="AS211">
        <f t="shared" si="192"/>
        <v>2.0565110499078411E-4</v>
      </c>
      <c r="AT211">
        <f t="shared" si="193"/>
        <v>1.0152402827359859E-4</v>
      </c>
      <c r="AV211">
        <f t="shared" si="194"/>
        <v>5.7925223802002632E-3</v>
      </c>
      <c r="AW211">
        <f t="shared" si="195"/>
        <v>-3.6363636363636362E-2</v>
      </c>
      <c r="AX211">
        <f t="shared" si="196"/>
        <v>-4.3198415645500657E-2</v>
      </c>
      <c r="AY211">
        <f t="shared" si="197"/>
        <v>-0.11475409836065574</v>
      </c>
      <c r="AZ211">
        <f t="shared" si="198"/>
        <v>-2.3833671399594265E-2</v>
      </c>
      <c r="BA211">
        <f t="shared" si="199"/>
        <v>-7.0652173913043473E-2</v>
      </c>
      <c r="BB211">
        <f t="shared" si="200"/>
        <v>-2.0753266717909214E-2</v>
      </c>
      <c r="BC211">
        <f t="shared" si="201"/>
        <v>-0.14419345208478451</v>
      </c>
      <c r="BD211">
        <f t="shared" si="202"/>
        <v>-1.6412126738089786E-2</v>
      </c>
      <c r="BE211">
        <f t="shared" si="203"/>
        <v>-4.9844505874222532E-2</v>
      </c>
      <c r="BF211">
        <f t="shared" si="204"/>
        <v>-3.3333333333333388E-2</v>
      </c>
      <c r="BG211">
        <f t="shared" si="205"/>
        <v>-1.1560693641618497E-2</v>
      </c>
      <c r="BH211">
        <f t="shared" si="206"/>
        <v>-9.588389245776828E-2</v>
      </c>
      <c r="BI211">
        <f t="shared" si="207"/>
        <v>-6.5436579955636204E-2</v>
      </c>
      <c r="BL211">
        <f t="shared" si="208"/>
        <v>4.6914349357170273E-5</v>
      </c>
      <c r="BM211">
        <f t="shared" si="209"/>
        <v>7.2995069096861104E-7</v>
      </c>
      <c r="BN211">
        <f t="shared" si="210"/>
        <v>1.3692088211979783E-3</v>
      </c>
      <c r="BO211">
        <f t="shared" si="211"/>
        <v>1.2743020399817007E-2</v>
      </c>
      <c r="BP211">
        <f t="shared" si="212"/>
        <v>3.8951999428175893E-4</v>
      </c>
      <c r="BQ211">
        <f t="shared" si="213"/>
        <v>5.0221614078057638E-3</v>
      </c>
      <c r="BR211">
        <f t="shared" si="214"/>
        <v>3.4111134070540551E-5</v>
      </c>
      <c r="BS211">
        <f t="shared" si="215"/>
        <v>1.5139817338455111E-2</v>
      </c>
      <c r="BT211">
        <f t="shared" si="216"/>
        <v>6.2817607075749615E-4</v>
      </c>
      <c r="BU211">
        <f t="shared" si="217"/>
        <v>3.1953409885672728E-3</v>
      </c>
      <c r="BV211">
        <f t="shared" si="218"/>
        <v>7.379986050604616E-4</v>
      </c>
      <c r="BW211">
        <f t="shared" si="219"/>
        <v>4.4329978891819764E-5</v>
      </c>
      <c r="BX211">
        <f t="shared" si="220"/>
        <v>9.8804197150924554E-3</v>
      </c>
      <c r="BY211">
        <f t="shared" si="221"/>
        <v>3.8237896458754982E-3</v>
      </c>
    </row>
    <row r="212" spans="1:77" ht="15.75" thickBot="1">
      <c r="A212" s="1">
        <v>41018</v>
      </c>
      <c r="B212" s="3">
        <v>19.14</v>
      </c>
      <c r="C212" s="3">
        <v>133.01</v>
      </c>
      <c r="D212" s="3">
        <v>765</v>
      </c>
      <c r="E212" s="3">
        <v>394.1</v>
      </c>
      <c r="F212" s="2">
        <v>97.97</v>
      </c>
      <c r="G212" s="3">
        <v>3410</v>
      </c>
      <c r="H212" s="2">
        <v>125.5</v>
      </c>
      <c r="I212" s="3">
        <v>87</v>
      </c>
      <c r="J212" s="3">
        <v>430</v>
      </c>
      <c r="K212" s="3">
        <v>11000</v>
      </c>
      <c r="L212" s="3">
        <v>379.1</v>
      </c>
      <c r="M212" s="3">
        <v>173.2</v>
      </c>
      <c r="N212" s="3">
        <v>749.1</v>
      </c>
      <c r="O212" s="3">
        <v>917.8</v>
      </c>
      <c r="Q212">
        <f t="shared" si="167"/>
        <v>-1.5649452269171171E-3</v>
      </c>
      <c r="R212">
        <f t="shared" si="168"/>
        <v>-2.0544918998527395E-2</v>
      </c>
      <c r="S212">
        <f t="shared" si="169"/>
        <v>-4.554326610279766E-3</v>
      </c>
      <c r="T212">
        <f t="shared" si="170"/>
        <v>-1.2033091000250577E-2</v>
      </c>
      <c r="U212">
        <f t="shared" si="171"/>
        <v>5.8521560574947961E-3</v>
      </c>
      <c r="V212">
        <f t="shared" si="172"/>
        <v>0</v>
      </c>
      <c r="W212">
        <f t="shared" si="173"/>
        <v>-1.5686274509803921E-2</v>
      </c>
      <c r="X212">
        <f t="shared" si="174"/>
        <v>1.1627906976744186E-2</v>
      </c>
      <c r="Y212">
        <f t="shared" si="175"/>
        <v>-2.3201856148491878E-3</v>
      </c>
      <c r="Z212">
        <f t="shared" si="176"/>
        <v>9.1743119266055051E-3</v>
      </c>
      <c r="AA212">
        <f t="shared" si="177"/>
        <v>-1.8430753027909126E-3</v>
      </c>
      <c r="AB212">
        <f t="shared" si="178"/>
        <v>6.9767441860464456E-3</v>
      </c>
      <c r="AC212">
        <f t="shared" si="179"/>
        <v>-1.1741424802110788E-2</v>
      </c>
      <c r="AD212">
        <f t="shared" si="179"/>
        <v>-5.4182921543129607E-3</v>
      </c>
      <c r="AG212">
        <f t="shared" si="180"/>
        <v>4.198558701601428E-6</v>
      </c>
      <c r="AH212">
        <f t="shared" si="181"/>
        <v>3.4901947796428545E-4</v>
      </c>
      <c r="AI212">
        <f t="shared" si="182"/>
        <v>1.8093087687868683E-5</v>
      </c>
      <c r="AJ212">
        <f t="shared" si="183"/>
        <v>1.4148688121724568E-4</v>
      </c>
      <c r="AK212">
        <f t="shared" si="184"/>
        <v>3.7476010430687779E-5</v>
      </c>
      <c r="AL212">
        <f t="shared" si="185"/>
        <v>5.6109735625127417E-8</v>
      </c>
      <c r="AM212">
        <f t="shared" si="186"/>
        <v>2.0436000370591297E-4</v>
      </c>
      <c r="AN212">
        <f t="shared" si="187"/>
        <v>1.6535117090819281E-4</v>
      </c>
      <c r="AO212">
        <f t="shared" si="188"/>
        <v>7.4509398684879353E-6</v>
      </c>
      <c r="AP212">
        <f t="shared" si="189"/>
        <v>7.5434575072526745E-5</v>
      </c>
      <c r="AQ212">
        <f t="shared" si="190"/>
        <v>2.3622760089322712E-6</v>
      </c>
      <c r="AR212">
        <f t="shared" si="191"/>
        <v>5.0945478337502008E-5</v>
      </c>
      <c r="AS212">
        <f t="shared" si="192"/>
        <v>1.4284261845243587E-4</v>
      </c>
      <c r="AT212">
        <f t="shared" si="193"/>
        <v>2.7640181642080523E-5</v>
      </c>
      <c r="AV212">
        <f t="shared" si="194"/>
        <v>7.3684210526316091E-3</v>
      </c>
      <c r="AW212">
        <f t="shared" si="195"/>
        <v>-3.2654545454545519E-2</v>
      </c>
      <c r="AX212">
        <f t="shared" si="196"/>
        <v>-4.9807477332008472E-2</v>
      </c>
      <c r="AY212">
        <f t="shared" si="197"/>
        <v>-0.14344707672245163</v>
      </c>
      <c r="AZ212">
        <f t="shared" si="198"/>
        <v>-3.8637519064564866E-3</v>
      </c>
      <c r="BA212">
        <f t="shared" si="199"/>
        <v>-8.2346609257265876E-2</v>
      </c>
      <c r="BB212">
        <f t="shared" si="200"/>
        <v>-2.9389017788089798E-2</v>
      </c>
      <c r="BC212">
        <f t="shared" si="201"/>
        <v>-0.12991299129912987</v>
      </c>
      <c r="BD212">
        <f t="shared" si="202"/>
        <v>-2.4943310657596373E-2</v>
      </c>
      <c r="BE212">
        <f t="shared" si="203"/>
        <v>-5.1724137931034482E-2</v>
      </c>
      <c r="BF212">
        <f t="shared" si="204"/>
        <v>-3.2908163265306066E-2</v>
      </c>
      <c r="BG212">
        <f t="shared" si="205"/>
        <v>1.1560693641617841E-3</v>
      </c>
      <c r="BH212">
        <f t="shared" si="206"/>
        <v>-0.1045900071718862</v>
      </c>
      <c r="BI212">
        <f t="shared" si="207"/>
        <v>-7.5357646584727045E-2</v>
      </c>
      <c r="BL212">
        <f t="shared" si="208"/>
        <v>2.7809869374289156E-5</v>
      </c>
      <c r="BM212">
        <f t="shared" si="209"/>
        <v>8.149422801205194E-6</v>
      </c>
      <c r="BN212">
        <f t="shared" si="210"/>
        <v>1.901996381282483E-3</v>
      </c>
      <c r="BO212">
        <f t="shared" si="211"/>
        <v>2.0044320413728375E-2</v>
      </c>
      <c r="BP212">
        <f t="shared" si="212"/>
        <v>5.459633851543718E-8</v>
      </c>
      <c r="BQ212">
        <f t="shared" si="213"/>
        <v>6.8164252290785375E-3</v>
      </c>
      <c r="BR212">
        <f t="shared" si="214"/>
        <v>7.8135750832097495E-6</v>
      </c>
      <c r="BS212">
        <f t="shared" si="215"/>
        <v>1.1829499862714945E-2</v>
      </c>
      <c r="BT212">
        <f t="shared" si="216"/>
        <v>1.1285988181167974E-3</v>
      </c>
      <c r="BU212">
        <f t="shared" si="217"/>
        <v>3.4113752332396046E-3</v>
      </c>
      <c r="BV212">
        <f t="shared" si="218"/>
        <v>7.1507892418786248E-4</v>
      </c>
      <c r="BW212">
        <f t="shared" si="219"/>
        <v>3.6707685622340985E-5</v>
      </c>
      <c r="BX212">
        <f t="shared" si="220"/>
        <v>1.1686996983912502E-2</v>
      </c>
      <c r="BY212">
        <f t="shared" si="221"/>
        <v>5.1491912045727754E-3</v>
      </c>
    </row>
    <row r="213" spans="1:77" ht="15.75" thickBot="1">
      <c r="A213" s="1">
        <v>41017</v>
      </c>
      <c r="B213" s="3">
        <v>19.170000000000002</v>
      </c>
      <c r="C213" s="3">
        <v>135.80000000000001</v>
      </c>
      <c r="D213" s="3">
        <v>768.5</v>
      </c>
      <c r="E213" s="3">
        <v>398.9</v>
      </c>
      <c r="F213" s="2">
        <v>97.4</v>
      </c>
      <c r="G213" s="3">
        <v>3410</v>
      </c>
      <c r="H213" s="2">
        <v>127.5</v>
      </c>
      <c r="I213" s="3">
        <v>86</v>
      </c>
      <c r="J213" s="3">
        <v>431</v>
      </c>
      <c r="K213" s="3">
        <v>10900</v>
      </c>
      <c r="L213" s="3">
        <v>379.8</v>
      </c>
      <c r="M213" s="3">
        <v>172</v>
      </c>
      <c r="N213" s="3">
        <v>758</v>
      </c>
      <c r="O213" s="3">
        <v>922.8</v>
      </c>
      <c r="Q213">
        <f t="shared" si="167"/>
        <v>1.5673981191223164E-3</v>
      </c>
      <c r="R213">
        <f t="shared" si="168"/>
        <v>9.6654275092937642E-3</v>
      </c>
      <c r="S213">
        <f t="shared" si="169"/>
        <v>-5.8214747736093147E-3</v>
      </c>
      <c r="T213">
        <f t="shared" si="170"/>
        <v>2.0204603580562603E-2</v>
      </c>
      <c r="U213">
        <f t="shared" si="171"/>
        <v>-1.2570965125709599E-2</v>
      </c>
      <c r="V213">
        <f t="shared" si="172"/>
        <v>0</v>
      </c>
      <c r="W213">
        <f t="shared" si="173"/>
        <v>7.1090047393365385E-3</v>
      </c>
      <c r="X213">
        <f t="shared" si="174"/>
        <v>-1.7142857142857144E-2</v>
      </c>
      <c r="Y213">
        <f t="shared" si="175"/>
        <v>-7.5984342620308799E-3</v>
      </c>
      <c r="Z213">
        <f t="shared" si="176"/>
        <v>-5.8315334773218146E-2</v>
      </c>
      <c r="AA213">
        <f t="shared" si="177"/>
        <v>1.280000000000003E-2</v>
      </c>
      <c r="AB213">
        <f t="shared" si="178"/>
        <v>5.8479532163742687E-3</v>
      </c>
      <c r="AC213">
        <f t="shared" si="179"/>
        <v>-9.0207870309844135E-3</v>
      </c>
      <c r="AD213">
        <f t="shared" si="179"/>
        <v>2.1720243266724589E-3</v>
      </c>
      <c r="AG213">
        <f t="shared" si="180"/>
        <v>1.1735494279838367E-6</v>
      </c>
      <c r="AH213">
        <f t="shared" si="181"/>
        <v>1.3290132061922786E-4</v>
      </c>
      <c r="AI213">
        <f t="shared" si="182"/>
        <v>3.0478627482200424E-5</v>
      </c>
      <c r="AJ213">
        <f t="shared" si="183"/>
        <v>4.1383230954091188E-4</v>
      </c>
      <c r="AK213">
        <f t="shared" si="184"/>
        <v>1.5132335648003947E-4</v>
      </c>
      <c r="AL213">
        <f t="shared" si="185"/>
        <v>5.6109735625127417E-8</v>
      </c>
      <c r="AM213">
        <f t="shared" si="186"/>
        <v>7.2247030074678453E-5</v>
      </c>
      <c r="AN213">
        <f t="shared" si="187"/>
        <v>2.5318759089818703E-4</v>
      </c>
      <c r="AO213">
        <f t="shared" si="188"/>
        <v>6.4126296248245135E-5</v>
      </c>
      <c r="AP213">
        <f t="shared" si="189"/>
        <v>3.4579502498039913E-3</v>
      </c>
      <c r="AQ213">
        <f t="shared" si="190"/>
        <v>1.7177000279059617E-4</v>
      </c>
      <c r="AR213">
        <f t="shared" si="191"/>
        <v>3.6105907675950122E-5</v>
      </c>
      <c r="AS213">
        <f t="shared" si="192"/>
        <v>8.5212112540413359E-5</v>
      </c>
      <c r="AT213">
        <f t="shared" si="193"/>
        <v>5.4425317526382689E-6</v>
      </c>
      <c r="AV213">
        <f t="shared" si="194"/>
        <v>3.6649214659686012E-3</v>
      </c>
      <c r="AW213">
        <f t="shared" si="195"/>
        <v>-1.5942028985507162E-2</v>
      </c>
      <c r="AX213">
        <f t="shared" si="196"/>
        <v>-5.1234567901234568E-2</v>
      </c>
      <c r="AY213">
        <f t="shared" si="197"/>
        <v>-0.14030172413793107</v>
      </c>
      <c r="AZ213">
        <f t="shared" si="198"/>
        <v>-1.1167512690355272E-2</v>
      </c>
      <c r="BA213">
        <f t="shared" si="199"/>
        <v>-8.7259100642398293E-2</v>
      </c>
      <c r="BB213">
        <f t="shared" si="200"/>
        <v>-3.7735849056603772E-2</v>
      </c>
      <c r="BC213">
        <f t="shared" si="201"/>
        <v>-0.14034386245501804</v>
      </c>
      <c r="BD213">
        <f t="shared" si="202"/>
        <v>-1.1921137093076545E-2</v>
      </c>
      <c r="BE213">
        <f t="shared" si="203"/>
        <v>-6.0344827586206899E-2</v>
      </c>
      <c r="BF213">
        <f t="shared" si="204"/>
        <v>-2.640348628556783E-2</v>
      </c>
      <c r="BG213">
        <f t="shared" si="205"/>
        <v>-6.3547082611207072E-3</v>
      </c>
      <c r="BH213">
        <f t="shared" si="206"/>
        <v>-0.10823529411764705</v>
      </c>
      <c r="BI213">
        <f t="shared" si="207"/>
        <v>-7.6183802182400659E-2</v>
      </c>
      <c r="BL213">
        <f t="shared" si="208"/>
        <v>8.0586635843585361E-5</v>
      </c>
      <c r="BM213">
        <f t="shared" si="209"/>
        <v>3.828767192013688E-4</v>
      </c>
      <c r="BN213">
        <f t="shared" si="210"/>
        <v>2.0285091840361886E-3</v>
      </c>
      <c r="BO213">
        <f t="shared" si="211"/>
        <v>1.9163588415025409E-2</v>
      </c>
      <c r="BP213">
        <f t="shared" si="212"/>
        <v>4.9986344976659136E-5</v>
      </c>
      <c r="BQ213">
        <f t="shared" si="213"/>
        <v>7.6517245405336269E-3</v>
      </c>
      <c r="BR213">
        <f t="shared" si="214"/>
        <v>1.2414658295121516E-4</v>
      </c>
      <c r="BS213">
        <f t="shared" si="215"/>
        <v>1.4207299134948021E-2</v>
      </c>
      <c r="BT213">
        <f t="shared" si="216"/>
        <v>4.2322575146758602E-4</v>
      </c>
      <c r="BU213">
        <f t="shared" si="217"/>
        <v>4.4927084081910059E-3</v>
      </c>
      <c r="BV213">
        <f t="shared" si="218"/>
        <v>4.0950713720743843E-4</v>
      </c>
      <c r="BW213">
        <f t="shared" si="219"/>
        <v>2.1085677931874822E-6</v>
      </c>
      <c r="BX213">
        <f t="shared" si="220"/>
        <v>1.2488442908200753E-2</v>
      </c>
      <c r="BY213">
        <f t="shared" si="221"/>
        <v>5.2684400615132243E-3</v>
      </c>
    </row>
    <row r="214" spans="1:77" ht="15.75" thickBot="1">
      <c r="A214" s="1">
        <v>41016</v>
      </c>
      <c r="B214" s="3">
        <v>19.14</v>
      </c>
      <c r="C214" s="3">
        <v>134.5</v>
      </c>
      <c r="D214" s="3">
        <v>773</v>
      </c>
      <c r="E214" s="3">
        <v>391</v>
      </c>
      <c r="F214" s="2">
        <v>98.64</v>
      </c>
      <c r="G214" s="3">
        <v>3410</v>
      </c>
      <c r="H214" s="2">
        <v>126.6</v>
      </c>
      <c r="I214" s="3">
        <v>87.5</v>
      </c>
      <c r="J214" s="3">
        <v>434.3</v>
      </c>
      <c r="K214" s="3">
        <v>11575</v>
      </c>
      <c r="L214" s="3">
        <v>375</v>
      </c>
      <c r="M214" s="3">
        <v>171</v>
      </c>
      <c r="N214" s="3">
        <v>764.9</v>
      </c>
      <c r="O214" s="3">
        <v>920.8</v>
      </c>
      <c r="Q214">
        <f t="shared" si="167"/>
        <v>7.3684210526316091E-3</v>
      </c>
      <c r="R214">
        <f t="shared" si="168"/>
        <v>-2.1106259097525514E-2</v>
      </c>
      <c r="S214">
        <f t="shared" si="169"/>
        <v>2.5879230258792303E-2</v>
      </c>
      <c r="T214">
        <f t="shared" si="170"/>
        <v>1.8229166666666668E-2</v>
      </c>
      <c r="U214">
        <f t="shared" si="171"/>
        <v>-2.6289180990900413E-3</v>
      </c>
      <c r="V214">
        <f t="shared" si="172"/>
        <v>-4.2403819151923615E-2</v>
      </c>
      <c r="W214">
        <f t="shared" si="173"/>
        <v>-3.9339103068450039E-3</v>
      </c>
      <c r="X214">
        <f t="shared" si="174"/>
        <v>-7.4863883847549528E-3</v>
      </c>
      <c r="Y214">
        <f t="shared" si="175"/>
        <v>1.3834447774960174E-3</v>
      </c>
      <c r="Z214">
        <f t="shared" si="176"/>
        <v>-9.8374679213002574E-3</v>
      </c>
      <c r="AA214">
        <f t="shared" si="177"/>
        <v>0</v>
      </c>
      <c r="AB214">
        <f t="shared" si="178"/>
        <v>-1.1560693641618497E-2</v>
      </c>
      <c r="AC214">
        <f t="shared" si="179"/>
        <v>1.4456233421750633E-2</v>
      </c>
      <c r="AD214">
        <f t="shared" si="179"/>
        <v>1.6316762754269554E-3</v>
      </c>
      <c r="AG214">
        <f t="shared" si="180"/>
        <v>4.7393969221130151E-5</v>
      </c>
      <c r="AH214">
        <f t="shared" si="181"/>
        <v>3.7030856285969767E-4</v>
      </c>
      <c r="AI214">
        <f t="shared" si="182"/>
        <v>6.8539029721085426E-4</v>
      </c>
      <c r="AJ214">
        <f t="shared" si="183"/>
        <v>3.3736255276061941E-4</v>
      </c>
      <c r="AK214">
        <f t="shared" si="184"/>
        <v>5.5663382644174046E-6</v>
      </c>
      <c r="AL214">
        <f t="shared" si="185"/>
        <v>1.8182287923575104E-3</v>
      </c>
      <c r="AM214">
        <f t="shared" si="186"/>
        <v>6.467305473841139E-6</v>
      </c>
      <c r="AN214">
        <f t="shared" si="187"/>
        <v>3.9130038407595179E-5</v>
      </c>
      <c r="AO214">
        <f t="shared" si="188"/>
        <v>9.4865537935958755E-7</v>
      </c>
      <c r="AP214">
        <f t="shared" si="189"/>
        <v>1.0663602080458997E-4</v>
      </c>
      <c r="AQ214">
        <f t="shared" si="190"/>
        <v>9.3700610143068842E-8</v>
      </c>
      <c r="AR214">
        <f t="shared" si="191"/>
        <v>1.2995607158496476E-4</v>
      </c>
      <c r="AS214">
        <f t="shared" si="192"/>
        <v>2.0294793890644484E-4</v>
      </c>
      <c r="AT214">
        <f t="shared" si="193"/>
        <v>3.213326505724965E-6</v>
      </c>
      <c r="AV214">
        <f t="shared" si="194"/>
        <v>8.4299262381454243E-3</v>
      </c>
      <c r="AW214">
        <f t="shared" si="195"/>
        <v>-1.824817518248175E-2</v>
      </c>
      <c r="AX214">
        <f t="shared" si="196"/>
        <v>-3.495630461922597E-2</v>
      </c>
      <c r="AY214">
        <f t="shared" si="197"/>
        <v>-0.14628820960698691</v>
      </c>
      <c r="AZ214">
        <f t="shared" si="198"/>
        <v>-1.6194331983805323E-3</v>
      </c>
      <c r="BA214">
        <f t="shared" si="199"/>
        <v>-8.2099596231493946E-2</v>
      </c>
      <c r="BB214">
        <f t="shared" si="200"/>
        <v>-7.1166544387380903E-2</v>
      </c>
      <c r="BC214">
        <f t="shared" si="201"/>
        <v>-0.1337491337491338</v>
      </c>
      <c r="BD214">
        <f t="shared" si="202"/>
        <v>-1.2954545454545429E-2</v>
      </c>
      <c r="BE214">
        <f t="shared" si="203"/>
        <v>-2.1551724137931034E-3</v>
      </c>
      <c r="BF214">
        <f t="shared" si="204"/>
        <v>-3.3255993812838301E-2</v>
      </c>
      <c r="BG214">
        <f t="shared" si="205"/>
        <v>-1.1560693641618497E-2</v>
      </c>
      <c r="BH214">
        <f t="shared" si="206"/>
        <v>-0.10527547081530003</v>
      </c>
      <c r="BI214">
        <f t="shared" si="207"/>
        <v>-7.3828203580768539E-2</v>
      </c>
      <c r="BL214">
        <f t="shared" si="208"/>
        <v>1.774095393007748E-5</v>
      </c>
      <c r="BM214">
        <f t="shared" si="209"/>
        <v>2.9794521635544282E-4</v>
      </c>
      <c r="BN214">
        <f t="shared" si="210"/>
        <v>8.2717848423741192E-4</v>
      </c>
      <c r="BO214">
        <f t="shared" si="211"/>
        <v>2.0856876078790117E-2</v>
      </c>
      <c r="BP214">
        <f t="shared" si="212"/>
        <v>6.1403715092364785E-6</v>
      </c>
      <c r="BQ214">
        <f t="shared" si="213"/>
        <v>6.7756986410132374E-3</v>
      </c>
      <c r="BR214">
        <f t="shared" si="214"/>
        <v>1.9867348458391535E-3</v>
      </c>
      <c r="BS214">
        <f t="shared" si="215"/>
        <v>1.2678680443151633E-2</v>
      </c>
      <c r="BT214">
        <f t="shared" si="216"/>
        <v>4.668131706364002E-4</v>
      </c>
      <c r="BU214">
        <f t="shared" si="217"/>
        <v>7.8110487970594063E-5</v>
      </c>
      <c r="BV214">
        <f t="shared" si="218"/>
        <v>7.3380255556626582E-4</v>
      </c>
      <c r="BW214">
        <f t="shared" si="219"/>
        <v>4.4329978891819764E-5</v>
      </c>
      <c r="BX214">
        <f t="shared" si="220"/>
        <v>1.1835672878648852E-2</v>
      </c>
      <c r="BY214">
        <f t="shared" si="221"/>
        <v>4.9320312709443528E-3</v>
      </c>
    </row>
    <row r="215" spans="1:77" ht="15.75" thickBot="1">
      <c r="A215" s="1">
        <v>41015</v>
      </c>
      <c r="B215" s="3">
        <v>19</v>
      </c>
      <c r="C215" s="3">
        <v>137.4</v>
      </c>
      <c r="D215" s="3">
        <v>753.5</v>
      </c>
      <c r="E215" s="3">
        <v>384</v>
      </c>
      <c r="F215" s="2">
        <v>98.9</v>
      </c>
      <c r="G215" s="3">
        <v>3561</v>
      </c>
      <c r="H215" s="2">
        <v>127.1</v>
      </c>
      <c r="I215" s="3">
        <v>88.16</v>
      </c>
      <c r="J215" s="3">
        <v>433.7</v>
      </c>
      <c r="K215" s="3">
        <v>11690</v>
      </c>
      <c r="L215" s="3">
        <v>375</v>
      </c>
      <c r="M215" s="3">
        <v>173</v>
      </c>
      <c r="N215" s="3">
        <v>754</v>
      </c>
      <c r="O215" s="3">
        <v>919.3</v>
      </c>
      <c r="Q215">
        <f t="shared" si="167"/>
        <v>-9.900990099009967E-3</v>
      </c>
      <c r="R215">
        <f t="shared" si="168"/>
        <v>2.5373134328358252E-2</v>
      </c>
      <c r="S215">
        <f t="shared" si="169"/>
        <v>-2.459546925566343E-2</v>
      </c>
      <c r="T215">
        <f t="shared" si="170"/>
        <v>-2.2900763358778626E-2</v>
      </c>
      <c r="U215">
        <f t="shared" si="171"/>
        <v>6.6157760814249946E-3</v>
      </c>
      <c r="V215">
        <f t="shared" si="172"/>
        <v>-9.4575799721835878E-3</v>
      </c>
      <c r="W215">
        <f t="shared" si="173"/>
        <v>-3.9184952978056431E-3</v>
      </c>
      <c r="X215">
        <f t="shared" si="174"/>
        <v>1.9320377315604242E-3</v>
      </c>
      <c r="Y215">
        <f t="shared" si="175"/>
        <v>-2.5298988040478904E-3</v>
      </c>
      <c r="Z215">
        <f t="shared" si="176"/>
        <v>2.5728987993138938E-3</v>
      </c>
      <c r="AA215">
        <f t="shared" si="177"/>
        <v>0</v>
      </c>
      <c r="AB215">
        <f t="shared" si="178"/>
        <v>1.1695906432748537E-2</v>
      </c>
      <c r="AC215">
        <f t="shared" si="179"/>
        <v>-1.4379084967320261E-2</v>
      </c>
      <c r="AD215">
        <f t="shared" si="179"/>
        <v>-1.2248844955410003E-2</v>
      </c>
      <c r="AG215">
        <f t="shared" si="180"/>
        <v>1.0784995627593961E-4</v>
      </c>
      <c r="AH215">
        <f t="shared" si="181"/>
        <v>7.4179916904492695E-4</v>
      </c>
      <c r="AI215">
        <f t="shared" si="182"/>
        <v>5.9023437586178443E-4</v>
      </c>
      <c r="AJ215">
        <f t="shared" si="183"/>
        <v>5.1813132319182868E-4</v>
      </c>
      <c r="AK215">
        <f t="shared" si="184"/>
        <v>4.7408531106686425E-5</v>
      </c>
      <c r="AL215">
        <f t="shared" si="185"/>
        <v>9.3982455979906389E-5</v>
      </c>
      <c r="AM215">
        <f t="shared" si="186"/>
        <v>6.3891395933929618E-6</v>
      </c>
      <c r="AN215">
        <f t="shared" si="187"/>
        <v>1.0004729536472432E-5</v>
      </c>
      <c r="AO215">
        <f t="shared" si="188"/>
        <v>8.6398029199173239E-6</v>
      </c>
      <c r="AP215">
        <f t="shared" si="189"/>
        <v>4.3426178447381923E-6</v>
      </c>
      <c r="AQ215">
        <f t="shared" si="190"/>
        <v>9.3700610143068842E-8</v>
      </c>
      <c r="AR215">
        <f t="shared" si="191"/>
        <v>1.4058305114246508E-4</v>
      </c>
      <c r="AS215">
        <f t="shared" si="192"/>
        <v>2.1284880205960872E-4</v>
      </c>
      <c r="AT215">
        <f t="shared" si="193"/>
        <v>1.4611843480683728E-4</v>
      </c>
      <c r="AV215">
        <f t="shared" si="194"/>
        <v>-9.900990099009967E-3</v>
      </c>
      <c r="AW215">
        <f t="shared" si="195"/>
        <v>9.5518001469508552E-3</v>
      </c>
      <c r="AX215">
        <f t="shared" si="196"/>
        <v>-5.8125000000000003E-2</v>
      </c>
      <c r="AY215">
        <f t="shared" si="197"/>
        <v>-0.15511551155115511</v>
      </c>
      <c r="AZ215">
        <f t="shared" si="198"/>
        <v>5.08130081300813E-3</v>
      </c>
      <c r="BA215">
        <f t="shared" si="199"/>
        <v>-5.6688741721854306E-2</v>
      </c>
      <c r="BB215">
        <f t="shared" si="200"/>
        <v>-8.6268871315600293E-2</v>
      </c>
      <c r="BC215">
        <f t="shared" si="201"/>
        <v>-0.10269720101781174</v>
      </c>
      <c r="BD215">
        <f t="shared" si="202"/>
        <v>-1.7667044167610446E-2</v>
      </c>
      <c r="BE215">
        <f t="shared" si="203"/>
        <v>1.3788916832885266E-2</v>
      </c>
      <c r="BF215">
        <f t="shared" si="204"/>
        <v>-3.5989717223650387E-2</v>
      </c>
      <c r="BG215">
        <f t="shared" si="205"/>
        <v>0</v>
      </c>
      <c r="BH215">
        <f t="shared" si="206"/>
        <v>-9.6464949071300182E-2</v>
      </c>
      <c r="BI215">
        <f t="shared" si="207"/>
        <v>-7.4312758030409889E-2</v>
      </c>
      <c r="BL215">
        <f t="shared" si="208"/>
        <v>5.0818313013044532E-4</v>
      </c>
      <c r="BM215">
        <f t="shared" si="209"/>
        <v>2.0304995782556741E-3</v>
      </c>
      <c r="BN215">
        <f t="shared" si="210"/>
        <v>2.6966632236086669E-3</v>
      </c>
      <c r="BO215">
        <f t="shared" si="211"/>
        <v>2.3484459320441509E-2</v>
      </c>
      <c r="BP215">
        <f t="shared" si="212"/>
        <v>8.4248741374563394E-5</v>
      </c>
      <c r="BQ215">
        <f t="shared" si="213"/>
        <v>3.238039892477367E-3</v>
      </c>
      <c r="BR215">
        <f t="shared" si="214"/>
        <v>3.5611212371310028E-3</v>
      </c>
      <c r="BS215">
        <f t="shared" si="215"/>
        <v>6.6500296579979678E-3</v>
      </c>
      <c r="BT215">
        <f t="shared" si="216"/>
        <v>6.9265598622130831E-4</v>
      </c>
      <c r="BU215">
        <f t="shared" si="217"/>
        <v>5.0496308220434397E-5</v>
      </c>
      <c r="BV215">
        <f t="shared" si="218"/>
        <v>8.893823192413652E-4</v>
      </c>
      <c r="BW215">
        <f t="shared" si="219"/>
        <v>2.4035657626576671E-5</v>
      </c>
      <c r="BX215">
        <f t="shared" si="220"/>
        <v>9.9962717457231301E-3</v>
      </c>
      <c r="BY215">
        <f t="shared" si="221"/>
        <v>5.000325052800703E-3</v>
      </c>
    </row>
    <row r="216" spans="1:77" ht="15.75" thickBot="1">
      <c r="A216" s="1">
        <v>41012</v>
      </c>
      <c r="B216" s="3">
        <v>19.190000000000001</v>
      </c>
      <c r="C216" s="3">
        <v>134</v>
      </c>
      <c r="D216" s="3">
        <v>772.5</v>
      </c>
      <c r="E216" s="3">
        <v>393</v>
      </c>
      <c r="F216" s="2">
        <v>98.25</v>
      </c>
      <c r="G216" s="3">
        <v>3595</v>
      </c>
      <c r="H216" s="2">
        <v>127.6</v>
      </c>
      <c r="I216" s="3">
        <v>87.99</v>
      </c>
      <c r="J216" s="3">
        <v>434.8</v>
      </c>
      <c r="K216" s="3">
        <v>11660</v>
      </c>
      <c r="L216" s="3">
        <v>375</v>
      </c>
      <c r="M216" s="3">
        <v>171</v>
      </c>
      <c r="N216" s="3">
        <v>765</v>
      </c>
      <c r="O216" s="3">
        <v>930.7</v>
      </c>
      <c r="Q216">
        <f t="shared" si="167"/>
        <v>5.2137643378527446E-4</v>
      </c>
      <c r="R216">
        <f t="shared" si="168"/>
        <v>-2.9761904761905185E-3</v>
      </c>
      <c r="S216">
        <f t="shared" si="169"/>
        <v>-2.0788439599442234E-2</v>
      </c>
      <c r="T216">
        <f t="shared" si="170"/>
        <v>-2.2631186272071679E-2</v>
      </c>
      <c r="U216">
        <f t="shared" si="171"/>
        <v>-2.5380710659898475E-3</v>
      </c>
      <c r="V216">
        <f t="shared" si="172"/>
        <v>-5.5325034578146614E-3</v>
      </c>
      <c r="W216">
        <f t="shared" si="173"/>
        <v>-2.2222222222222265E-2</v>
      </c>
      <c r="X216">
        <f t="shared" si="174"/>
        <v>-5.8750423680941155E-3</v>
      </c>
      <c r="Y216">
        <f t="shared" si="175"/>
        <v>1.8433179723502567E-3</v>
      </c>
      <c r="Z216">
        <f t="shared" si="176"/>
        <v>-3.4188034188034188E-3</v>
      </c>
      <c r="AA216">
        <f t="shared" si="177"/>
        <v>1.078167115902965E-2</v>
      </c>
      <c r="AB216">
        <f t="shared" si="178"/>
        <v>0</v>
      </c>
      <c r="AC216">
        <f t="shared" si="179"/>
        <v>-8.0394190871369876E-3</v>
      </c>
      <c r="AD216">
        <f t="shared" si="179"/>
        <v>-9.8936170212765469E-3</v>
      </c>
      <c r="AG216">
        <f t="shared" si="180"/>
        <v>1.3900353980594488E-9</v>
      </c>
      <c r="AH216">
        <f t="shared" si="181"/>
        <v>1.2395136608409055E-6</v>
      </c>
      <c r="AI216">
        <f t="shared" si="182"/>
        <v>4.1974626180156537E-4</v>
      </c>
      <c r="AJ216">
        <f t="shared" si="183"/>
        <v>5.0593149910883319E-4</v>
      </c>
      <c r="AK216">
        <f t="shared" si="184"/>
        <v>5.1459190288942967E-6</v>
      </c>
      <c r="AL216">
        <f t="shared" si="185"/>
        <v>3.3285727058812431E-5</v>
      </c>
      <c r="AM216">
        <f t="shared" si="186"/>
        <v>4.3394729532205171E-4</v>
      </c>
      <c r="AN216">
        <f t="shared" si="187"/>
        <v>2.1567244265649705E-5</v>
      </c>
      <c r="AO216">
        <f t="shared" si="188"/>
        <v>2.0559619822119762E-6</v>
      </c>
      <c r="AP216">
        <f t="shared" si="189"/>
        <v>1.5270958240884886E-5</v>
      </c>
      <c r="AQ216">
        <f t="shared" si="190"/>
        <v>1.2293879243631544E-4</v>
      </c>
      <c r="AR216">
        <f t="shared" si="191"/>
        <v>2.5877851239446424E-8</v>
      </c>
      <c r="AS216">
        <f t="shared" si="192"/>
        <v>6.8057100704572843E-5</v>
      </c>
      <c r="AT216">
        <f t="shared" si="193"/>
        <v>9.4725797976934718E-5</v>
      </c>
      <c r="AV216">
        <f t="shared" si="194"/>
        <v>1.4270613107822386E-2</v>
      </c>
      <c r="AW216">
        <f t="shared" si="195"/>
        <v>-5.898876404494386E-2</v>
      </c>
      <c r="AX216">
        <f t="shared" si="196"/>
        <v>-5.2147239263803678E-2</v>
      </c>
      <c r="AY216">
        <f t="shared" si="197"/>
        <v>-0.12627834593152515</v>
      </c>
      <c r="AZ216">
        <f t="shared" si="198"/>
        <v>-6.9739235900545555E-3</v>
      </c>
      <c r="BA216">
        <f t="shared" si="199"/>
        <v>-5.8900523560209424E-2</v>
      </c>
      <c r="BB216">
        <f t="shared" si="200"/>
        <v>-0.11388888888888893</v>
      </c>
      <c r="BC216">
        <f t="shared" si="201"/>
        <v>-9.8001025115325505E-2</v>
      </c>
      <c r="BD216">
        <f t="shared" si="202"/>
        <v>-3.1625835189309552E-2</v>
      </c>
      <c r="BE216">
        <f t="shared" si="203"/>
        <v>9.5238095238095247E-3</v>
      </c>
      <c r="BF216">
        <f t="shared" si="204"/>
        <v>-4.3123245725950443E-2</v>
      </c>
      <c r="BG216">
        <f t="shared" si="205"/>
        <v>-6.3916327716443599E-3</v>
      </c>
      <c r="BH216">
        <f t="shared" si="206"/>
        <v>-8.2733812949640287E-2</v>
      </c>
      <c r="BI216">
        <f t="shared" si="207"/>
        <v>-6.8927571028411336E-2</v>
      </c>
      <c r="BL216">
        <f t="shared" si="208"/>
        <v>2.6526170797196096E-6</v>
      </c>
      <c r="BM216">
        <f t="shared" si="209"/>
        <v>5.5128688265574993E-4</v>
      </c>
      <c r="BN216">
        <f t="shared" si="210"/>
        <v>2.1115537166934389E-3</v>
      </c>
      <c r="BO216">
        <f t="shared" si="211"/>
        <v>1.5477657767548491E-2</v>
      </c>
      <c r="BP216">
        <f t="shared" si="212"/>
        <v>8.2743275550552221E-6</v>
      </c>
      <c r="BQ216">
        <f t="shared" si="213"/>
        <v>3.494649354544222E-3</v>
      </c>
      <c r="BR216">
        <f t="shared" si="214"/>
        <v>7.6204429311731827E-3</v>
      </c>
      <c r="BS216">
        <f t="shared" si="215"/>
        <v>5.9061589073619346E-3</v>
      </c>
      <c r="BT216">
        <f t="shared" si="216"/>
        <v>1.6222487614830641E-3</v>
      </c>
      <c r="BU216">
        <f t="shared" si="217"/>
        <v>8.0710999454999127E-6</v>
      </c>
      <c r="BV216">
        <f t="shared" si="218"/>
        <v>1.3657490501213013E-3</v>
      </c>
      <c r="BW216">
        <f t="shared" si="219"/>
        <v>2.2171666993038614E-6</v>
      </c>
      <c r="BX216">
        <f t="shared" si="220"/>
        <v>7.4391005999766063E-3</v>
      </c>
      <c r="BY216">
        <f t="shared" si="221"/>
        <v>4.2677200874495537E-3</v>
      </c>
    </row>
    <row r="217" spans="1:77" ht="15.75" thickBot="1">
      <c r="A217" s="1">
        <v>41011</v>
      </c>
      <c r="B217" s="3">
        <v>19.18</v>
      </c>
      <c r="C217" s="3">
        <v>134.4</v>
      </c>
      <c r="D217" s="3">
        <v>788.9</v>
      </c>
      <c r="E217" s="3">
        <v>402.1</v>
      </c>
      <c r="F217" s="2">
        <v>98.5</v>
      </c>
      <c r="G217" s="3">
        <v>3615</v>
      </c>
      <c r="H217" s="2">
        <v>130.5</v>
      </c>
      <c r="I217" s="3">
        <v>88.51</v>
      </c>
      <c r="J217" s="3">
        <v>434</v>
      </c>
      <c r="K217" s="3">
        <v>11700</v>
      </c>
      <c r="L217" s="3">
        <v>371</v>
      </c>
      <c r="M217" s="3">
        <v>171</v>
      </c>
      <c r="N217" s="3">
        <v>771.2</v>
      </c>
      <c r="O217" s="3">
        <v>940</v>
      </c>
      <c r="Q217">
        <f t="shared" si="167"/>
        <v>1.6428192898781065E-2</v>
      </c>
      <c r="R217">
        <f t="shared" si="168"/>
        <v>-2.9673590504451456E-3</v>
      </c>
      <c r="S217">
        <f t="shared" si="169"/>
        <v>6.2499999999999709E-3</v>
      </c>
      <c r="T217">
        <f t="shared" si="170"/>
        <v>1.4943960149440168E-3</v>
      </c>
      <c r="U217">
        <f t="shared" si="171"/>
        <v>2.034587995930853E-3</v>
      </c>
      <c r="V217">
        <f t="shared" si="172"/>
        <v>1.1077263915812794E-3</v>
      </c>
      <c r="W217">
        <f t="shared" si="173"/>
        <v>3.1620553359683792E-2</v>
      </c>
      <c r="X217">
        <f t="shared" si="174"/>
        <v>-3.2994646563968055E-2</v>
      </c>
      <c r="Y217">
        <f t="shared" si="175"/>
        <v>2.3094688221709007E-3</v>
      </c>
      <c r="Z217">
        <f t="shared" si="176"/>
        <v>3.8610038610038611E-3</v>
      </c>
      <c r="AA217">
        <f t="shared" si="177"/>
        <v>-2.6881720430107529E-3</v>
      </c>
      <c r="AB217">
        <f t="shared" si="178"/>
        <v>2.9325513196480938E-3</v>
      </c>
      <c r="AC217">
        <f t="shared" si="179"/>
        <v>-2.1319796954314664E-2</v>
      </c>
      <c r="AD217">
        <f t="shared" si="179"/>
        <v>1.0639429726569075E-4</v>
      </c>
      <c r="AG217">
        <f t="shared" si="180"/>
        <v>2.5421431344129348E-4</v>
      </c>
      <c r="AH217">
        <f t="shared" si="181"/>
        <v>1.2199269933697249E-6</v>
      </c>
      <c r="AI217">
        <f t="shared" si="182"/>
        <v>4.2912058042816645E-5</v>
      </c>
      <c r="AJ217">
        <f t="shared" si="183"/>
        <v>2.6655825880248755E-6</v>
      </c>
      <c r="AK217">
        <f t="shared" si="184"/>
        <v>5.3093249295768576E-6</v>
      </c>
      <c r="AL217">
        <f t="shared" si="185"/>
        <v>7.5838225651112575E-7</v>
      </c>
      <c r="AM217">
        <f t="shared" si="186"/>
        <v>1.0897508078921065E-3</v>
      </c>
      <c r="AN217">
        <f t="shared" si="187"/>
        <v>1.0089300278833104E-3</v>
      </c>
      <c r="AO217">
        <f t="shared" si="188"/>
        <v>3.6100511446585488E-6</v>
      </c>
      <c r="AP217">
        <f t="shared" si="189"/>
        <v>1.1370383564439933E-5</v>
      </c>
      <c r="AQ217">
        <f t="shared" si="190"/>
        <v>5.6742407584304796E-6</v>
      </c>
      <c r="AR217">
        <f t="shared" si="191"/>
        <v>9.5692303535835838E-6</v>
      </c>
      <c r="AS217">
        <f t="shared" si="192"/>
        <v>4.635430801588634E-4</v>
      </c>
      <c r="AT217">
        <f t="shared" si="193"/>
        <v>7.1445764566623346E-8</v>
      </c>
      <c r="AV217">
        <f t="shared" si="194"/>
        <v>8.9426617569699184E-3</v>
      </c>
      <c r="AW217">
        <f t="shared" si="195"/>
        <v>-5.485232067510537E-2</v>
      </c>
      <c r="AX217">
        <f t="shared" si="196"/>
        <v>-1.755915317559156E-2</v>
      </c>
      <c r="AY217">
        <f t="shared" si="197"/>
        <v>-0.11039823008849553</v>
      </c>
      <c r="AZ217">
        <f t="shared" si="198"/>
        <v>-2.0263424518743955E-3</v>
      </c>
      <c r="BA217">
        <f t="shared" si="199"/>
        <v>-5.6628392484342378E-2</v>
      </c>
      <c r="BB217">
        <f t="shared" si="200"/>
        <v>-8.7412587412587409E-2</v>
      </c>
      <c r="BC217">
        <f t="shared" si="201"/>
        <v>-0.10541742470183943</v>
      </c>
      <c r="BD217">
        <f t="shared" si="202"/>
        <v>-3.0384271671134992E-2</v>
      </c>
      <c r="BE217">
        <f t="shared" si="203"/>
        <v>8.5543199315654401E-4</v>
      </c>
      <c r="BF217">
        <f t="shared" si="204"/>
        <v>-5.5739373886485054E-2</v>
      </c>
      <c r="BG217">
        <f t="shared" si="205"/>
        <v>-2.257787939411254E-2</v>
      </c>
      <c r="BH217">
        <f t="shared" si="206"/>
        <v>-2.7490542244640547E-2</v>
      </c>
      <c r="BI217">
        <f t="shared" si="207"/>
        <v>-5.3278275757880932E-2</v>
      </c>
      <c r="BL217">
        <f t="shared" si="208"/>
        <v>1.3684566422955355E-5</v>
      </c>
      <c r="BM217">
        <f t="shared" si="209"/>
        <v>3.7415380882646008E-4</v>
      </c>
      <c r="BN217">
        <f t="shared" si="210"/>
        <v>1.2913048065937434E-4</v>
      </c>
      <c r="BO217">
        <f t="shared" si="211"/>
        <v>1.1778569717430519E-2</v>
      </c>
      <c r="BP217">
        <f t="shared" si="212"/>
        <v>4.2893228615507743E-6</v>
      </c>
      <c r="BQ217">
        <f t="shared" si="213"/>
        <v>3.2311753353418586E-3</v>
      </c>
      <c r="BR217">
        <f t="shared" si="214"/>
        <v>3.6989321390347852E-3</v>
      </c>
      <c r="BS217">
        <f t="shared" si="215"/>
        <v>7.1010853208704023E-3</v>
      </c>
      <c r="BT217">
        <f t="shared" si="216"/>
        <v>1.5237769629016234E-3</v>
      </c>
      <c r="BU217">
        <f t="shared" si="217"/>
        <v>3.3958700261643135E-5</v>
      </c>
      <c r="BV217">
        <f t="shared" si="218"/>
        <v>2.4574000675913837E-3</v>
      </c>
      <c r="BW217">
        <f t="shared" si="219"/>
        <v>3.1241488563831291E-4</v>
      </c>
      <c r="BX217">
        <f t="shared" si="220"/>
        <v>9.6143095848189909E-4</v>
      </c>
      <c r="BY217">
        <f t="shared" si="221"/>
        <v>2.4679527938452294E-3</v>
      </c>
    </row>
    <row r="218" spans="1:77" ht="15.75" thickBot="1">
      <c r="A218" s="1">
        <v>41010</v>
      </c>
      <c r="B218" s="3">
        <v>18.87</v>
      </c>
      <c r="C218" s="3">
        <v>134.80000000000001</v>
      </c>
      <c r="D218" s="3">
        <v>784</v>
      </c>
      <c r="E218" s="3">
        <v>401.5</v>
      </c>
      <c r="F218" s="2">
        <v>98.3</v>
      </c>
      <c r="G218" s="3">
        <v>3611</v>
      </c>
      <c r="H218" s="2">
        <v>126.5</v>
      </c>
      <c r="I218" s="3">
        <v>91.53</v>
      </c>
      <c r="J218" s="3">
        <v>433</v>
      </c>
      <c r="K218" s="3">
        <v>11655</v>
      </c>
      <c r="L218" s="3">
        <v>372</v>
      </c>
      <c r="M218" s="3">
        <v>170.5</v>
      </c>
      <c r="N218" s="3">
        <v>788</v>
      </c>
      <c r="O218" s="3">
        <v>939.9</v>
      </c>
      <c r="Q218">
        <f t="shared" si="167"/>
        <v>1.5923566878981495E-3</v>
      </c>
      <c r="R218">
        <f t="shared" si="168"/>
        <v>2.2304832713755493E-3</v>
      </c>
      <c r="S218">
        <f t="shared" si="169"/>
        <v>-4.4444444444444444E-3</v>
      </c>
      <c r="T218">
        <f t="shared" si="170"/>
        <v>5.1047120418848166E-2</v>
      </c>
      <c r="U218">
        <f t="shared" si="171"/>
        <v>2.5497195308516064E-3</v>
      </c>
      <c r="V218">
        <f t="shared" si="172"/>
        <v>1.3471793432500701E-2</v>
      </c>
      <c r="W218">
        <f t="shared" si="173"/>
        <v>8.7719298245613579E-3</v>
      </c>
      <c r="X218">
        <f t="shared" si="174"/>
        <v>3.3770047436186973E-2</v>
      </c>
      <c r="Y218">
        <f t="shared" si="175"/>
        <v>0</v>
      </c>
      <c r="Z218">
        <f t="shared" si="176"/>
        <v>2.5806451612903226E-3</v>
      </c>
      <c r="AA218">
        <f t="shared" si="177"/>
        <v>-1.3422818791946308E-3</v>
      </c>
      <c r="AB218">
        <f t="shared" si="178"/>
        <v>-2.9239766081871343E-3</v>
      </c>
      <c r="AC218">
        <f t="shared" si="179"/>
        <v>3.6705696618865906E-2</v>
      </c>
      <c r="AD218">
        <f t="shared" si="179"/>
        <v>1.5339742897266858E-2</v>
      </c>
      <c r="AG218">
        <f t="shared" si="180"/>
        <v>1.2282478360370459E-6</v>
      </c>
      <c r="AH218">
        <f t="shared" si="181"/>
        <v>1.6755426372325279E-5</v>
      </c>
      <c r="AI218">
        <f t="shared" si="182"/>
        <v>1.717037286989186E-5</v>
      </c>
      <c r="AJ218">
        <f t="shared" si="183"/>
        <v>2.6199436992334888E-3</v>
      </c>
      <c r="AK218">
        <f t="shared" si="184"/>
        <v>7.9486147518062901E-6</v>
      </c>
      <c r="AL218">
        <f t="shared" si="185"/>
        <v>1.7516306759113011E-4</v>
      </c>
      <c r="AM218">
        <f t="shared" si="186"/>
        <v>1.032814953256206E-4</v>
      </c>
      <c r="AN218">
        <f t="shared" si="187"/>
        <v>1.2250724567955042E-3</v>
      </c>
      <c r="AO218">
        <f t="shared" si="188"/>
        <v>1.6765369436963319E-7</v>
      </c>
      <c r="AP218">
        <f t="shared" si="189"/>
        <v>4.3749630588874619E-6</v>
      </c>
      <c r="AQ218">
        <f t="shared" si="190"/>
        <v>1.0736613770515174E-6</v>
      </c>
      <c r="AR218">
        <f t="shared" si="191"/>
        <v>7.6347805545607262E-6</v>
      </c>
      <c r="AS218">
        <f t="shared" si="192"/>
        <v>1.3319173555706384E-3</v>
      </c>
      <c r="AT218">
        <f t="shared" si="193"/>
        <v>2.4026990257939223E-4</v>
      </c>
      <c r="AV218">
        <f t="shared" si="194"/>
        <v>6.9370330843117698E-3</v>
      </c>
      <c r="AW218">
        <f t="shared" si="195"/>
        <v>-3.2304379038047379E-2</v>
      </c>
      <c r="AX218">
        <f t="shared" si="196"/>
        <v>-1.631116687578419E-2</v>
      </c>
      <c r="AY218">
        <f t="shared" si="197"/>
        <v>-9.9573895492262796E-2</v>
      </c>
      <c r="AZ218">
        <f t="shared" si="198"/>
        <v>-4.0526849037487911E-3</v>
      </c>
      <c r="BA218">
        <f t="shared" si="199"/>
        <v>-4.5214172395557903E-2</v>
      </c>
      <c r="BB218">
        <f t="shared" si="200"/>
        <v>-0.13118131868131866</v>
      </c>
      <c r="BC218">
        <f t="shared" si="201"/>
        <v>-7.3113924050632897E-2</v>
      </c>
      <c r="BD218">
        <f t="shared" si="202"/>
        <v>-3.5204991087344054E-2</v>
      </c>
      <c r="BE218">
        <f t="shared" si="203"/>
        <v>4.7413793103448275E-3</v>
      </c>
      <c r="BF218">
        <f t="shared" si="204"/>
        <v>-6.0131379484588202E-2</v>
      </c>
      <c r="BG218">
        <f t="shared" si="205"/>
        <v>-2.0058624058854009E-2</v>
      </c>
      <c r="BH218">
        <f t="shared" si="206"/>
        <v>7.6726342710997444E-3</v>
      </c>
      <c r="BI218">
        <f t="shared" si="207"/>
        <v>-4.6657876052337968E-2</v>
      </c>
      <c r="BL218">
        <f t="shared" si="208"/>
        <v>3.2545819346332597E-5</v>
      </c>
      <c r="BM218">
        <f t="shared" si="209"/>
        <v>1.0271293038938857E-5</v>
      </c>
      <c r="BN218">
        <f t="shared" si="210"/>
        <v>1.0232481774068324E-4</v>
      </c>
      <c r="BO218">
        <f t="shared" si="211"/>
        <v>9.5462249372618123E-3</v>
      </c>
      <c r="BP218">
        <f t="shared" si="212"/>
        <v>2.0003789942327298E-9</v>
      </c>
      <c r="BQ218">
        <f t="shared" si="213"/>
        <v>2.0638129542581165E-3</v>
      </c>
      <c r="BR218">
        <f t="shared" si="214"/>
        <v>1.0938561508557529E-2</v>
      </c>
      <c r="BS218">
        <f t="shared" si="215"/>
        <v>2.7003027157379645E-3</v>
      </c>
      <c r="BT218">
        <f t="shared" si="216"/>
        <v>1.9233755118825582E-3</v>
      </c>
      <c r="BU218">
        <f t="shared" si="217"/>
        <v>3.7692750011497968E-6</v>
      </c>
      <c r="BV218">
        <f t="shared" si="218"/>
        <v>2.9121322796420504E-3</v>
      </c>
      <c r="BW218">
        <f t="shared" si="219"/>
        <v>2.2970453705246289E-4</v>
      </c>
      <c r="BX218">
        <f t="shared" si="220"/>
        <v>1.7274217485678024E-5</v>
      </c>
      <c r="BY218">
        <f t="shared" si="221"/>
        <v>1.8539995083111528E-3</v>
      </c>
    </row>
    <row r="219" spans="1:77" ht="15.75" thickBot="1">
      <c r="A219" s="1">
        <v>41009</v>
      </c>
      <c r="B219" s="3">
        <v>18.84</v>
      </c>
      <c r="C219" s="3">
        <v>134.5</v>
      </c>
      <c r="D219" s="3">
        <v>787.5</v>
      </c>
      <c r="E219" s="3">
        <v>382</v>
      </c>
      <c r="F219" s="2">
        <v>98.05</v>
      </c>
      <c r="G219" s="3">
        <v>3563</v>
      </c>
      <c r="H219" s="2">
        <v>125.4</v>
      </c>
      <c r="I219" s="3">
        <v>88.54</v>
      </c>
      <c r="J219" s="3">
        <v>433</v>
      </c>
      <c r="K219" s="3">
        <v>11625</v>
      </c>
      <c r="L219" s="3">
        <v>372.5</v>
      </c>
      <c r="M219" s="3">
        <v>171</v>
      </c>
      <c r="N219" s="3">
        <v>760.1</v>
      </c>
      <c r="O219" s="3">
        <v>925.7</v>
      </c>
      <c r="Q219">
        <f t="shared" si="167"/>
        <v>-1.1542497376705083E-2</v>
      </c>
      <c r="R219">
        <f t="shared" si="168"/>
        <v>-1.1029411764705883E-2</v>
      </c>
      <c r="S219">
        <f t="shared" si="169"/>
        <v>9.6153846153846159E-3</v>
      </c>
      <c r="T219">
        <f t="shared" si="170"/>
        <v>1.8358248098609719E-3</v>
      </c>
      <c r="U219">
        <f t="shared" si="171"/>
        <v>5.1020408163262405E-4</v>
      </c>
      <c r="V219">
        <f t="shared" si="172"/>
        <v>9.6344573533578923E-3</v>
      </c>
      <c r="W219">
        <f t="shared" si="173"/>
        <v>-7.9113924050632899E-3</v>
      </c>
      <c r="X219">
        <f t="shared" si="174"/>
        <v>-5.5037627765921028E-3</v>
      </c>
      <c r="Y219">
        <f t="shared" si="175"/>
        <v>7.9143389199254587E-3</v>
      </c>
      <c r="Z219">
        <f t="shared" si="176"/>
        <v>-6.41025641025641E-3</v>
      </c>
      <c r="AA219">
        <f t="shared" si="177"/>
        <v>-5.3404539385847796E-3</v>
      </c>
      <c r="AB219">
        <f t="shared" si="178"/>
        <v>-8.6956521739130436E-3</v>
      </c>
      <c r="AC219">
        <f t="shared" si="179"/>
        <v>-3.048469387755099E-2</v>
      </c>
      <c r="AD219">
        <f t="shared" si="179"/>
        <v>-1.9407008086252879E-3</v>
      </c>
      <c r="AG219">
        <f t="shared" si="180"/>
        <v>1.446388822298019E-4</v>
      </c>
      <c r="AH219">
        <f t="shared" si="181"/>
        <v>8.4025744628353887E-5</v>
      </c>
      <c r="AI219">
        <f t="shared" si="182"/>
        <v>9.8329320754875568E-5</v>
      </c>
      <c r="AJ219">
        <f t="shared" si="183"/>
        <v>3.897031300824162E-6</v>
      </c>
      <c r="AK219">
        <f t="shared" si="184"/>
        <v>6.0810882590442979E-7</v>
      </c>
      <c r="AL219">
        <f t="shared" si="185"/>
        <v>8.8314555278333888E-5</v>
      </c>
      <c r="AM219">
        <f t="shared" si="186"/>
        <v>4.2517857220818234E-5</v>
      </c>
      <c r="AN219">
        <f t="shared" si="187"/>
        <v>1.8256607320144014E-5</v>
      </c>
      <c r="AO219">
        <f t="shared" si="188"/>
        <v>5.6323277201540662E-5</v>
      </c>
      <c r="AP219">
        <f t="shared" si="189"/>
        <v>4.7599793181765402E-5</v>
      </c>
      <c r="AQ219">
        <f t="shared" si="190"/>
        <v>2.5344663658137424E-5</v>
      </c>
      <c r="AR219">
        <f t="shared" si="191"/>
        <v>7.2842576027428913E-5</v>
      </c>
      <c r="AS219">
        <f t="shared" si="192"/>
        <v>9.4217980533656059E-4</v>
      </c>
      <c r="AT219">
        <f t="shared" si="193"/>
        <v>3.1676940930952521E-6</v>
      </c>
      <c r="AV219">
        <f t="shared" si="194"/>
        <v>2.6609898882384627E-3</v>
      </c>
      <c r="AW219">
        <f t="shared" si="195"/>
        <v>-1.7531044558071626E-2</v>
      </c>
      <c r="AX219">
        <f t="shared" si="196"/>
        <v>-2.4042632296443149E-2</v>
      </c>
      <c r="AY219">
        <f t="shared" si="197"/>
        <v>-0.17849462365591398</v>
      </c>
      <c r="AZ219">
        <f t="shared" si="198"/>
        <v>-8.093070308548278E-3</v>
      </c>
      <c r="BA219">
        <f t="shared" si="199"/>
        <v>-4.8598130841121495E-2</v>
      </c>
      <c r="BB219">
        <f t="shared" si="200"/>
        <v>-0.14109589041095885</v>
      </c>
      <c r="BC219">
        <f t="shared" si="201"/>
        <v>-0.10384615384615375</v>
      </c>
      <c r="BD219">
        <f t="shared" si="202"/>
        <v>-3.4128931519072071E-2</v>
      </c>
      <c r="BE219">
        <f t="shared" si="203"/>
        <v>1.3513513513513514E-2</v>
      </c>
      <c r="BF219">
        <f t="shared" si="204"/>
        <v>-5.6962025316455694E-2</v>
      </c>
      <c r="BG219">
        <f t="shared" si="205"/>
        <v>-1.1560693641618497E-2</v>
      </c>
      <c r="BH219">
        <f t="shared" si="206"/>
        <v>-5.342465753424655E-2</v>
      </c>
      <c r="BI219">
        <f t="shared" si="207"/>
        <v>-7.2351939072051244E-2</v>
      </c>
      <c r="BL219">
        <f t="shared" si="208"/>
        <v>9.9619113951630869E-5</v>
      </c>
      <c r="BM219">
        <f t="shared" si="209"/>
        <v>3.2321640470401702E-4</v>
      </c>
      <c r="BN219">
        <f t="shared" si="210"/>
        <v>3.1851678148650476E-4</v>
      </c>
      <c r="BO219">
        <f t="shared" si="211"/>
        <v>3.1196571765402997E-2</v>
      </c>
      <c r="BP219">
        <f t="shared" si="212"/>
        <v>1.5965297302592142E-5</v>
      </c>
      <c r="BQ219">
        <f t="shared" si="213"/>
        <v>2.3827252342919184E-3</v>
      </c>
      <c r="BR219">
        <f t="shared" si="214"/>
        <v>1.3110742332834829E-2</v>
      </c>
      <c r="BS219">
        <f t="shared" si="215"/>
        <v>6.8387387038811283E-3</v>
      </c>
      <c r="BT219">
        <f t="shared" si="216"/>
        <v>1.8301494222486441E-3</v>
      </c>
      <c r="BU219">
        <f t="shared" si="217"/>
        <v>4.6658081678609148E-5</v>
      </c>
      <c r="BV219">
        <f t="shared" si="218"/>
        <v>2.5801139139023802E-3</v>
      </c>
      <c r="BW219">
        <f t="shared" si="219"/>
        <v>4.4329978891819764E-5</v>
      </c>
      <c r="BX219">
        <f t="shared" si="220"/>
        <v>3.2422849350085903E-3</v>
      </c>
      <c r="BY219">
        <f t="shared" si="221"/>
        <v>4.7268591737390899E-3</v>
      </c>
    </row>
    <row r="220" spans="1:77" ht="15.75" thickBot="1">
      <c r="A220" s="1">
        <v>41005</v>
      </c>
      <c r="B220" s="3">
        <v>19.059999999999999</v>
      </c>
      <c r="C220" s="3">
        <v>136</v>
      </c>
      <c r="D220" s="3">
        <v>780</v>
      </c>
      <c r="E220" s="3">
        <v>381.3</v>
      </c>
      <c r="F220" s="2">
        <v>98</v>
      </c>
      <c r="G220" s="3">
        <v>3529</v>
      </c>
      <c r="H220" s="2">
        <v>126.4</v>
      </c>
      <c r="I220" s="3">
        <v>89.03</v>
      </c>
      <c r="J220" s="3">
        <v>429.6</v>
      </c>
      <c r="K220" s="3">
        <v>11700</v>
      </c>
      <c r="L220" s="3">
        <v>374.5</v>
      </c>
      <c r="M220" s="3">
        <v>172.5</v>
      </c>
      <c r="N220" s="3">
        <v>784</v>
      </c>
      <c r="O220" s="3">
        <v>927.5</v>
      </c>
      <c r="Q220">
        <f t="shared" si="167"/>
        <v>5.8047493403693634E-3</v>
      </c>
      <c r="R220">
        <f t="shared" si="168"/>
        <v>-4.9283467319119263E-2</v>
      </c>
      <c r="S220">
        <f t="shared" si="169"/>
        <v>-6.369426751592357E-3</v>
      </c>
      <c r="T220">
        <f t="shared" si="170"/>
        <v>-2.405938059892495E-2</v>
      </c>
      <c r="U220">
        <f t="shared" si="171"/>
        <v>1.6070502851218218E-2</v>
      </c>
      <c r="V220">
        <f t="shared" si="172"/>
        <v>-1.1484593837535015E-2</v>
      </c>
      <c r="W220">
        <f t="shared" si="173"/>
        <v>5.5688146380270713E-3</v>
      </c>
      <c r="X220">
        <f t="shared" si="174"/>
        <v>-3.7513513513513501E-2</v>
      </c>
      <c r="Y220">
        <f t="shared" si="175"/>
        <v>1.3986013986014515E-3</v>
      </c>
      <c r="Z220">
        <f t="shared" si="176"/>
        <v>-4.2553191489361703E-3</v>
      </c>
      <c r="AA220">
        <f t="shared" si="177"/>
        <v>-1.0669511869831349E-3</v>
      </c>
      <c r="AB220">
        <f t="shared" si="178"/>
        <v>2.9069767441860465E-3</v>
      </c>
      <c r="AC220">
        <f t="shared" si="179"/>
        <v>-1.2738853503184713E-3</v>
      </c>
      <c r="AD220">
        <f t="shared" si="179"/>
        <v>-8.1274729975403942E-3</v>
      </c>
      <c r="AG220">
        <f t="shared" si="180"/>
        <v>2.8309381175599144E-5</v>
      </c>
      <c r="AH220">
        <f t="shared" si="181"/>
        <v>2.2487143780905213E-3</v>
      </c>
      <c r="AI220">
        <f t="shared" si="182"/>
        <v>3.6829085348885039E-5</v>
      </c>
      <c r="AJ220">
        <f t="shared" si="183"/>
        <v>5.7221976273097138E-4</v>
      </c>
      <c r="AK220">
        <f t="shared" si="184"/>
        <v>2.6699926334862966E-4</v>
      </c>
      <c r="AL220">
        <f t="shared" si="185"/>
        <v>1.3739283022479737E-4</v>
      </c>
      <c r="AM220">
        <f t="shared" si="186"/>
        <v>4.8436522053129216E-5</v>
      </c>
      <c r="AN220">
        <f t="shared" si="187"/>
        <v>1.3164216833568263E-3</v>
      </c>
      <c r="AO220">
        <f t="shared" si="188"/>
        <v>9.7840987955239314E-7</v>
      </c>
      <c r="AP220">
        <f t="shared" si="189"/>
        <v>2.2508601435468999E-5</v>
      </c>
      <c r="AQ220">
        <f t="shared" si="190"/>
        <v>5.7888607734528004E-7</v>
      </c>
      <c r="AR220">
        <f t="shared" si="191"/>
        <v>9.4116587461153279E-6</v>
      </c>
      <c r="AS220">
        <f t="shared" si="192"/>
        <v>2.2026686504721278E-6</v>
      </c>
      <c r="AT220">
        <f t="shared" si="193"/>
        <v>6.3466299535477238E-5</v>
      </c>
      <c r="AV220">
        <f t="shared" si="194"/>
        <v>2.1436227224008498E-2</v>
      </c>
      <c r="AW220">
        <f t="shared" si="195"/>
        <v>3.6900369003690036E-3</v>
      </c>
      <c r="AX220">
        <f t="shared" si="196"/>
        <v>-2.6824703680598878E-2</v>
      </c>
      <c r="AY220">
        <f t="shared" si="197"/>
        <v>-0.17503245348334051</v>
      </c>
      <c r="AZ220">
        <f t="shared" si="198"/>
        <v>-1.159858799798291E-2</v>
      </c>
      <c r="BA220">
        <f t="shared" si="199"/>
        <v>-6.516556291390728E-2</v>
      </c>
      <c r="BB220">
        <f t="shared" si="200"/>
        <v>-0.13778990450204631</v>
      </c>
      <c r="BC220">
        <f t="shared" si="201"/>
        <v>-0.10522613065326632</v>
      </c>
      <c r="BD220">
        <f t="shared" si="202"/>
        <v>-4.1071428571428523E-2</v>
      </c>
      <c r="BE220">
        <f t="shared" si="203"/>
        <v>1.2987012987012988E-2</v>
      </c>
      <c r="BF220">
        <f t="shared" si="204"/>
        <v>-5.2618264609157632E-2</v>
      </c>
      <c r="BG220">
        <f t="shared" si="205"/>
        <v>0</v>
      </c>
      <c r="BH220">
        <f t="shared" si="206"/>
        <v>-0.02</v>
      </c>
      <c r="BI220">
        <f t="shared" si="207"/>
        <v>-6.9242348218765681E-2</v>
      </c>
      <c r="BL220">
        <f t="shared" si="208"/>
        <v>7.7339709096791714E-5</v>
      </c>
      <c r="BM220">
        <f t="shared" si="209"/>
        <v>1.5365852573652496E-3</v>
      </c>
      <c r="BN220">
        <f t="shared" si="210"/>
        <v>4.2556017260829442E-4</v>
      </c>
      <c r="BO220">
        <f t="shared" si="211"/>
        <v>2.9985543223570176E-2</v>
      </c>
      <c r="BP220">
        <f t="shared" si="212"/>
        <v>5.6267663850508183E-5</v>
      </c>
      <c r="BQ220">
        <f t="shared" si="213"/>
        <v>4.2746226838466534E-3</v>
      </c>
      <c r="BR220">
        <f t="shared" si="214"/>
        <v>1.2364586887413445E-2</v>
      </c>
      <c r="BS220">
        <f t="shared" si="215"/>
        <v>7.0688820043559239E-3</v>
      </c>
      <c r="BT220">
        <f t="shared" si="216"/>
        <v>2.4723511469289155E-3</v>
      </c>
      <c r="BU220">
        <f t="shared" si="217"/>
        <v>3.9742579542734088E-5</v>
      </c>
      <c r="BV220">
        <f t="shared" si="218"/>
        <v>2.1577010695128392E-3</v>
      </c>
      <c r="BW220">
        <f t="shared" si="219"/>
        <v>2.4035657626576671E-5</v>
      </c>
      <c r="BX220">
        <f t="shared" si="220"/>
        <v>5.5302144143662847E-4</v>
      </c>
      <c r="BY220">
        <f t="shared" si="221"/>
        <v>4.3089465682221492E-3</v>
      </c>
    </row>
    <row r="221" spans="1:77" ht="15.75" thickBot="1">
      <c r="A221" s="1">
        <v>41004</v>
      </c>
      <c r="B221" s="3">
        <v>18.95</v>
      </c>
      <c r="C221" s="3">
        <v>143.05000000000001</v>
      </c>
      <c r="D221" s="3">
        <v>785</v>
      </c>
      <c r="E221" s="3">
        <v>390.7</v>
      </c>
      <c r="F221" s="2">
        <v>96.45</v>
      </c>
      <c r="G221" s="3">
        <v>3570</v>
      </c>
      <c r="H221" s="2">
        <v>125.7</v>
      </c>
      <c r="I221" s="3">
        <v>92.5</v>
      </c>
      <c r="J221" s="3">
        <v>429</v>
      </c>
      <c r="K221" s="3">
        <v>11750</v>
      </c>
      <c r="L221" s="3">
        <v>374.9</v>
      </c>
      <c r="M221" s="3">
        <v>172</v>
      </c>
      <c r="N221" s="3">
        <v>785</v>
      </c>
      <c r="O221" s="3">
        <v>935.1</v>
      </c>
      <c r="Q221">
        <f t="shared" si="167"/>
        <v>-3.266972945380299E-2</v>
      </c>
      <c r="R221">
        <f t="shared" si="168"/>
        <v>2.4526979677647006E-3</v>
      </c>
      <c r="S221">
        <f t="shared" si="169"/>
        <v>-1.2330145948666275E-2</v>
      </c>
      <c r="T221">
        <f t="shared" si="170"/>
        <v>-2.9316770186335432E-2</v>
      </c>
      <c r="U221">
        <f t="shared" si="171"/>
        <v>-2.0812182741116722E-2</v>
      </c>
      <c r="V221">
        <f t="shared" si="172"/>
        <v>2.8019052956010089E-4</v>
      </c>
      <c r="W221">
        <f t="shared" si="173"/>
        <v>-2.6336173508907757E-2</v>
      </c>
      <c r="X221">
        <f t="shared" si="174"/>
        <v>-3.4144304061814727E-2</v>
      </c>
      <c r="Y221">
        <f t="shared" si="175"/>
        <v>-3.2527881040891665E-3</v>
      </c>
      <c r="Z221">
        <f t="shared" si="176"/>
        <v>7.7186963979416811E-3</v>
      </c>
      <c r="AA221">
        <f t="shared" si="177"/>
        <v>-1.0817941952506656E-2</v>
      </c>
      <c r="AB221">
        <f t="shared" si="178"/>
        <v>-1.7411491584446393E-3</v>
      </c>
      <c r="AC221">
        <f t="shared" si="179"/>
        <v>-3.8071065989847717E-3</v>
      </c>
      <c r="AD221">
        <f t="shared" si="179"/>
        <v>-1.1208628529131884E-2</v>
      </c>
      <c r="AG221">
        <f t="shared" si="180"/>
        <v>1.0991759602265491E-3</v>
      </c>
      <c r="AH221">
        <f t="shared" si="181"/>
        <v>1.8624006029438335E-5</v>
      </c>
      <c r="AI221">
        <f t="shared" si="182"/>
        <v>1.4470685814772655E-4</v>
      </c>
      <c r="AJ221">
        <f t="shared" si="183"/>
        <v>8.5138515421621561E-4</v>
      </c>
      <c r="AK221">
        <f t="shared" si="184"/>
        <v>4.2199732580356383E-4</v>
      </c>
      <c r="AL221">
        <f t="shared" si="185"/>
        <v>1.8762405869252345E-9</v>
      </c>
      <c r="AM221">
        <f t="shared" si="186"/>
        <v>6.2227063387636477E-4</v>
      </c>
      <c r="AN221">
        <f t="shared" si="187"/>
        <v>1.0832863975147899E-3</v>
      </c>
      <c r="AO221">
        <f t="shared" si="188"/>
        <v>1.3412027212954347E-5</v>
      </c>
      <c r="AP221">
        <f t="shared" si="189"/>
        <v>5.2268453244797544E-5</v>
      </c>
      <c r="AQ221">
        <f t="shared" si="190"/>
        <v>1.1049870447056891E-4</v>
      </c>
      <c r="AR221">
        <f t="shared" si="191"/>
        <v>2.497295044727728E-6</v>
      </c>
      <c r="AS221">
        <f t="shared" si="192"/>
        <v>1.6139183581815378E-5</v>
      </c>
      <c r="AT221">
        <f t="shared" si="193"/>
        <v>1.2205232535972857E-4</v>
      </c>
      <c r="AV221">
        <f t="shared" si="194"/>
        <v>1.8269747447608807E-2</v>
      </c>
      <c r="AW221">
        <f t="shared" si="195"/>
        <v>8.3712121212121293E-2</v>
      </c>
      <c r="AX221">
        <f t="shared" si="196"/>
        <v>-3.3251231527093597E-2</v>
      </c>
      <c r="AY221">
        <f t="shared" si="197"/>
        <v>-0.13999559762271632</v>
      </c>
      <c r="AZ221">
        <f t="shared" si="198"/>
        <v>-3.2112393376818892E-2</v>
      </c>
      <c r="BA221">
        <f t="shared" si="199"/>
        <v>-3.7735849056603772E-2</v>
      </c>
      <c r="BB221">
        <f t="shared" si="200"/>
        <v>-0.13010380622837367</v>
      </c>
      <c r="BC221">
        <f t="shared" si="201"/>
        <v>-7.0445181388805192E-2</v>
      </c>
      <c r="BD221">
        <f t="shared" si="202"/>
        <v>-3.0508474576271188E-2</v>
      </c>
      <c r="BE221">
        <f t="shared" si="203"/>
        <v>1.2058570198105082E-2</v>
      </c>
      <c r="BF221">
        <f t="shared" si="204"/>
        <v>-4.5084055017829965E-2</v>
      </c>
      <c r="BG221">
        <f t="shared" si="205"/>
        <v>-5.2053209947947121E-3</v>
      </c>
      <c r="BH221">
        <f t="shared" si="206"/>
        <v>-1.8872640919885043E-2</v>
      </c>
      <c r="BI221">
        <f t="shared" si="207"/>
        <v>-5.5931347804139303E-2</v>
      </c>
      <c r="BL221">
        <f t="shared" si="208"/>
        <v>3.167235829771652E-5</v>
      </c>
      <c r="BM221">
        <f t="shared" si="209"/>
        <v>1.4213738893505126E-2</v>
      </c>
      <c r="BN221">
        <f t="shared" si="210"/>
        <v>7.3200753038353225E-4</v>
      </c>
      <c r="BO221">
        <f t="shared" si="211"/>
        <v>1.9078926341487733E-2</v>
      </c>
      <c r="BP221">
        <f t="shared" si="212"/>
        <v>7.8483926556702959E-4</v>
      </c>
      <c r="BQ221">
        <f t="shared" si="213"/>
        <v>1.4402696588786494E-3</v>
      </c>
      <c r="BR221">
        <f t="shared" si="214"/>
        <v>1.0714333705829469E-2</v>
      </c>
      <c r="BS221">
        <f t="shared" si="215"/>
        <v>2.4300654831388717E-3</v>
      </c>
      <c r="BT221">
        <f t="shared" si="216"/>
        <v>1.533489055596586E-3</v>
      </c>
      <c r="BU221">
        <f t="shared" si="217"/>
        <v>2.8898460233766838E-5</v>
      </c>
      <c r="BV221">
        <f t="shared" si="218"/>
        <v>1.5145213248105942E-3</v>
      </c>
      <c r="BW221">
        <f t="shared" si="219"/>
        <v>9.1629450508091295E-8</v>
      </c>
      <c r="BX221">
        <f t="shared" si="220"/>
        <v>5.0126950793266017E-4</v>
      </c>
      <c r="BY221">
        <f t="shared" si="221"/>
        <v>2.738592834072396E-3</v>
      </c>
    </row>
    <row r="222" spans="1:77" ht="15.75" thickBot="1">
      <c r="A222" s="1">
        <v>41003</v>
      </c>
      <c r="B222" s="3">
        <v>19.59</v>
      </c>
      <c r="C222" s="3">
        <v>142.69999999999999</v>
      </c>
      <c r="D222" s="3">
        <v>794.8</v>
      </c>
      <c r="E222" s="3">
        <v>402.5</v>
      </c>
      <c r="F222" s="2">
        <v>98.5</v>
      </c>
      <c r="G222" s="3">
        <v>3569</v>
      </c>
      <c r="H222" s="2">
        <v>129.1</v>
      </c>
      <c r="I222" s="3">
        <v>95.77</v>
      </c>
      <c r="J222" s="3">
        <v>430.4</v>
      </c>
      <c r="K222" s="3">
        <v>11660</v>
      </c>
      <c r="L222" s="3">
        <v>379</v>
      </c>
      <c r="M222" s="3">
        <v>172.3</v>
      </c>
      <c r="N222" s="3">
        <v>788</v>
      </c>
      <c r="O222" s="3">
        <v>945.7</v>
      </c>
      <c r="Q222">
        <f t="shared" si="167"/>
        <v>5.130836326321264E-3</v>
      </c>
      <c r="R222">
        <f t="shared" si="168"/>
        <v>-2.5938566552901103E-2</v>
      </c>
      <c r="S222">
        <f t="shared" si="169"/>
        <v>-6.2515628907226809E-3</v>
      </c>
      <c r="T222">
        <f t="shared" si="170"/>
        <v>-4.8463356973995272E-2</v>
      </c>
      <c r="U222">
        <f t="shared" si="171"/>
        <v>-3.4399028733306698E-3</v>
      </c>
      <c r="V222">
        <f t="shared" si="172"/>
        <v>-1.6533480297602647E-2</v>
      </c>
      <c r="W222">
        <f t="shared" si="173"/>
        <v>-2.9323308270676734E-2</v>
      </c>
      <c r="X222">
        <f t="shared" si="174"/>
        <v>2.3730625334045952E-2</v>
      </c>
      <c r="Y222">
        <f t="shared" si="175"/>
        <v>-1.420064131928549E-2</v>
      </c>
      <c r="Z222">
        <f t="shared" si="176"/>
        <v>-3.4188034188034188E-3</v>
      </c>
      <c r="AA222">
        <f t="shared" si="177"/>
        <v>-2.1935483870967741E-2</v>
      </c>
      <c r="AB222">
        <f t="shared" si="178"/>
        <v>-1.260744985673346E-2</v>
      </c>
      <c r="AC222">
        <f t="shared" si="179"/>
        <v>-8.6803371493269308E-3</v>
      </c>
      <c r="AD222">
        <f t="shared" si="179"/>
        <v>-2.0203066721922916E-2</v>
      </c>
      <c r="AG222">
        <f t="shared" si="180"/>
        <v>2.1592221168095918E-5</v>
      </c>
      <c r="AH222">
        <f t="shared" si="181"/>
        <v>5.7963983873447311E-4</v>
      </c>
      <c r="AI222">
        <f t="shared" si="182"/>
        <v>3.5412417080624079E-5</v>
      </c>
      <c r="AJ222">
        <f t="shared" si="183"/>
        <v>2.3353144965858343E-3</v>
      </c>
      <c r="AK222">
        <f t="shared" si="184"/>
        <v>1.005076168369281E-5</v>
      </c>
      <c r="AL222">
        <f t="shared" si="185"/>
        <v>2.8124481468388789E-4</v>
      </c>
      <c r="AM222">
        <f t="shared" si="186"/>
        <v>7.8022386985355163E-4</v>
      </c>
      <c r="AN222">
        <f t="shared" si="187"/>
        <v>6.2308212254493162E-4</v>
      </c>
      <c r="AO222">
        <f t="shared" si="188"/>
        <v>2.1345492506859016E-4</v>
      </c>
      <c r="AP222">
        <f t="shared" si="189"/>
        <v>1.5270958240884886E-5</v>
      </c>
      <c r="AQ222">
        <f t="shared" si="190"/>
        <v>4.6783000638180548E-4</v>
      </c>
      <c r="AR222">
        <f t="shared" si="191"/>
        <v>1.5491745115084237E-4</v>
      </c>
      <c r="AS222">
        <f t="shared" si="192"/>
        <v>7.9042605229561041E-5</v>
      </c>
      <c r="AT222">
        <f t="shared" si="193"/>
        <v>4.0168848265947476E-4</v>
      </c>
      <c r="AV222">
        <f t="shared" si="194"/>
        <v>4.2575838211814834E-2</v>
      </c>
      <c r="AW222">
        <f t="shared" si="195"/>
        <v>0.1105058365758754</v>
      </c>
      <c r="AX222">
        <f t="shared" si="196"/>
        <v>-2.5980392156862802E-2</v>
      </c>
      <c r="AY222">
        <f t="shared" si="197"/>
        <v>-0.10396260017809436</v>
      </c>
      <c r="AZ222">
        <f t="shared" si="198"/>
        <v>2.5445292620865142E-3</v>
      </c>
      <c r="BA222">
        <f t="shared" si="199"/>
        <v>-2.3262178434592228E-2</v>
      </c>
      <c r="BB222">
        <f t="shared" si="200"/>
        <v>-0.12057220708446877</v>
      </c>
      <c r="BC222">
        <f t="shared" si="201"/>
        <v>-5.6453201970443387E-2</v>
      </c>
      <c r="BD222">
        <f t="shared" si="202"/>
        <v>-2.8442437923250616E-2</v>
      </c>
      <c r="BE222">
        <f t="shared" si="203"/>
        <v>2.3525280898876403E-2</v>
      </c>
      <c r="BF222">
        <f t="shared" si="204"/>
        <v>-5.4627089049638262E-2</v>
      </c>
      <c r="BG222">
        <f t="shared" si="205"/>
        <v>1.744186046511694E-3</v>
      </c>
      <c r="BH222">
        <f t="shared" si="206"/>
        <v>-1.4999999999999999E-2</v>
      </c>
      <c r="BI222">
        <f t="shared" si="207"/>
        <v>-4.4264780192016122E-2</v>
      </c>
      <c r="BL222">
        <f t="shared" si="208"/>
        <v>8.9603901547615969E-4</v>
      </c>
      <c r="BM222">
        <f t="shared" si="209"/>
        <v>2.1320409843100359E-2</v>
      </c>
      <c r="BN222">
        <f t="shared" si="210"/>
        <v>3.9143824424021841E-4</v>
      </c>
      <c r="BO222">
        <f t="shared" si="211"/>
        <v>1.0423080558244155E-2</v>
      </c>
      <c r="BP222">
        <f t="shared" si="212"/>
        <v>4.4115363808265679E-5</v>
      </c>
      <c r="BQ222">
        <f t="shared" si="213"/>
        <v>5.5117958665767616E-4</v>
      </c>
      <c r="BR222">
        <f t="shared" si="214"/>
        <v>8.8319521804216244E-3</v>
      </c>
      <c r="BS222">
        <f t="shared" si="215"/>
        <v>1.2463522891848666E-3</v>
      </c>
      <c r="BT222">
        <f t="shared" si="216"/>
        <v>1.3759464452497286E-3</v>
      </c>
      <c r="BU222">
        <f t="shared" si="217"/>
        <v>2.8366776865864778E-4</v>
      </c>
      <c r="BV222">
        <f t="shared" si="218"/>
        <v>2.3483604984559365E-3</v>
      </c>
      <c r="BW222">
        <f t="shared" si="219"/>
        <v>4.4179996403356496E-5</v>
      </c>
      <c r="BX222">
        <f t="shared" si="220"/>
        <v>3.4285736224156331E-4</v>
      </c>
      <c r="BY222">
        <f t="shared" si="221"/>
        <v>1.6536421203528699E-3</v>
      </c>
    </row>
    <row r="223" spans="1:77" ht="15.75" thickBot="1">
      <c r="A223" s="1">
        <v>41002</v>
      </c>
      <c r="B223" s="3">
        <v>19.489999999999998</v>
      </c>
      <c r="C223" s="3">
        <v>146.5</v>
      </c>
      <c r="D223" s="3">
        <v>799.8</v>
      </c>
      <c r="E223" s="3">
        <v>423</v>
      </c>
      <c r="F223" s="2">
        <v>98.84</v>
      </c>
      <c r="G223" s="3">
        <v>3629</v>
      </c>
      <c r="H223" s="2">
        <v>133</v>
      </c>
      <c r="I223" s="3">
        <v>93.55</v>
      </c>
      <c r="J223" s="3">
        <v>436.6</v>
      </c>
      <c r="K223" s="3">
        <v>11700</v>
      </c>
      <c r="L223" s="3">
        <v>387.5</v>
      </c>
      <c r="M223" s="3">
        <v>174.5</v>
      </c>
      <c r="N223" s="3">
        <v>794.9</v>
      </c>
      <c r="O223" s="3">
        <v>965.2</v>
      </c>
      <c r="Q223">
        <f t="shared" si="167"/>
        <v>-2.5588536335721963E-3</v>
      </c>
      <c r="R223">
        <f t="shared" si="168"/>
        <v>5.168700646087572E-2</v>
      </c>
      <c r="S223">
        <f t="shared" si="169"/>
        <v>-3.9850560398506174E-3</v>
      </c>
      <c r="T223">
        <f t="shared" si="170"/>
        <v>0</v>
      </c>
      <c r="U223">
        <f t="shared" si="171"/>
        <v>-3.1265758951084443E-3</v>
      </c>
      <c r="V223">
        <f t="shared" si="172"/>
        <v>-1.3858695652173913E-2</v>
      </c>
      <c r="W223">
        <f t="shared" si="173"/>
        <v>1.371951219512204E-2</v>
      </c>
      <c r="X223">
        <f t="shared" si="174"/>
        <v>1.6737311161830148E-2</v>
      </c>
      <c r="Y223">
        <f t="shared" si="175"/>
        <v>-4.5599635202918376E-3</v>
      </c>
      <c r="Z223">
        <f t="shared" si="176"/>
        <v>8.1861266695389921E-3</v>
      </c>
      <c r="AA223">
        <f t="shared" si="177"/>
        <v>-5.9004617752693982E-3</v>
      </c>
      <c r="AB223">
        <f t="shared" si="178"/>
        <v>1.8026952919899676E-2</v>
      </c>
      <c r="AC223">
        <f t="shared" si="179"/>
        <v>-2.3845381526104133E-3</v>
      </c>
      <c r="AD223">
        <f t="shared" si="179"/>
        <v>-2.5834452826289139E-3</v>
      </c>
      <c r="AG223">
        <f t="shared" si="180"/>
        <v>9.2595257684892559E-6</v>
      </c>
      <c r="AH223">
        <f t="shared" si="181"/>
        <v>2.8675877693398254E-3</v>
      </c>
      <c r="AI223">
        <f t="shared" si="182"/>
        <v>1.3574261455708108E-5</v>
      </c>
      <c r="AJ223">
        <f t="shared" si="183"/>
        <v>1.9117260893782961E-8</v>
      </c>
      <c r="AK223">
        <f t="shared" si="184"/>
        <v>8.1622584342975851E-6</v>
      </c>
      <c r="AL223">
        <f t="shared" si="185"/>
        <v>1.9868511022524287E-4</v>
      </c>
      <c r="AM223">
        <f t="shared" si="186"/>
        <v>2.2832215589129332E-4</v>
      </c>
      <c r="AN223">
        <f t="shared" si="187"/>
        <v>3.2285976203259343E-4</v>
      </c>
      <c r="AO223">
        <f t="shared" si="188"/>
        <v>2.4695124038590508E-5</v>
      </c>
      <c r="AP223">
        <f t="shared" si="189"/>
        <v>5.9245698535437067E-5</v>
      </c>
      <c r="AQ223">
        <f t="shared" si="190"/>
        <v>3.1296821531306877E-5</v>
      </c>
      <c r="AR223">
        <f t="shared" si="191"/>
        <v>3.3079675494693072E-4</v>
      </c>
      <c r="AS223">
        <f t="shared" si="192"/>
        <v>6.732944635625199E-6</v>
      </c>
      <c r="AT223">
        <f t="shared" si="193"/>
        <v>5.8687299675920263E-6</v>
      </c>
      <c r="AV223">
        <f t="shared" si="194"/>
        <v>5.3513513513513432E-2</v>
      </c>
      <c r="AW223">
        <f t="shared" si="195"/>
        <v>9.1247672253258846E-2</v>
      </c>
      <c r="AX223">
        <f t="shared" si="196"/>
        <v>-6.4596273291926028E-3</v>
      </c>
      <c r="AY223">
        <f t="shared" si="197"/>
        <v>-0.10476190476190476</v>
      </c>
      <c r="AZ223">
        <f t="shared" si="198"/>
        <v>3.3499137143437039E-3</v>
      </c>
      <c r="BA223">
        <f t="shared" si="199"/>
        <v>-2.7548209366391182E-4</v>
      </c>
      <c r="BB223">
        <f t="shared" si="200"/>
        <v>-0.13524057217165156</v>
      </c>
      <c r="BC223">
        <f t="shared" si="201"/>
        <v>-5.1217038539553728E-2</v>
      </c>
      <c r="BD223">
        <f t="shared" si="202"/>
        <v>-1.6888088268408017E-2</v>
      </c>
      <c r="BE223">
        <f t="shared" si="203"/>
        <v>2.4608109291531659E-2</v>
      </c>
      <c r="BF223">
        <f t="shared" si="204"/>
        <v>-3.6069651741293535E-2</v>
      </c>
      <c r="BG223">
        <f t="shared" si="205"/>
        <v>1.4534883720930232E-2</v>
      </c>
      <c r="BH223">
        <f t="shared" si="206"/>
        <v>-3.0609756097561003E-2</v>
      </c>
      <c r="BI223">
        <f t="shared" si="207"/>
        <v>-3.7686939182452597E-2</v>
      </c>
      <c r="BL223">
        <f t="shared" si="208"/>
        <v>1.6704865500504825E-3</v>
      </c>
      <c r="BM223">
        <f t="shared" si="209"/>
        <v>1.6067321102663751E-2</v>
      </c>
      <c r="BN223">
        <f t="shared" si="210"/>
        <v>6.9713680763264991E-8</v>
      </c>
      <c r="BO223">
        <f t="shared" si="211"/>
        <v>1.0586927034017455E-2</v>
      </c>
      <c r="BP223">
        <f t="shared" si="212"/>
        <v>5.5462637959245847E-5</v>
      </c>
      <c r="BQ223">
        <f t="shared" si="213"/>
        <v>2.4060777142622057E-7</v>
      </c>
      <c r="BR223">
        <f t="shared" si="214"/>
        <v>1.1804134030962754E-2</v>
      </c>
      <c r="BS223">
        <f t="shared" si="215"/>
        <v>9.0405765428112114E-4</v>
      </c>
      <c r="BT223">
        <f t="shared" si="216"/>
        <v>6.5226107752662261E-4</v>
      </c>
      <c r="BU223">
        <f t="shared" si="217"/>
        <v>3.2131522939328553E-4</v>
      </c>
      <c r="BV223">
        <f t="shared" si="218"/>
        <v>8.9415640525239643E-4</v>
      </c>
      <c r="BW223">
        <f t="shared" si="219"/>
        <v>3.7781645084031506E-4</v>
      </c>
      <c r="BX223">
        <f t="shared" si="220"/>
        <v>1.1645950705197936E-3</v>
      </c>
      <c r="BY223">
        <f t="shared" si="221"/>
        <v>1.1619343203195511E-3</v>
      </c>
    </row>
    <row r="224" spans="1:77" ht="15.75" thickBot="1">
      <c r="A224" s="1">
        <v>41001</v>
      </c>
      <c r="B224" s="3">
        <v>19.54</v>
      </c>
      <c r="C224" s="3">
        <v>139.30000000000001</v>
      </c>
      <c r="D224" s="3">
        <v>803</v>
      </c>
      <c r="E224" s="3">
        <v>423</v>
      </c>
      <c r="F224" s="2">
        <v>99.15</v>
      </c>
      <c r="G224" s="3">
        <v>3680</v>
      </c>
      <c r="H224" s="2">
        <v>131.19999999999999</v>
      </c>
      <c r="I224" s="3">
        <v>92.01</v>
      </c>
      <c r="J224" s="3">
        <v>438.6</v>
      </c>
      <c r="K224" s="3">
        <v>11605</v>
      </c>
      <c r="L224" s="3">
        <v>389.8</v>
      </c>
      <c r="M224" s="3">
        <v>171.41</v>
      </c>
      <c r="N224" s="3">
        <v>796.8</v>
      </c>
      <c r="O224" s="3">
        <v>967.7</v>
      </c>
      <c r="Q224">
        <f t="shared" si="167"/>
        <v>-1.163378856853821E-2</v>
      </c>
      <c r="R224">
        <f t="shared" si="168"/>
        <v>3.0782891815894817E-2</v>
      </c>
      <c r="S224">
        <f t="shared" si="169"/>
        <v>5.6355666875391357E-3</v>
      </c>
      <c r="T224">
        <f t="shared" si="170"/>
        <v>-9.3676814988290398E-3</v>
      </c>
      <c r="U224">
        <f t="shared" si="171"/>
        <v>3.3394049787493678E-3</v>
      </c>
      <c r="V224">
        <f t="shared" si="172"/>
        <v>-5.6741421237503382E-3</v>
      </c>
      <c r="W224">
        <f t="shared" si="173"/>
        <v>-9.8113207547170667E-3</v>
      </c>
      <c r="X224">
        <f t="shared" si="174"/>
        <v>-3.0963665086887811E-2</v>
      </c>
      <c r="Y224">
        <f t="shared" si="175"/>
        <v>-1.59344411563849E-3</v>
      </c>
      <c r="Z224">
        <f t="shared" si="176"/>
        <v>4.3103448275862068E-4</v>
      </c>
      <c r="AA224">
        <f t="shared" si="177"/>
        <v>-5.1282051282048366E-4</v>
      </c>
      <c r="AB224">
        <f t="shared" si="178"/>
        <v>-9.1907514450867249E-3</v>
      </c>
      <c r="AC224">
        <f t="shared" si="179"/>
        <v>-2.544031311154607E-2</v>
      </c>
      <c r="AD224">
        <f t="shared" si="179"/>
        <v>-5.5492755112526741E-3</v>
      </c>
      <c r="AG224">
        <f t="shared" si="180"/>
        <v>1.4684305989647774E-4</v>
      </c>
      <c r="AH224">
        <f t="shared" si="181"/>
        <v>1.0657448503133713E-3</v>
      </c>
      <c r="AI224">
        <f t="shared" si="182"/>
        <v>3.5239613387353855E-5</v>
      </c>
      <c r="AJ224">
        <f t="shared" si="183"/>
        <v>8.5182125526635241E-5</v>
      </c>
      <c r="AK224">
        <f t="shared" si="184"/>
        <v>1.3024983674216339E-5</v>
      </c>
      <c r="AL224">
        <f t="shared" si="185"/>
        <v>3.4940122688647938E-5</v>
      </c>
      <c r="AM224">
        <f t="shared" si="186"/>
        <v>7.0904823573377285E-5</v>
      </c>
      <c r="AN224">
        <f t="shared" si="187"/>
        <v>8.8403210782849611E-4</v>
      </c>
      <c r="AO224">
        <f t="shared" si="188"/>
        <v>4.0116063219225038E-6</v>
      </c>
      <c r="AP224">
        <f t="shared" si="189"/>
        <v>3.3604563020283993E-9</v>
      </c>
      <c r="AQ224">
        <f t="shared" si="190"/>
        <v>4.2731074231608716E-8</v>
      </c>
      <c r="AR224">
        <f t="shared" si="191"/>
        <v>8.1538832202004917E-5</v>
      </c>
      <c r="AS224">
        <f t="shared" si="192"/>
        <v>6.5795157654017329E-4</v>
      </c>
      <c r="AT224">
        <f t="shared" si="193"/>
        <v>2.9034600261757506E-5</v>
      </c>
      <c r="AV224">
        <f t="shared" si="194"/>
        <v>3.991484832357637E-2</v>
      </c>
      <c r="AW224">
        <f t="shared" si="195"/>
        <v>-4.9999999999999186E-3</v>
      </c>
      <c r="AX224">
        <f t="shared" si="196"/>
        <v>-1.2437810945273632E-3</v>
      </c>
      <c r="AY224">
        <f t="shared" si="197"/>
        <v>-0.12585244885306879</v>
      </c>
      <c r="AZ224">
        <f t="shared" si="198"/>
        <v>-1.245019920318725E-2</v>
      </c>
      <c r="BA224">
        <f t="shared" si="199"/>
        <v>-1.0486689970422156E-2</v>
      </c>
      <c r="BB224">
        <f t="shared" si="200"/>
        <v>-0.16433121019108288</v>
      </c>
      <c r="BC224">
        <f t="shared" si="201"/>
        <v>-9.3943870014770975E-2</v>
      </c>
      <c r="BD224">
        <f t="shared" si="202"/>
        <v>-2.424916573971074E-2</v>
      </c>
      <c r="BE224">
        <f t="shared" si="203"/>
        <v>1.3537117903930132E-2</v>
      </c>
      <c r="BF224">
        <f t="shared" si="204"/>
        <v>-3.6341161928306526E-2</v>
      </c>
      <c r="BG224">
        <f t="shared" si="205"/>
        <v>-1.0334872979214735E-2</v>
      </c>
      <c r="BH224">
        <f t="shared" si="206"/>
        <v>-4.7914924124746114E-2</v>
      </c>
      <c r="BI224">
        <f t="shared" si="207"/>
        <v>-4.9317221731014771E-2</v>
      </c>
      <c r="BL224">
        <f t="shared" si="208"/>
        <v>7.438122147802222E-4</v>
      </c>
      <c r="BM224">
        <f t="shared" si="209"/>
        <v>9.3081524141408207E-4</v>
      </c>
      <c r="BN224">
        <f t="shared" si="210"/>
        <v>2.4520449515961311E-5</v>
      </c>
      <c r="BO224">
        <f t="shared" si="211"/>
        <v>1.537186809638212E-2</v>
      </c>
      <c r="BP224">
        <f t="shared" si="212"/>
        <v>6.9769079113704251E-5</v>
      </c>
      <c r="BQ224">
        <f t="shared" si="213"/>
        <v>1.1452693375455132E-4</v>
      </c>
      <c r="BR224">
        <f t="shared" si="214"/>
        <v>1.8971610555221646E-2</v>
      </c>
      <c r="BS224">
        <f t="shared" si="215"/>
        <v>5.2990221953475502E-3</v>
      </c>
      <c r="BT224">
        <f t="shared" si="216"/>
        <v>1.0824415790823899E-3</v>
      </c>
      <c r="BU224">
        <f t="shared" si="217"/>
        <v>4.6981106549146679E-5</v>
      </c>
      <c r="BV224">
        <f t="shared" si="218"/>
        <v>9.1046776161174555E-4</v>
      </c>
      <c r="BW224">
        <f t="shared" si="219"/>
        <v>2.9509400394481857E-5</v>
      </c>
      <c r="BX224">
        <f t="shared" si="220"/>
        <v>2.6451819158461671E-3</v>
      </c>
      <c r="BY224">
        <f t="shared" si="221"/>
        <v>2.0900843432226984E-3</v>
      </c>
    </row>
    <row r="225" spans="1:77" ht="15.75" thickBot="1">
      <c r="A225" s="1">
        <v>40998</v>
      </c>
      <c r="B225" s="3">
        <v>19.77</v>
      </c>
      <c r="C225" s="3">
        <v>135.13999999999999</v>
      </c>
      <c r="D225" s="3">
        <v>798.5</v>
      </c>
      <c r="E225" s="3">
        <v>427</v>
      </c>
      <c r="F225" s="2">
        <v>98.82</v>
      </c>
      <c r="G225" s="3">
        <v>3701</v>
      </c>
      <c r="H225" s="2">
        <v>132.5</v>
      </c>
      <c r="I225" s="3">
        <v>94.95</v>
      </c>
      <c r="J225" s="3">
        <v>439.3</v>
      </c>
      <c r="K225" s="3">
        <v>11600</v>
      </c>
      <c r="L225" s="3">
        <v>390</v>
      </c>
      <c r="M225" s="3">
        <v>173</v>
      </c>
      <c r="N225" s="3">
        <v>817.6</v>
      </c>
      <c r="O225" s="3">
        <v>973.1</v>
      </c>
      <c r="Q225">
        <f t="shared" si="167"/>
        <v>2.5354969574036875E-3</v>
      </c>
      <c r="R225">
        <f t="shared" si="168"/>
        <v>2.7680608365018906E-2</v>
      </c>
      <c r="S225">
        <f t="shared" si="169"/>
        <v>-1.2507817385866166E-3</v>
      </c>
      <c r="T225">
        <f t="shared" si="170"/>
        <v>1.4251781472684086E-2</v>
      </c>
      <c r="U225">
        <f t="shared" si="171"/>
        <v>2.3328938026167946E-3</v>
      </c>
      <c r="V225">
        <f t="shared" si="172"/>
        <v>-6.442953020134228E-3</v>
      </c>
      <c r="W225">
        <f t="shared" si="173"/>
        <v>1.8447348193697199E-2</v>
      </c>
      <c r="X225">
        <f t="shared" si="174"/>
        <v>-1.093749999999997E-2</v>
      </c>
      <c r="Y225">
        <f t="shared" si="175"/>
        <v>7.5688073394495677E-3</v>
      </c>
      <c r="Z225">
        <f t="shared" si="176"/>
        <v>8.6281276962899055E-4</v>
      </c>
      <c r="AA225">
        <f t="shared" si="177"/>
        <v>1.798099152324656E-3</v>
      </c>
      <c r="AB225">
        <f t="shared" si="178"/>
        <v>1.7647058823529412E-2</v>
      </c>
      <c r="AC225">
        <f t="shared" si="179"/>
        <v>3.1901840490797823E-3</v>
      </c>
      <c r="AD225">
        <f t="shared" si="179"/>
        <v>3.9203548952853277E-3</v>
      </c>
      <c r="AG225">
        <f t="shared" si="180"/>
        <v>4.2082571490099208E-6</v>
      </c>
      <c r="AH225">
        <f t="shared" si="181"/>
        <v>8.7281628655535117E-4</v>
      </c>
      <c r="AI225">
        <f t="shared" si="182"/>
        <v>9.0259910221785642E-7</v>
      </c>
      <c r="AJ225">
        <f t="shared" si="183"/>
        <v>2.0707344275940057E-4</v>
      </c>
      <c r="AK225">
        <f t="shared" si="184"/>
        <v>6.7730221178960591E-6</v>
      </c>
      <c r="AL225">
        <f t="shared" si="185"/>
        <v>4.4620101532579791E-5</v>
      </c>
      <c r="AM225">
        <f t="shared" si="186"/>
        <v>3.9355293939616001E-4</v>
      </c>
      <c r="AN225">
        <f t="shared" si="187"/>
        <v>9.4216382086390543E-5</v>
      </c>
      <c r="AO225">
        <f t="shared" si="188"/>
        <v>5.1256320721290527E-5</v>
      </c>
      <c r="AP225">
        <f t="shared" si="189"/>
        <v>1.3973305188274751E-7</v>
      </c>
      <c r="AQ225">
        <f t="shared" si="190"/>
        <v>4.4276774457986481E-6</v>
      </c>
      <c r="AR225">
        <f t="shared" si="191"/>
        <v>3.1712218444854534E-4</v>
      </c>
      <c r="AS225">
        <f t="shared" si="192"/>
        <v>8.8799850263341445E-6</v>
      </c>
      <c r="AT225">
        <f t="shared" si="193"/>
        <v>1.6656634240372235E-5</v>
      </c>
      <c r="AV225">
        <f t="shared" si="194"/>
        <v>5.3837953091684328E-2</v>
      </c>
      <c r="AW225">
        <f t="shared" si="195"/>
        <v>-4.1560283687943358E-2</v>
      </c>
      <c r="AX225">
        <f t="shared" si="196"/>
        <v>-1.2734915924826848E-2</v>
      </c>
      <c r="AY225">
        <f t="shared" si="197"/>
        <v>-0.11594202898550725</v>
      </c>
      <c r="AZ225">
        <f t="shared" si="198"/>
        <v>-1.9350997320631169E-2</v>
      </c>
      <c r="BA225">
        <f t="shared" si="199"/>
        <v>1.6238159675236806E-3</v>
      </c>
      <c r="BB225">
        <f t="shared" si="200"/>
        <v>-0.16165770325846257</v>
      </c>
      <c r="BC225">
        <f t="shared" si="201"/>
        <v>-3.1122448979591807E-2</v>
      </c>
      <c r="BD225">
        <f t="shared" si="202"/>
        <v>-2.3777777777777752E-2</v>
      </c>
      <c r="BE225">
        <f t="shared" si="203"/>
        <v>4.329004329004329E-3</v>
      </c>
      <c r="BF225">
        <f t="shared" si="204"/>
        <v>-4.0590405904059039E-2</v>
      </c>
      <c r="BG225">
        <f t="shared" si="205"/>
        <v>0</v>
      </c>
      <c r="BH225">
        <f t="shared" si="206"/>
        <v>-1.9664268585131869E-2</v>
      </c>
      <c r="BI225">
        <f t="shared" si="207"/>
        <v>-4.4387704998526893E-2</v>
      </c>
      <c r="BL225">
        <f t="shared" si="208"/>
        <v>1.6971125313950685E-3</v>
      </c>
      <c r="BM225">
        <f t="shared" si="209"/>
        <v>3.6614829031363611E-5</v>
      </c>
      <c r="BN225">
        <f t="shared" si="210"/>
        <v>4.2762733263423133E-5</v>
      </c>
      <c r="BO225">
        <f t="shared" si="211"/>
        <v>1.3012630646428745E-2</v>
      </c>
      <c r="BP225">
        <f t="shared" si="212"/>
        <v>2.326719108828668E-4</v>
      </c>
      <c r="BQ225">
        <f t="shared" si="213"/>
        <v>1.9846616539736656E-6</v>
      </c>
      <c r="BR225">
        <f t="shared" si="214"/>
        <v>1.8242274034371651E-2</v>
      </c>
      <c r="BS225">
        <f t="shared" si="215"/>
        <v>9.9459970214331046E-5</v>
      </c>
      <c r="BT225">
        <f t="shared" si="216"/>
        <v>1.0516460053391701E-3</v>
      </c>
      <c r="BU225">
        <f t="shared" si="217"/>
        <v>5.5405489029403797E-6</v>
      </c>
      <c r="BV225">
        <f t="shared" si="218"/>
        <v>1.1849568573377549E-3</v>
      </c>
      <c r="BW225">
        <f t="shared" si="219"/>
        <v>2.4035657626576671E-5</v>
      </c>
      <c r="BX225">
        <f t="shared" si="220"/>
        <v>5.373437632126937E-4</v>
      </c>
      <c r="BY225">
        <f t="shared" si="221"/>
        <v>1.6636547050581125E-3</v>
      </c>
    </row>
    <row r="226" spans="1:77" ht="15.75" thickBot="1">
      <c r="A226" s="1">
        <v>40997</v>
      </c>
      <c r="B226" s="3">
        <v>19.72</v>
      </c>
      <c r="C226" s="3">
        <v>131.5</v>
      </c>
      <c r="D226" s="3">
        <v>799.5</v>
      </c>
      <c r="E226" s="3">
        <v>421</v>
      </c>
      <c r="F226" s="2">
        <v>98.59</v>
      </c>
      <c r="G226" s="3">
        <v>3725</v>
      </c>
      <c r="H226" s="2">
        <v>130.1</v>
      </c>
      <c r="I226" s="3">
        <v>96</v>
      </c>
      <c r="J226" s="3">
        <v>436</v>
      </c>
      <c r="K226" s="3">
        <v>11590</v>
      </c>
      <c r="L226" s="3">
        <v>389.3</v>
      </c>
      <c r="M226" s="3">
        <v>170</v>
      </c>
      <c r="N226" s="3">
        <v>815</v>
      </c>
      <c r="O226" s="3">
        <v>969.3</v>
      </c>
      <c r="Q226">
        <f t="shared" si="167"/>
        <v>2.0175892395240591E-2</v>
      </c>
      <c r="R226">
        <f t="shared" si="168"/>
        <v>-2.5203854707190554E-2</v>
      </c>
      <c r="S226">
        <f t="shared" si="169"/>
        <v>-3.117206982543641E-3</v>
      </c>
      <c r="T226">
        <f t="shared" si="170"/>
        <v>-5.0946798917944146E-2</v>
      </c>
      <c r="U226">
        <f t="shared" si="171"/>
        <v>7.1051563134396463E-4</v>
      </c>
      <c r="V226">
        <f t="shared" si="172"/>
        <v>-2.6773761713520749E-3</v>
      </c>
      <c r="W226">
        <f t="shared" si="173"/>
        <v>-2.9104477611940342E-2</v>
      </c>
      <c r="X226">
        <f t="shared" si="174"/>
        <v>2.6737967914438502E-2</v>
      </c>
      <c r="Y226">
        <f t="shared" si="175"/>
        <v>0</v>
      </c>
      <c r="Z226">
        <f t="shared" si="176"/>
        <v>-4.3122035360068997E-4</v>
      </c>
      <c r="AA226">
        <f t="shared" si="177"/>
        <v>-2.0507562163548099E-3</v>
      </c>
      <c r="AB226">
        <f t="shared" si="178"/>
        <v>-2.0172910662824207E-2</v>
      </c>
      <c r="AC226">
        <f t="shared" si="179"/>
        <v>-3.3329379670264524E-2</v>
      </c>
      <c r="AD226">
        <f t="shared" si="179"/>
        <v>-1.8032620808428799E-2</v>
      </c>
      <c r="AG226">
        <f t="shared" si="180"/>
        <v>3.8776695336781498E-4</v>
      </c>
      <c r="AH226">
        <f t="shared" si="181"/>
        <v>5.4480222075319322E-4</v>
      </c>
      <c r="AI226">
        <f t="shared" si="182"/>
        <v>7.9325449536516959E-6</v>
      </c>
      <c r="AJ226">
        <f t="shared" si="183"/>
        <v>2.5815071002715274E-3</v>
      </c>
      <c r="AK226">
        <f t="shared" si="184"/>
        <v>9.6064477512688941E-7</v>
      </c>
      <c r="AL226">
        <f t="shared" si="185"/>
        <v>8.4928595206412448E-6</v>
      </c>
      <c r="AM226">
        <f t="shared" si="186"/>
        <v>7.6804678733786026E-4</v>
      </c>
      <c r="AN226">
        <f t="shared" si="187"/>
        <v>7.8226247511862688E-4</v>
      </c>
      <c r="AO226">
        <f t="shared" si="188"/>
        <v>1.6765369436963319E-7</v>
      </c>
      <c r="AP226">
        <f t="shared" si="189"/>
        <v>8.4681272400960967E-7</v>
      </c>
      <c r="AQ226">
        <f t="shared" si="190"/>
        <v>3.0438059339205488E-6</v>
      </c>
      <c r="AR226">
        <f t="shared" si="191"/>
        <v>4.0048193391524711E-4</v>
      </c>
      <c r="AS226">
        <f t="shared" si="192"/>
        <v>1.1249070050251492E-3</v>
      </c>
      <c r="AT226">
        <f t="shared" si="193"/>
        <v>3.1939843653302471E-4</v>
      </c>
      <c r="AV226">
        <f t="shared" si="194"/>
        <v>4.9494411921234688E-2</v>
      </c>
      <c r="AW226">
        <f t="shared" si="195"/>
        <v>-6.7375886524822695E-2</v>
      </c>
      <c r="AX226">
        <f t="shared" si="196"/>
        <v>-9.2936802973977699E-3</v>
      </c>
      <c r="AY226">
        <f t="shared" si="197"/>
        <v>-0.11628883291351801</v>
      </c>
      <c r="AZ226">
        <f t="shared" si="198"/>
        <v>-4.2815533980582493E-2</v>
      </c>
      <c r="BA226">
        <f t="shared" si="199"/>
        <v>1.7759562841530054E-2</v>
      </c>
      <c r="BB226">
        <f t="shared" si="200"/>
        <v>-0.17917981072555209</v>
      </c>
      <c r="BC226">
        <f t="shared" si="201"/>
        <v>-8.7764584408879121E-3</v>
      </c>
      <c r="BD226">
        <f t="shared" si="202"/>
        <v>-3.325942350332594E-2</v>
      </c>
      <c r="BE226">
        <f t="shared" si="203"/>
        <v>1.6399193194773305E-2</v>
      </c>
      <c r="BF226">
        <f t="shared" si="204"/>
        <v>-4.2312423124231217E-2</v>
      </c>
      <c r="BG226">
        <f t="shared" si="205"/>
        <v>5.9171597633136093E-3</v>
      </c>
      <c r="BH226">
        <f t="shared" si="206"/>
        <v>-1.6887816646562123E-2</v>
      </c>
      <c r="BI226">
        <f t="shared" si="207"/>
        <v>-4.190965701294859E-2</v>
      </c>
      <c r="BL226">
        <f t="shared" si="208"/>
        <v>1.3581056141400624E-3</v>
      </c>
      <c r="BM226">
        <f t="shared" si="209"/>
        <v>1.0154815772518103E-3</v>
      </c>
      <c r="BN226">
        <f t="shared" si="210"/>
        <v>9.5981396663942491E-6</v>
      </c>
      <c r="BO226">
        <f t="shared" si="211"/>
        <v>1.3091872791554528E-2</v>
      </c>
      <c r="BP226">
        <f t="shared" si="212"/>
        <v>1.4990930858280213E-3</v>
      </c>
      <c r="BQ226">
        <f t="shared" si="213"/>
        <v>3.0781043027621743E-4</v>
      </c>
      <c r="BR226">
        <f t="shared" si="214"/>
        <v>2.3282508825015646E-2</v>
      </c>
      <c r="BS226">
        <f t="shared" si="215"/>
        <v>1.5309183626063268E-4</v>
      </c>
      <c r="BT226">
        <f t="shared" si="216"/>
        <v>1.7565099333326562E-3</v>
      </c>
      <c r="BU226">
        <f t="shared" si="217"/>
        <v>9.440749242209345E-5</v>
      </c>
      <c r="BV226">
        <f t="shared" si="218"/>
        <v>1.3064768949500357E-3</v>
      </c>
      <c r="BW226">
        <f t="shared" si="219"/>
        <v>1.1706757842828426E-4</v>
      </c>
      <c r="BX226">
        <f t="shared" si="220"/>
        <v>4.1633238014255865E-4</v>
      </c>
      <c r="BY226">
        <f t="shared" si="221"/>
        <v>1.4676465634485521E-3</v>
      </c>
    </row>
    <row r="227" spans="1:77" ht="15.75" thickBot="1">
      <c r="A227" s="1">
        <v>40996</v>
      </c>
      <c r="B227" s="3">
        <v>19.329999999999998</v>
      </c>
      <c r="C227" s="3">
        <v>134.9</v>
      </c>
      <c r="D227" s="3">
        <v>802</v>
      </c>
      <c r="E227" s="3">
        <v>443.6</v>
      </c>
      <c r="F227" s="2">
        <v>98.52</v>
      </c>
      <c r="G227" s="3">
        <v>3735</v>
      </c>
      <c r="H227" s="2">
        <v>134</v>
      </c>
      <c r="I227" s="3">
        <v>93.5</v>
      </c>
      <c r="J227" s="3">
        <v>436</v>
      </c>
      <c r="K227" s="3">
        <v>11595</v>
      </c>
      <c r="L227" s="3">
        <v>390.1</v>
      </c>
      <c r="M227" s="3">
        <v>173.5</v>
      </c>
      <c r="N227" s="3">
        <v>843.1</v>
      </c>
      <c r="O227" s="3">
        <v>987.1</v>
      </c>
      <c r="Q227">
        <f t="shared" si="167"/>
        <v>3.0383795309168266E-2</v>
      </c>
      <c r="R227">
        <f t="shared" si="168"/>
        <v>6.6412954257146096E-3</v>
      </c>
      <c r="S227">
        <f t="shared" si="169"/>
        <v>0</v>
      </c>
      <c r="T227">
        <f t="shared" si="170"/>
        <v>-1.1366168932471509E-2</v>
      </c>
      <c r="U227">
        <f t="shared" si="171"/>
        <v>1.0160536476325373E-3</v>
      </c>
      <c r="V227">
        <f t="shared" si="172"/>
        <v>-7.9681274900398405E-3</v>
      </c>
      <c r="W227">
        <f t="shared" si="173"/>
        <v>-2.5454545454545455E-2</v>
      </c>
      <c r="X227">
        <f t="shared" si="174"/>
        <v>-6.4532266133066563E-2</v>
      </c>
      <c r="Y227">
        <f t="shared" si="175"/>
        <v>1.8382352941176733E-3</v>
      </c>
      <c r="Z227">
        <f t="shared" si="176"/>
        <v>0</v>
      </c>
      <c r="AA227">
        <f t="shared" si="177"/>
        <v>2.5641025641031469E-4</v>
      </c>
      <c r="AB227">
        <f t="shared" si="178"/>
        <v>2.8901734104046241E-3</v>
      </c>
      <c r="AC227">
        <f t="shared" si="179"/>
        <v>8.4928229665072047E-3</v>
      </c>
      <c r="AD227">
        <f t="shared" si="179"/>
        <v>-3.3319870759288719E-3</v>
      </c>
      <c r="AG227">
        <f t="shared" si="180"/>
        <v>8.9399218291017E-4</v>
      </c>
      <c r="AH227">
        <f t="shared" si="181"/>
        <v>7.2320591433547535E-5</v>
      </c>
      <c r="AI227">
        <f t="shared" si="182"/>
        <v>9.0438280862203574E-8</v>
      </c>
      <c r="AJ227">
        <f t="shared" si="183"/>
        <v>1.2606582260221873E-4</v>
      </c>
      <c r="AK227">
        <f t="shared" si="184"/>
        <v>1.6529290759827437E-6</v>
      </c>
      <c r="AL227">
        <f t="shared" si="185"/>
        <v>6.7322064822408282E-5</v>
      </c>
      <c r="AM227">
        <f t="shared" si="186"/>
        <v>5.7906285592652831E-4</v>
      </c>
      <c r="AN227">
        <f t="shared" si="187"/>
        <v>4.0070518581495672E-3</v>
      </c>
      <c r="AO227">
        <f t="shared" si="188"/>
        <v>2.0414120912848682E-6</v>
      </c>
      <c r="AP227">
        <f t="shared" si="189"/>
        <v>2.3912483924114675E-7</v>
      </c>
      <c r="AQ227">
        <f t="shared" si="190"/>
        <v>3.1642403687597876E-7</v>
      </c>
      <c r="AR227">
        <f t="shared" si="191"/>
        <v>9.3088411288575995E-6</v>
      </c>
      <c r="AS227">
        <f t="shared" si="192"/>
        <v>6.8600954046301582E-5</v>
      </c>
      <c r="AT227">
        <f t="shared" si="193"/>
        <v>1.0055798899535408E-5</v>
      </c>
      <c r="AV227">
        <f t="shared" si="194"/>
        <v>4.2048517520215503E-2</v>
      </c>
      <c r="AW227">
        <f t="shared" si="195"/>
        <v>-2.5992779783393462E-2</v>
      </c>
      <c r="AX227">
        <f t="shared" si="196"/>
        <v>3.7546933667083854E-3</v>
      </c>
      <c r="AY227">
        <f t="shared" si="197"/>
        <v>-1.2246715653529279E-2</v>
      </c>
      <c r="AZ227">
        <f t="shared" si="198"/>
        <v>-1.9701492537313472E-2</v>
      </c>
      <c r="BA227">
        <f t="shared" si="199"/>
        <v>3.5486553922927641E-2</v>
      </c>
      <c r="BB227">
        <f t="shared" si="200"/>
        <v>-0.14322250639386191</v>
      </c>
      <c r="BC227">
        <f t="shared" si="201"/>
        <v>1.4429857871324708E-2</v>
      </c>
      <c r="BD227">
        <f t="shared" si="202"/>
        <v>-2.6785714285714284E-2</v>
      </c>
      <c r="BE227">
        <f t="shared" si="203"/>
        <v>1.1224313590053531E-3</v>
      </c>
      <c r="BF227">
        <f t="shared" si="204"/>
        <v>-3.1769669893273657E-2</v>
      </c>
      <c r="BG227">
        <f t="shared" si="205"/>
        <v>2.6627218934911243E-2</v>
      </c>
      <c r="BH227">
        <f t="shared" si="206"/>
        <v>1.1760470418816836E-2</v>
      </c>
      <c r="BI227">
        <f t="shared" si="207"/>
        <v>-6.1417639951671594E-3</v>
      </c>
      <c r="BL227">
        <f t="shared" si="208"/>
        <v>8.6474754150268516E-4</v>
      </c>
      <c r="BM227">
        <f t="shared" si="209"/>
        <v>9.0563487937675826E-5</v>
      </c>
      <c r="BN227">
        <f t="shared" si="210"/>
        <v>9.9008215595925347E-5</v>
      </c>
      <c r="BO227">
        <f t="shared" si="211"/>
        <v>1.0769468095593383E-4</v>
      </c>
      <c r="BP227">
        <f t="shared" si="212"/>
        <v>2.434873762152748E-4</v>
      </c>
      <c r="BQ227">
        <f t="shared" si="213"/>
        <v>1.2440799930386081E-3</v>
      </c>
      <c r="BR227">
        <f t="shared" si="214"/>
        <v>1.3602269032502438E-2</v>
      </c>
      <c r="BS227">
        <f t="shared" si="215"/>
        <v>1.2658897830140424E-3</v>
      </c>
      <c r="BT227">
        <f t="shared" si="216"/>
        <v>1.2557829866253604E-3</v>
      </c>
      <c r="BU227">
        <f t="shared" si="217"/>
        <v>3.0918159696778267E-5</v>
      </c>
      <c r="BV227">
        <f t="shared" si="218"/>
        <v>6.5548628064895367E-4</v>
      </c>
      <c r="BW227">
        <f t="shared" si="219"/>
        <v>9.9413058095135752E-4</v>
      </c>
      <c r="BX227">
        <f t="shared" si="220"/>
        <v>6.7964566492534836E-5</v>
      </c>
      <c r="BY227">
        <f t="shared" si="221"/>
        <v>6.4616751139539414E-6</v>
      </c>
    </row>
    <row r="228" spans="1:77" ht="15.75" thickBot="1">
      <c r="A228" s="1">
        <v>40995</v>
      </c>
      <c r="B228" s="3">
        <v>18.760000000000002</v>
      </c>
      <c r="C228" s="3">
        <v>134.01</v>
      </c>
      <c r="D228" s="3">
        <v>802</v>
      </c>
      <c r="E228" s="3">
        <v>448.7</v>
      </c>
      <c r="F228" s="2">
        <v>98.42</v>
      </c>
      <c r="G228" s="3">
        <v>3765</v>
      </c>
      <c r="H228" s="2">
        <v>137.5</v>
      </c>
      <c r="I228" s="3">
        <v>99.95</v>
      </c>
      <c r="J228" s="3">
        <v>435.2</v>
      </c>
      <c r="K228" s="3">
        <v>11595</v>
      </c>
      <c r="L228" s="3">
        <v>390</v>
      </c>
      <c r="M228" s="3">
        <v>173</v>
      </c>
      <c r="N228" s="3">
        <v>836</v>
      </c>
      <c r="O228" s="3">
        <v>990.4</v>
      </c>
      <c r="Q228">
        <f t="shared" si="167"/>
        <v>3.360881542699741E-2</v>
      </c>
      <c r="R228">
        <f t="shared" si="168"/>
        <v>-1.4157973174366448E-3</v>
      </c>
      <c r="S228">
        <f t="shared" si="169"/>
        <v>-8.7205680827213831E-4</v>
      </c>
      <c r="T228">
        <f t="shared" si="170"/>
        <v>-3.9955604883463074E-3</v>
      </c>
      <c r="U228">
        <f t="shared" si="171"/>
        <v>7.1633237822349861E-3</v>
      </c>
      <c r="V228">
        <f t="shared" si="172"/>
        <v>1.5961691939345571E-3</v>
      </c>
      <c r="W228">
        <f t="shared" si="173"/>
        <v>1.1029411764705883E-2</v>
      </c>
      <c r="X228">
        <f t="shared" si="174"/>
        <v>-6.1648602963109318E-3</v>
      </c>
      <c r="Y228">
        <f t="shared" si="175"/>
        <v>6.8981375028744855E-4</v>
      </c>
      <c r="Z228">
        <f t="shared" si="176"/>
        <v>3.8961038961038961E-3</v>
      </c>
      <c r="AA228">
        <f t="shared" si="177"/>
        <v>5.1546391752577319E-3</v>
      </c>
      <c r="AB228">
        <f t="shared" si="178"/>
        <v>-8.5959885386819486E-3</v>
      </c>
      <c r="AC228">
        <f t="shared" si="179"/>
        <v>1.8270401948842874E-2</v>
      </c>
      <c r="AD228">
        <f t="shared" si="179"/>
        <v>2.9367088607594708E-3</v>
      </c>
      <c r="AG228">
        <f t="shared" si="180"/>
        <v>1.0972472189522259E-3</v>
      </c>
      <c r="AH228">
        <f t="shared" si="181"/>
        <v>1.9986146366099251E-7</v>
      </c>
      <c r="AI228">
        <f t="shared" si="182"/>
        <v>3.2641480067230521E-7</v>
      </c>
      <c r="AJ228">
        <f t="shared" si="183"/>
        <v>1.4878727070867914E-5</v>
      </c>
      <c r="AK228">
        <f t="shared" si="184"/>
        <v>5.5248493401759117E-5</v>
      </c>
      <c r="AL228">
        <f t="shared" si="185"/>
        <v>1.8476808778168478E-6</v>
      </c>
      <c r="AM228">
        <f t="shared" si="186"/>
        <v>1.5426217093455192E-4</v>
      </c>
      <c r="AN228">
        <f t="shared" si="187"/>
        <v>2.4343099333571229E-5</v>
      </c>
      <c r="AO228">
        <f t="shared" si="188"/>
        <v>7.8600825267524772E-8</v>
      </c>
      <c r="AP228">
        <f t="shared" si="189"/>
        <v>1.1608330209084734E-5</v>
      </c>
      <c r="AQ228">
        <f t="shared" si="190"/>
        <v>2.981973299728517E-5</v>
      </c>
      <c r="AR228">
        <f t="shared" si="191"/>
        <v>7.115129322399612E-5</v>
      </c>
      <c r="AS228">
        <f t="shared" si="192"/>
        <v>3.2616895562452845E-4</v>
      </c>
      <c r="AT228">
        <f t="shared" si="193"/>
        <v>9.5951751289113088E-6</v>
      </c>
      <c r="AV228">
        <f t="shared" si="194"/>
        <v>2.290076335877872E-2</v>
      </c>
      <c r="AW228">
        <f t="shared" si="195"/>
        <v>-2.5736095965103744E-2</v>
      </c>
      <c r="AX228">
        <f t="shared" si="196"/>
        <v>-3.2569360675512665E-2</v>
      </c>
      <c r="AY228">
        <f t="shared" si="197"/>
        <v>-1.6224512168384199E-2</v>
      </c>
      <c r="AZ228">
        <f t="shared" si="198"/>
        <v>1.2207527975585408E-3</v>
      </c>
      <c r="BA228">
        <f t="shared" si="199"/>
        <v>4.7287899860917942E-2</v>
      </c>
      <c r="BB228">
        <f t="shared" si="200"/>
        <v>-0.12420382165605096</v>
      </c>
      <c r="BC228">
        <f t="shared" si="201"/>
        <v>-4.4820717131474385E-3</v>
      </c>
      <c r="BD228">
        <f t="shared" si="202"/>
        <v>-3.7168141592920381E-2</v>
      </c>
      <c r="BE228">
        <f t="shared" si="203"/>
        <v>-5.5746140651801029E-3</v>
      </c>
      <c r="BF228">
        <f t="shared" si="204"/>
        <v>-3.5846724351050678E-2</v>
      </c>
      <c r="BG228">
        <f t="shared" si="205"/>
        <v>2.3668639053254437E-2</v>
      </c>
      <c r="BH228">
        <f t="shared" si="206"/>
        <v>3.6014405762304922E-3</v>
      </c>
      <c r="BI228">
        <f t="shared" si="207"/>
        <v>-1.3250971405798612E-2</v>
      </c>
      <c r="BL228">
        <f t="shared" si="208"/>
        <v>1.052437148817797E-4</v>
      </c>
      <c r="BM228">
        <f t="shared" si="209"/>
        <v>9.551482996513497E-5</v>
      </c>
      <c r="BN228">
        <f t="shared" si="210"/>
        <v>6.955755768290893E-4</v>
      </c>
      <c r="BO228">
        <f t="shared" si="211"/>
        <v>2.0607754631703207E-4</v>
      </c>
      <c r="BP228">
        <f t="shared" si="212"/>
        <v>2.8282860863566113E-5</v>
      </c>
      <c r="BQ228">
        <f t="shared" si="213"/>
        <v>2.2158545340240539E-3</v>
      </c>
      <c r="BR228">
        <f t="shared" si="214"/>
        <v>9.5277279421000626E-3</v>
      </c>
      <c r="BS228">
        <f t="shared" si="215"/>
        <v>2.77802733066479E-4</v>
      </c>
      <c r="BT228">
        <f t="shared" si="216"/>
        <v>2.0994225275147568E-3</v>
      </c>
      <c r="BU228">
        <f t="shared" si="217"/>
        <v>1.5024521420043698E-4</v>
      </c>
      <c r="BV228">
        <f t="shared" si="218"/>
        <v>8.8087395241864114E-4</v>
      </c>
      <c r="BW228">
        <f t="shared" si="219"/>
        <v>8.163166968083379E-4</v>
      </c>
      <c r="BX228">
        <f t="shared" si="220"/>
        <v>7.2305527095388781E-9</v>
      </c>
      <c r="BY228">
        <f t="shared" si="221"/>
        <v>9.3145467008661008E-5</v>
      </c>
    </row>
    <row r="229" spans="1:77" ht="15.75" thickBot="1">
      <c r="A229" s="1">
        <v>40994</v>
      </c>
      <c r="B229" s="3">
        <v>18.149999999999999</v>
      </c>
      <c r="C229" s="3">
        <v>134.19999999999999</v>
      </c>
      <c r="D229" s="3">
        <v>802.7</v>
      </c>
      <c r="E229" s="3">
        <v>450.5</v>
      </c>
      <c r="F229" s="2">
        <v>97.72</v>
      </c>
      <c r="G229" s="3">
        <v>3759</v>
      </c>
      <c r="H229" s="2">
        <v>136</v>
      </c>
      <c r="I229" s="3">
        <v>100.57</v>
      </c>
      <c r="J229" s="3">
        <v>434.9</v>
      </c>
      <c r="K229" s="3">
        <v>11550</v>
      </c>
      <c r="L229" s="3">
        <v>388</v>
      </c>
      <c r="M229" s="3">
        <v>174.5</v>
      </c>
      <c r="N229" s="3">
        <v>821</v>
      </c>
      <c r="O229" s="3">
        <v>987.5</v>
      </c>
      <c r="Q229">
        <f t="shared" si="167"/>
        <v>-3.7135278514589004E-2</v>
      </c>
      <c r="R229">
        <f t="shared" si="168"/>
        <v>1.666666666666658E-2</v>
      </c>
      <c r="S229">
        <f t="shared" si="169"/>
        <v>-7.7873918417799195E-3</v>
      </c>
      <c r="T229">
        <f t="shared" si="170"/>
        <v>-7.709251101321586E-3</v>
      </c>
      <c r="U229">
        <f t="shared" si="171"/>
        <v>-4.8879837067210179E-3</v>
      </c>
      <c r="V229">
        <f t="shared" si="172"/>
        <v>1.5122873345935728E-2</v>
      </c>
      <c r="W229">
        <f t="shared" si="173"/>
        <v>4.6959199384141601E-2</v>
      </c>
      <c r="X229">
        <f t="shared" si="174"/>
        <v>-1.4019607843137322E-2</v>
      </c>
      <c r="Y229">
        <f t="shared" si="175"/>
        <v>-4.8054919908467339E-3</v>
      </c>
      <c r="Z229">
        <f t="shared" si="176"/>
        <v>-3.8809831824062097E-3</v>
      </c>
      <c r="AA229">
        <f t="shared" si="177"/>
        <v>-5.1282051282051282E-3</v>
      </c>
      <c r="AB229">
        <f t="shared" si="178"/>
        <v>0</v>
      </c>
      <c r="AC229">
        <f t="shared" si="179"/>
        <v>-8.4541062801932361E-3</v>
      </c>
      <c r="AD229">
        <f t="shared" si="179"/>
        <v>-5.0607287449392713E-4</v>
      </c>
      <c r="AG229">
        <f t="shared" si="180"/>
        <v>1.4152171323610263E-3</v>
      </c>
      <c r="AH229">
        <f t="shared" si="181"/>
        <v>3.43343210171852E-4</v>
      </c>
      <c r="AI229">
        <f t="shared" si="182"/>
        <v>5.6050111807639346E-5</v>
      </c>
      <c r="AJ229">
        <f t="shared" si="183"/>
        <v>5.7319827771932465E-5</v>
      </c>
      <c r="AK229">
        <f t="shared" si="184"/>
        <v>2.1329382659730571E-5</v>
      </c>
      <c r="AL229">
        <f t="shared" si="185"/>
        <v>2.2159294864049141E-4</v>
      </c>
      <c r="AM229">
        <f t="shared" si="186"/>
        <v>2.3377244283454002E-3</v>
      </c>
      <c r="AN229">
        <f t="shared" si="187"/>
        <v>1.6354880655721697E-4</v>
      </c>
      <c r="AO229">
        <f t="shared" si="188"/>
        <v>2.719567590441414E-5</v>
      </c>
      <c r="AP229">
        <f t="shared" si="189"/>
        <v>1.9096787324041606E-5</v>
      </c>
      <c r="AQ229">
        <f t="shared" si="190"/>
        <v>2.3252644304283029E-5</v>
      </c>
      <c r="AR229">
        <f t="shared" si="191"/>
        <v>2.5877851239446424E-8</v>
      </c>
      <c r="AS229">
        <f t="shared" si="192"/>
        <v>7.5071133456501411E-5</v>
      </c>
      <c r="AT229">
        <f t="shared" si="193"/>
        <v>1.1914492898766914E-7</v>
      </c>
      <c r="AV229">
        <f t="shared" si="194"/>
        <v>8.3333333333332552E-3</v>
      </c>
      <c r="AW229">
        <f t="shared" si="195"/>
        <v>-4.2796005706134101E-2</v>
      </c>
      <c r="AX229">
        <f t="shared" si="196"/>
        <v>-1.6901408450704168E-2</v>
      </c>
      <c r="AY229">
        <f t="shared" si="197"/>
        <v>-1.6375545851528384E-2</v>
      </c>
      <c r="AZ229">
        <f t="shared" si="198"/>
        <v>-2.8571428571428688E-3</v>
      </c>
      <c r="BA229">
        <f t="shared" si="199"/>
        <v>3.2692307692307694E-2</v>
      </c>
      <c r="BB229">
        <f t="shared" si="200"/>
        <v>-0.11688311688311688</v>
      </c>
      <c r="BC229">
        <f t="shared" si="201"/>
        <v>3.1920199501246204E-3</v>
      </c>
      <c r="BD229">
        <f t="shared" si="202"/>
        <v>-3.9955849889624771E-2</v>
      </c>
      <c r="BE229">
        <f t="shared" si="203"/>
        <v>-4.3103448275862068E-3</v>
      </c>
      <c r="BF229">
        <f t="shared" si="204"/>
        <v>-4.3156596794081382E-2</v>
      </c>
      <c r="BG229">
        <f t="shared" si="205"/>
        <v>3.2544378698224852E-2</v>
      </c>
      <c r="BH229">
        <f t="shared" si="206"/>
        <v>0</v>
      </c>
      <c r="BI229">
        <f t="shared" si="207"/>
        <v>-1.3782083291720718E-2</v>
      </c>
      <c r="BL229">
        <f t="shared" si="208"/>
        <v>1.8563982977199581E-5</v>
      </c>
      <c r="BM229">
        <f t="shared" si="209"/>
        <v>5.3096592369744438E-5</v>
      </c>
      <c r="BN229">
        <f t="shared" si="210"/>
        <v>1.146144663712375E-4</v>
      </c>
      <c r="BO229">
        <f t="shared" si="211"/>
        <v>2.1043665575142272E-4</v>
      </c>
      <c r="BP229">
        <f t="shared" si="212"/>
        <v>1.5382638268669531E-6</v>
      </c>
      <c r="BQ229">
        <f t="shared" si="213"/>
        <v>1.0547731917238917E-3</v>
      </c>
      <c r="BR229">
        <f t="shared" si="214"/>
        <v>8.1521714865506623E-3</v>
      </c>
      <c r="BS229">
        <f t="shared" si="215"/>
        <v>5.9250896165749794E-4</v>
      </c>
      <c r="BT229">
        <f t="shared" si="216"/>
        <v>2.3626563990910183E-3</v>
      </c>
      <c r="BU229">
        <f t="shared" si="217"/>
        <v>1.2085014318287954E-4</v>
      </c>
      <c r="BV229">
        <f t="shared" si="218"/>
        <v>1.3682152093730888E-3</v>
      </c>
      <c r="BW229">
        <f t="shared" si="219"/>
        <v>1.402277518734263E-3</v>
      </c>
      <c r="BX229">
        <f t="shared" si="220"/>
        <v>1.2365124656368091E-5</v>
      </c>
      <c r="BY229">
        <f t="shared" si="221"/>
        <v>1.0367927021116151E-4</v>
      </c>
    </row>
    <row r="230" spans="1:77" ht="15.75" thickBot="1">
      <c r="A230" s="1">
        <v>40991</v>
      </c>
      <c r="B230" s="3">
        <v>18.850000000000001</v>
      </c>
      <c r="C230" s="3">
        <v>132</v>
      </c>
      <c r="D230" s="3">
        <v>809</v>
      </c>
      <c r="E230" s="3">
        <v>454</v>
      </c>
      <c r="F230" s="2">
        <v>98.2</v>
      </c>
      <c r="G230" s="3">
        <v>3703</v>
      </c>
      <c r="H230" s="2">
        <v>129.9</v>
      </c>
      <c r="I230" s="3">
        <v>102</v>
      </c>
      <c r="J230" s="3">
        <v>437</v>
      </c>
      <c r="K230" s="3">
        <v>11595</v>
      </c>
      <c r="L230" s="3">
        <v>390</v>
      </c>
      <c r="M230" s="3">
        <v>174.5</v>
      </c>
      <c r="N230" s="3">
        <v>828</v>
      </c>
      <c r="O230" s="3">
        <v>988</v>
      </c>
      <c r="Q230">
        <f t="shared" si="167"/>
        <v>0</v>
      </c>
      <c r="R230">
        <f t="shared" si="168"/>
        <v>-4.3478260869565216E-2</v>
      </c>
      <c r="S230">
        <f t="shared" si="169"/>
        <v>1.3615546478524853E-3</v>
      </c>
      <c r="T230">
        <f t="shared" si="170"/>
        <v>-6.1295971978984481E-3</v>
      </c>
      <c r="U230">
        <f t="shared" si="171"/>
        <v>-4.0567951318457559E-3</v>
      </c>
      <c r="V230">
        <f t="shared" si="172"/>
        <v>-3.2301480484522209E-3</v>
      </c>
      <c r="W230">
        <f t="shared" si="173"/>
        <v>-6.9236095084239868E-4</v>
      </c>
      <c r="X230">
        <f t="shared" si="174"/>
        <v>2.2556390977443608E-2</v>
      </c>
      <c r="Y230">
        <f t="shared" si="175"/>
        <v>-4.5558086560364463E-3</v>
      </c>
      <c r="Z230">
        <f t="shared" si="176"/>
        <v>0</v>
      </c>
      <c r="AA230">
        <f t="shared" si="177"/>
        <v>1.2836970474967907E-3</v>
      </c>
      <c r="AB230">
        <f t="shared" si="178"/>
        <v>3.4502587694076729E-3</v>
      </c>
      <c r="AC230">
        <f t="shared" si="179"/>
        <v>-1.8083182640144665E-3</v>
      </c>
      <c r="AD230">
        <f t="shared" si="179"/>
        <v>-2.221773379115376E-3</v>
      </c>
      <c r="AG230">
        <f t="shared" si="180"/>
        <v>2.3434627982572245E-7</v>
      </c>
      <c r="AH230">
        <f t="shared" si="181"/>
        <v>1.7318419226434749E-3</v>
      </c>
      <c r="AI230">
        <f t="shared" si="182"/>
        <v>2.7631888573467043E-6</v>
      </c>
      <c r="AJ230">
        <f t="shared" si="183"/>
        <v>3.5896059309984255E-5</v>
      </c>
      <c r="AK230">
        <f t="shared" si="184"/>
        <v>1.4342776934187449E-5</v>
      </c>
      <c r="AL230">
        <f t="shared" si="185"/>
        <v>1.2020248379405475E-5</v>
      </c>
      <c r="AM230">
        <f t="shared" si="186"/>
        <v>4.878458219626936E-7</v>
      </c>
      <c r="AN230">
        <f t="shared" si="187"/>
        <v>5.6583938175536717E-4</v>
      </c>
      <c r="AO230">
        <f t="shared" si="188"/>
        <v>2.4653846779710166E-5</v>
      </c>
      <c r="AP230">
        <f t="shared" si="189"/>
        <v>2.3912483924114675E-7</v>
      </c>
      <c r="AQ230">
        <f t="shared" si="190"/>
        <v>2.5274723114840539E-6</v>
      </c>
      <c r="AR230">
        <f t="shared" si="191"/>
        <v>1.3040221680079794E-5</v>
      </c>
      <c r="AS230">
        <f t="shared" si="192"/>
        <v>4.0746326784154664E-6</v>
      </c>
      <c r="AT230">
        <f t="shared" si="193"/>
        <v>4.247202760820312E-6</v>
      </c>
      <c r="AV230">
        <f t="shared" si="194"/>
        <v>8.0213903743316644E-3</v>
      </c>
      <c r="AW230">
        <f t="shared" si="195"/>
        <v>-3.7199124726476983E-2</v>
      </c>
      <c r="AX230">
        <f t="shared" si="196"/>
        <v>-7.3619631901840491E-3</v>
      </c>
      <c r="AY230">
        <f t="shared" si="197"/>
        <v>1.1135857461024499E-2</v>
      </c>
      <c r="AZ230">
        <f t="shared" si="198"/>
        <v>-1.3065326633165801E-2</v>
      </c>
      <c r="BA230">
        <f t="shared" si="199"/>
        <v>3.004172461752434E-2</v>
      </c>
      <c r="BB230">
        <f t="shared" si="200"/>
        <v>-0.15374592833876219</v>
      </c>
      <c r="BC230">
        <f t="shared" si="201"/>
        <v>-2.4296919839296022E-2</v>
      </c>
      <c r="BD230">
        <f t="shared" si="202"/>
        <v>-3.9560439560439559E-2</v>
      </c>
      <c r="BE230">
        <f t="shared" si="203"/>
        <v>-8.9743589743589737E-3</v>
      </c>
      <c r="BF230">
        <f t="shared" si="204"/>
        <v>-2.2801302931596146E-2</v>
      </c>
      <c r="BG230">
        <f t="shared" si="205"/>
        <v>2.046783625730994E-2</v>
      </c>
      <c r="BH230">
        <f t="shared" si="206"/>
        <v>-6.0024009603841539E-3</v>
      </c>
      <c r="BI230">
        <f t="shared" si="207"/>
        <v>-6.6358335009049094E-3</v>
      </c>
      <c r="BL230">
        <f t="shared" si="208"/>
        <v>2.1349362562017699E-5</v>
      </c>
      <c r="BM230">
        <f t="shared" si="209"/>
        <v>2.855626417268253E-6</v>
      </c>
      <c r="BN230">
        <f t="shared" si="210"/>
        <v>1.3604174493337342E-6</v>
      </c>
      <c r="BO230">
        <f t="shared" si="211"/>
        <v>1.6912920140022203E-4</v>
      </c>
      <c r="BP230">
        <f t="shared" si="212"/>
        <v>8.0423519764636711E-5</v>
      </c>
      <c r="BQ230">
        <f t="shared" si="213"/>
        <v>8.896313677984023E-4</v>
      </c>
      <c r="BR230">
        <f t="shared" si="214"/>
        <v>1.6167678870632678E-2</v>
      </c>
      <c r="BS230">
        <f t="shared" si="215"/>
        <v>9.906333341524659E-6</v>
      </c>
      <c r="BT230">
        <f t="shared" si="216"/>
        <v>2.3243731989267612E-3</v>
      </c>
      <c r="BU230">
        <f t="shared" si="217"/>
        <v>2.451479232046079E-4</v>
      </c>
      <c r="BV230">
        <f t="shared" si="218"/>
        <v>2.7669326080128552E-4</v>
      </c>
      <c r="BW230">
        <f t="shared" si="219"/>
        <v>6.4365992010141388E-4</v>
      </c>
      <c r="BX230">
        <f t="shared" si="220"/>
        <v>9.0607722491885324E-5</v>
      </c>
      <c r="BY230">
        <f t="shared" si="221"/>
        <v>9.2176118814499946E-6</v>
      </c>
    </row>
    <row r="231" spans="1:77" ht="15.75" thickBot="1">
      <c r="A231" s="1">
        <v>40990</v>
      </c>
      <c r="B231" s="3">
        <v>18.850000000000001</v>
      </c>
      <c r="C231" s="3">
        <v>138</v>
      </c>
      <c r="D231" s="3">
        <v>807.9</v>
      </c>
      <c r="E231" s="3">
        <v>456.8</v>
      </c>
      <c r="F231" s="2">
        <v>98.6</v>
      </c>
      <c r="G231" s="3">
        <v>3715</v>
      </c>
      <c r="H231" s="2">
        <v>129.99</v>
      </c>
      <c r="I231" s="3">
        <v>99.75</v>
      </c>
      <c r="J231" s="3">
        <v>439</v>
      </c>
      <c r="K231" s="3">
        <v>11595</v>
      </c>
      <c r="L231" s="3">
        <v>389.5</v>
      </c>
      <c r="M231" s="3">
        <v>173.9</v>
      </c>
      <c r="N231" s="3">
        <v>829.5</v>
      </c>
      <c r="O231" s="3">
        <v>990.2</v>
      </c>
      <c r="Q231">
        <f t="shared" si="167"/>
        <v>-7.3723012111636139E-3</v>
      </c>
      <c r="R231">
        <f t="shared" si="168"/>
        <v>3.6363636363636364E-3</v>
      </c>
      <c r="S231">
        <f t="shared" si="169"/>
        <v>0</v>
      </c>
      <c r="T231">
        <f t="shared" si="170"/>
        <v>-1.5300546448087182E-3</v>
      </c>
      <c r="U231">
        <f t="shared" si="171"/>
        <v>0</v>
      </c>
      <c r="V231">
        <f t="shared" si="172"/>
        <v>9.5108695652173919E-3</v>
      </c>
      <c r="W231">
        <f t="shared" si="173"/>
        <v>-8.4550345887767278E-4</v>
      </c>
      <c r="X231">
        <f t="shared" si="174"/>
        <v>-7.3639168076425014E-3</v>
      </c>
      <c r="Y231">
        <f t="shared" si="175"/>
        <v>6.8383861408710135E-4</v>
      </c>
      <c r="Z231">
        <f t="shared" si="176"/>
        <v>1.6413268832066344E-3</v>
      </c>
      <c r="AA231">
        <f t="shared" si="177"/>
        <v>-8.9058524173027988E-3</v>
      </c>
      <c r="AB231">
        <f t="shared" si="178"/>
        <v>5.2023121387283567E-3</v>
      </c>
      <c r="AC231">
        <f t="shared" si="179"/>
        <v>-1.3204853675945779E-2</v>
      </c>
      <c r="AD231">
        <f t="shared" si="179"/>
        <v>-1.6132284734824654E-3</v>
      </c>
      <c r="AG231">
        <f t="shared" si="180"/>
        <v>6.1722934012660159E-5</v>
      </c>
      <c r="AH231">
        <f t="shared" si="181"/>
        <v>3.0241416584435863E-5</v>
      </c>
      <c r="AI231">
        <f t="shared" si="182"/>
        <v>9.0438280862203574E-8</v>
      </c>
      <c r="AJ231">
        <f t="shared" si="183"/>
        <v>1.9370779053599935E-6</v>
      </c>
      <c r="AK231">
        <f t="shared" si="184"/>
        <v>7.2689145511734869E-8</v>
      </c>
      <c r="AL231">
        <f t="shared" si="185"/>
        <v>8.600697637021973E-5</v>
      </c>
      <c r="AM231">
        <f t="shared" si="186"/>
        <v>2.9737073791746093E-7</v>
      </c>
      <c r="AN231">
        <f t="shared" si="187"/>
        <v>3.7612820106802765E-5</v>
      </c>
      <c r="AO231">
        <f t="shared" si="188"/>
        <v>7.5286168423403015E-8</v>
      </c>
      <c r="AP231">
        <f t="shared" si="189"/>
        <v>1.3278481986533721E-6</v>
      </c>
      <c r="AQ231">
        <f t="shared" si="190"/>
        <v>7.3955646114194895E-5</v>
      </c>
      <c r="AR231">
        <f t="shared" si="191"/>
        <v>2.8763679123734728E-5</v>
      </c>
      <c r="AS231">
        <f t="shared" si="192"/>
        <v>1.7996510527354517E-4</v>
      </c>
      <c r="AT231">
        <f t="shared" si="193"/>
        <v>2.1092605854727117E-6</v>
      </c>
      <c r="AV231">
        <f t="shared" si="194"/>
        <v>1.1266094420600904E-2</v>
      </c>
      <c r="AW231">
        <f t="shared" si="195"/>
        <v>-0.10097719869706841</v>
      </c>
      <c r="AX231">
        <f t="shared" si="196"/>
        <v>-3.6723500655776876E-2</v>
      </c>
      <c r="AY231">
        <f t="shared" si="197"/>
        <v>-2.3931623931623909E-2</v>
      </c>
      <c r="AZ231">
        <f t="shared" si="198"/>
        <v>-5.4468428484971375E-3</v>
      </c>
      <c r="BA231">
        <f t="shared" si="199"/>
        <v>1.7808219178082191E-2</v>
      </c>
      <c r="BB231">
        <f t="shared" si="200"/>
        <v>-0.13397734843437697</v>
      </c>
      <c r="BC231">
        <f t="shared" si="201"/>
        <v>-4.3165467625899283E-2</v>
      </c>
      <c r="BD231">
        <f t="shared" si="202"/>
        <v>-4.2738770170082908E-2</v>
      </c>
      <c r="BE231">
        <f t="shared" si="203"/>
        <v>-8.9743589743589737E-3</v>
      </c>
      <c r="BF231">
        <f t="shared" si="204"/>
        <v>-3.5652389205248769E-2</v>
      </c>
      <c r="BG231">
        <f t="shared" si="205"/>
        <v>2.294117647058827E-2</v>
      </c>
      <c r="BH231">
        <f t="shared" si="206"/>
        <v>-9.6704871060172195E-3</v>
      </c>
      <c r="BI231">
        <f t="shared" si="207"/>
        <v>-2.3567695493541048E-2</v>
      </c>
      <c r="BL231">
        <f t="shared" si="208"/>
        <v>1.8929164337862087E-6</v>
      </c>
      <c r="BM231">
        <f t="shared" si="209"/>
        <v>4.2860503627907302E-3</v>
      </c>
      <c r="BN231">
        <f t="shared" si="210"/>
        <v>9.3195309424613359E-4</v>
      </c>
      <c r="BO231">
        <f t="shared" si="211"/>
        <v>4.8675448240894932E-4</v>
      </c>
      <c r="BP231">
        <f t="shared" si="212"/>
        <v>1.8209676621384408E-6</v>
      </c>
      <c r="BQ231">
        <f t="shared" si="213"/>
        <v>3.0952010254329724E-4</v>
      </c>
      <c r="BR231">
        <f t="shared" si="214"/>
        <v>1.1531239251693966E-2</v>
      </c>
      <c r="BS231">
        <f t="shared" si="215"/>
        <v>4.8470340196618734E-4</v>
      </c>
      <c r="BT231">
        <f t="shared" si="216"/>
        <v>2.6409407697196609E-3</v>
      </c>
      <c r="BU231">
        <f t="shared" si="217"/>
        <v>2.451479232046079E-4</v>
      </c>
      <c r="BV231">
        <f t="shared" si="218"/>
        <v>8.6937617057990029E-4</v>
      </c>
      <c r="BW231">
        <f t="shared" si="219"/>
        <v>7.7527685856055792E-4</v>
      </c>
      <c r="BX231">
        <f t="shared" si="220"/>
        <v>1.7389420041418244E-4</v>
      </c>
      <c r="BY231">
        <f t="shared" si="221"/>
        <v>3.9871759010352966E-4</v>
      </c>
    </row>
    <row r="232" spans="1:77" ht="15.75" thickBot="1">
      <c r="A232" s="1">
        <v>40989</v>
      </c>
      <c r="B232" s="3">
        <v>18.989999999999998</v>
      </c>
      <c r="C232" s="3">
        <v>137.5</v>
      </c>
      <c r="D232" s="3">
        <v>807.9</v>
      </c>
      <c r="E232" s="3">
        <v>457.5</v>
      </c>
      <c r="F232" s="2">
        <v>98.6</v>
      </c>
      <c r="G232" s="3">
        <v>3680</v>
      </c>
      <c r="H232" s="2">
        <v>130.1</v>
      </c>
      <c r="I232" s="3">
        <v>100.49</v>
      </c>
      <c r="J232" s="3">
        <v>438.7</v>
      </c>
      <c r="K232" s="3">
        <v>11576</v>
      </c>
      <c r="L232" s="3">
        <v>393</v>
      </c>
      <c r="M232" s="3">
        <v>173</v>
      </c>
      <c r="N232" s="3">
        <v>840.6</v>
      </c>
      <c r="O232" s="3">
        <v>991.8</v>
      </c>
      <c r="Q232">
        <f t="shared" si="167"/>
        <v>-5.2631578947376649E-4</v>
      </c>
      <c r="R232">
        <f t="shared" si="168"/>
        <v>0</v>
      </c>
      <c r="S232">
        <f t="shared" si="169"/>
        <v>3.4778288411376904E-3</v>
      </c>
      <c r="T232">
        <f t="shared" si="170"/>
        <v>-5.6509454466420837E-3</v>
      </c>
      <c r="U232">
        <f t="shared" si="171"/>
        <v>2.5419420437214034E-3</v>
      </c>
      <c r="V232">
        <f t="shared" si="172"/>
        <v>-9.6878363832077503E-3</v>
      </c>
      <c r="W232">
        <f t="shared" si="173"/>
        <v>6.1871616395977021E-3</v>
      </c>
      <c r="X232">
        <f t="shared" si="174"/>
        <v>5.0005000500050007E-3</v>
      </c>
      <c r="Y232">
        <f t="shared" si="175"/>
        <v>-5.2154195011338131E-3</v>
      </c>
      <c r="Z232">
        <f t="shared" si="176"/>
        <v>-2.0689655172413794E-3</v>
      </c>
      <c r="AA232">
        <f t="shared" si="177"/>
        <v>2.5510204081632651E-3</v>
      </c>
      <c r="AB232">
        <f t="shared" si="178"/>
        <v>0</v>
      </c>
      <c r="AC232">
        <f t="shared" si="179"/>
        <v>4.7812574707147976E-3</v>
      </c>
      <c r="AD232">
        <f t="shared" si="179"/>
        <v>-8.0596413459607923E-4</v>
      </c>
      <c r="AG232">
        <f t="shared" si="180"/>
        <v>1.0209264377580711E-6</v>
      </c>
      <c r="AH232">
        <f t="shared" si="181"/>
        <v>3.4702324684259596E-6</v>
      </c>
      <c r="AI232">
        <f t="shared" si="182"/>
        <v>1.4277503749178075E-5</v>
      </c>
      <c r="AJ232">
        <f t="shared" si="183"/>
        <v>3.0389643686606837E-5</v>
      </c>
      <c r="AK232">
        <f t="shared" si="184"/>
        <v>7.9048206545572908E-6</v>
      </c>
      <c r="AL232">
        <f t="shared" si="185"/>
        <v>9.8499894783023154E-5</v>
      </c>
      <c r="AM232">
        <f t="shared" si="186"/>
        <v>5.742581417768965E-5</v>
      </c>
      <c r="AN232">
        <f t="shared" si="187"/>
        <v>3.8831438900302341E-5</v>
      </c>
      <c r="AO232">
        <f t="shared" si="188"/>
        <v>3.1639217238265733E-5</v>
      </c>
      <c r="AP232">
        <f t="shared" si="189"/>
        <v>6.5432076704523643E-6</v>
      </c>
      <c r="AQ232">
        <f t="shared" si="190"/>
        <v>8.1631687632326125E-6</v>
      </c>
      <c r="AR232">
        <f t="shared" si="191"/>
        <v>2.5877851239446424E-8</v>
      </c>
      <c r="AS232">
        <f t="shared" si="192"/>
        <v>2.0894075688122965E-5</v>
      </c>
      <c r="AT232">
        <f t="shared" si="193"/>
        <v>4.1610888837306637E-7</v>
      </c>
      <c r="AV232">
        <f t="shared" si="194"/>
        <v>1.8776824034334651E-2</v>
      </c>
      <c r="AW232">
        <f t="shared" si="195"/>
        <v>-0.17268351383874844</v>
      </c>
      <c r="AX232">
        <f t="shared" si="196"/>
        <v>-3.476702508960576E-2</v>
      </c>
      <c r="AY232">
        <f t="shared" si="197"/>
        <v>-3.6842105263157891E-2</v>
      </c>
      <c r="AZ232">
        <f t="shared" si="198"/>
        <v>-8.5470085470086329E-3</v>
      </c>
      <c r="BA232">
        <f t="shared" si="199"/>
        <v>1.8262313226342003E-2</v>
      </c>
      <c r="BB232">
        <f t="shared" si="200"/>
        <v>-0.15650933609958514</v>
      </c>
      <c r="BC232">
        <f t="shared" si="201"/>
        <v>-2.9082125603864785E-2</v>
      </c>
      <c r="BD232">
        <f t="shared" si="202"/>
        <v>-4.0253773791293003E-2</v>
      </c>
      <c r="BE232">
        <f t="shared" si="203"/>
        <v>-1.0513719121292418E-2</v>
      </c>
      <c r="BF232">
        <f t="shared" si="204"/>
        <v>-1.0075566750629723E-2</v>
      </c>
      <c r="BG232">
        <f t="shared" si="205"/>
        <v>3.4565243391938769E-2</v>
      </c>
      <c r="BH232">
        <f t="shared" si="206"/>
        <v>-9.8939929328621633E-3</v>
      </c>
      <c r="BI232">
        <f t="shared" si="207"/>
        <v>-2.3818897637795319E-2</v>
      </c>
      <c r="BL232">
        <f t="shared" si="208"/>
        <v>3.7636956506250558E-5</v>
      </c>
      <c r="BM232">
        <f t="shared" si="209"/>
        <v>1.8816774586856256E-2</v>
      </c>
      <c r="BN232">
        <f t="shared" si="210"/>
        <v>8.1632668336397676E-4</v>
      </c>
      <c r="BO232">
        <f t="shared" si="211"/>
        <v>1.2231103365299993E-3</v>
      </c>
      <c r="BP232">
        <f t="shared" si="212"/>
        <v>1.9798922776539943E-5</v>
      </c>
      <c r="BQ232">
        <f t="shared" si="213"/>
        <v>3.2570422370198246E-4</v>
      </c>
      <c r="BR232">
        <f t="shared" si="214"/>
        <v>1.6878061978410047E-2</v>
      </c>
      <c r="BS232">
        <f t="shared" si="215"/>
        <v>6.2926754875864874E-5</v>
      </c>
      <c r="BT232">
        <f t="shared" si="216"/>
        <v>2.391707629680728E-3</v>
      </c>
      <c r="BU232">
        <f t="shared" si="217"/>
        <v>2.9572169336903529E-4</v>
      </c>
      <c r="BV232">
        <f t="shared" si="218"/>
        <v>1.5275302570742744E-5</v>
      </c>
      <c r="BW232">
        <f t="shared" si="219"/>
        <v>1.5577120375510917E-3</v>
      </c>
      <c r="BX232">
        <f t="shared" si="220"/>
        <v>1.7983885102121041E-4</v>
      </c>
      <c r="BY232">
        <f t="shared" si="221"/>
        <v>4.088126582544266E-4</v>
      </c>
    </row>
    <row r="233" spans="1:77" ht="15.75" thickBot="1">
      <c r="A233" s="1">
        <v>40988</v>
      </c>
      <c r="B233" s="3">
        <v>19</v>
      </c>
      <c r="C233" s="3">
        <v>137.5</v>
      </c>
      <c r="D233" s="3">
        <v>805.1</v>
      </c>
      <c r="E233" s="3">
        <v>460.1</v>
      </c>
      <c r="F233" s="2">
        <v>98.35</v>
      </c>
      <c r="G233" s="3">
        <v>3716</v>
      </c>
      <c r="H233" s="2">
        <v>129.30000000000001</v>
      </c>
      <c r="I233" s="3">
        <v>99.99</v>
      </c>
      <c r="J233" s="3">
        <v>441</v>
      </c>
      <c r="K233" s="3">
        <v>11600</v>
      </c>
      <c r="L233" s="3">
        <v>392</v>
      </c>
      <c r="M233" s="3">
        <v>173</v>
      </c>
      <c r="N233" s="3">
        <v>836.6</v>
      </c>
      <c r="O233" s="3">
        <v>992.6</v>
      </c>
      <c r="Q233">
        <f t="shared" si="167"/>
        <v>-5.2356020942409117E-3</v>
      </c>
      <c r="R233">
        <f t="shared" si="168"/>
        <v>-3.6231884057971015E-3</v>
      </c>
      <c r="S233">
        <f t="shared" si="169"/>
        <v>-6.0493827160493551E-3</v>
      </c>
      <c r="T233">
        <f t="shared" si="170"/>
        <v>-8.4051724137930543E-3</v>
      </c>
      <c r="U233">
        <f t="shared" si="171"/>
        <v>-1.5228426395939663E-3</v>
      </c>
      <c r="V233">
        <f t="shared" si="172"/>
        <v>-5.3533190578158455E-3</v>
      </c>
      <c r="W233">
        <f t="shared" si="173"/>
        <v>-2.4150943396226331E-2</v>
      </c>
      <c r="X233">
        <f t="shared" si="174"/>
        <v>-4.9980007996812642E-4</v>
      </c>
      <c r="Y233">
        <f t="shared" si="175"/>
        <v>1.1004126547455322E-2</v>
      </c>
      <c r="Z233">
        <f t="shared" si="176"/>
        <v>0</v>
      </c>
      <c r="AA233">
        <f t="shared" si="177"/>
        <v>4.8705460138425459E-3</v>
      </c>
      <c r="AB233">
        <f t="shared" si="178"/>
        <v>-5.7770075101094354E-4</v>
      </c>
      <c r="AC233">
        <f t="shared" si="179"/>
        <v>-1.5764705882352913E-2</v>
      </c>
      <c r="AD233">
        <f t="shared" si="179"/>
        <v>-6.3069376313944882E-3</v>
      </c>
      <c r="AG233">
        <f t="shared" si="180"/>
        <v>3.2714914891545422E-5</v>
      </c>
      <c r="AH233">
        <f t="shared" si="181"/>
        <v>3.0987701867521025E-6</v>
      </c>
      <c r="AI233">
        <f t="shared" si="182"/>
        <v>3.3047012867614225E-5</v>
      </c>
      <c r="AJ233">
        <f t="shared" si="183"/>
        <v>6.8341755158726284E-5</v>
      </c>
      <c r="AK233">
        <f t="shared" si="184"/>
        <v>1.570593938897855E-6</v>
      </c>
      <c r="AL233">
        <f t="shared" si="185"/>
        <v>3.1250268896049586E-5</v>
      </c>
      <c r="AM233">
        <f t="shared" si="186"/>
        <v>5.1802319163943842E-4</v>
      </c>
      <c r="AN233">
        <f t="shared" si="187"/>
        <v>5.3463525611422771E-7</v>
      </c>
      <c r="AO233">
        <f t="shared" si="188"/>
        <v>1.1224705750465349E-4</v>
      </c>
      <c r="AP233">
        <f t="shared" si="189"/>
        <v>2.3912483924114675E-7</v>
      </c>
      <c r="AQ233">
        <f t="shared" si="190"/>
        <v>2.6797721454058991E-5</v>
      </c>
      <c r="AR233">
        <f t="shared" si="191"/>
        <v>1.7375125814855819E-7</v>
      </c>
      <c r="AS233">
        <f t="shared" si="192"/>
        <v>2.5519933290210417E-4</v>
      </c>
      <c r="AT233">
        <f t="shared" si="193"/>
        <v>3.7773789529483362E-5</v>
      </c>
      <c r="AV233">
        <f t="shared" si="194"/>
        <v>1.9313304721030013E-2</v>
      </c>
      <c r="AW233">
        <f t="shared" si="195"/>
        <v>-0.16158536585365854</v>
      </c>
      <c r="AX233">
        <f t="shared" si="196"/>
        <v>-3.8112305854241309E-2</v>
      </c>
      <c r="AY233">
        <f t="shared" si="197"/>
        <v>-3.7649027400125497E-2</v>
      </c>
      <c r="AZ233">
        <f t="shared" si="198"/>
        <v>-1.6401640164016407E-2</v>
      </c>
      <c r="BA233">
        <f t="shared" si="199"/>
        <v>3.0790568654646324E-2</v>
      </c>
      <c r="BB233">
        <f t="shared" si="200"/>
        <v>-0.17538265306122447</v>
      </c>
      <c r="BC233">
        <f t="shared" si="201"/>
        <v>-1.9225110348209985E-2</v>
      </c>
      <c r="BD233">
        <f t="shared" si="202"/>
        <v>-3.6907621751474072E-2</v>
      </c>
      <c r="BE233">
        <f t="shared" si="203"/>
        <v>-6.8917987594762232E-4</v>
      </c>
      <c r="BF233">
        <f t="shared" si="204"/>
        <v>-2.5445292620865142E-3</v>
      </c>
      <c r="BG233">
        <f t="shared" si="205"/>
        <v>2.914931588340277E-2</v>
      </c>
      <c r="BH233">
        <f t="shared" si="206"/>
        <v>-2.946635730858466E-2</v>
      </c>
      <c r="BI233">
        <f t="shared" si="207"/>
        <v>-2.5142408171282677E-2</v>
      </c>
      <c r="BL233">
        <f t="shared" si="208"/>
        <v>4.450727513366896E-5</v>
      </c>
      <c r="BM233">
        <f t="shared" si="209"/>
        <v>1.5895183245414373E-2</v>
      </c>
      <c r="BN233">
        <f t="shared" si="210"/>
        <v>1.0186765054794439E-3</v>
      </c>
      <c r="BO233">
        <f t="shared" si="211"/>
        <v>1.2802024266021137E-3</v>
      </c>
      <c r="BP233">
        <f t="shared" si="212"/>
        <v>1.513940676154509E-4</v>
      </c>
      <c r="BQ233">
        <f t="shared" si="213"/>
        <v>9.3486321137626282E-4</v>
      </c>
      <c r="BR233">
        <f t="shared" si="214"/>
        <v>2.2138140499336552E-2</v>
      </c>
      <c r="BS233">
        <f t="shared" si="215"/>
        <v>3.7032255813231714E-6</v>
      </c>
      <c r="BT233">
        <f t="shared" si="216"/>
        <v>2.0756166433952392E-3</v>
      </c>
      <c r="BU233">
        <f t="shared" si="217"/>
        <v>5.4346697524360995E-5</v>
      </c>
      <c r="BV233">
        <f t="shared" si="218"/>
        <v>1.3123769308948242E-5</v>
      </c>
      <c r="BW233">
        <f t="shared" si="219"/>
        <v>1.1595341621139718E-3</v>
      </c>
      <c r="BX233">
        <f t="shared" si="220"/>
        <v>1.0878628020913798E-3</v>
      </c>
      <c r="BY233">
        <f t="shared" si="221"/>
        <v>4.6408476481537593E-4</v>
      </c>
    </row>
    <row r="234" spans="1:77" ht="15.75" thickBot="1">
      <c r="A234" s="1">
        <v>40987</v>
      </c>
      <c r="B234" s="3">
        <v>19.100000000000001</v>
      </c>
      <c r="C234" s="3">
        <v>138</v>
      </c>
      <c r="D234" s="3">
        <v>810</v>
      </c>
      <c r="E234" s="3">
        <v>464</v>
      </c>
      <c r="F234" s="2">
        <v>98.5</v>
      </c>
      <c r="G234" s="3">
        <v>3736</v>
      </c>
      <c r="H234" s="2">
        <v>132.5</v>
      </c>
      <c r="I234" s="3">
        <v>100.04</v>
      </c>
      <c r="J234" s="3">
        <v>436.2</v>
      </c>
      <c r="K234" s="3">
        <v>11600</v>
      </c>
      <c r="L234" s="3">
        <v>390.1</v>
      </c>
      <c r="M234" s="3">
        <v>173.1</v>
      </c>
      <c r="N234" s="3">
        <v>850</v>
      </c>
      <c r="O234" s="3">
        <v>998.9</v>
      </c>
      <c r="Q234">
        <f t="shared" si="167"/>
        <v>6.3224446786091142E-3</v>
      </c>
      <c r="R234">
        <f t="shared" si="168"/>
        <v>7.2992700729927005E-3</v>
      </c>
      <c r="S234">
        <f t="shared" si="169"/>
        <v>1.1235955056179775E-2</v>
      </c>
      <c r="T234">
        <f t="shared" si="170"/>
        <v>1.3100436681222707E-2</v>
      </c>
      <c r="U234">
        <f t="shared" si="171"/>
        <v>-3.0364372469635342E-3</v>
      </c>
      <c r="V234">
        <f t="shared" si="172"/>
        <v>5.652759084791386E-3</v>
      </c>
      <c r="W234">
        <f t="shared" si="173"/>
        <v>-2.7879677182685334E-2</v>
      </c>
      <c r="X234">
        <f t="shared" si="174"/>
        <v>-9.6030096030095911E-3</v>
      </c>
      <c r="Y234">
        <f t="shared" si="175"/>
        <v>-8.6363636363636625E-3</v>
      </c>
      <c r="Z234">
        <f t="shared" si="176"/>
        <v>0</v>
      </c>
      <c r="AA234">
        <f t="shared" si="177"/>
        <v>5.6715648362981328E-3</v>
      </c>
      <c r="AB234">
        <f t="shared" si="178"/>
        <v>5.7803468208089204E-4</v>
      </c>
      <c r="AC234">
        <f t="shared" si="179"/>
        <v>-5.7316645221663085E-3</v>
      </c>
      <c r="AD234">
        <f t="shared" si="179"/>
        <v>4.7274190303761131E-3</v>
      </c>
      <c r="AG234">
        <f t="shared" si="180"/>
        <v>3.4086347342070374E-5</v>
      </c>
      <c r="AH234">
        <f t="shared" si="181"/>
        <v>8.3944554136541172E-5</v>
      </c>
      <c r="AI234">
        <f t="shared" si="182"/>
        <v>1.3309509241673354E-4</v>
      </c>
      <c r="AJ234">
        <f t="shared" si="183"/>
        <v>1.7526322705587868E-4</v>
      </c>
      <c r="AK234">
        <f t="shared" si="184"/>
        <v>7.6553371870898512E-6</v>
      </c>
      <c r="AL234">
        <f t="shared" si="185"/>
        <v>2.9331801105810531E-5</v>
      </c>
      <c r="AM234">
        <f t="shared" si="186"/>
        <v>7.0165952531605692E-4</v>
      </c>
      <c r="AN234">
        <f t="shared" si="187"/>
        <v>7.0090751655582314E-5</v>
      </c>
      <c r="AO234">
        <f t="shared" si="188"/>
        <v>8.1826841371019783E-5</v>
      </c>
      <c r="AP234">
        <f t="shared" si="189"/>
        <v>2.3912483924114675E-7</v>
      </c>
      <c r="AQ234">
        <f t="shared" si="190"/>
        <v>3.5732543294137444E-5</v>
      </c>
      <c r="AR234">
        <f t="shared" si="191"/>
        <v>5.4597413200944496E-7</v>
      </c>
      <c r="AS234">
        <f t="shared" si="192"/>
        <v>3.5306391877826017E-5</v>
      </c>
      <c r="AT234">
        <f t="shared" si="193"/>
        <v>2.3895654223222235E-5</v>
      </c>
      <c r="AV234">
        <f t="shared" si="194"/>
        <v>2.0844468198824188E-2</v>
      </c>
      <c r="AW234">
        <f t="shared" si="195"/>
        <v>-0.16485112563543941</v>
      </c>
      <c r="AX234">
        <f t="shared" si="196"/>
        <v>-3.5714285714285712E-2</v>
      </c>
      <c r="AY234">
        <f t="shared" si="197"/>
        <v>-5.5722246035148359E-3</v>
      </c>
      <c r="AZ234">
        <f t="shared" si="198"/>
        <v>-1.0547463586137592E-2</v>
      </c>
      <c r="BA234">
        <f t="shared" si="199"/>
        <v>4.5034965034965034E-2</v>
      </c>
      <c r="BB234">
        <f t="shared" si="200"/>
        <v>-0.16666666666666666</v>
      </c>
      <c r="BC234">
        <f t="shared" si="201"/>
        <v>-1.8830914083954372E-2</v>
      </c>
      <c r="BD234">
        <f t="shared" si="202"/>
        <v>-5.1739130434782635E-2</v>
      </c>
      <c r="BE234">
        <f t="shared" si="203"/>
        <v>-6.4239828693790149E-3</v>
      </c>
      <c r="BF234">
        <f t="shared" si="204"/>
        <v>-5.3544110147882868E-3</v>
      </c>
      <c r="BG234">
        <f t="shared" si="205"/>
        <v>2.4260355029585765E-2</v>
      </c>
      <c r="BH234">
        <f t="shared" si="206"/>
        <v>-3.1780385009682173E-2</v>
      </c>
      <c r="BI234">
        <f t="shared" si="207"/>
        <v>-1.6249753791609218E-2</v>
      </c>
      <c r="BL234">
        <f t="shared" si="208"/>
        <v>6.7281675278647393E-5</v>
      </c>
      <c r="BM234">
        <f t="shared" si="209"/>
        <v>1.6729316952598914E-2</v>
      </c>
      <c r="BN234">
        <f t="shared" si="210"/>
        <v>8.7135316967253519E-4</v>
      </c>
      <c r="BO234">
        <f t="shared" si="211"/>
        <v>1.3713051292231451E-5</v>
      </c>
      <c r="BP234">
        <f t="shared" si="212"/>
        <v>4.1603184809060004E-5</v>
      </c>
      <c r="BQ234">
        <f t="shared" si="213"/>
        <v>2.0088260596040361E-3</v>
      </c>
      <c r="BR234">
        <f t="shared" si="214"/>
        <v>1.9620424643183636E-2</v>
      </c>
      <c r="BS234">
        <f t="shared" si="215"/>
        <v>5.3757804674664812E-6</v>
      </c>
      <c r="BT234">
        <f t="shared" si="216"/>
        <v>3.6470058010191118E-3</v>
      </c>
      <c r="BU234">
        <f t="shared" si="217"/>
        <v>1.7178884212851357E-4</v>
      </c>
      <c r="BV234">
        <f t="shared" si="218"/>
        <v>6.6063177544032302E-7</v>
      </c>
      <c r="BW234">
        <f t="shared" si="219"/>
        <v>8.5047896245035671E-4</v>
      </c>
      <c r="BX234">
        <f t="shared" si="220"/>
        <v>1.2458635910860239E-3</v>
      </c>
      <c r="BY234">
        <f t="shared" si="221"/>
        <v>1.6002179951701761E-4</v>
      </c>
    </row>
    <row r="235" spans="1:77" ht="15.75" thickBot="1">
      <c r="A235" s="1">
        <v>40984</v>
      </c>
      <c r="B235" s="3">
        <v>18.98</v>
      </c>
      <c r="C235" s="3">
        <v>137</v>
      </c>
      <c r="D235" s="3">
        <v>801</v>
      </c>
      <c r="E235" s="3">
        <v>458</v>
      </c>
      <c r="F235" s="2">
        <v>98.8</v>
      </c>
      <c r="G235" s="3">
        <v>3715</v>
      </c>
      <c r="H235" s="2">
        <v>136.30000000000001</v>
      </c>
      <c r="I235" s="3">
        <v>101.01</v>
      </c>
      <c r="J235" s="3">
        <v>440</v>
      </c>
      <c r="K235" s="3">
        <v>11600</v>
      </c>
      <c r="L235" s="3">
        <v>387.9</v>
      </c>
      <c r="M235" s="3">
        <v>173</v>
      </c>
      <c r="N235" s="3">
        <v>854.9</v>
      </c>
      <c r="O235" s="3">
        <v>994.2</v>
      </c>
      <c r="Q235">
        <f t="shared" si="167"/>
        <v>-1.094319958311625E-2</v>
      </c>
      <c r="R235">
        <f t="shared" si="168"/>
        <v>6.6127847171198071E-3</v>
      </c>
      <c r="S235">
        <f t="shared" si="169"/>
        <v>1.25E-3</v>
      </c>
      <c r="T235">
        <f t="shared" si="170"/>
        <v>7.7007700770077006E-3</v>
      </c>
      <c r="U235">
        <f t="shared" si="171"/>
        <v>4.0650406504064169E-3</v>
      </c>
      <c r="V235">
        <f t="shared" si="172"/>
        <v>-1.5894039735099338E-2</v>
      </c>
      <c r="W235">
        <f t="shared" si="173"/>
        <v>-2.0129403306973277E-2</v>
      </c>
      <c r="X235">
        <f t="shared" si="174"/>
        <v>2.8091603053435166E-2</v>
      </c>
      <c r="Y235">
        <f t="shared" si="175"/>
        <v>-3.3975084937712344E-3</v>
      </c>
      <c r="Z235">
        <f t="shared" si="176"/>
        <v>5.9838695689879455E-3</v>
      </c>
      <c r="AA235">
        <f t="shared" si="177"/>
        <v>-2.8277634961440174E-3</v>
      </c>
      <c r="AB235">
        <f t="shared" si="178"/>
        <v>0</v>
      </c>
      <c r="AC235">
        <f t="shared" si="179"/>
        <v>2.4445775913720765E-2</v>
      </c>
      <c r="AD235">
        <f t="shared" si="179"/>
        <v>1.1076427348706301E-3</v>
      </c>
      <c r="AG235">
        <f t="shared" si="180"/>
        <v>1.3058302161489033E-4</v>
      </c>
      <c r="AH235">
        <f t="shared" si="181"/>
        <v>7.1836485527890064E-5</v>
      </c>
      <c r="AI235">
        <f t="shared" si="182"/>
        <v>2.4047622332531688E-6</v>
      </c>
      <c r="AJ235">
        <f t="shared" si="183"/>
        <v>6.145047381125888E-5</v>
      </c>
      <c r="AK235">
        <f t="shared" si="184"/>
        <v>1.8789189724143584E-5</v>
      </c>
      <c r="AL235">
        <f t="shared" si="185"/>
        <v>2.6020640814808783E-4</v>
      </c>
      <c r="AM235">
        <f t="shared" si="186"/>
        <v>3.5113448346340751E-4</v>
      </c>
      <c r="AN235">
        <f t="shared" si="187"/>
        <v>8.5981432530232401E-4</v>
      </c>
      <c r="AO235">
        <f t="shared" si="188"/>
        <v>1.4492973807507918E-5</v>
      </c>
      <c r="AP235">
        <f t="shared" si="189"/>
        <v>3.0193548439009543E-5</v>
      </c>
      <c r="AQ235">
        <f t="shared" si="190"/>
        <v>6.3587587775617055E-6</v>
      </c>
      <c r="AR235">
        <f t="shared" si="191"/>
        <v>2.5877851239446424E-8</v>
      </c>
      <c r="AS235">
        <f t="shared" si="192"/>
        <v>5.8736053811822857E-4</v>
      </c>
      <c r="AT235">
        <f t="shared" si="193"/>
        <v>1.6091984074367827E-6</v>
      </c>
      <c r="AV235">
        <f t="shared" si="194"/>
        <v>2.3732470334412153E-2</v>
      </c>
      <c r="AW235">
        <f t="shared" si="195"/>
        <v>-0.15976694265562716</v>
      </c>
      <c r="AX235">
        <f t="shared" si="196"/>
        <v>-2.1380574221136223E-2</v>
      </c>
      <c r="AY235">
        <f t="shared" si="197"/>
        <v>-1.9271948608137045E-2</v>
      </c>
      <c r="AZ235">
        <f t="shared" si="198"/>
        <v>-5.3357495217960446E-3</v>
      </c>
      <c r="BA235">
        <f t="shared" si="199"/>
        <v>3.4818941504178275E-2</v>
      </c>
      <c r="BB235">
        <f t="shared" si="200"/>
        <v>-0.10328947368421044</v>
      </c>
      <c r="BC235">
        <f t="shared" si="201"/>
        <v>-2.2736068111455055E-2</v>
      </c>
      <c r="BD235">
        <f t="shared" si="202"/>
        <v>-1.7418490397498907E-2</v>
      </c>
      <c r="BE235">
        <f t="shared" si="203"/>
        <v>6.9444444444444441E-3</v>
      </c>
      <c r="BF235">
        <f t="shared" si="204"/>
        <v>6.0125717409128178E-2</v>
      </c>
      <c r="BG235">
        <f t="shared" si="205"/>
        <v>2.976190476190476E-2</v>
      </c>
      <c r="BH235">
        <f t="shared" si="206"/>
        <v>-1.2817551963048525E-2</v>
      </c>
      <c r="BI235">
        <f t="shared" si="207"/>
        <v>-1.7069986946479886E-3</v>
      </c>
      <c r="BL235">
        <f t="shared" si="208"/>
        <v>1.2300014220452716E-4</v>
      </c>
      <c r="BM235">
        <f t="shared" si="209"/>
        <v>1.5439970494760417E-2</v>
      </c>
      <c r="BN235">
        <f t="shared" si="210"/>
        <v>2.3058362902297387E-4</v>
      </c>
      <c r="BO235">
        <f t="shared" si="211"/>
        <v>3.0285876119370272E-4</v>
      </c>
      <c r="BP235">
        <f t="shared" si="212"/>
        <v>1.5334835319556909E-6</v>
      </c>
      <c r="BQ235">
        <f t="shared" si="213"/>
        <v>1.1974302922819165E-3</v>
      </c>
      <c r="BR235">
        <f t="shared" si="214"/>
        <v>5.8822354877279522E-3</v>
      </c>
      <c r="BS235">
        <f t="shared" si="215"/>
        <v>2.5172395544914501E-6</v>
      </c>
      <c r="BT235">
        <f t="shared" si="216"/>
        <v>6.7963471081603421E-4</v>
      </c>
      <c r="BU235">
        <f t="shared" si="217"/>
        <v>6.8436158847780357E-8</v>
      </c>
      <c r="BV235">
        <f t="shared" si="218"/>
        <v>4.3947513750143309E-3</v>
      </c>
      <c r="BW235">
        <f t="shared" si="219"/>
        <v>1.2016290985218064E-3</v>
      </c>
      <c r="BX235">
        <f t="shared" si="220"/>
        <v>2.6679824544491716E-4</v>
      </c>
      <c r="BY235">
        <f t="shared" si="221"/>
        <v>3.5826266676563795E-6</v>
      </c>
    </row>
    <row r="236" spans="1:77" ht="15.75" thickBot="1">
      <c r="A236" s="1">
        <v>40983</v>
      </c>
      <c r="B236" s="3">
        <v>19.190000000000001</v>
      </c>
      <c r="C236" s="3">
        <v>136.1</v>
      </c>
      <c r="D236" s="3">
        <v>800</v>
      </c>
      <c r="E236" s="3">
        <v>454.5</v>
      </c>
      <c r="F236" s="2">
        <v>98.4</v>
      </c>
      <c r="G236" s="3">
        <v>3775</v>
      </c>
      <c r="H236" s="2">
        <v>139.1</v>
      </c>
      <c r="I236" s="3">
        <v>98.25</v>
      </c>
      <c r="J236" s="3">
        <v>441.5</v>
      </c>
      <c r="K236" s="3">
        <v>11531</v>
      </c>
      <c r="L236" s="3">
        <v>389</v>
      </c>
      <c r="M236" s="3">
        <v>173</v>
      </c>
      <c r="N236" s="3">
        <v>834.5</v>
      </c>
      <c r="O236" s="3">
        <v>993.1</v>
      </c>
      <c r="Q236">
        <f t="shared" si="167"/>
        <v>1.4270613107822386E-2</v>
      </c>
      <c r="R236">
        <f t="shared" si="168"/>
        <v>-4.4241573033707945E-2</v>
      </c>
      <c r="S236">
        <f t="shared" si="169"/>
        <v>-1.8404907975460124E-2</v>
      </c>
      <c r="T236">
        <f t="shared" si="170"/>
        <v>1.044908848377054E-2</v>
      </c>
      <c r="U236">
        <f t="shared" si="171"/>
        <v>-5.4578532443904596E-3</v>
      </c>
      <c r="V236">
        <f t="shared" si="172"/>
        <v>-1.1780104712041885E-2</v>
      </c>
      <c r="W236">
        <f t="shared" si="173"/>
        <v>-3.4027777777777816E-2</v>
      </c>
      <c r="X236">
        <f t="shared" si="174"/>
        <v>7.1758072783188404E-3</v>
      </c>
      <c r="Y236">
        <f t="shared" si="175"/>
        <v>-1.670378619153675E-2</v>
      </c>
      <c r="Z236">
        <f t="shared" si="176"/>
        <v>-1.645021645021645E-3</v>
      </c>
      <c r="AA236">
        <f t="shared" si="177"/>
        <v>-7.3998468997192582E-3</v>
      </c>
      <c r="AB236">
        <f t="shared" si="178"/>
        <v>5.2295177222545361E-3</v>
      </c>
      <c r="AC236">
        <f t="shared" si="179"/>
        <v>5.9952038369304552E-4</v>
      </c>
      <c r="AD236">
        <f t="shared" si="179"/>
        <v>-6.5026010404161663E-3</v>
      </c>
      <c r="AG236">
        <f t="shared" si="180"/>
        <v>1.9006812964402885E-4</v>
      </c>
      <c r="AH236">
        <f t="shared" si="181"/>
        <v>1.7959556576121357E-3</v>
      </c>
      <c r="AI236">
        <f t="shared" si="182"/>
        <v>3.2776127534001591E-4</v>
      </c>
      <c r="AJ236">
        <f t="shared" si="183"/>
        <v>1.1209205767016184E-4</v>
      </c>
      <c r="AK236">
        <f t="shared" si="184"/>
        <v>2.6917875787160874E-5</v>
      </c>
      <c r="AL236">
        <f t="shared" si="185"/>
        <v>1.4440779987769318E-4</v>
      </c>
      <c r="AM236">
        <f t="shared" si="186"/>
        <v>1.0651709766061692E-3</v>
      </c>
      <c r="AN236">
        <f t="shared" si="187"/>
        <v>7.0674200892592595E-5</v>
      </c>
      <c r="AO236">
        <f t="shared" si="188"/>
        <v>2.9286303650727412E-4</v>
      </c>
      <c r="AP236">
        <f t="shared" si="189"/>
        <v>4.5540651360187566E-6</v>
      </c>
      <c r="AQ236">
        <f t="shared" si="190"/>
        <v>5.032116628104628E-5</v>
      </c>
      <c r="AR236">
        <f t="shared" si="191"/>
        <v>2.9056236045982298E-5</v>
      </c>
      <c r="AS236">
        <f t="shared" si="192"/>
        <v>1.5152856944787572E-7</v>
      </c>
      <c r="AT236">
        <f t="shared" si="193"/>
        <v>4.0217183397995356E-5</v>
      </c>
      <c r="AV236">
        <f t="shared" si="194"/>
        <v>2.7852169255490066E-2</v>
      </c>
      <c r="AW236">
        <f t="shared" si="195"/>
        <v>-0.17764350453172209</v>
      </c>
      <c r="AX236">
        <f t="shared" si="196"/>
        <v>-2.6763990267639901E-2</v>
      </c>
      <c r="AY236">
        <f t="shared" si="197"/>
        <v>-3.4416826003824071E-2</v>
      </c>
      <c r="AZ236">
        <f t="shared" si="198"/>
        <v>-1.1551983927674449E-2</v>
      </c>
      <c r="BA236">
        <f t="shared" si="199"/>
        <v>2.6652162088659233E-2</v>
      </c>
      <c r="BB236">
        <f t="shared" si="200"/>
        <v>-8.7270341207349153E-2</v>
      </c>
      <c r="BC236">
        <f t="shared" si="201"/>
        <v>-6.5264960517553039E-2</v>
      </c>
      <c r="BD236">
        <f t="shared" si="202"/>
        <v>-2.2148394241417499E-2</v>
      </c>
      <c r="BE236">
        <f t="shared" si="203"/>
        <v>-1.1063464837049742E-2</v>
      </c>
      <c r="BF236">
        <f t="shared" si="204"/>
        <v>3.3200531208499334E-2</v>
      </c>
      <c r="BG236">
        <f t="shared" si="205"/>
        <v>2.976190476190476E-2</v>
      </c>
      <c r="BH236">
        <f t="shared" si="206"/>
        <v>-3.0214991284137131E-2</v>
      </c>
      <c r="BI236">
        <f t="shared" si="207"/>
        <v>-1.331346249379034E-2</v>
      </c>
      <c r="BL236">
        <f t="shared" si="208"/>
        <v>2.3135145678750179E-4</v>
      </c>
      <c r="BM236">
        <f t="shared" si="209"/>
        <v>2.0202142091174768E-2</v>
      </c>
      <c r="BN236">
        <f t="shared" si="210"/>
        <v>4.2305893139796063E-4</v>
      </c>
      <c r="BO236">
        <f t="shared" si="211"/>
        <v>1.0593537601590844E-3</v>
      </c>
      <c r="BP236">
        <f t="shared" si="212"/>
        <v>5.5570664982888658E-5</v>
      </c>
      <c r="BQ236">
        <f t="shared" si="213"/>
        <v>6.9892164815836652E-4</v>
      </c>
      <c r="BR236">
        <f t="shared" si="214"/>
        <v>3.6816498726588614E-3</v>
      </c>
      <c r="BS236">
        <f t="shared" si="215"/>
        <v>1.9461750017667351E-3</v>
      </c>
      <c r="BT236">
        <f t="shared" si="216"/>
        <v>9.4862203897080975E-4</v>
      </c>
      <c r="BU236">
        <f t="shared" si="217"/>
        <v>3.1493138465313542E-4</v>
      </c>
      <c r="BV236">
        <f t="shared" si="218"/>
        <v>1.5498185434130137E-3</v>
      </c>
      <c r="BW236">
        <f t="shared" si="219"/>
        <v>1.2016290985218064E-3</v>
      </c>
      <c r="BX236">
        <f t="shared" si="220"/>
        <v>1.1378072922355706E-3</v>
      </c>
      <c r="BY236">
        <f t="shared" si="221"/>
        <v>9.4355598862656053E-5</v>
      </c>
    </row>
    <row r="237" spans="1:77" ht="15.75" thickBot="1">
      <c r="A237" s="1">
        <v>40982</v>
      </c>
      <c r="B237" s="3">
        <v>18.920000000000002</v>
      </c>
      <c r="C237" s="3">
        <v>142.4</v>
      </c>
      <c r="D237" s="3">
        <v>815</v>
      </c>
      <c r="E237" s="3">
        <v>449.8</v>
      </c>
      <c r="F237" s="2">
        <v>98.94</v>
      </c>
      <c r="G237" s="3">
        <v>3820</v>
      </c>
      <c r="H237" s="2">
        <v>144</v>
      </c>
      <c r="I237" s="3">
        <v>97.55</v>
      </c>
      <c r="J237" s="3">
        <v>449</v>
      </c>
      <c r="K237" s="3">
        <v>11550</v>
      </c>
      <c r="L237" s="3">
        <v>391.9</v>
      </c>
      <c r="M237" s="3">
        <v>172.1</v>
      </c>
      <c r="N237" s="3">
        <v>834</v>
      </c>
      <c r="O237" s="3">
        <v>999.6</v>
      </c>
      <c r="Q237">
        <f t="shared" si="167"/>
        <v>-4.7343503419252945E-3</v>
      </c>
      <c r="R237">
        <f t="shared" si="168"/>
        <v>1.4064697609002606E-3</v>
      </c>
      <c r="S237">
        <f t="shared" si="169"/>
        <v>1.4943960149439602E-2</v>
      </c>
      <c r="T237">
        <f t="shared" si="170"/>
        <v>-4.8672566371681164E-3</v>
      </c>
      <c r="U237">
        <f t="shared" si="171"/>
        <v>2.4316109422491882E-3</v>
      </c>
      <c r="V237">
        <f t="shared" si="172"/>
        <v>-3.1315240083507308E-3</v>
      </c>
      <c r="W237">
        <f t="shared" si="173"/>
        <v>6.993006993006993E-3</v>
      </c>
      <c r="X237">
        <f t="shared" si="174"/>
        <v>-1.4048918536486765E-2</v>
      </c>
      <c r="Y237">
        <f t="shared" si="175"/>
        <v>3.127792672028546E-3</v>
      </c>
      <c r="Z237">
        <f t="shared" si="176"/>
        <v>-1.1976047904191617E-2</v>
      </c>
      <c r="AA237">
        <f t="shared" si="177"/>
        <v>-2.5451768897938407E-3</v>
      </c>
      <c r="AB237">
        <f t="shared" si="178"/>
        <v>-1.6290368676764758E-2</v>
      </c>
      <c r="AC237">
        <f t="shared" si="179"/>
        <v>5.1702395964691047E-2</v>
      </c>
      <c r="AD237">
        <f t="shared" si="179"/>
        <v>6.7479101621513203E-3</v>
      </c>
      <c r="AG237">
        <f t="shared" si="180"/>
        <v>2.7232153577408433E-5</v>
      </c>
      <c r="AH237">
        <f t="shared" si="181"/>
        <v>1.0688490916301888E-5</v>
      </c>
      <c r="AI237">
        <f t="shared" si="182"/>
        <v>2.3240056497604092E-4</v>
      </c>
      <c r="AJ237">
        <f t="shared" si="183"/>
        <v>2.236336017141435E-5</v>
      </c>
      <c r="AK237">
        <f t="shared" si="184"/>
        <v>7.2965905052351214E-6</v>
      </c>
      <c r="AL237">
        <f t="shared" si="185"/>
        <v>1.1346111452855323E-5</v>
      </c>
      <c r="AM237">
        <f t="shared" si="186"/>
        <v>7.028856439460435E-5</v>
      </c>
      <c r="AN237">
        <f t="shared" si="187"/>
        <v>1.6429935232390746E-4</v>
      </c>
      <c r="AO237">
        <f t="shared" si="188"/>
        <v>7.3893577251243053E-6</v>
      </c>
      <c r="AP237">
        <f t="shared" si="189"/>
        <v>1.5537751711910933E-4</v>
      </c>
      <c r="AQ237">
        <f t="shared" si="190"/>
        <v>5.0134404471143198E-6</v>
      </c>
      <c r="AR237">
        <f t="shared" si="191"/>
        <v>2.6016085847640889E-4</v>
      </c>
      <c r="AS237">
        <f t="shared" si="192"/>
        <v>2.6514407174430487E-3</v>
      </c>
      <c r="AT237">
        <f t="shared" si="193"/>
        <v>4.7731645533088878E-5</v>
      </c>
      <c r="AV237">
        <f t="shared" si="194"/>
        <v>1.8847603661820218E-2</v>
      </c>
      <c r="AW237">
        <f t="shared" si="195"/>
        <v>-0.13707429402496668</v>
      </c>
      <c r="AX237">
        <f t="shared" si="196"/>
        <v>-6.0975609756097563E-3</v>
      </c>
      <c r="AY237">
        <f t="shared" si="197"/>
        <v>-2.2811210080382359E-2</v>
      </c>
      <c r="AZ237">
        <f t="shared" si="198"/>
        <v>-3.0229746070132724E-3</v>
      </c>
      <c r="BA237">
        <f t="shared" si="199"/>
        <v>3.8043478260869568E-2</v>
      </c>
      <c r="BB237">
        <f t="shared" si="200"/>
        <v>-4.6988749172733255E-2</v>
      </c>
      <c r="BC237">
        <f t="shared" si="201"/>
        <v>-3.4158415841584189E-2</v>
      </c>
      <c r="BD237">
        <f t="shared" si="202"/>
        <v>2.9037301764574747E-3</v>
      </c>
      <c r="BE237">
        <f t="shared" si="203"/>
        <v>-1.273613129327293E-2</v>
      </c>
      <c r="BF237">
        <f t="shared" si="204"/>
        <v>4.2287234042553128E-2</v>
      </c>
      <c r="BG237">
        <f t="shared" si="205"/>
        <v>1.8343195266272157E-2</v>
      </c>
      <c r="BH237">
        <f t="shared" si="206"/>
        <v>-5.7627118644067797E-2</v>
      </c>
      <c r="BI237">
        <f t="shared" si="207"/>
        <v>-5.0761421319797176E-3</v>
      </c>
      <c r="BL237">
        <f t="shared" si="208"/>
        <v>3.8510417656402378E-5</v>
      </c>
      <c r="BM237">
        <f t="shared" si="209"/>
        <v>1.0315455152221873E-2</v>
      </c>
      <c r="BN237">
        <f t="shared" si="210"/>
        <v>9.6104434851991221E-9</v>
      </c>
      <c r="BO237">
        <f t="shared" si="211"/>
        <v>4.3857151916153523E-4</v>
      </c>
      <c r="BP237">
        <f t="shared" si="212"/>
        <v>1.1544124889599258E-6</v>
      </c>
      <c r="BQ237">
        <f t="shared" si="213"/>
        <v>1.4309910615277355E-3</v>
      </c>
      <c r="BR237">
        <f t="shared" si="214"/>
        <v>4.1595637851205632E-4</v>
      </c>
      <c r="BS237">
        <f t="shared" si="215"/>
        <v>1.6923222904182287E-4</v>
      </c>
      <c r="BT237">
        <f t="shared" si="216"/>
        <v>3.3034721901379396E-5</v>
      </c>
      <c r="BU237">
        <f t="shared" si="217"/>
        <v>3.7709650001779583E-4</v>
      </c>
      <c r="BV237">
        <f t="shared" si="218"/>
        <v>2.3478325265922696E-3</v>
      </c>
      <c r="BW237">
        <f t="shared" si="219"/>
        <v>5.4036780772826853E-4</v>
      </c>
      <c r="BX237">
        <f t="shared" si="220"/>
        <v>3.7385308406305165E-3</v>
      </c>
      <c r="BY237">
        <f t="shared" si="221"/>
        <v>2.1796407785114116E-6</v>
      </c>
    </row>
    <row r="238" spans="1:77" ht="15.75" thickBot="1">
      <c r="A238" s="1">
        <v>40981</v>
      </c>
      <c r="B238" s="3">
        <v>19.010000000000002</v>
      </c>
      <c r="C238" s="3">
        <v>142.19999999999999</v>
      </c>
      <c r="D238" s="3">
        <v>803</v>
      </c>
      <c r="E238" s="3">
        <v>452</v>
      </c>
      <c r="F238" s="2">
        <v>98.7</v>
      </c>
      <c r="G238" s="3">
        <v>3832</v>
      </c>
      <c r="H238" s="2">
        <v>143</v>
      </c>
      <c r="I238" s="3">
        <v>98.94</v>
      </c>
      <c r="J238" s="3">
        <v>447.6</v>
      </c>
      <c r="K238" s="3">
        <v>11690</v>
      </c>
      <c r="L238" s="3">
        <v>392.9</v>
      </c>
      <c r="M238" s="3">
        <v>174.95</v>
      </c>
      <c r="N238" s="3">
        <v>793</v>
      </c>
      <c r="O238" s="3">
        <v>992.9</v>
      </c>
      <c r="Q238">
        <f t="shared" si="167"/>
        <v>1.4407684098185868E-2</v>
      </c>
      <c r="R238">
        <f t="shared" si="168"/>
        <v>2.0818377602297034E-2</v>
      </c>
      <c r="S238">
        <f t="shared" si="169"/>
        <v>7.5282308657465494E-3</v>
      </c>
      <c r="T238">
        <f t="shared" si="170"/>
        <v>1.3680197353666794E-2</v>
      </c>
      <c r="U238">
        <f t="shared" si="171"/>
        <v>0</v>
      </c>
      <c r="V238">
        <f t="shared" si="172"/>
        <v>1.3220518244315178E-2</v>
      </c>
      <c r="W238">
        <f t="shared" si="173"/>
        <v>-1.7857142857142818E-2</v>
      </c>
      <c r="X238">
        <f t="shared" si="174"/>
        <v>1.9240506329113694E-3</v>
      </c>
      <c r="Y238">
        <f t="shared" si="175"/>
        <v>-2.673796791443825E-3</v>
      </c>
      <c r="Z238">
        <f t="shared" si="176"/>
        <v>7.7586206896551723E-3</v>
      </c>
      <c r="AA238">
        <f t="shared" si="177"/>
        <v>-7.3269327943406622E-3</v>
      </c>
      <c r="AB238">
        <f t="shared" si="178"/>
        <v>5.5175584803723171E-3</v>
      </c>
      <c r="AC238">
        <f t="shared" si="179"/>
        <v>1.4066496163682864E-2</v>
      </c>
      <c r="AD238">
        <f t="shared" si="179"/>
        <v>7.100111573181864E-3</v>
      </c>
      <c r="AG238">
        <f t="shared" si="180"/>
        <v>1.9386638196013052E-4</v>
      </c>
      <c r="AH238">
        <f t="shared" si="181"/>
        <v>5.1443835762078908E-4</v>
      </c>
      <c r="AI238">
        <f t="shared" si="182"/>
        <v>6.1292621676039039E-5</v>
      </c>
      <c r="AJ238">
        <f t="shared" si="183"/>
        <v>1.9094990688363591E-4</v>
      </c>
      <c r="AK238">
        <f t="shared" si="184"/>
        <v>7.2689145511734869E-8</v>
      </c>
      <c r="AL238">
        <f t="shared" si="185"/>
        <v>1.6857499354001082E-4</v>
      </c>
      <c r="AM238">
        <f t="shared" si="186"/>
        <v>2.7113977007971261E-4</v>
      </c>
      <c r="AN238">
        <f t="shared" si="187"/>
        <v>9.9542665387837978E-6</v>
      </c>
      <c r="AO238">
        <f t="shared" si="188"/>
        <v>9.5064438484861901E-6</v>
      </c>
      <c r="AP238">
        <f t="shared" si="189"/>
        <v>5.2847327896396474E-5</v>
      </c>
      <c r="AQ238">
        <f t="shared" si="190"/>
        <v>4.9292015139777793E-5</v>
      </c>
      <c r="AR238">
        <f t="shared" si="191"/>
        <v>3.2244503918614069E-5</v>
      </c>
      <c r="AS238">
        <f t="shared" si="192"/>
        <v>1.91995455867846E-4</v>
      </c>
      <c r="AT238">
        <f t="shared" si="193"/>
        <v>5.2722276114086898E-5</v>
      </c>
      <c r="AV238">
        <f t="shared" si="194"/>
        <v>1.9302949061662359E-2</v>
      </c>
      <c r="AW238">
        <f t="shared" si="195"/>
        <v>-0.16598240469208217</v>
      </c>
      <c r="AX238">
        <f t="shared" si="196"/>
        <v>-1.9536019536019536E-2</v>
      </c>
      <c r="AY238">
        <f t="shared" si="197"/>
        <v>-4.8421052631578948E-2</v>
      </c>
      <c r="AZ238">
        <f t="shared" si="198"/>
        <v>-7.4416733708768598E-3</v>
      </c>
      <c r="BA238">
        <f t="shared" si="199"/>
        <v>3.288409703504043E-2</v>
      </c>
      <c r="BB238">
        <f t="shared" si="200"/>
        <v>-6.2356566782506007E-2</v>
      </c>
      <c r="BC238">
        <f t="shared" si="201"/>
        <v>-8.3973706138320586E-2</v>
      </c>
      <c r="BD238">
        <f t="shared" si="202"/>
        <v>-1.1158223610801159E-3</v>
      </c>
      <c r="BE238">
        <f t="shared" si="203"/>
        <v>7.2376357056694813E-3</v>
      </c>
      <c r="BF238">
        <f t="shared" si="204"/>
        <v>4.4946808510638238E-2</v>
      </c>
      <c r="BG238">
        <f t="shared" si="205"/>
        <v>3.3372711163614746E-2</v>
      </c>
      <c r="BH238">
        <f t="shared" si="206"/>
        <v>-8.3236994219653179E-2</v>
      </c>
      <c r="BI238">
        <f t="shared" si="207"/>
        <v>-1.731987331749802E-2</v>
      </c>
      <c r="BL238">
        <f t="shared" si="208"/>
        <v>4.4369209351601161E-5</v>
      </c>
      <c r="BM238">
        <f t="shared" si="209"/>
        <v>1.7023240221420592E-2</v>
      </c>
      <c r="BN238">
        <f t="shared" si="210"/>
        <v>1.779669576170269E-4</v>
      </c>
      <c r="BO238">
        <f t="shared" si="211"/>
        <v>2.167083281382294E-3</v>
      </c>
      <c r="BP238">
        <f t="shared" si="212"/>
        <v>1.1184094146967811E-5</v>
      </c>
      <c r="BQ238">
        <f t="shared" si="213"/>
        <v>1.0672675641485716E-3</v>
      </c>
      <c r="BR238">
        <f t="shared" si="214"/>
        <v>1.2789797432764148E-3</v>
      </c>
      <c r="BS238">
        <f t="shared" si="215"/>
        <v>3.9468825076180315E-3</v>
      </c>
      <c r="BT238">
        <f t="shared" si="216"/>
        <v>9.539695625220953E-5</v>
      </c>
      <c r="BU238">
        <f t="shared" si="217"/>
        <v>3.077967342963411E-7</v>
      </c>
      <c r="BV238">
        <f t="shared" si="218"/>
        <v>2.6126422333462378E-3</v>
      </c>
      <c r="BW238">
        <f t="shared" si="219"/>
        <v>1.4650007786496768E-3</v>
      </c>
      <c r="BX238">
        <f t="shared" si="220"/>
        <v>7.5261527827187574E-3</v>
      </c>
      <c r="BY238">
        <f t="shared" si="221"/>
        <v>1.8824092006467007E-4</v>
      </c>
    </row>
    <row r="239" spans="1:77" ht="15.75" thickBot="1">
      <c r="A239" s="1">
        <v>40980</v>
      </c>
      <c r="B239" s="3">
        <v>18.739999999999998</v>
      </c>
      <c r="C239" s="3">
        <v>139.30000000000001</v>
      </c>
      <c r="D239" s="3">
        <v>797</v>
      </c>
      <c r="E239" s="3">
        <v>445.9</v>
      </c>
      <c r="F239" s="2">
        <v>98.7</v>
      </c>
      <c r="G239" s="3">
        <v>3782</v>
      </c>
      <c r="H239" s="2">
        <v>145.6</v>
      </c>
      <c r="I239" s="3">
        <v>98.75</v>
      </c>
      <c r="J239" s="3">
        <v>448.8</v>
      </c>
      <c r="K239" s="3">
        <v>11600</v>
      </c>
      <c r="L239" s="3">
        <v>395.8</v>
      </c>
      <c r="M239" s="3">
        <v>173.99</v>
      </c>
      <c r="N239" s="3">
        <v>782</v>
      </c>
      <c r="O239" s="3">
        <v>985.9</v>
      </c>
      <c r="Q239">
        <f t="shared" si="167"/>
        <v>-2.6609898882384627E-3</v>
      </c>
      <c r="R239">
        <f t="shared" si="168"/>
        <v>1.7531044558071626E-2</v>
      </c>
      <c r="S239">
        <f t="shared" si="169"/>
        <v>-1.2269178336844686E-2</v>
      </c>
      <c r="T239">
        <f t="shared" si="170"/>
        <v>-4.1075268817204351E-2</v>
      </c>
      <c r="U239">
        <f t="shared" si="171"/>
        <v>-1.517450682852721E-3</v>
      </c>
      <c r="V239">
        <f t="shared" si="172"/>
        <v>9.879839786381843E-3</v>
      </c>
      <c r="W239">
        <f t="shared" si="173"/>
        <v>-2.7397260273972993E-3</v>
      </c>
      <c r="X239">
        <f t="shared" si="174"/>
        <v>-5.060728744938984E-4</v>
      </c>
      <c r="Y239">
        <f t="shared" si="175"/>
        <v>1.115324559446799E-3</v>
      </c>
      <c r="Z239">
        <f t="shared" si="176"/>
        <v>1.1333914559721011E-2</v>
      </c>
      <c r="AA239">
        <f t="shared" si="177"/>
        <v>2.0253164556962313E-3</v>
      </c>
      <c r="AB239">
        <f t="shared" si="178"/>
        <v>5.7225433526012087E-3</v>
      </c>
      <c r="AC239">
        <f t="shared" si="179"/>
        <v>-2.6151930261519303E-2</v>
      </c>
      <c r="AD239">
        <f t="shared" si="179"/>
        <v>-1.2025253031365868E-2</v>
      </c>
      <c r="AG239">
        <f t="shared" si="180"/>
        <v>9.8915479797617958E-6</v>
      </c>
      <c r="AH239">
        <f t="shared" si="181"/>
        <v>3.7612337876985648E-4</v>
      </c>
      <c r="AI239">
        <f t="shared" si="182"/>
        <v>1.4324376562232418E-4</v>
      </c>
      <c r="AJ239">
        <f t="shared" si="183"/>
        <v>1.6758382665279827E-3</v>
      </c>
      <c r="AK239">
        <f t="shared" si="184"/>
        <v>1.5571082516051301E-6</v>
      </c>
      <c r="AL239">
        <f t="shared" si="185"/>
        <v>9.2986771092667779E-5</v>
      </c>
      <c r="AM239">
        <f t="shared" si="186"/>
        <v>1.8195459670463906E-6</v>
      </c>
      <c r="AN239">
        <f t="shared" si="187"/>
        <v>5.2550142534754934E-7</v>
      </c>
      <c r="AO239">
        <f t="shared" si="188"/>
        <v>4.9825132235424049E-7</v>
      </c>
      <c r="AP239">
        <f t="shared" si="189"/>
        <v>1.1761208666231637E-4</v>
      </c>
      <c r="AQ239">
        <f t="shared" si="190"/>
        <v>5.4355285869412561E-6</v>
      </c>
      <c r="AR239">
        <f t="shared" si="191"/>
        <v>3.4614504925748095E-5</v>
      </c>
      <c r="AS239">
        <f t="shared" si="192"/>
        <v>6.9496474197390675E-4</v>
      </c>
      <c r="AT239">
        <f t="shared" si="193"/>
        <v>1.4076289401586454E-4</v>
      </c>
      <c r="AV239">
        <f t="shared" si="194"/>
        <v>3.9378813089295465E-2</v>
      </c>
      <c r="AW239">
        <f t="shared" si="195"/>
        <v>-0.12499999999999986</v>
      </c>
      <c r="AX239">
        <f t="shared" si="196"/>
        <v>-9.9378881987577643E-3</v>
      </c>
      <c r="AY239">
        <f t="shared" si="197"/>
        <v>-4.272219836839853E-2</v>
      </c>
      <c r="AZ239">
        <f t="shared" si="198"/>
        <v>5.0916496945010185E-3</v>
      </c>
      <c r="BA239">
        <f t="shared" si="199"/>
        <v>4.8807542983915694E-2</v>
      </c>
      <c r="BB239">
        <f t="shared" si="200"/>
        <v>-4.5245901639344298E-2</v>
      </c>
      <c r="BC239">
        <f t="shared" si="201"/>
        <v>-0.10227272727272728</v>
      </c>
      <c r="BD239">
        <f t="shared" si="202"/>
        <v>-2.6666666666666414E-3</v>
      </c>
      <c r="BE239">
        <f t="shared" si="203"/>
        <v>8.6214328821450129E-5</v>
      </c>
      <c r="BF239">
        <f t="shared" si="204"/>
        <v>6.3978494623655943E-2</v>
      </c>
      <c r="BG239">
        <f t="shared" si="205"/>
        <v>3.2581602373887297E-2</v>
      </c>
      <c r="BH239">
        <f t="shared" si="206"/>
        <v>-6.4593301435406703E-2</v>
      </c>
      <c r="BI239">
        <f t="shared" si="207"/>
        <v>-4.945498587000381E-3</v>
      </c>
      <c r="BL239">
        <f t="shared" si="208"/>
        <v>7.1486105545717467E-4</v>
      </c>
      <c r="BM239">
        <f t="shared" si="209"/>
        <v>8.0085916784892724E-3</v>
      </c>
      <c r="BN239">
        <f t="shared" si="210"/>
        <v>1.400476703000254E-5</v>
      </c>
      <c r="BO239">
        <f t="shared" si="211"/>
        <v>1.6689747578085459E-3</v>
      </c>
      <c r="BP239">
        <f t="shared" si="212"/>
        <v>8.4438827265190995E-5</v>
      </c>
      <c r="BQ239">
        <f t="shared" si="213"/>
        <v>2.361231757646221E-3</v>
      </c>
      <c r="BR239">
        <f t="shared" si="214"/>
        <v>3.4790311494051906E-4</v>
      </c>
      <c r="BS239">
        <f t="shared" si="215"/>
        <v>6.5809801088321865E-3</v>
      </c>
      <c r="BT239">
        <f t="shared" si="216"/>
        <v>1.2809669049198831E-4</v>
      </c>
      <c r="BU239">
        <f t="shared" si="217"/>
        <v>4.3515488565282407E-5</v>
      </c>
      <c r="BV239">
        <f t="shared" si="218"/>
        <v>4.9204189783232507E-3</v>
      </c>
      <c r="BW239">
        <f t="shared" si="219"/>
        <v>1.4050667340128214E-3</v>
      </c>
      <c r="BX239">
        <f t="shared" si="220"/>
        <v>4.6389325084107529E-3</v>
      </c>
      <c r="BY239">
        <f t="shared" si="221"/>
        <v>1.8109545355348738E-6</v>
      </c>
    </row>
    <row r="240" spans="1:77" ht="15.75" thickBot="1">
      <c r="A240" s="1">
        <v>40977</v>
      </c>
      <c r="B240" s="3">
        <v>18.79</v>
      </c>
      <c r="C240" s="3">
        <v>136.9</v>
      </c>
      <c r="D240" s="3">
        <v>806.9</v>
      </c>
      <c r="E240" s="3">
        <v>465</v>
      </c>
      <c r="F240" s="2">
        <v>98.85</v>
      </c>
      <c r="G240" s="3">
        <v>3745</v>
      </c>
      <c r="H240" s="2">
        <v>146</v>
      </c>
      <c r="I240" s="3">
        <v>98.8</v>
      </c>
      <c r="J240" s="3">
        <v>448.3</v>
      </c>
      <c r="K240" s="3">
        <v>11470</v>
      </c>
      <c r="L240" s="3">
        <v>395</v>
      </c>
      <c r="M240" s="3">
        <v>173</v>
      </c>
      <c r="N240" s="3">
        <v>803</v>
      </c>
      <c r="O240" s="3">
        <v>997.9</v>
      </c>
      <c r="Q240">
        <f t="shared" si="167"/>
        <v>6.9667738478027333E-3</v>
      </c>
      <c r="R240">
        <f t="shared" si="168"/>
        <v>1.0332103321033253E-2</v>
      </c>
      <c r="S240">
        <f t="shared" si="169"/>
        <v>6.737367436057364E-3</v>
      </c>
      <c r="T240">
        <f t="shared" si="170"/>
        <v>6.0579835569017993E-3</v>
      </c>
      <c r="U240">
        <f t="shared" si="171"/>
        <v>-3.0257186081695548E-3</v>
      </c>
      <c r="V240">
        <f t="shared" si="172"/>
        <v>-7.9470198675496689E-3</v>
      </c>
      <c r="W240">
        <f t="shared" si="173"/>
        <v>-4.0927694406548048E-3</v>
      </c>
      <c r="X240">
        <f t="shared" si="174"/>
        <v>-7.0351758793970138E-3</v>
      </c>
      <c r="Y240">
        <f t="shared" si="175"/>
        <v>6.6964285714288252E-4</v>
      </c>
      <c r="Z240">
        <f t="shared" si="176"/>
        <v>-6.9264069264069264E-3</v>
      </c>
      <c r="AA240">
        <f t="shared" si="177"/>
        <v>-7.5891727801672489E-4</v>
      </c>
      <c r="AB240">
        <f t="shared" si="178"/>
        <v>2.8985507246376812E-3</v>
      </c>
      <c r="AC240">
        <f t="shared" si="179"/>
        <v>3.7499999999999999E-3</v>
      </c>
      <c r="AD240">
        <f t="shared" si="179"/>
        <v>1.4049172102358026E-3</v>
      </c>
      <c r="AG240">
        <f t="shared" si="180"/>
        <v>4.2025147664428033E-5</v>
      </c>
      <c r="AH240">
        <f t="shared" si="181"/>
        <v>1.4871703278725512E-4</v>
      </c>
      <c r="AI240">
        <f t="shared" si="182"/>
        <v>4.9534809620897848E-5</v>
      </c>
      <c r="AJ240">
        <f t="shared" si="183"/>
        <v>3.8393498449591975E-5</v>
      </c>
      <c r="AK240">
        <f t="shared" si="184"/>
        <v>7.5961388164119801E-6</v>
      </c>
      <c r="AL240">
        <f t="shared" si="185"/>
        <v>6.6976134166627356E-5</v>
      </c>
      <c r="AM240">
        <f t="shared" si="186"/>
        <v>7.3005277678375744E-6</v>
      </c>
      <c r="AN240">
        <f t="shared" si="187"/>
        <v>3.3688601053509935E-5</v>
      </c>
      <c r="AO240">
        <f t="shared" si="188"/>
        <v>6.7697532057407775E-8</v>
      </c>
      <c r="AP240">
        <f t="shared" si="189"/>
        <v>5.4988318103894316E-5</v>
      </c>
      <c r="AQ240">
        <f t="shared" si="190"/>
        <v>2.0503845747590001E-7</v>
      </c>
      <c r="AR240">
        <f t="shared" si="191"/>
        <v>9.360030339033469E-6</v>
      </c>
      <c r="AS240">
        <f t="shared" si="192"/>
        <v>1.2529804035813508E-5</v>
      </c>
      <c r="AT240">
        <f t="shared" si="193"/>
        <v>2.4517807428524249E-6</v>
      </c>
      <c r="AV240">
        <f t="shared" si="194"/>
        <v>1.1847065158858312E-2</v>
      </c>
      <c r="AW240">
        <f t="shared" si="195"/>
        <v>-0.16874127147974979</v>
      </c>
      <c r="AX240">
        <f t="shared" si="196"/>
        <v>-1.0060115323273274E-2</v>
      </c>
      <c r="AY240">
        <f t="shared" si="197"/>
        <v>-7.0371851259496174E-2</v>
      </c>
      <c r="AZ240">
        <f t="shared" si="198"/>
        <v>-6.5326633165829718E-3</v>
      </c>
      <c r="BA240">
        <f t="shared" si="199"/>
        <v>8.3467959073774897E-3</v>
      </c>
      <c r="BB240">
        <f t="shared" si="200"/>
        <v>-9.2039800995024942E-2</v>
      </c>
      <c r="BC240">
        <f t="shared" si="201"/>
        <v>-8.0673676374802286E-2</v>
      </c>
      <c r="BD240">
        <f t="shared" si="202"/>
        <v>6.6964285714288252E-4</v>
      </c>
      <c r="BE240">
        <f t="shared" si="203"/>
        <v>-1.8819503849443968E-2</v>
      </c>
      <c r="BF240">
        <f t="shared" si="204"/>
        <v>4.9136786188579015E-2</v>
      </c>
      <c r="BG240">
        <f t="shared" si="205"/>
        <v>2.6706231454005934E-2</v>
      </c>
      <c r="BH240">
        <f t="shared" si="206"/>
        <v>-8.3333333333333329E-2</v>
      </c>
      <c r="BI240">
        <f t="shared" si="207"/>
        <v>-2.719828426593876E-2</v>
      </c>
      <c r="BL240">
        <f t="shared" si="208"/>
        <v>6.3180600930584593E-7</v>
      </c>
      <c r="BM240">
        <f t="shared" si="209"/>
        <v>1.7750767591783474E-2</v>
      </c>
      <c r="BN240">
        <f t="shared" si="210"/>
        <v>1.493452625586537E-5</v>
      </c>
      <c r="BO240">
        <f t="shared" si="211"/>
        <v>4.6926254402951282E-3</v>
      </c>
      <c r="BP240">
        <f t="shared" si="212"/>
        <v>5.9304562788127919E-6</v>
      </c>
      <c r="BQ240">
        <f t="shared" si="213"/>
        <v>6.6125522984015369E-5</v>
      </c>
      <c r="BR240">
        <f t="shared" si="214"/>
        <v>4.2831868335200573E-3</v>
      </c>
      <c r="BS240">
        <f t="shared" si="215"/>
        <v>3.5431291181485945E-3</v>
      </c>
      <c r="BT240">
        <f t="shared" si="216"/>
        <v>6.3707077138895049E-5</v>
      </c>
      <c r="BU240">
        <f t="shared" si="217"/>
        <v>6.5036961263837279E-4</v>
      </c>
      <c r="BV240">
        <f t="shared" si="218"/>
        <v>3.0585312857776179E-3</v>
      </c>
      <c r="BW240">
        <f t="shared" si="219"/>
        <v>9.9911932752458289E-4</v>
      </c>
      <c r="BX240">
        <f t="shared" si="220"/>
        <v>7.5428775556852304E-3</v>
      </c>
      <c r="BY240">
        <f t="shared" si="221"/>
        <v>5.5688933379865861E-4</v>
      </c>
    </row>
    <row r="241" spans="1:77" ht="15.75" thickBot="1">
      <c r="A241" s="1">
        <v>40976</v>
      </c>
      <c r="B241" s="3">
        <v>18.66</v>
      </c>
      <c r="C241" s="3">
        <v>135.5</v>
      </c>
      <c r="D241" s="3">
        <v>801.5</v>
      </c>
      <c r="E241" s="3">
        <v>462.2</v>
      </c>
      <c r="F241" s="2">
        <v>99.15</v>
      </c>
      <c r="G241" s="3">
        <v>3775</v>
      </c>
      <c r="H241" s="2">
        <v>146.6</v>
      </c>
      <c r="I241" s="3">
        <v>99.5</v>
      </c>
      <c r="J241" s="3">
        <v>448</v>
      </c>
      <c r="K241" s="3">
        <v>11550</v>
      </c>
      <c r="L241" s="3">
        <v>395.3</v>
      </c>
      <c r="M241" s="3">
        <v>172.5</v>
      </c>
      <c r="N241" s="3">
        <v>800</v>
      </c>
      <c r="O241" s="3">
        <v>996.5</v>
      </c>
      <c r="Q241">
        <f t="shared" si="167"/>
        <v>2.6867275658248638E-3</v>
      </c>
      <c r="R241">
        <f t="shared" si="168"/>
        <v>2.6515151515151516E-2</v>
      </c>
      <c r="S241">
        <f t="shared" si="169"/>
        <v>-1.2931034482758621E-2</v>
      </c>
      <c r="T241">
        <f t="shared" si="170"/>
        <v>1.7389390270746152E-2</v>
      </c>
      <c r="U241">
        <f t="shared" si="171"/>
        <v>-5.0175614651279477E-3</v>
      </c>
      <c r="V241">
        <f t="shared" si="172"/>
        <v>1.7520215633423181E-2</v>
      </c>
      <c r="W241">
        <f t="shared" si="173"/>
        <v>1.45328719723183E-2</v>
      </c>
      <c r="X241">
        <f t="shared" si="174"/>
        <v>-1.0049241282288329E-4</v>
      </c>
      <c r="Y241">
        <f t="shared" si="175"/>
        <v>1.2429378531073447E-2</v>
      </c>
      <c r="Z241">
        <f t="shared" si="176"/>
        <v>-5.1679586563307496E-3</v>
      </c>
      <c r="AA241">
        <f t="shared" si="177"/>
        <v>6.8772287315333382E-3</v>
      </c>
      <c r="AB241">
        <f t="shared" si="178"/>
        <v>-2.3134759976865568E-3</v>
      </c>
      <c r="AC241">
        <f t="shared" si="179"/>
        <v>-1.2498437695290931E-4</v>
      </c>
      <c r="AD241">
        <f t="shared" si="179"/>
        <v>6.0575466935890963E-3</v>
      </c>
      <c r="AG241">
        <f t="shared" si="180"/>
        <v>4.8515979059069323E-6</v>
      </c>
      <c r="AH241">
        <f t="shared" si="181"/>
        <v>8.0531131040340411E-4</v>
      </c>
      <c r="AI241">
        <f t="shared" si="182"/>
        <v>1.5952460191248952E-4</v>
      </c>
      <c r="AJ241">
        <f t="shared" si="183"/>
        <v>3.0721870571331987E-4</v>
      </c>
      <c r="AK241">
        <f t="shared" si="184"/>
        <v>2.2543050275420567E-5</v>
      </c>
      <c r="AL241">
        <f t="shared" si="185"/>
        <v>2.9871386563984695E-4</v>
      </c>
      <c r="AM241">
        <f t="shared" si="186"/>
        <v>2.5356398378032456E-4</v>
      </c>
      <c r="AN241">
        <f t="shared" si="187"/>
        <v>1.2780194713001884E-6</v>
      </c>
      <c r="AO241">
        <f t="shared" si="188"/>
        <v>1.4447855296403531E-4</v>
      </c>
      <c r="AP241">
        <f t="shared" si="189"/>
        <v>3.2001225653236623E-5</v>
      </c>
      <c r="AQ241">
        <f t="shared" si="190"/>
        <v>5.1600291456625714E-5</v>
      </c>
      <c r="AR241">
        <f t="shared" si="191"/>
        <v>4.6337300525935892E-6</v>
      </c>
      <c r="AS241">
        <f t="shared" si="192"/>
        <v>1.1238455238044728E-7</v>
      </c>
      <c r="AT241">
        <f t="shared" si="193"/>
        <v>3.8669068188885242E-5</v>
      </c>
      <c r="AV241">
        <f t="shared" si="194"/>
        <v>2.6867275658248638E-3</v>
      </c>
      <c r="AW241">
        <f t="shared" si="195"/>
        <v>-0.1787878787878788</v>
      </c>
      <c r="AX241">
        <f t="shared" si="196"/>
        <v>-2.3751522533495738E-2</v>
      </c>
      <c r="AY241">
        <f t="shared" si="197"/>
        <v>-5.0924024640657109E-2</v>
      </c>
      <c r="AZ241">
        <f t="shared" si="198"/>
        <v>-8.0040020010004719E-3</v>
      </c>
      <c r="BA241">
        <f t="shared" si="199"/>
        <v>1.3694951664876477E-2</v>
      </c>
      <c r="BB241">
        <f t="shared" si="200"/>
        <v>-9.4223046030274954E-2</v>
      </c>
      <c r="BC241">
        <f t="shared" si="201"/>
        <v>-0.13470736585790063</v>
      </c>
      <c r="BD241">
        <f t="shared" si="202"/>
        <v>0</v>
      </c>
      <c r="BE241">
        <f t="shared" si="203"/>
        <v>-1.282051282051282E-2</v>
      </c>
      <c r="BF241">
        <f t="shared" si="204"/>
        <v>5.1889302820649283E-2</v>
      </c>
      <c r="BG241">
        <f t="shared" si="205"/>
        <v>-8.5637105580781015E-3</v>
      </c>
      <c r="BH241">
        <f t="shared" si="206"/>
        <v>-9.5534200113058229E-2</v>
      </c>
      <c r="BI241">
        <f t="shared" si="207"/>
        <v>-2.7045498925991059E-2</v>
      </c>
      <c r="BL241">
        <f t="shared" si="208"/>
        <v>9.910600407543149E-5</v>
      </c>
      <c r="BM241">
        <f t="shared" si="209"/>
        <v>2.0528761213243516E-2</v>
      </c>
      <c r="BN241">
        <f t="shared" si="210"/>
        <v>3.0821063211477497E-4</v>
      </c>
      <c r="BO241">
        <f t="shared" si="211"/>
        <v>2.4063845646344296E-3</v>
      </c>
      <c r="BP241">
        <f t="shared" si="212"/>
        <v>1.5261457152701319E-5</v>
      </c>
      <c r="BQ241">
        <f t="shared" si="213"/>
        <v>1.8170813261943132E-4</v>
      </c>
      <c r="BR241">
        <f t="shared" si="214"/>
        <v>4.573722965682237E-3</v>
      </c>
      <c r="BS241">
        <f t="shared" si="215"/>
        <v>1.2895391845786038E-2</v>
      </c>
      <c r="BT241">
        <f t="shared" si="216"/>
        <v>7.4845237076594215E-5</v>
      </c>
      <c r="BU241">
        <f t="shared" si="217"/>
        <v>3.8038082540458077E-4</v>
      </c>
      <c r="BV241">
        <f t="shared" si="218"/>
        <v>3.3705579369755494E-3</v>
      </c>
      <c r="BW241">
        <f t="shared" si="219"/>
        <v>1.3403602921108866E-5</v>
      </c>
      <c r="BX241">
        <f t="shared" si="220"/>
        <v>9.8110229516207795E-3</v>
      </c>
      <c r="BY241">
        <f t="shared" si="221"/>
        <v>5.4970166661755574E-4</v>
      </c>
    </row>
    <row r="242" spans="1:77" ht="15.75" thickBot="1">
      <c r="A242" s="1">
        <v>40975</v>
      </c>
      <c r="B242" s="3">
        <v>18.61</v>
      </c>
      <c r="C242" s="3">
        <v>132</v>
      </c>
      <c r="D242" s="3">
        <v>812</v>
      </c>
      <c r="E242" s="3">
        <v>454.3</v>
      </c>
      <c r="F242" s="2">
        <v>99.65</v>
      </c>
      <c r="G242" s="3">
        <v>3710</v>
      </c>
      <c r="H242" s="2">
        <v>144.5</v>
      </c>
      <c r="I242" s="3">
        <v>99.51</v>
      </c>
      <c r="J242" s="3">
        <v>442.5</v>
      </c>
      <c r="K242" s="3">
        <v>11610</v>
      </c>
      <c r="L242" s="3">
        <v>392.6</v>
      </c>
      <c r="M242" s="3">
        <v>172.9</v>
      </c>
      <c r="N242" s="3">
        <v>800.1</v>
      </c>
      <c r="O242" s="3">
        <v>990.5</v>
      </c>
      <c r="Q242">
        <f t="shared" si="167"/>
        <v>-9.5795635976583145E-3</v>
      </c>
      <c r="R242">
        <f t="shared" si="168"/>
        <v>2.7237354085603113E-2</v>
      </c>
      <c r="S242">
        <f t="shared" si="169"/>
        <v>-4.9019607843137254E-3</v>
      </c>
      <c r="T242">
        <f t="shared" si="170"/>
        <v>1.1353517364203078E-2</v>
      </c>
      <c r="U242">
        <f t="shared" si="171"/>
        <v>1.4249363867684536E-2</v>
      </c>
      <c r="V242">
        <f t="shared" si="172"/>
        <v>1.532567049808429E-2</v>
      </c>
      <c r="W242">
        <f t="shared" si="173"/>
        <v>-1.5667574931880184E-2</v>
      </c>
      <c r="X242">
        <f t="shared" si="174"/>
        <v>-1.960591133004921E-2</v>
      </c>
      <c r="Y242">
        <f t="shared" si="175"/>
        <v>-1.128668171557562E-3</v>
      </c>
      <c r="Z242">
        <f t="shared" si="176"/>
        <v>1.9136235955056181E-2</v>
      </c>
      <c r="AA242">
        <f t="shared" si="177"/>
        <v>-2.0703417311050024E-2</v>
      </c>
      <c r="AB242">
        <f t="shared" si="178"/>
        <v>5.2325581395349166E-3</v>
      </c>
      <c r="AC242">
        <f t="shared" si="179"/>
        <v>1.2500000000002841E-4</v>
      </c>
      <c r="AD242">
        <f t="shared" si="179"/>
        <v>1.0106114199090451E-3</v>
      </c>
      <c r="AG242">
        <f t="shared" si="180"/>
        <v>1.0127718925406931E-4</v>
      </c>
      <c r="AH242">
        <f t="shared" si="181"/>
        <v>8.4682222689642364E-4</v>
      </c>
      <c r="AI242">
        <f t="shared" si="182"/>
        <v>2.1171328586749231E-5</v>
      </c>
      <c r="AJ242">
        <f t="shared" si="183"/>
        <v>1.3206106611750058E-4</v>
      </c>
      <c r="AK242">
        <f t="shared" si="184"/>
        <v>2.1080058027498144E-4</v>
      </c>
      <c r="AL242">
        <f t="shared" si="185"/>
        <v>2.2767175149398288E-4</v>
      </c>
      <c r="AM242">
        <f t="shared" si="186"/>
        <v>2.0382571546985034E-4</v>
      </c>
      <c r="AN242">
        <f t="shared" si="187"/>
        <v>3.3763782040984613E-4</v>
      </c>
      <c r="AO242">
        <f t="shared" si="188"/>
        <v>2.3658240078610122E-6</v>
      </c>
      <c r="AP242">
        <f t="shared" si="189"/>
        <v>3.4771926236079842E-4</v>
      </c>
      <c r="AQ242">
        <f t="shared" si="190"/>
        <v>4.160503269173949E-4</v>
      </c>
      <c r="AR242">
        <f t="shared" si="191"/>
        <v>2.908902332139984E-5</v>
      </c>
      <c r="AS242">
        <f t="shared" si="192"/>
        <v>7.2681893307083797E-9</v>
      </c>
      <c r="AT242">
        <f t="shared" si="193"/>
        <v>1.3724369173001785E-6</v>
      </c>
      <c r="AV242">
        <f t="shared" si="194"/>
        <v>-1.0735373054213406E-3</v>
      </c>
      <c r="AW242">
        <f t="shared" si="195"/>
        <v>-0.15384615384615385</v>
      </c>
      <c r="AX242">
        <f t="shared" si="196"/>
        <v>6.1957868649318466E-3</v>
      </c>
      <c r="AY242">
        <f t="shared" si="197"/>
        <v>-2.3010752688172018E-2</v>
      </c>
      <c r="AZ242">
        <f t="shared" si="198"/>
        <v>2.1118262268705547E-3</v>
      </c>
      <c r="BA242">
        <f t="shared" si="199"/>
        <v>6.2381339842690533E-3</v>
      </c>
      <c r="BB242">
        <f t="shared" si="200"/>
        <v>-7.371794871794872E-2</v>
      </c>
      <c r="BC242">
        <f t="shared" si="201"/>
        <v>-0.16462390866353255</v>
      </c>
      <c r="BD242">
        <f t="shared" si="202"/>
        <v>-1.6666666666666666E-2</v>
      </c>
      <c r="BE242">
        <f t="shared" si="203"/>
        <v>-5.6526207605344294E-3</v>
      </c>
      <c r="BF242">
        <f t="shared" si="204"/>
        <v>4.4704630122405567E-2</v>
      </c>
      <c r="BG242">
        <f t="shared" si="205"/>
        <v>2.3188405797101778E-3</v>
      </c>
      <c r="BH242">
        <f t="shared" si="206"/>
        <v>-7.0299790843597484E-2</v>
      </c>
      <c r="BI242">
        <f t="shared" si="207"/>
        <v>-1.1772922278758809E-2</v>
      </c>
      <c r="BL242">
        <f t="shared" si="208"/>
        <v>1.8811397255004728E-4</v>
      </c>
      <c r="BM242">
        <f t="shared" si="209"/>
        <v>1.4003619298348358E-2</v>
      </c>
      <c r="BN242">
        <f t="shared" si="210"/>
        <v>1.5354631589901646E-4</v>
      </c>
      <c r="BO242">
        <f t="shared" si="211"/>
        <v>4.4696901859024102E-4</v>
      </c>
      <c r="BP242">
        <f t="shared" si="212"/>
        <v>3.8554620735067036E-5</v>
      </c>
      <c r="BQ242">
        <f t="shared" si="213"/>
        <v>3.6277712137375557E-5</v>
      </c>
      <c r="BR242">
        <f t="shared" si="214"/>
        <v>2.2206909995936951E-3</v>
      </c>
      <c r="BS242">
        <f t="shared" si="215"/>
        <v>2.0584909665469484E-2</v>
      </c>
      <c r="BT242">
        <f t="shared" si="216"/>
        <v>6.4100015425614418E-4</v>
      </c>
      <c r="BU242">
        <f t="shared" si="217"/>
        <v>1.5216362643175548E-4</v>
      </c>
      <c r="BV242">
        <f t="shared" si="218"/>
        <v>2.5879434655831641E-3</v>
      </c>
      <c r="BW242">
        <f t="shared" si="219"/>
        <v>5.2149455729499153E-5</v>
      </c>
      <c r="BX242">
        <f t="shared" si="220"/>
        <v>5.4488311998340758E-3</v>
      </c>
      <c r="BY242">
        <f t="shared" si="221"/>
        <v>6.6800230537358406E-5</v>
      </c>
    </row>
    <row r="243" spans="1:77" ht="15.75" thickBot="1">
      <c r="A243" s="1">
        <v>40974</v>
      </c>
      <c r="B243" s="3">
        <v>18.79</v>
      </c>
      <c r="C243" s="3">
        <v>128.5</v>
      </c>
      <c r="D243" s="3">
        <v>816</v>
      </c>
      <c r="E243" s="3">
        <v>449.2</v>
      </c>
      <c r="F243" s="2">
        <v>98.25</v>
      </c>
      <c r="G243" s="3">
        <v>3654</v>
      </c>
      <c r="H243" s="2">
        <v>146.80000000000001</v>
      </c>
      <c r="I243" s="3">
        <v>101.5</v>
      </c>
      <c r="J243" s="3">
        <v>443</v>
      </c>
      <c r="K243" s="3">
        <v>11392</v>
      </c>
      <c r="L243" s="3">
        <v>400.9</v>
      </c>
      <c r="M243" s="3">
        <v>172</v>
      </c>
      <c r="N243" s="3">
        <v>800</v>
      </c>
      <c r="O243" s="3">
        <v>989.5</v>
      </c>
      <c r="Q243">
        <f t="shared" si="167"/>
        <v>1.567567567567563E-2</v>
      </c>
      <c r="R243">
        <f t="shared" si="168"/>
        <v>-4.2830540037243951E-2</v>
      </c>
      <c r="S243">
        <f t="shared" si="169"/>
        <v>1.3664596273291925E-2</v>
      </c>
      <c r="T243">
        <f t="shared" si="170"/>
        <v>-4.9312169312169335E-2</v>
      </c>
      <c r="U243">
        <f t="shared" si="171"/>
        <v>-2.6393259567557112E-3</v>
      </c>
      <c r="V243">
        <f t="shared" si="172"/>
        <v>6.6115702479338841E-3</v>
      </c>
      <c r="W243">
        <f t="shared" si="173"/>
        <v>-4.5513654096228866E-2</v>
      </c>
      <c r="X243">
        <f t="shared" si="174"/>
        <v>2.9411764705882412E-2</v>
      </c>
      <c r="Y243">
        <f t="shared" si="175"/>
        <v>-2.4769196126998936E-3</v>
      </c>
      <c r="Z243">
        <f t="shared" si="176"/>
        <v>-2.3644802522112267E-3</v>
      </c>
      <c r="AA243">
        <f t="shared" si="177"/>
        <v>-2.7363184079602556E-3</v>
      </c>
      <c r="AB243">
        <f t="shared" si="178"/>
        <v>0</v>
      </c>
      <c r="AC243">
        <f t="shared" si="179"/>
        <v>-2.4390243902439025E-2</v>
      </c>
      <c r="AD243">
        <f t="shared" si="179"/>
        <v>-1.3459621136590228E-2</v>
      </c>
      <c r="AG243">
        <f t="shared" si="180"/>
        <v>2.3078417643510442E-4</v>
      </c>
      <c r="AH243">
        <f t="shared" si="181"/>
        <v>1.6783511355582062E-3</v>
      </c>
      <c r="AI243">
        <f t="shared" si="182"/>
        <v>1.9503032621533633E-4</v>
      </c>
      <c r="AJ243">
        <f t="shared" si="183"/>
        <v>2.4180728472820612E-3</v>
      </c>
      <c r="AK243">
        <f t="shared" si="184"/>
        <v>5.61555728938388E-6</v>
      </c>
      <c r="AL243">
        <f t="shared" si="185"/>
        <v>4.0636740311376799E-5</v>
      </c>
      <c r="AM243">
        <f t="shared" si="186"/>
        <v>1.9468244394970908E-3</v>
      </c>
      <c r="AN243">
        <f t="shared" si="187"/>
        <v>9.3897827167342435E-4</v>
      </c>
      <c r="AO243">
        <f t="shared" si="188"/>
        <v>8.3311605009117152E-6</v>
      </c>
      <c r="AP243">
        <f t="shared" si="189"/>
        <v>8.1423719529544537E-6</v>
      </c>
      <c r="AQ243">
        <f t="shared" si="190"/>
        <v>5.9059345159234408E-6</v>
      </c>
      <c r="AR243">
        <f t="shared" si="191"/>
        <v>2.5877851239446424E-8</v>
      </c>
      <c r="AS243">
        <f t="shared" si="192"/>
        <v>6.0518448112386702E-4</v>
      </c>
      <c r="AT243">
        <f t="shared" si="193"/>
        <v>1.7685600759032309E-4</v>
      </c>
      <c r="AV243">
        <f t="shared" si="194"/>
        <v>1.403130059363184E-2</v>
      </c>
      <c r="AW243">
        <f t="shared" si="195"/>
        <v>-0.17628205128205129</v>
      </c>
      <c r="AX243">
        <f t="shared" si="196"/>
        <v>1.2406947890818859E-2</v>
      </c>
      <c r="AY243">
        <f t="shared" si="197"/>
        <v>-2.1350762527233141E-2</v>
      </c>
      <c r="AZ243">
        <f t="shared" si="198"/>
        <v>-1.2562814070351759E-2</v>
      </c>
      <c r="BA243">
        <f t="shared" si="199"/>
        <v>-5.3367875647668393E-2</v>
      </c>
      <c r="BB243">
        <f t="shared" si="200"/>
        <v>-0.10487804878048773</v>
      </c>
      <c r="BC243">
        <f t="shared" si="201"/>
        <v>-2.591170825335895E-2</v>
      </c>
      <c r="BD243">
        <f t="shared" si="202"/>
        <v>-7.1716718960107319E-3</v>
      </c>
      <c r="BE243">
        <f t="shared" si="203"/>
        <v>-2.6324786324786326E-2</v>
      </c>
      <c r="BF243">
        <f t="shared" si="204"/>
        <v>6.3395225464190921E-2</v>
      </c>
      <c r="BG243">
        <f t="shared" si="205"/>
        <v>-6.3547082611207072E-3</v>
      </c>
      <c r="BH243">
        <f t="shared" si="206"/>
        <v>-7.5678798382437892E-2</v>
      </c>
      <c r="BI243">
        <f t="shared" si="207"/>
        <v>-2.1556412538316975E-2</v>
      </c>
      <c r="BL243">
        <f t="shared" si="208"/>
        <v>1.9303578241402687E-6</v>
      </c>
      <c r="BM243">
        <f t="shared" si="209"/>
        <v>1.9816977401105274E-2</v>
      </c>
      <c r="BN243">
        <f t="shared" si="210"/>
        <v>3.4605455903370121E-4</v>
      </c>
      <c r="BO243">
        <f t="shared" si="211"/>
        <v>3.7953475113008375E-4</v>
      </c>
      <c r="BP243">
        <f t="shared" si="212"/>
        <v>7.1663057602449891E-5</v>
      </c>
      <c r="BQ243">
        <f t="shared" si="213"/>
        <v>2.8711283956499071E-3</v>
      </c>
      <c r="BR243">
        <f t="shared" si="214"/>
        <v>6.1284329219994131E-3</v>
      </c>
      <c r="BS243">
        <f t="shared" si="215"/>
        <v>2.267875105963282E-5</v>
      </c>
      <c r="BT243">
        <f t="shared" si="216"/>
        <v>2.503668884266039E-4</v>
      </c>
      <c r="BU243">
        <f t="shared" si="217"/>
        <v>1.0895034872629064E-3</v>
      </c>
      <c r="BV243">
        <f t="shared" si="218"/>
        <v>4.838931536357627E-3</v>
      </c>
      <c r="BW243">
        <f t="shared" si="219"/>
        <v>2.1085677931874822E-6</v>
      </c>
      <c r="BX243">
        <f t="shared" si="220"/>
        <v>6.2718807012075344E-3</v>
      </c>
      <c r="BY243">
        <f t="shared" si="221"/>
        <v>3.2244059901070119E-4</v>
      </c>
    </row>
    <row r="244" spans="1:77" ht="15.75" thickBot="1">
      <c r="A244" s="1">
        <v>40973</v>
      </c>
      <c r="B244" s="3">
        <v>18.5</v>
      </c>
      <c r="C244" s="3">
        <v>134.25</v>
      </c>
      <c r="D244" s="3">
        <v>805</v>
      </c>
      <c r="E244" s="3">
        <v>472.5</v>
      </c>
      <c r="F244" s="2">
        <v>98.51</v>
      </c>
      <c r="G244" s="3">
        <v>3630</v>
      </c>
      <c r="H244" s="2">
        <v>153.80000000000001</v>
      </c>
      <c r="I244" s="3">
        <v>98.6</v>
      </c>
      <c r="J244" s="3">
        <v>444.1</v>
      </c>
      <c r="K244" s="3">
        <v>11419</v>
      </c>
      <c r="L244" s="3">
        <v>402</v>
      </c>
      <c r="M244" s="3">
        <v>172</v>
      </c>
      <c r="N244" s="3">
        <v>820</v>
      </c>
      <c r="O244" s="3">
        <v>1003</v>
      </c>
      <c r="Q244">
        <f t="shared" si="167"/>
        <v>-1.5433741351782819E-2</v>
      </c>
      <c r="R244">
        <f t="shared" si="168"/>
        <v>-4.1071428571428571E-2</v>
      </c>
      <c r="S244">
        <f t="shared" si="169"/>
        <v>1.2437810945273632E-3</v>
      </c>
      <c r="T244">
        <f t="shared" si="170"/>
        <v>-2.3558586484810864E-2</v>
      </c>
      <c r="U244">
        <f t="shared" si="171"/>
        <v>-1.8824701195219128E-2</v>
      </c>
      <c r="V244">
        <f t="shared" si="172"/>
        <v>-2.3931164291476202E-2</v>
      </c>
      <c r="W244">
        <f t="shared" si="173"/>
        <v>-2.0382165605095467E-2</v>
      </c>
      <c r="X244">
        <f t="shared" si="174"/>
        <v>-2.9049729197439714E-2</v>
      </c>
      <c r="Y244">
        <f t="shared" si="175"/>
        <v>-1.2013348164627314E-2</v>
      </c>
      <c r="Z244">
        <f t="shared" si="176"/>
        <v>-2.7074235807860261E-3</v>
      </c>
      <c r="AA244">
        <f t="shared" si="177"/>
        <v>-6.180469715698393E-3</v>
      </c>
      <c r="AB244">
        <f t="shared" si="178"/>
        <v>-6.9284064665126365E-3</v>
      </c>
      <c r="AC244">
        <f t="shared" si="179"/>
        <v>-2.0193571513920393E-2</v>
      </c>
      <c r="AD244">
        <f t="shared" si="179"/>
        <v>-1.4637980155221513E-2</v>
      </c>
      <c r="AG244">
        <f t="shared" si="180"/>
        <v>2.5337745857840306E-4</v>
      </c>
      <c r="AH244">
        <f t="shared" si="181"/>
        <v>1.5373121632638869E-3</v>
      </c>
      <c r="AI244">
        <f t="shared" si="182"/>
        <v>2.3855132266832674E-6</v>
      </c>
      <c r="AJ244">
        <f t="shared" si="183"/>
        <v>5.4851144986925579E-4</v>
      </c>
      <c r="AK244">
        <f t="shared" si="184"/>
        <v>3.4429143724514329E-4</v>
      </c>
      <c r="AL244">
        <f t="shared" si="185"/>
        <v>5.8409412013349024E-4</v>
      </c>
      <c r="AM244">
        <f t="shared" si="186"/>
        <v>3.606711867214403E-4</v>
      </c>
      <c r="AN244">
        <f t="shared" si="187"/>
        <v>7.7388238152883103E-4</v>
      </c>
      <c r="AO244">
        <f t="shared" si="188"/>
        <v>1.5432604748846201E-4</v>
      </c>
      <c r="AP244">
        <f t="shared" si="189"/>
        <v>1.0217148803508871E-5</v>
      </c>
      <c r="AQ244">
        <f t="shared" si="190"/>
        <v>3.450815430514033E-5</v>
      </c>
      <c r="AR244">
        <f t="shared" si="191"/>
        <v>4.5799604753280907E-5</v>
      </c>
      <c r="AS244">
        <f t="shared" si="192"/>
        <v>4.1631608239499839E-4</v>
      </c>
      <c r="AT244">
        <f t="shared" si="193"/>
        <v>2.0958587564413222E-4</v>
      </c>
      <c r="AV244">
        <f t="shared" si="194"/>
        <v>1.6483516483516522E-2</v>
      </c>
      <c r="AW244">
        <f t="shared" si="195"/>
        <v>-0.15031645569620253</v>
      </c>
      <c r="AX244">
        <f t="shared" si="196"/>
        <v>2.4906600249066002E-3</v>
      </c>
      <c r="AY244">
        <f t="shared" si="197"/>
        <v>9.6153846153846159E-3</v>
      </c>
      <c r="AZ244">
        <f t="shared" si="198"/>
        <v>-6.8555297913095335E-3</v>
      </c>
      <c r="BA244">
        <f t="shared" si="199"/>
        <v>-3.968253968253968E-2</v>
      </c>
      <c r="BB244">
        <f t="shared" si="200"/>
        <v>-3.874999999999993E-2</v>
      </c>
      <c r="BC244">
        <f t="shared" si="201"/>
        <v>-3.3333333333333388E-2</v>
      </c>
      <c r="BD244">
        <f t="shared" si="202"/>
        <v>-1.6389811738648896E-2</v>
      </c>
      <c r="BE244">
        <f t="shared" si="203"/>
        <v>-2.3933669544405504E-2</v>
      </c>
      <c r="BF244">
        <f t="shared" si="204"/>
        <v>6.3492063492063489E-2</v>
      </c>
      <c r="BG244">
        <f t="shared" si="205"/>
        <v>-1.7142857142857144E-2</v>
      </c>
      <c r="BH244">
        <f t="shared" si="206"/>
        <v>-4.5401629802095458E-2</v>
      </c>
      <c r="BI244">
        <f t="shared" si="207"/>
        <v>-6.7340067340066895E-3</v>
      </c>
      <c r="BL244">
        <f t="shared" si="208"/>
        <v>1.4757806556521825E-5</v>
      </c>
      <c r="BM244">
        <f t="shared" si="209"/>
        <v>1.318069107102506E-2</v>
      </c>
      <c r="BN244">
        <f t="shared" si="210"/>
        <v>7.5451006292849684E-5</v>
      </c>
      <c r="BO244">
        <f t="shared" si="211"/>
        <v>1.3189363665031602E-4</v>
      </c>
      <c r="BP244">
        <f t="shared" si="212"/>
        <v>7.6072220229843669E-6</v>
      </c>
      <c r="BQ244">
        <f t="shared" si="213"/>
        <v>1.5918165267351119E-3</v>
      </c>
      <c r="BR244">
        <f t="shared" si="214"/>
        <v>1.4777464488303861E-4</v>
      </c>
      <c r="BS244">
        <f t="shared" si="215"/>
        <v>1.4844611094644793E-4</v>
      </c>
      <c r="BT244">
        <f t="shared" si="216"/>
        <v>6.2705798737645662E-4</v>
      </c>
      <c r="BU244">
        <f t="shared" si="217"/>
        <v>9.373707417084312E-4</v>
      </c>
      <c r="BV244">
        <f t="shared" si="218"/>
        <v>4.8524134908491459E-3</v>
      </c>
      <c r="BW244">
        <f t="shared" si="219"/>
        <v>1.4982346832398538E-4</v>
      </c>
      <c r="BX244">
        <f t="shared" si="220"/>
        <v>2.3929744145320731E-3</v>
      </c>
      <c r="BY244">
        <f t="shared" si="221"/>
        <v>9.8233679509150241E-6</v>
      </c>
    </row>
    <row r="245" spans="1:77" ht="15.75" thickBot="1">
      <c r="A245" s="1">
        <v>40970</v>
      </c>
      <c r="B245" s="3">
        <v>18.79</v>
      </c>
      <c r="C245" s="3">
        <v>140</v>
      </c>
      <c r="D245" s="3">
        <v>804</v>
      </c>
      <c r="E245" s="3">
        <v>483.9</v>
      </c>
      <c r="F245" s="2">
        <v>100.4</v>
      </c>
      <c r="G245" s="3">
        <v>3719</v>
      </c>
      <c r="H245" s="2">
        <v>157</v>
      </c>
      <c r="I245" s="3">
        <v>101.55</v>
      </c>
      <c r="J245" s="3">
        <v>449.5</v>
      </c>
      <c r="K245" s="3">
        <v>11450</v>
      </c>
      <c r="L245" s="3">
        <v>404.5</v>
      </c>
      <c r="M245" s="3">
        <v>173.2</v>
      </c>
      <c r="N245" s="3">
        <v>836.9</v>
      </c>
      <c r="O245" s="3">
        <v>1017.9</v>
      </c>
      <c r="Q245">
        <f t="shared" si="167"/>
        <v>1.5991471215350524E-3</v>
      </c>
      <c r="R245">
        <f t="shared" si="168"/>
        <v>-7.0921985815602835E-3</v>
      </c>
      <c r="S245">
        <f t="shared" si="169"/>
        <v>-5.9347181008901516E-3</v>
      </c>
      <c r="T245">
        <f t="shared" si="170"/>
        <v>1.8633540372670337E-3</v>
      </c>
      <c r="U245">
        <f t="shared" si="171"/>
        <v>-3.6717276967350439E-3</v>
      </c>
      <c r="V245">
        <f t="shared" si="172"/>
        <v>6.4952638700947222E-3</v>
      </c>
      <c r="W245">
        <f t="shared" si="173"/>
        <v>-6.6434672571971613E-3</v>
      </c>
      <c r="X245">
        <f t="shared" si="174"/>
        <v>3.6224489795918337E-2</v>
      </c>
      <c r="Y245">
        <f t="shared" si="175"/>
        <v>-1.1111111111111111E-3</v>
      </c>
      <c r="Z245">
        <f t="shared" si="176"/>
        <v>-8.658008658008658E-3</v>
      </c>
      <c r="AA245">
        <f t="shared" si="177"/>
        <v>-4.9200492004920051E-3</v>
      </c>
      <c r="AB245">
        <f t="shared" si="178"/>
        <v>1.1560693641617841E-3</v>
      </c>
      <c r="AC245">
        <f t="shared" si="179"/>
        <v>3.4772182254196372E-3</v>
      </c>
      <c r="AD245">
        <f t="shared" si="179"/>
        <v>-3.9281154865950831E-4</v>
      </c>
      <c r="AG245">
        <f t="shared" si="180"/>
        <v>1.243345124608568E-6</v>
      </c>
      <c r="AH245">
        <f t="shared" si="181"/>
        <v>2.7346023858647214E-5</v>
      </c>
      <c r="AI245">
        <f t="shared" si="182"/>
        <v>3.1741826642745466E-5</v>
      </c>
      <c r="AJ245">
        <f t="shared" si="183"/>
        <v>4.0064795038654334E-6</v>
      </c>
      <c r="AK245">
        <f t="shared" si="184"/>
        <v>1.1574409953045748E-5</v>
      </c>
      <c r="AL245">
        <f t="shared" si="185"/>
        <v>3.9167432041941414E-5</v>
      </c>
      <c r="AM245">
        <f t="shared" si="186"/>
        <v>2.7590297353114904E-5</v>
      </c>
      <c r="AN245">
        <f t="shared" si="187"/>
        <v>1.4029127903710421E-3</v>
      </c>
      <c r="AO245">
        <f t="shared" si="188"/>
        <v>2.3121224024884233E-6</v>
      </c>
      <c r="AP245">
        <f t="shared" si="189"/>
        <v>8.3667839204488179E-5</v>
      </c>
      <c r="AQ245">
        <f t="shared" si="190"/>
        <v>2.1288475973706016E-5</v>
      </c>
      <c r="AR245">
        <f t="shared" si="191"/>
        <v>1.7343186001561596E-6</v>
      </c>
      <c r="AS245">
        <f t="shared" si="192"/>
        <v>1.067305736489607E-5</v>
      </c>
      <c r="AT245">
        <f t="shared" si="193"/>
        <v>5.3783380073568922E-8</v>
      </c>
      <c r="AV245">
        <f t="shared" si="194"/>
        <v>3.469162995594708E-2</v>
      </c>
      <c r="AW245">
        <f t="shared" si="195"/>
        <v>-2.097902097902098E-2</v>
      </c>
      <c r="AX245">
        <f t="shared" si="196"/>
        <v>1.643489254108723E-2</v>
      </c>
      <c r="AY245">
        <f t="shared" si="197"/>
        <v>4.7402597402597356E-2</v>
      </c>
      <c r="AZ245">
        <f t="shared" si="198"/>
        <v>1.9185869454877682E-2</v>
      </c>
      <c r="BA245">
        <f t="shared" si="199"/>
        <v>-1.1692798299229338E-2</v>
      </c>
      <c r="BB245">
        <f t="shared" si="200"/>
        <v>2.0142949967511332E-2</v>
      </c>
      <c r="BC245">
        <f t="shared" si="201"/>
        <v>1.0447761194029823E-2</v>
      </c>
      <c r="BD245">
        <f t="shared" si="202"/>
        <v>1.1135857461024498E-3</v>
      </c>
      <c r="BE245">
        <f t="shared" si="203"/>
        <v>-2.1283870416274896E-2</v>
      </c>
      <c r="BF245">
        <f t="shared" si="204"/>
        <v>5.8900523560209424E-2</v>
      </c>
      <c r="BG245">
        <f t="shared" si="205"/>
        <v>-4.5977011494253523E-3</v>
      </c>
      <c r="BH245">
        <f t="shared" si="206"/>
        <v>-3.8090703487680577E-3</v>
      </c>
      <c r="BI245">
        <f t="shared" si="207"/>
        <v>1.953125E-2</v>
      </c>
      <c r="BL245">
        <f t="shared" si="208"/>
        <v>4.8618938205916343E-4</v>
      </c>
      <c r="BM245">
        <f t="shared" si="209"/>
        <v>2.1112798681992978E-4</v>
      </c>
      <c r="BN245">
        <f t="shared" si="210"/>
        <v>5.1213891407187546E-4</v>
      </c>
      <c r="BO245">
        <f t="shared" si="211"/>
        <v>2.4277012365139352E-3</v>
      </c>
      <c r="BP245">
        <f t="shared" si="212"/>
        <v>5.4211112547501619E-4</v>
      </c>
      <c r="BQ245">
        <f t="shared" si="213"/>
        <v>1.4179651214389765E-4</v>
      </c>
      <c r="BR245">
        <f t="shared" si="214"/>
        <v>2.1843182364261271E-3</v>
      </c>
      <c r="BS245">
        <f t="shared" si="215"/>
        <v>9.9838609480398994E-4</v>
      </c>
      <c r="BT245">
        <f t="shared" si="216"/>
        <v>5.6817349974140002E-5</v>
      </c>
      <c r="BU245">
        <f t="shared" si="217"/>
        <v>7.8213696917472345E-4</v>
      </c>
      <c r="BV245">
        <f t="shared" si="218"/>
        <v>4.2338091169040618E-3</v>
      </c>
      <c r="BW245">
        <f t="shared" si="219"/>
        <v>9.2973935773497899E-8</v>
      </c>
      <c r="BX245">
        <f t="shared" si="220"/>
        <v>5.3662631858962927E-5</v>
      </c>
      <c r="BY245">
        <f t="shared" si="221"/>
        <v>5.3504461726925419E-4</v>
      </c>
    </row>
    <row r="246" spans="1:77" ht="15.75" thickBot="1">
      <c r="A246" s="1">
        <v>40969</v>
      </c>
      <c r="B246" s="3">
        <v>18.760000000000002</v>
      </c>
      <c r="C246" s="3">
        <v>141</v>
      </c>
      <c r="D246" s="3">
        <v>808.8</v>
      </c>
      <c r="E246" s="3">
        <v>483</v>
      </c>
      <c r="F246" s="2">
        <v>100.77</v>
      </c>
      <c r="G246" s="3">
        <v>3695</v>
      </c>
      <c r="H246" s="2">
        <v>158.05000000000001</v>
      </c>
      <c r="I246" s="3">
        <v>98</v>
      </c>
      <c r="J246" s="3">
        <v>450</v>
      </c>
      <c r="K246" s="3">
        <v>11550</v>
      </c>
      <c r="L246" s="3">
        <v>406.5</v>
      </c>
      <c r="M246" s="3">
        <v>173</v>
      </c>
      <c r="N246" s="3">
        <v>834</v>
      </c>
      <c r="O246" s="3">
        <v>1018.3</v>
      </c>
      <c r="Q246">
        <f t="shared" si="167"/>
        <v>-1.5965939329429264E-3</v>
      </c>
      <c r="R246">
        <f t="shared" si="168"/>
        <v>0</v>
      </c>
      <c r="S246">
        <f t="shared" si="169"/>
        <v>2.2304832713754084E-3</v>
      </c>
      <c r="T246">
        <f t="shared" si="170"/>
        <v>1.3853904282115918E-2</v>
      </c>
      <c r="U246">
        <f t="shared" si="171"/>
        <v>-2.1650485436893241E-2</v>
      </c>
      <c r="V246">
        <f t="shared" si="172"/>
        <v>9.562841530054645E-3</v>
      </c>
      <c r="W246">
        <f t="shared" si="173"/>
        <v>-2.8391167192428307E-3</v>
      </c>
      <c r="X246">
        <f t="shared" si="174"/>
        <v>1.1874032008260255E-2</v>
      </c>
      <c r="Y246">
        <f t="shared" si="175"/>
        <v>-2.2172949002217295E-3</v>
      </c>
      <c r="Z246">
        <f t="shared" si="176"/>
        <v>1.289134438305709E-2</v>
      </c>
      <c r="AA246">
        <f t="shared" si="177"/>
        <v>0</v>
      </c>
      <c r="AB246">
        <f t="shared" si="178"/>
        <v>2.3668639053254437E-2</v>
      </c>
      <c r="AC246">
        <f t="shared" si="179"/>
        <v>6.0313630880579009E-3</v>
      </c>
      <c r="AD246">
        <f t="shared" si="179"/>
        <v>6.5236730256003845E-3</v>
      </c>
      <c r="AG246">
        <f t="shared" si="180"/>
        <v>4.3292591753129745E-6</v>
      </c>
      <c r="AH246">
        <f t="shared" si="181"/>
        <v>3.4702324684259596E-6</v>
      </c>
      <c r="AI246">
        <f t="shared" si="182"/>
        <v>6.4070385038096579E-6</v>
      </c>
      <c r="AJ246">
        <f t="shared" si="183"/>
        <v>1.9578080634697462E-4</v>
      </c>
      <c r="AK246">
        <f t="shared" si="184"/>
        <v>4.5714186669164997E-4</v>
      </c>
      <c r="AL246">
        <f t="shared" si="185"/>
        <v>8.6973652900819654E-5</v>
      </c>
      <c r="AM246">
        <f t="shared" si="186"/>
        <v>2.0975617724706859E-6</v>
      </c>
      <c r="AN246">
        <f t="shared" si="187"/>
        <v>1.7174154012769728E-4</v>
      </c>
      <c r="AO246">
        <f t="shared" si="188"/>
        <v>6.8998169458497438E-6</v>
      </c>
      <c r="AP246">
        <f t="shared" si="189"/>
        <v>1.5381804882295757E-4</v>
      </c>
      <c r="AQ246">
        <f t="shared" si="190"/>
        <v>9.3700610143068842E-8</v>
      </c>
      <c r="AR246">
        <f t="shared" si="191"/>
        <v>5.678453083105458E-4</v>
      </c>
      <c r="AS246">
        <f t="shared" si="192"/>
        <v>3.3885314783106894E-5</v>
      </c>
      <c r="AT246">
        <f t="shared" si="193"/>
        <v>4.4683504611009728E-5</v>
      </c>
      <c r="AV246">
        <f t="shared" si="194"/>
        <v>4.2222222222222307E-2</v>
      </c>
      <c r="AW246">
        <f t="shared" si="195"/>
        <v>3.1455742501828907E-2</v>
      </c>
      <c r="AX246">
        <f t="shared" si="196"/>
        <v>2.6395939086294357E-2</v>
      </c>
      <c r="AY246">
        <f t="shared" si="197"/>
        <v>9.4741613780598394E-2</v>
      </c>
      <c r="AZ246">
        <f t="shared" si="198"/>
        <v>2.826530612244894E-2</v>
      </c>
      <c r="BA246">
        <f t="shared" si="199"/>
        <v>-1.4666666666666666E-2</v>
      </c>
      <c r="BB246">
        <f t="shared" si="200"/>
        <v>0.10601819454163755</v>
      </c>
      <c r="BC246">
        <f t="shared" si="201"/>
        <v>5.1282051282051282E-3</v>
      </c>
      <c r="BD246">
        <f t="shared" si="202"/>
        <v>8.7424344317417104E-3</v>
      </c>
      <c r="BE246">
        <f t="shared" si="203"/>
        <v>-1.282051282051282E-2</v>
      </c>
      <c r="BF246">
        <f t="shared" si="204"/>
        <v>5.5844155844155842E-2</v>
      </c>
      <c r="BG246">
        <f t="shared" si="205"/>
        <v>-6.3182079264790022E-3</v>
      </c>
      <c r="BH246">
        <f t="shared" si="206"/>
        <v>1.2004801920768306E-3</v>
      </c>
      <c r="BI246">
        <f t="shared" si="207"/>
        <v>3.5594426929726433E-2</v>
      </c>
      <c r="BL246">
        <f t="shared" si="208"/>
        <v>8.7499384076803952E-4</v>
      </c>
      <c r="BM246">
        <f t="shared" si="209"/>
        <v>4.4843122090304803E-3</v>
      </c>
      <c r="BN246">
        <f t="shared" si="210"/>
        <v>1.0622080188130789E-3</v>
      </c>
      <c r="BO246">
        <f t="shared" si="211"/>
        <v>9.3336321183254949E-3</v>
      </c>
      <c r="BP246">
        <f t="shared" si="212"/>
        <v>1.047345427209684E-3</v>
      </c>
      <c r="BQ246">
        <f t="shared" si="213"/>
        <v>2.2146506731800881E-4</v>
      </c>
      <c r="BR246">
        <f t="shared" si="214"/>
        <v>1.7585925317105289E-2</v>
      </c>
      <c r="BS246">
        <f t="shared" si="215"/>
        <v>6.9051710472314647E-4</v>
      </c>
      <c r="BT246">
        <f t="shared" si="216"/>
        <v>8.3028999033029615E-9</v>
      </c>
      <c r="BU246">
        <f t="shared" si="217"/>
        <v>3.8038082540458077E-4</v>
      </c>
      <c r="BV246">
        <f t="shared" si="218"/>
        <v>3.8454086992627734E-3</v>
      </c>
      <c r="BW246">
        <f t="shared" si="219"/>
        <v>2.0038964647987075E-6</v>
      </c>
      <c r="BX246">
        <f t="shared" si="220"/>
        <v>5.3635212386775922E-6</v>
      </c>
      <c r="BY246">
        <f t="shared" si="221"/>
        <v>1.5361859727642563E-3</v>
      </c>
    </row>
    <row r="247" spans="1:77" ht="15.75" thickBot="1">
      <c r="A247" s="1">
        <v>40968</v>
      </c>
      <c r="B247" s="3">
        <v>18.79</v>
      </c>
      <c r="C247" s="3">
        <v>141</v>
      </c>
      <c r="D247" s="3">
        <v>807</v>
      </c>
      <c r="E247" s="3">
        <v>476.4</v>
      </c>
      <c r="F247" s="2">
        <v>103</v>
      </c>
      <c r="G247" s="3">
        <v>3660</v>
      </c>
      <c r="H247" s="2">
        <v>158.5</v>
      </c>
      <c r="I247" s="3">
        <v>96.85</v>
      </c>
      <c r="J247" s="3">
        <v>451</v>
      </c>
      <c r="K247" s="3">
        <v>11403</v>
      </c>
      <c r="L247" s="3">
        <v>406.5</v>
      </c>
      <c r="M247" s="3">
        <v>169</v>
      </c>
      <c r="N247" s="3">
        <v>829</v>
      </c>
      <c r="O247" s="3">
        <v>1011.7</v>
      </c>
      <c r="Q247">
        <f t="shared" si="167"/>
        <v>1.2938005390835495E-2</v>
      </c>
      <c r="R247">
        <f t="shared" si="168"/>
        <v>1.8050541516245487E-2</v>
      </c>
      <c r="S247">
        <f t="shared" si="169"/>
        <v>1.0012515644555695E-2</v>
      </c>
      <c r="T247">
        <f t="shared" si="170"/>
        <v>6.0788243152972508E-2</v>
      </c>
      <c r="U247">
        <f t="shared" si="171"/>
        <v>2.4875621890547265E-2</v>
      </c>
      <c r="V247">
        <f t="shared" si="172"/>
        <v>1.4693651233712227E-2</v>
      </c>
      <c r="W247">
        <f t="shared" si="173"/>
        <v>1.3427109974424516E-2</v>
      </c>
      <c r="X247">
        <f t="shared" si="174"/>
        <v>5.0775740479548581E-2</v>
      </c>
      <c r="Y247">
        <f t="shared" si="175"/>
        <v>6.6964285714285711E-3</v>
      </c>
      <c r="Z247">
        <f t="shared" si="176"/>
        <v>-1.5455016404766016E-2</v>
      </c>
      <c r="AA247">
        <f t="shared" si="177"/>
        <v>8.9352196574833034E-3</v>
      </c>
      <c r="AB247">
        <f t="shared" si="178"/>
        <v>0</v>
      </c>
      <c r="AC247">
        <f t="shared" si="179"/>
        <v>-5.1602064082562757E-3</v>
      </c>
      <c r="AD247">
        <f t="shared" si="179"/>
        <v>1.8626661296818364E-2</v>
      </c>
      <c r="AG247">
        <f t="shared" si="180"/>
        <v>1.5509992747966988E-4</v>
      </c>
      <c r="AH247">
        <f t="shared" si="181"/>
        <v>3.9654340055118002E-4</v>
      </c>
      <c r="AI247">
        <f t="shared" si="182"/>
        <v>1.0636302708154775E-4</v>
      </c>
      <c r="AJ247">
        <f t="shared" si="183"/>
        <v>3.712039418041423E-3</v>
      </c>
      <c r="AK247">
        <f t="shared" si="184"/>
        <v>6.322826489088048E-4</v>
      </c>
      <c r="AL247">
        <f t="shared" si="185"/>
        <v>2.0899838090255649E-4</v>
      </c>
      <c r="AM247">
        <f t="shared" si="186"/>
        <v>2.1957106524534274E-4</v>
      </c>
      <c r="AN247">
        <f t="shared" si="187"/>
        <v>2.7046997702816667E-3</v>
      </c>
      <c r="AO247">
        <f t="shared" si="188"/>
        <v>3.9526032122267649E-5</v>
      </c>
      <c r="AP247">
        <f t="shared" si="189"/>
        <v>2.5421178429476418E-4</v>
      </c>
      <c r="AQ247">
        <f t="shared" si="190"/>
        <v>8.5402091662990722E-5</v>
      </c>
      <c r="AR247">
        <f t="shared" si="191"/>
        <v>2.5877851239446424E-8</v>
      </c>
      <c r="AS247">
        <f t="shared" si="192"/>
        <v>2.8841841520319171E-5</v>
      </c>
      <c r="AT247">
        <f t="shared" si="193"/>
        <v>3.5297242596948501E-4</v>
      </c>
      <c r="AV247">
        <f t="shared" si="194"/>
        <v>3.3553355335533525E-2</v>
      </c>
      <c r="AW247">
        <f t="shared" si="195"/>
        <v>3.2967032967032968E-2</v>
      </c>
      <c r="AX247">
        <f t="shared" si="196"/>
        <v>3.1969309462915603E-2</v>
      </c>
      <c r="AY247">
        <f t="shared" si="197"/>
        <v>0.12305516265912303</v>
      </c>
      <c r="AZ247">
        <f t="shared" si="198"/>
        <v>4.5685279187817257E-2</v>
      </c>
      <c r="BA247">
        <f t="shared" si="199"/>
        <v>-1.0543390105433901E-2</v>
      </c>
      <c r="BB247">
        <f t="shared" si="200"/>
        <v>0.10452961672473868</v>
      </c>
      <c r="BC247">
        <f t="shared" si="201"/>
        <v>8.8541666666666075E-3</v>
      </c>
      <c r="BD247">
        <f t="shared" si="202"/>
        <v>8.2718533422758526E-3</v>
      </c>
      <c r="BE247">
        <f t="shared" si="203"/>
        <v>-2.5384615384615384E-2</v>
      </c>
      <c r="BF247">
        <f t="shared" si="204"/>
        <v>5.3108808290155442E-2</v>
      </c>
      <c r="BG247">
        <f t="shared" si="205"/>
        <v>-1.7441860465116279E-2</v>
      </c>
      <c r="BH247">
        <f t="shared" si="206"/>
        <v>-1.2048192771084338E-3</v>
      </c>
      <c r="BI247">
        <f t="shared" si="207"/>
        <v>4.159374034798733E-2</v>
      </c>
      <c r="BL247">
        <f t="shared" si="208"/>
        <v>4.3728781759497671E-4</v>
      </c>
      <c r="BM247">
        <f t="shared" si="209"/>
        <v>4.6890033621134336E-3</v>
      </c>
      <c r="BN247">
        <f t="shared" si="210"/>
        <v>1.4565598445042268E-3</v>
      </c>
      <c r="BO247">
        <f t="shared" si="211"/>
        <v>1.5606074117828803E-2</v>
      </c>
      <c r="BP247">
        <f t="shared" si="212"/>
        <v>2.4783161925915811E-3</v>
      </c>
      <c r="BQ247">
        <f t="shared" si="213"/>
        <v>1.1574372724817908E-4</v>
      </c>
      <c r="BR247">
        <f t="shared" si="214"/>
        <v>1.719333481148606E-2</v>
      </c>
      <c r="BS247">
        <f t="shared" si="215"/>
        <v>9.0021923464910696E-4</v>
      </c>
      <c r="BT247">
        <f t="shared" si="216"/>
        <v>1.439905289245027E-7</v>
      </c>
      <c r="BU247">
        <f t="shared" si="217"/>
        <v>1.0283217838995085E-3</v>
      </c>
      <c r="BV247">
        <f t="shared" si="218"/>
        <v>3.5136455847897996E-3</v>
      </c>
      <c r="BW247">
        <f t="shared" si="219"/>
        <v>1.5723261599183207E-4</v>
      </c>
      <c r="BX247">
        <f t="shared" si="220"/>
        <v>2.2289986242056585E-5</v>
      </c>
      <c r="BY247">
        <f t="shared" si="221"/>
        <v>2.0424544151005221E-3</v>
      </c>
    </row>
    <row r="248" spans="1:77" ht="15.75" thickBot="1">
      <c r="A248" s="1">
        <v>40967</v>
      </c>
      <c r="B248" s="3">
        <v>18.55</v>
      </c>
      <c r="C248" s="3">
        <v>138.5</v>
      </c>
      <c r="D248" s="3">
        <v>799</v>
      </c>
      <c r="E248" s="3">
        <v>449.1</v>
      </c>
      <c r="F248" s="2">
        <v>100.5</v>
      </c>
      <c r="G248" s="3">
        <v>3607</v>
      </c>
      <c r="H248" s="2">
        <v>156.4</v>
      </c>
      <c r="I248" s="3">
        <v>92.17</v>
      </c>
      <c r="J248" s="3">
        <v>448</v>
      </c>
      <c r="K248" s="3">
        <v>11582</v>
      </c>
      <c r="L248" s="3">
        <v>402.9</v>
      </c>
      <c r="M248" s="3">
        <v>169</v>
      </c>
      <c r="N248" s="3">
        <v>833.3</v>
      </c>
      <c r="O248" s="3">
        <v>993.2</v>
      </c>
      <c r="Q248">
        <f t="shared" si="167"/>
        <v>1.145038167938936E-2</v>
      </c>
      <c r="R248">
        <f t="shared" si="168"/>
        <v>6.9065794256633123E-3</v>
      </c>
      <c r="S248">
        <f t="shared" si="169"/>
        <v>-3.6188178528347409E-2</v>
      </c>
      <c r="T248">
        <f t="shared" si="170"/>
        <v>-1.5347511510633632E-2</v>
      </c>
      <c r="U248">
        <f t="shared" si="171"/>
        <v>2.2380467955239094E-2</v>
      </c>
      <c r="V248">
        <f t="shared" si="172"/>
        <v>3.3379694019471488E-3</v>
      </c>
      <c r="W248">
        <f t="shared" si="173"/>
        <v>-3.8216560509553776E-3</v>
      </c>
      <c r="X248">
        <f t="shared" si="174"/>
        <v>-8.1972111553784893E-2</v>
      </c>
      <c r="Y248">
        <f t="shared" si="175"/>
        <v>-8.8495575221238937E-3</v>
      </c>
      <c r="Z248">
        <f t="shared" si="176"/>
        <v>-6.6895368782161234E-3</v>
      </c>
      <c r="AA248">
        <f t="shared" si="177"/>
        <v>-3.9555006180470274E-3</v>
      </c>
      <c r="AB248">
        <f t="shared" si="178"/>
        <v>0</v>
      </c>
      <c r="AC248">
        <f t="shared" si="179"/>
        <v>3.6014405762299461E-4</v>
      </c>
      <c r="AD248">
        <f t="shared" si="179"/>
        <v>-1.0461293215104115E-2</v>
      </c>
      <c r="AG248">
        <f t="shared" si="180"/>
        <v>1.2025948180034412E-4</v>
      </c>
      <c r="AH248">
        <f t="shared" si="181"/>
        <v>7.690299764575899E-5</v>
      </c>
      <c r="AI248">
        <f t="shared" si="182"/>
        <v>1.287908991951597E-3</v>
      </c>
      <c r="AJ248">
        <f t="shared" si="183"/>
        <v>2.3132117384762354E-4</v>
      </c>
      <c r="AK248">
        <f t="shared" si="184"/>
        <v>5.1302599722066668E-4</v>
      </c>
      <c r="AL248">
        <f t="shared" si="185"/>
        <v>9.6167868825370744E-6</v>
      </c>
      <c r="AM248">
        <f t="shared" si="186"/>
        <v>5.908961196832696E-6</v>
      </c>
      <c r="AN248">
        <f t="shared" si="187"/>
        <v>6.5191290899591237E-3</v>
      </c>
      <c r="AO248">
        <f t="shared" si="188"/>
        <v>8.572931960870321E-5</v>
      </c>
      <c r="AP248">
        <f t="shared" si="189"/>
        <v>5.1531448071890618E-5</v>
      </c>
      <c r="AQ248">
        <f t="shared" si="190"/>
        <v>1.3318084334046113E-5</v>
      </c>
      <c r="AR248">
        <f t="shared" si="191"/>
        <v>2.5877851239446424E-8</v>
      </c>
      <c r="AS248">
        <f t="shared" si="192"/>
        <v>2.2467126399002912E-8</v>
      </c>
      <c r="AT248">
        <f t="shared" si="193"/>
        <v>1.0609811875904109E-4</v>
      </c>
      <c r="AV248">
        <f t="shared" si="194"/>
        <v>2.2038567493113066E-2</v>
      </c>
      <c r="AW248">
        <f t="shared" si="195"/>
        <v>2.2140221402214021E-2</v>
      </c>
      <c r="AX248">
        <f t="shared" si="196"/>
        <v>4.581151832460733E-2</v>
      </c>
      <c r="AY248">
        <f t="shared" si="197"/>
        <v>8.3474065138721409E-2</v>
      </c>
      <c r="AZ248">
        <f t="shared" si="198"/>
        <v>1.7515439910904162E-2</v>
      </c>
      <c r="BA248">
        <f t="shared" si="199"/>
        <v>3.0571428571428572E-2</v>
      </c>
      <c r="BB248">
        <f t="shared" si="200"/>
        <v>0.11237553342816509</v>
      </c>
      <c r="BC248">
        <f t="shared" si="201"/>
        <v>3.5617977528089907E-2</v>
      </c>
      <c r="BD248">
        <f t="shared" si="202"/>
        <v>-5.5493895671476137E-3</v>
      </c>
      <c r="BE248">
        <f t="shared" si="203"/>
        <v>-1.0085470085470085E-2</v>
      </c>
      <c r="BF248">
        <f t="shared" si="204"/>
        <v>7.1542553191489305E-2</v>
      </c>
      <c r="BG248">
        <f t="shared" si="205"/>
        <v>-1.7327596232119956E-2</v>
      </c>
      <c r="BH248">
        <f t="shared" si="206"/>
        <v>8.2274652147609848E-3</v>
      </c>
      <c r="BI248">
        <f t="shared" si="207"/>
        <v>4.7900400928466022E-2</v>
      </c>
      <c r="BL248">
        <f t="shared" si="208"/>
        <v>8.8296844721341239E-5</v>
      </c>
      <c r="BM248">
        <f t="shared" si="209"/>
        <v>3.3234632646276636E-3</v>
      </c>
      <c r="BN248">
        <f t="shared" si="210"/>
        <v>2.7047397162244073E-3</v>
      </c>
      <c r="BO248">
        <f t="shared" si="211"/>
        <v>7.2834576919726824E-3</v>
      </c>
      <c r="BP248">
        <f t="shared" si="212"/>
        <v>4.6711530290064992E-4</v>
      </c>
      <c r="BQ248">
        <f t="shared" si="213"/>
        <v>9.2151058410939253E-4</v>
      </c>
      <c r="BR248">
        <f t="shared" si="214"/>
        <v>1.9312459097816741E-2</v>
      </c>
      <c r="BS248">
        <f t="shared" si="215"/>
        <v>3.222545031407249E-3</v>
      </c>
      <c r="BT248">
        <f t="shared" si="216"/>
        <v>2.0165998697256504E-4</v>
      </c>
      <c r="BU248">
        <f t="shared" si="217"/>
        <v>2.8117626969010814E-4</v>
      </c>
      <c r="BV248">
        <f t="shared" si="218"/>
        <v>6.0388062995278373E-3</v>
      </c>
      <c r="BW248">
        <f t="shared" si="219"/>
        <v>1.5438009833035609E-4</v>
      </c>
      <c r="BX248">
        <f t="shared" si="220"/>
        <v>2.2194060839170424E-5</v>
      </c>
      <c r="BY248">
        <f t="shared" si="221"/>
        <v>2.6522687879728065E-3</v>
      </c>
    </row>
    <row r="249" spans="1:77" ht="15.75" thickBot="1">
      <c r="A249" s="1">
        <v>40966</v>
      </c>
      <c r="B249" s="3">
        <v>18.34</v>
      </c>
      <c r="C249" s="3">
        <v>137.55000000000001</v>
      </c>
      <c r="D249" s="3">
        <v>829</v>
      </c>
      <c r="E249" s="3">
        <v>456.1</v>
      </c>
      <c r="F249" s="2">
        <v>98.3</v>
      </c>
      <c r="G249" s="3">
        <v>3595</v>
      </c>
      <c r="H249" s="2">
        <v>157</v>
      </c>
      <c r="I249" s="3">
        <v>100.4</v>
      </c>
      <c r="J249" s="3">
        <v>452</v>
      </c>
      <c r="K249" s="3">
        <v>11660</v>
      </c>
      <c r="L249" s="3">
        <v>404.5</v>
      </c>
      <c r="M249" s="3">
        <v>169</v>
      </c>
      <c r="N249" s="3">
        <v>833</v>
      </c>
      <c r="O249" s="3">
        <v>1003.7</v>
      </c>
      <c r="Q249">
        <f t="shared" si="167"/>
        <v>1.8888888888888882E-2</v>
      </c>
      <c r="R249">
        <f t="shared" si="168"/>
        <v>-1.890156918687573E-2</v>
      </c>
      <c r="S249">
        <f t="shared" si="169"/>
        <v>1.5309246785058175E-2</v>
      </c>
      <c r="T249">
        <f t="shared" si="170"/>
        <v>-4.1484716157204745E-3</v>
      </c>
      <c r="U249">
        <f t="shared" si="171"/>
        <v>3.0612244897958892E-3</v>
      </c>
      <c r="V249">
        <f t="shared" si="172"/>
        <v>-1.2362637362637362E-2</v>
      </c>
      <c r="W249">
        <f t="shared" si="173"/>
        <v>1.948051948051948E-2</v>
      </c>
      <c r="X249">
        <f t="shared" si="174"/>
        <v>1.4962593516210042E-3</v>
      </c>
      <c r="Y249">
        <f t="shared" si="175"/>
        <v>-2.2075055187637969E-3</v>
      </c>
      <c r="Z249">
        <f t="shared" si="176"/>
        <v>5.1724137931034482E-3</v>
      </c>
      <c r="AA249">
        <f t="shared" si="177"/>
        <v>-2.4660912453760789E-3</v>
      </c>
      <c r="AB249">
        <f t="shared" si="178"/>
        <v>0</v>
      </c>
      <c r="AC249">
        <f t="shared" si="179"/>
        <v>1.4616321559074299E-2</v>
      </c>
      <c r="AD249">
        <f t="shared" si="179"/>
        <v>2.3968840507341367E-3</v>
      </c>
      <c r="AG249">
        <f t="shared" si="180"/>
        <v>3.387365023142191E-4</v>
      </c>
      <c r="AH249">
        <f t="shared" si="181"/>
        <v>2.9031774714062108E-4</v>
      </c>
      <c r="AI249">
        <f t="shared" si="182"/>
        <v>2.4367136214753317E-4</v>
      </c>
      <c r="AJ249">
        <f t="shared" si="183"/>
        <v>1.6081755631183408E-5</v>
      </c>
      <c r="AK249">
        <f t="shared" si="184"/>
        <v>1.109445337530655E-5</v>
      </c>
      <c r="AL249">
        <f t="shared" si="185"/>
        <v>1.587477101805417E-4</v>
      </c>
      <c r="AM249">
        <f t="shared" si="186"/>
        <v>4.3561283497756711E-4</v>
      </c>
      <c r="AN249">
        <f t="shared" si="187"/>
        <v>7.4378761837747549E-6</v>
      </c>
      <c r="AO249">
        <f t="shared" si="188"/>
        <v>6.8484842571943514E-6</v>
      </c>
      <c r="AP249">
        <f t="shared" si="189"/>
        <v>2.1934327987134631E-5</v>
      </c>
      <c r="AQ249">
        <f t="shared" si="190"/>
        <v>4.6655381872780693E-6</v>
      </c>
      <c r="AR249">
        <f t="shared" si="191"/>
        <v>2.5877851239446424E-8</v>
      </c>
      <c r="AS249">
        <f t="shared" si="192"/>
        <v>2.0753479184174121E-4</v>
      </c>
      <c r="AT249">
        <f t="shared" si="193"/>
        <v>6.5422546877555886E-6</v>
      </c>
      <c r="AV249">
        <f t="shared" si="194"/>
        <v>4.9315068493150606E-3</v>
      </c>
      <c r="AW249">
        <f t="shared" si="195"/>
        <v>1.2141280353200924E-2</v>
      </c>
      <c r="AX249">
        <f t="shared" si="196"/>
        <v>8.0834419817470665E-2</v>
      </c>
      <c r="AY249">
        <f t="shared" si="197"/>
        <v>5.7745825602968544E-2</v>
      </c>
      <c r="AZ249">
        <f t="shared" si="198"/>
        <v>-1.0966898078277528E-2</v>
      </c>
      <c r="BA249">
        <f t="shared" si="199"/>
        <v>-2.7063599458728011E-2</v>
      </c>
      <c r="BB249">
        <f t="shared" si="200"/>
        <v>0.11672238423785473</v>
      </c>
      <c r="BC249">
        <f t="shared" si="201"/>
        <v>0.14090909090909098</v>
      </c>
      <c r="BD249">
        <f t="shared" si="202"/>
        <v>4.4444444444444444E-3</v>
      </c>
      <c r="BE249">
        <f t="shared" si="203"/>
        <v>-4.7797883236599522E-3</v>
      </c>
      <c r="BF249">
        <f t="shared" si="204"/>
        <v>7.2944297082228118E-2</v>
      </c>
      <c r="BG249">
        <f t="shared" si="205"/>
        <v>-1.4577259475218658E-2</v>
      </c>
      <c r="BH249">
        <f t="shared" si="206"/>
        <v>-8.3333333333333332E-3</v>
      </c>
      <c r="BI249">
        <f t="shared" si="207"/>
        <v>3.709444100020675E-2</v>
      </c>
      <c r="BL249">
        <f t="shared" si="208"/>
        <v>5.9450585329490011E-5</v>
      </c>
      <c r="BM249">
        <f t="shared" si="209"/>
        <v>2.2705744577353371E-3</v>
      </c>
      <c r="BN249">
        <f t="shared" si="210"/>
        <v>7.5742232780936615E-3</v>
      </c>
      <c r="BO249">
        <f t="shared" si="211"/>
        <v>3.5539406511769784E-3</v>
      </c>
      <c r="BP249">
        <f t="shared" si="212"/>
        <v>4.71898595828554E-5</v>
      </c>
      <c r="BQ249">
        <f t="shared" si="213"/>
        <v>7.4412393976697991E-4</v>
      </c>
      <c r="BR249">
        <f t="shared" si="214"/>
        <v>2.053951161162472E-2</v>
      </c>
      <c r="BS249">
        <f t="shared" si="215"/>
        <v>2.6262982680937678E-2</v>
      </c>
      <c r="BT249">
        <f t="shared" si="216"/>
        <v>1.7697752989208062E-5</v>
      </c>
      <c r="BU249">
        <f t="shared" si="217"/>
        <v>1.3139187991948077E-4</v>
      </c>
      <c r="BV249">
        <f t="shared" si="218"/>
        <v>6.258629539110396E-3</v>
      </c>
      <c r="BW249">
        <f t="shared" si="219"/>
        <v>9.359869877881703E-5</v>
      </c>
      <c r="BX249">
        <f t="shared" si="220"/>
        <v>1.4041636775925434E-4</v>
      </c>
      <c r="BY249">
        <f t="shared" si="221"/>
        <v>1.6560197431638923E-3</v>
      </c>
    </row>
    <row r="250" spans="1:77" ht="15.75" thickBot="1">
      <c r="A250" s="1">
        <v>40963</v>
      </c>
      <c r="B250" s="3">
        <v>18</v>
      </c>
      <c r="C250" s="3">
        <v>140.19999999999999</v>
      </c>
      <c r="D250" s="3">
        <v>816.5</v>
      </c>
      <c r="E250" s="3">
        <v>458</v>
      </c>
      <c r="F250" s="2">
        <v>98</v>
      </c>
      <c r="G250" s="3">
        <v>3640</v>
      </c>
      <c r="H250" s="2">
        <v>154</v>
      </c>
      <c r="I250" s="3">
        <v>100.25</v>
      </c>
      <c r="J250" s="3">
        <v>453</v>
      </c>
      <c r="K250" s="3">
        <v>11600</v>
      </c>
      <c r="L250" s="3">
        <v>405.5</v>
      </c>
      <c r="M250" s="3">
        <v>169</v>
      </c>
      <c r="N250" s="3">
        <v>821</v>
      </c>
      <c r="O250" s="3">
        <v>1001.3</v>
      </c>
      <c r="Q250">
        <f t="shared" si="167"/>
        <v>-3.7433155080213866E-2</v>
      </c>
      <c r="R250">
        <f t="shared" si="168"/>
        <v>2.2611232676878149E-2</v>
      </c>
      <c r="S250">
        <f t="shared" si="169"/>
        <v>1.8404907975460123E-3</v>
      </c>
      <c r="T250">
        <f t="shared" si="170"/>
        <v>2.0044543429844099E-2</v>
      </c>
      <c r="U250">
        <f t="shared" si="171"/>
        <v>-1.507537688442211E-2</v>
      </c>
      <c r="V250">
        <f t="shared" si="172"/>
        <v>1.2517385257301807E-2</v>
      </c>
      <c r="W250">
        <f t="shared" si="173"/>
        <v>3.2573289902280132E-3</v>
      </c>
      <c r="X250">
        <f t="shared" si="174"/>
        <v>-4.1036923665582613E-2</v>
      </c>
      <c r="Y250">
        <f t="shared" si="175"/>
        <v>-4.3956043956043956E-3</v>
      </c>
      <c r="Z250">
        <f t="shared" si="176"/>
        <v>-8.5470085470085479E-3</v>
      </c>
      <c r="AA250">
        <f t="shared" si="177"/>
        <v>1.6036081182660929E-2</v>
      </c>
      <c r="AB250">
        <f t="shared" si="178"/>
        <v>-1.1695906432748537E-2</v>
      </c>
      <c r="AC250">
        <f t="shared" si="179"/>
        <v>-1.4405762304921969E-2</v>
      </c>
      <c r="AD250">
        <f t="shared" si="179"/>
        <v>6.7363764327367098E-3</v>
      </c>
      <c r="AG250">
        <f t="shared" si="180"/>
        <v>1.4377177213369329E-3</v>
      </c>
      <c r="AH250">
        <f t="shared" si="181"/>
        <v>5.9898101645451847E-4</v>
      </c>
      <c r="AI250">
        <f t="shared" si="182"/>
        <v>4.5848247093139539E-6</v>
      </c>
      <c r="AJ250">
        <f t="shared" si="183"/>
        <v>4.07345763512001E-4</v>
      </c>
      <c r="AK250">
        <f t="shared" si="184"/>
        <v>2.1921075536387844E-4</v>
      </c>
      <c r="AL250">
        <f t="shared" si="185"/>
        <v>1.5081093373500379E-4</v>
      </c>
      <c r="AM250">
        <f t="shared" si="186"/>
        <v>2.1605294216915487E-5</v>
      </c>
      <c r="AN250">
        <f t="shared" si="187"/>
        <v>1.5845125424280618E-3</v>
      </c>
      <c r="AO250">
        <f t="shared" si="188"/>
        <v>2.3088599284700166E-5</v>
      </c>
      <c r="AP250">
        <f t="shared" si="189"/>
        <v>8.1649521404932797E-5</v>
      </c>
      <c r="AQ250">
        <f t="shared" si="190"/>
        <v>2.6706706733340969E-4</v>
      </c>
      <c r="AR250">
        <f t="shared" si="191"/>
        <v>1.3305715912723104E-4</v>
      </c>
      <c r="AS250">
        <f t="shared" si="192"/>
        <v>2.1362792316471577E-4</v>
      </c>
      <c r="AT250">
        <f t="shared" si="193"/>
        <v>4.7572409886601993E-5</v>
      </c>
      <c r="AV250">
        <f t="shared" si="194"/>
        <v>-2.3861171366594429E-2</v>
      </c>
      <c r="AW250">
        <f t="shared" si="195"/>
        <v>3.6982248520710061E-2</v>
      </c>
      <c r="AX250">
        <f t="shared" si="196"/>
        <v>6.9837526205450667E-2</v>
      </c>
      <c r="AY250">
        <f t="shared" si="197"/>
        <v>3.7607612143180841E-2</v>
      </c>
      <c r="AZ250">
        <f t="shared" si="198"/>
        <v>-1.3985310393399744E-2</v>
      </c>
      <c r="BA250">
        <f t="shared" si="199"/>
        <v>-1.8867924528301886E-2</v>
      </c>
      <c r="BB250">
        <f t="shared" si="200"/>
        <v>9.7647897362793917E-2</v>
      </c>
      <c r="BC250">
        <f t="shared" si="201"/>
        <v>0.16569767441860464</v>
      </c>
      <c r="BD250">
        <f t="shared" si="202"/>
        <v>5.3262316910785111E-3</v>
      </c>
      <c r="BE250">
        <f t="shared" si="203"/>
        <v>-8.5470085470085479E-3</v>
      </c>
      <c r="BF250">
        <f t="shared" si="204"/>
        <v>6.7105263157894737E-2</v>
      </c>
      <c r="BG250">
        <f t="shared" si="205"/>
        <v>-1.7441860465116279E-2</v>
      </c>
      <c r="BH250">
        <f t="shared" si="206"/>
        <v>-5.6321839080459769E-2</v>
      </c>
      <c r="BI250">
        <f t="shared" si="207"/>
        <v>2.3719456088334454E-2</v>
      </c>
      <c r="BL250">
        <f t="shared" si="208"/>
        <v>1.3324762207996977E-3</v>
      </c>
      <c r="BM250">
        <f t="shared" si="209"/>
        <v>5.2550195101262985E-3</v>
      </c>
      <c r="BN250">
        <f t="shared" si="210"/>
        <v>5.7810353446095903E-3</v>
      </c>
      <c r="BO250">
        <f t="shared" si="211"/>
        <v>1.5584116601910975E-3</v>
      </c>
      <c r="BP250">
        <f t="shared" si="212"/>
        <v>9.7770564294332311E-5</v>
      </c>
      <c r="BQ250">
        <f t="shared" si="213"/>
        <v>3.6415937362412884E-4</v>
      </c>
      <c r="BR250">
        <f t="shared" si="214"/>
        <v>1.543598458034531E-2</v>
      </c>
      <c r="BS250">
        <f t="shared" si="215"/>
        <v>3.4911861738284762E-2</v>
      </c>
      <c r="BT250">
        <f t="shared" si="216"/>
        <v>1.1056173571786205E-5</v>
      </c>
      <c r="BU250">
        <f t="shared" si="217"/>
        <v>2.3194832905995468E-4</v>
      </c>
      <c r="BV250">
        <f t="shared" si="218"/>
        <v>5.3688543837829969E-3</v>
      </c>
      <c r="BW250">
        <f t="shared" si="219"/>
        <v>1.5723261599183207E-4</v>
      </c>
      <c r="BX250">
        <f t="shared" si="220"/>
        <v>3.5806158040289728E-3</v>
      </c>
      <c r="BY250">
        <f t="shared" si="221"/>
        <v>7.4634074124482709E-4</v>
      </c>
    </row>
    <row r="251" spans="1:77" ht="15.75" thickBot="1">
      <c r="A251" s="1">
        <v>40962</v>
      </c>
      <c r="B251" s="3">
        <v>18.7</v>
      </c>
      <c r="C251" s="3">
        <v>137.1</v>
      </c>
      <c r="D251" s="3">
        <v>815</v>
      </c>
      <c r="E251" s="3">
        <v>449</v>
      </c>
      <c r="F251" s="2">
        <v>99.5</v>
      </c>
      <c r="G251" s="3">
        <v>3595</v>
      </c>
      <c r="H251" s="2">
        <v>153.5</v>
      </c>
      <c r="I251" s="3">
        <v>104.54</v>
      </c>
      <c r="J251" s="3">
        <v>455</v>
      </c>
      <c r="K251" s="3">
        <v>11700</v>
      </c>
      <c r="L251" s="3">
        <v>399.1</v>
      </c>
      <c r="M251" s="3">
        <v>171</v>
      </c>
      <c r="N251" s="3">
        <v>833</v>
      </c>
      <c r="O251" s="3">
        <v>994.6</v>
      </c>
      <c r="Q251">
        <f t="shared" si="167"/>
        <v>3.2188841201716053E-3</v>
      </c>
      <c r="R251">
        <f t="shared" si="168"/>
        <v>-0.10684039087947886</v>
      </c>
      <c r="S251">
        <f t="shared" si="169"/>
        <v>-2.8258018361750379E-2</v>
      </c>
      <c r="T251">
        <f t="shared" si="170"/>
        <v>-4.05982905982906E-2</v>
      </c>
      <c r="U251">
        <f t="shared" si="171"/>
        <v>3.6312285656647106E-3</v>
      </c>
      <c r="V251">
        <f t="shared" si="172"/>
        <v>-1.5068493150684932E-2</v>
      </c>
      <c r="W251">
        <f t="shared" si="173"/>
        <v>2.2651565622918094E-2</v>
      </c>
      <c r="X251">
        <f t="shared" si="174"/>
        <v>2.7817745803357915E-3</v>
      </c>
      <c r="Y251">
        <f t="shared" si="175"/>
        <v>-7.8499781945050636E-3</v>
      </c>
      <c r="Z251">
        <f t="shared" si="176"/>
        <v>0</v>
      </c>
      <c r="AA251">
        <f t="shared" si="177"/>
        <v>-1.188412973508283E-2</v>
      </c>
      <c r="AB251">
        <f t="shared" si="178"/>
        <v>5.8823529411764705E-3</v>
      </c>
      <c r="AC251">
        <f t="shared" si="179"/>
        <v>-5.4918815663801603E-3</v>
      </c>
      <c r="AD251">
        <f t="shared" si="179"/>
        <v>-1.9228872892219702E-2</v>
      </c>
      <c r="AG251">
        <f t="shared" si="180"/>
        <v>7.4790810745921233E-6</v>
      </c>
      <c r="AH251">
        <f t="shared" si="181"/>
        <v>1.1020282829840496E-2</v>
      </c>
      <c r="AI251">
        <f t="shared" si="182"/>
        <v>7.8160999597270964E-4</v>
      </c>
      <c r="AJ251">
        <f t="shared" si="183"/>
        <v>1.6370136565873037E-3</v>
      </c>
      <c r="AK251">
        <f t="shared" si="184"/>
        <v>1.5216535632667836E-5</v>
      </c>
      <c r="AL251">
        <f t="shared" si="185"/>
        <v>2.3425429228959794E-4</v>
      </c>
      <c r="AM251">
        <f t="shared" si="186"/>
        <v>5.7803633324252112E-4</v>
      </c>
      <c r="AN251">
        <f t="shared" si="187"/>
        <v>1.6102260681785006E-5</v>
      </c>
      <c r="AO251">
        <f t="shared" si="188"/>
        <v>6.8218242692457957E-5</v>
      </c>
      <c r="AP251">
        <f t="shared" si="189"/>
        <v>2.3912483924114675E-7</v>
      </c>
      <c r="AQ251">
        <f t="shared" si="190"/>
        <v>1.340506439395005E-4</v>
      </c>
      <c r="AR251">
        <f t="shared" si="191"/>
        <v>3.6520494467873137E-5</v>
      </c>
      <c r="AS251">
        <f t="shared" si="192"/>
        <v>3.2514346326353426E-5</v>
      </c>
      <c r="AT251">
        <f t="shared" si="193"/>
        <v>3.6358762423083213E-4</v>
      </c>
      <c r="AV251">
        <f t="shared" si="194"/>
        <v>4.2363433667781378E-2</v>
      </c>
      <c r="AW251">
        <f t="shared" si="195"/>
        <v>2.3898431665421872E-2</v>
      </c>
      <c r="AX251">
        <f t="shared" si="196"/>
        <v>8.5219707057256996E-2</v>
      </c>
      <c r="AY251">
        <f t="shared" si="197"/>
        <v>0.10482283464566935</v>
      </c>
      <c r="AZ251">
        <f t="shared" si="198"/>
        <v>1.015228426395939E-2</v>
      </c>
      <c r="BA251">
        <f t="shared" si="199"/>
        <v>9.8314606741573031E-3</v>
      </c>
      <c r="BB251">
        <f t="shared" si="200"/>
        <v>0.11231884057971014</v>
      </c>
      <c r="BC251">
        <f t="shared" si="201"/>
        <v>0.18795454545454551</v>
      </c>
      <c r="BD251">
        <f t="shared" si="202"/>
        <v>1.1111111111111112E-2</v>
      </c>
      <c r="BE251">
        <f t="shared" si="203"/>
        <v>-2.1321961620469083E-3</v>
      </c>
      <c r="BF251">
        <f t="shared" si="204"/>
        <v>5.3034300791556785E-2</v>
      </c>
      <c r="BG251">
        <f t="shared" si="205"/>
        <v>0</v>
      </c>
      <c r="BH251">
        <f t="shared" si="206"/>
        <v>-9.512485136741973E-3</v>
      </c>
      <c r="BI251">
        <f t="shared" si="207"/>
        <v>5.1596532036371399E-2</v>
      </c>
      <c r="BL251">
        <f t="shared" si="208"/>
        <v>8.8336793381943413E-4</v>
      </c>
      <c r="BM251">
        <f t="shared" si="209"/>
        <v>3.5292744047361645E-3</v>
      </c>
      <c r="BN251">
        <f t="shared" si="210"/>
        <v>8.3567572390542133E-3</v>
      </c>
      <c r="BO251">
        <f t="shared" si="211"/>
        <v>1.1383171238815019E-2</v>
      </c>
      <c r="BP251">
        <f t="shared" si="212"/>
        <v>2.0305380087690995E-4</v>
      </c>
      <c r="BQ251">
        <f t="shared" si="213"/>
        <v>9.2475627998996269E-5</v>
      </c>
      <c r="BR251">
        <f t="shared" si="214"/>
        <v>1.9296705183921709E-2</v>
      </c>
      <c r="BS251">
        <f t="shared" si="215"/>
        <v>4.3724496397810508E-2</v>
      </c>
      <c r="BT251">
        <f t="shared" si="216"/>
        <v>6.0506009322029073E-6</v>
      </c>
      <c r="BU251">
        <f t="shared" si="217"/>
        <v>7.7704887018619932E-5</v>
      </c>
      <c r="BV251">
        <f t="shared" si="218"/>
        <v>3.5048181214124893E-3</v>
      </c>
      <c r="BW251">
        <f t="shared" si="219"/>
        <v>2.4035657626576671E-5</v>
      </c>
      <c r="BX251">
        <f t="shared" si="220"/>
        <v>1.697520542711599E-4</v>
      </c>
      <c r="BY251">
        <f t="shared" si="221"/>
        <v>3.04663302565559E-3</v>
      </c>
    </row>
    <row r="252" spans="1:77" ht="15.75" thickBot="1">
      <c r="A252" s="1">
        <v>40961</v>
      </c>
      <c r="B252" s="3">
        <v>18.64</v>
      </c>
      <c r="C252" s="3">
        <v>153.5</v>
      </c>
      <c r="D252" s="3">
        <v>838.7</v>
      </c>
      <c r="E252" s="3">
        <v>468</v>
      </c>
      <c r="F252" s="2">
        <v>99.14</v>
      </c>
      <c r="G252" s="3">
        <v>3650</v>
      </c>
      <c r="H252" s="2">
        <v>150.1</v>
      </c>
      <c r="I252" s="3">
        <v>104.25</v>
      </c>
      <c r="J252" s="3">
        <v>458.6</v>
      </c>
      <c r="K252" s="3">
        <v>11700</v>
      </c>
      <c r="L252" s="3">
        <v>403.9</v>
      </c>
      <c r="M252" s="3">
        <v>170</v>
      </c>
      <c r="N252" s="3">
        <v>837.6</v>
      </c>
      <c r="O252" s="3">
        <v>1014.1</v>
      </c>
      <c r="Q252">
        <f t="shared" si="167"/>
        <v>0</v>
      </c>
      <c r="R252">
        <f t="shared" si="168"/>
        <v>-7.6413959085439173E-2</v>
      </c>
      <c r="S252">
        <f t="shared" si="169"/>
        <v>2.0310633213859565E-3</v>
      </c>
      <c r="T252">
        <f t="shared" si="170"/>
        <v>-1.4736842105263158E-2</v>
      </c>
      <c r="U252">
        <f t="shared" si="171"/>
        <v>-3.1171442936149046E-3</v>
      </c>
      <c r="V252">
        <f t="shared" si="172"/>
        <v>9.9612617598229102E-3</v>
      </c>
      <c r="W252">
        <f t="shared" si="173"/>
        <v>-2.6841286307054037E-2</v>
      </c>
      <c r="X252">
        <f t="shared" si="174"/>
        <v>7.246376811594203E-3</v>
      </c>
      <c r="Y252">
        <f t="shared" si="175"/>
        <v>3.2815576460293152E-3</v>
      </c>
      <c r="Z252">
        <f t="shared" si="176"/>
        <v>8.5477391230019662E-5</v>
      </c>
      <c r="AA252">
        <f t="shared" si="177"/>
        <v>1.7380352644836214E-2</v>
      </c>
      <c r="AB252">
        <f t="shared" si="178"/>
        <v>1.6624805645257753E-2</v>
      </c>
      <c r="AC252">
        <f t="shared" si="179"/>
        <v>-1.3427561837455804E-2</v>
      </c>
      <c r="AD252">
        <f t="shared" si="179"/>
        <v>-1.870078740157458E-3</v>
      </c>
      <c r="AG252">
        <f t="shared" si="180"/>
        <v>2.3434627982572245E-7</v>
      </c>
      <c r="AH252">
        <f t="shared" si="181"/>
        <v>5.5578669715883443E-3</v>
      </c>
      <c r="AI252">
        <f t="shared" si="182"/>
        <v>5.4372581394141249E-6</v>
      </c>
      <c r="AJ252">
        <f t="shared" si="183"/>
        <v>2.1311844814850245E-4</v>
      </c>
      <c r="AK252">
        <f t="shared" si="184"/>
        <v>8.1084558475742765E-6</v>
      </c>
      <c r="AL252">
        <f t="shared" si="185"/>
        <v>9.4563699086198648E-5</v>
      </c>
      <c r="AM252">
        <f t="shared" si="186"/>
        <v>6.4772620687540293E-4</v>
      </c>
      <c r="AN252">
        <f t="shared" si="187"/>
        <v>7.1865708139862603E-5</v>
      </c>
      <c r="AO252">
        <f t="shared" si="188"/>
        <v>8.2489715236198446E-6</v>
      </c>
      <c r="AP252">
        <f t="shared" si="189"/>
        <v>1.6283366393151724E-7</v>
      </c>
      <c r="AQ252">
        <f t="shared" si="190"/>
        <v>3.128108036164895E-4</v>
      </c>
      <c r="AR252">
        <f t="shared" si="191"/>
        <v>2.8175877062941831E-4</v>
      </c>
      <c r="AS252">
        <f t="shared" si="192"/>
        <v>1.8599001198852592E-4</v>
      </c>
      <c r="AT252">
        <f t="shared" si="193"/>
        <v>2.92129501454648E-6</v>
      </c>
      <c r="AV252">
        <f t="shared" si="194"/>
        <v>5.9090909090909034E-2</v>
      </c>
      <c r="AW252">
        <f t="shared" si="195"/>
        <v>0.13451589061345148</v>
      </c>
      <c r="AX252">
        <f t="shared" si="196"/>
        <v>0.10500658761528332</v>
      </c>
      <c r="AY252">
        <f t="shared" si="197"/>
        <v>0.14313629702002936</v>
      </c>
      <c r="AZ252">
        <f t="shared" si="198"/>
        <v>1.6820512820512827E-2</v>
      </c>
      <c r="BA252">
        <f t="shared" si="199"/>
        <v>2.8169014084507043E-2</v>
      </c>
      <c r="BB252">
        <f t="shared" si="200"/>
        <v>9.1636363636363599E-2</v>
      </c>
      <c r="BC252">
        <f t="shared" si="201"/>
        <v>0.17517754480892805</v>
      </c>
      <c r="BD252">
        <f t="shared" si="202"/>
        <v>1.3480662983425465E-2</v>
      </c>
      <c r="BE252">
        <f t="shared" si="203"/>
        <v>-4.2553191489361703E-3</v>
      </c>
      <c r="BF252">
        <f t="shared" si="204"/>
        <v>7.1352785145888539E-2</v>
      </c>
      <c r="BG252">
        <f t="shared" si="205"/>
        <v>0</v>
      </c>
      <c r="BH252">
        <f t="shared" si="206"/>
        <v>-3.8058991436726117E-3</v>
      </c>
      <c r="BI252">
        <f t="shared" si="207"/>
        <v>7.0403208781929544E-2</v>
      </c>
      <c r="BL252">
        <f t="shared" si="208"/>
        <v>2.1575078985496972E-3</v>
      </c>
      <c r="BM252">
        <f t="shared" si="209"/>
        <v>2.8908553488847393E-2</v>
      </c>
      <c r="BN252">
        <f t="shared" si="210"/>
        <v>1.2365925161530676E-2</v>
      </c>
      <c r="BO252">
        <f t="shared" si="211"/>
        <v>2.1026568318572171E-2</v>
      </c>
      <c r="BP252">
        <f t="shared" si="212"/>
        <v>4.3755951605885262E-4</v>
      </c>
      <c r="BQ252">
        <f t="shared" si="213"/>
        <v>7.8142490378728413E-4</v>
      </c>
      <c r="BR252">
        <f t="shared" si="214"/>
        <v>1.3978357525537726E-2</v>
      </c>
      <c r="BS252">
        <f t="shared" si="215"/>
        <v>3.8544303427409207E-2</v>
      </c>
      <c r="BT252">
        <f t="shared" si="216"/>
        <v>2.332260984531608E-5</v>
      </c>
      <c r="BU252">
        <f t="shared" si="217"/>
        <v>1.1964335594405101E-4</v>
      </c>
      <c r="BV252">
        <f t="shared" si="218"/>
        <v>6.0093486541007044E-3</v>
      </c>
      <c r="BW252">
        <f t="shared" si="219"/>
        <v>2.4035657626576671E-5</v>
      </c>
      <c r="BX252">
        <f t="shared" si="220"/>
        <v>5.3616180727482828E-5</v>
      </c>
      <c r="BY252">
        <f t="shared" si="221"/>
        <v>5.4764425675168926E-3</v>
      </c>
    </row>
    <row r="253" spans="1:77" ht="15.75" thickBot="1">
      <c r="A253" s="1">
        <v>40960</v>
      </c>
      <c r="B253" s="3">
        <v>18.64</v>
      </c>
      <c r="C253" s="3">
        <v>166.2</v>
      </c>
      <c r="D253" s="3">
        <v>837</v>
      </c>
      <c r="E253" s="3">
        <v>475</v>
      </c>
      <c r="F253" s="2">
        <v>99.45</v>
      </c>
      <c r="G253" s="3">
        <v>3614</v>
      </c>
      <c r="H253" s="2">
        <v>154.24</v>
      </c>
      <c r="I253" s="3">
        <v>103.5</v>
      </c>
      <c r="J253" s="3">
        <v>457.1</v>
      </c>
      <c r="K253" s="3">
        <v>11699</v>
      </c>
      <c r="L253" s="3">
        <v>397</v>
      </c>
      <c r="M253" s="3">
        <v>167.22</v>
      </c>
      <c r="N253" s="3">
        <v>849</v>
      </c>
      <c r="O253" s="3">
        <v>1016</v>
      </c>
      <c r="Q253">
        <f t="shared" si="167"/>
        <v>0</v>
      </c>
      <c r="R253">
        <f t="shared" si="168"/>
        <v>1.3414634146341394E-2</v>
      </c>
      <c r="S253">
        <f t="shared" si="169"/>
        <v>0</v>
      </c>
      <c r="T253">
        <f t="shared" si="170"/>
        <v>-6.4839991633549943E-3</v>
      </c>
      <c r="U253">
        <f t="shared" si="171"/>
        <v>-5.4005400540053216E-3</v>
      </c>
      <c r="V253">
        <f t="shared" si="172"/>
        <v>2.4965325936199723E-3</v>
      </c>
      <c r="W253">
        <f t="shared" si="173"/>
        <v>-1.632653061224491E-2</v>
      </c>
      <c r="X253">
        <f t="shared" si="174"/>
        <v>1.520353114271699E-2</v>
      </c>
      <c r="Y253">
        <f t="shared" si="175"/>
        <v>-1.7471063550992675E-3</v>
      </c>
      <c r="Z253">
        <f t="shared" si="176"/>
        <v>7.8394210889042044E-3</v>
      </c>
      <c r="AA253">
        <f t="shared" si="177"/>
        <v>1.0178117048346057E-2</v>
      </c>
      <c r="AB253">
        <f t="shared" si="178"/>
        <v>-5.2349791790600566E-3</v>
      </c>
      <c r="AC253">
        <f t="shared" si="179"/>
        <v>-1.5081206496519721E-2</v>
      </c>
      <c r="AD253">
        <f t="shared" si="179"/>
        <v>-2.1606757022196478E-3</v>
      </c>
      <c r="AG253">
        <f t="shared" si="180"/>
        <v>2.3434627982572245E-7</v>
      </c>
      <c r="AH253">
        <f t="shared" si="181"/>
        <v>2.3340170510340678E-4</v>
      </c>
      <c r="AI253">
        <f t="shared" si="182"/>
        <v>9.0438280862203574E-8</v>
      </c>
      <c r="AJ253">
        <f t="shared" si="183"/>
        <v>4.0268339746505771E-5</v>
      </c>
      <c r="AK253">
        <f t="shared" si="184"/>
        <v>2.632645095686079E-5</v>
      </c>
      <c r="AL253">
        <f t="shared" si="185"/>
        <v>5.1060527265867769E-6</v>
      </c>
      <c r="AM253">
        <f t="shared" si="186"/>
        <v>2.2307543484303483E-4</v>
      </c>
      <c r="AN253">
        <f t="shared" si="187"/>
        <v>2.7009340780308482E-4</v>
      </c>
      <c r="AO253">
        <f t="shared" si="188"/>
        <v>4.6507584443935197E-6</v>
      </c>
      <c r="AP253">
        <f t="shared" si="189"/>
        <v>5.402863247476333E-5</v>
      </c>
      <c r="AQ253">
        <f t="shared" si="190"/>
        <v>1.099189235739486E-4</v>
      </c>
      <c r="AR253">
        <f t="shared" si="191"/>
        <v>2.574662514427765E-5</v>
      </c>
      <c r="AS253">
        <f t="shared" si="192"/>
        <v>2.3382875421837528E-4</v>
      </c>
      <c r="AT253">
        <f t="shared" si="193"/>
        <v>3.9991064262792784E-6</v>
      </c>
      <c r="AV253">
        <f t="shared" si="194"/>
        <v>3.9018952062430279E-2</v>
      </c>
      <c r="AW253">
        <f t="shared" si="195"/>
        <v>0.17455830388692573</v>
      </c>
      <c r="AX253">
        <f t="shared" si="196"/>
        <v>8.984375E-2</v>
      </c>
      <c r="AY253">
        <f t="shared" si="197"/>
        <v>0.11764705882352941</v>
      </c>
      <c r="AZ253">
        <f t="shared" si="198"/>
        <v>5.238095238095241E-2</v>
      </c>
      <c r="BA253">
        <f t="shared" si="199"/>
        <v>2.1481062747314868E-2</v>
      </c>
      <c r="BB253">
        <f t="shared" si="200"/>
        <v>6.7404844290657503E-2</v>
      </c>
      <c r="BC253">
        <f t="shared" si="201"/>
        <v>0.16436044549443132</v>
      </c>
      <c r="BD253">
        <f t="shared" si="202"/>
        <v>9.7194610117076075E-3</v>
      </c>
      <c r="BE253">
        <f t="shared" si="203"/>
        <v>-7.0446443727720251E-3</v>
      </c>
      <c r="BF253">
        <f t="shared" si="204"/>
        <v>6.4343163538873996E-2</v>
      </c>
      <c r="BG253">
        <f t="shared" si="205"/>
        <v>-1.6352941176470594E-2</v>
      </c>
      <c r="BH253">
        <f t="shared" si="206"/>
        <v>1.1918951132300357E-2</v>
      </c>
      <c r="BI253">
        <f t="shared" si="207"/>
        <v>6.1650992685475442E-2</v>
      </c>
      <c r="BL253">
        <f t="shared" si="208"/>
        <v>6.9574742914936159E-4</v>
      </c>
      <c r="BM253">
        <f t="shared" si="209"/>
        <v>4.4128383433160771E-2</v>
      </c>
      <c r="BN253">
        <f t="shared" si="210"/>
        <v>9.2235555661823662E-3</v>
      </c>
      <c r="BO253">
        <f t="shared" si="211"/>
        <v>1.4284114819216731E-2</v>
      </c>
      <c r="BP253">
        <f t="shared" si="212"/>
        <v>3.1898054737557382E-3</v>
      </c>
      <c r="BQ253">
        <f t="shared" si="213"/>
        <v>4.5224390353632758E-4</v>
      </c>
      <c r="BR253">
        <f t="shared" si="214"/>
        <v>8.8357339437931618E-3</v>
      </c>
      <c r="BS253">
        <f t="shared" si="215"/>
        <v>3.44139350621252E-2</v>
      </c>
      <c r="BT253">
        <f t="shared" si="216"/>
        <v>1.1409376497008379E-6</v>
      </c>
      <c r="BU253">
        <f t="shared" si="217"/>
        <v>1.8844386532758918E-4</v>
      </c>
      <c r="BV253">
        <f t="shared" si="218"/>
        <v>4.9717118730928482E-3</v>
      </c>
      <c r="BW253">
        <f t="shared" si="219"/>
        <v>1.3110991398858753E-4</v>
      </c>
      <c r="BX253">
        <f t="shared" si="220"/>
        <v>7.0602732442867966E-5</v>
      </c>
      <c r="BY253">
        <f t="shared" si="221"/>
        <v>4.2576635290260427E-3</v>
      </c>
    </row>
    <row r="254" spans="1:77" ht="15.75" thickBot="1">
      <c r="A254" s="1">
        <v>40959</v>
      </c>
      <c r="B254" s="3">
        <v>18.64</v>
      </c>
      <c r="C254" s="3">
        <v>164</v>
      </c>
      <c r="D254" s="3">
        <v>837</v>
      </c>
      <c r="E254" s="3">
        <v>478.1</v>
      </c>
      <c r="F254" s="2">
        <v>99.99</v>
      </c>
      <c r="G254" s="3">
        <v>3605</v>
      </c>
      <c r="H254" s="2">
        <v>156.80000000000001</v>
      </c>
      <c r="I254" s="3">
        <v>101.95</v>
      </c>
      <c r="J254" s="3">
        <v>457.9</v>
      </c>
      <c r="K254" s="3">
        <v>11608</v>
      </c>
      <c r="L254" s="3">
        <v>393</v>
      </c>
      <c r="M254" s="3">
        <v>168.1</v>
      </c>
      <c r="N254" s="3">
        <v>862</v>
      </c>
      <c r="O254" s="3">
        <v>1018.2</v>
      </c>
      <c r="Q254">
        <f t="shared" si="167"/>
        <v>-3.7413148049171715E-3</v>
      </c>
      <c r="R254">
        <f t="shared" si="168"/>
        <v>-7.5042362624062513E-3</v>
      </c>
      <c r="S254">
        <f t="shared" si="169"/>
        <v>-3.5714285714285713E-3</v>
      </c>
      <c r="T254">
        <f t="shared" si="170"/>
        <v>2.4646378054007715E-2</v>
      </c>
      <c r="U254">
        <f t="shared" si="171"/>
        <v>4.4198895027624079E-3</v>
      </c>
      <c r="V254">
        <f t="shared" si="172"/>
        <v>8.3916083916083916E-3</v>
      </c>
      <c r="W254">
        <f t="shared" si="173"/>
        <v>-1.3836477987421313E-2</v>
      </c>
      <c r="X254">
        <f t="shared" si="174"/>
        <v>-9.8077677520507121E-5</v>
      </c>
      <c r="Y254">
        <f t="shared" si="175"/>
        <v>-4.5652173913043976E-3</v>
      </c>
      <c r="Z254">
        <f t="shared" si="176"/>
        <v>-5.7387580299785865E-3</v>
      </c>
      <c r="AA254">
        <f t="shared" si="177"/>
        <v>2.0397756246813142E-3</v>
      </c>
      <c r="AB254">
        <f t="shared" si="178"/>
        <v>-5.3254437869822823E-3</v>
      </c>
      <c r="AC254">
        <f t="shared" si="179"/>
        <v>-1.8111402209818859E-2</v>
      </c>
      <c r="AD254">
        <f t="shared" si="179"/>
        <v>2.7575339767579952E-3</v>
      </c>
      <c r="AG254">
        <f t="shared" si="180"/>
        <v>1.7854073275337518E-5</v>
      </c>
      <c r="AH254">
        <f t="shared" si="181"/>
        <v>3.1825171290232535E-5</v>
      </c>
      <c r="AI254">
        <f t="shared" si="182"/>
        <v>1.069747188627577E-5</v>
      </c>
      <c r="AJ254">
        <f t="shared" si="183"/>
        <v>6.1427854039718132E-4</v>
      </c>
      <c r="AK254">
        <f t="shared" si="184"/>
        <v>2.1991398514349301E-5</v>
      </c>
      <c r="AL254">
        <f t="shared" si="185"/>
        <v>6.6499677720998097E-5</v>
      </c>
      <c r="AM254">
        <f t="shared" si="186"/>
        <v>1.5489438886597757E-4</v>
      </c>
      <c r="AN254">
        <f t="shared" si="187"/>
        <v>1.2834849957422111E-6</v>
      </c>
      <c r="AO254">
        <f t="shared" si="188"/>
        <v>2.4747369013392544E-5</v>
      </c>
      <c r="AP254">
        <f t="shared" si="189"/>
        <v>3.8785018975211114E-5</v>
      </c>
      <c r="AQ254">
        <f t="shared" si="190"/>
        <v>5.5031585041342737E-6</v>
      </c>
      <c r="AR254">
        <f t="shared" si="191"/>
        <v>2.6672864318682948E-5</v>
      </c>
      <c r="AS254">
        <f t="shared" si="192"/>
        <v>3.3568307441108345E-4</v>
      </c>
      <c r="AT254">
        <f t="shared" si="193"/>
        <v>8.5172516709535558E-6</v>
      </c>
      <c r="AV254">
        <f t="shared" si="194"/>
        <v>3.7284362826933877E-2</v>
      </c>
      <c r="AW254">
        <f t="shared" si="195"/>
        <v>0.24242424242424243</v>
      </c>
      <c r="AX254">
        <f t="shared" si="196"/>
        <v>7.9721362229102102E-2</v>
      </c>
      <c r="AY254">
        <f t="shared" si="197"/>
        <v>0.26114481667106304</v>
      </c>
      <c r="AZ254">
        <f t="shared" si="198"/>
        <v>6.3723404255319097E-2</v>
      </c>
      <c r="BA254">
        <f t="shared" si="199"/>
        <v>0.03</v>
      </c>
      <c r="BB254">
        <f t="shared" si="200"/>
        <v>6.6666666666666749E-2</v>
      </c>
      <c r="BC254">
        <f t="shared" si="201"/>
        <v>0.2063661105194651</v>
      </c>
      <c r="BD254">
        <f t="shared" si="202"/>
        <v>1.2829020128290101E-2</v>
      </c>
      <c r="BE254">
        <f t="shared" si="203"/>
        <v>-1.5436810856658184E-2</v>
      </c>
      <c r="BF254">
        <f t="shared" si="204"/>
        <v>4.8000000000000001E-2</v>
      </c>
      <c r="BG254">
        <f t="shared" si="205"/>
        <v>-1.5807962529274102E-2</v>
      </c>
      <c r="BH254">
        <f t="shared" si="206"/>
        <v>3.7803997110522486E-2</v>
      </c>
      <c r="BI254">
        <f t="shared" si="207"/>
        <v>8.8634662675077622E-2</v>
      </c>
      <c r="BL254">
        <f t="shared" si="208"/>
        <v>6.0724962293624331E-4</v>
      </c>
      <c r="BM254">
        <f t="shared" si="209"/>
        <v>7.7247034463271039E-2</v>
      </c>
      <c r="BN254">
        <f t="shared" si="210"/>
        <v>7.3817233410429723E-3</v>
      </c>
      <c r="BO254">
        <f t="shared" si="211"/>
        <v>6.9176326082785483E-2</v>
      </c>
      <c r="BP254">
        <f t="shared" si="212"/>
        <v>4.5996629141271794E-3</v>
      </c>
      <c r="BQ254">
        <f t="shared" si="213"/>
        <v>8.8714409437348123E-4</v>
      </c>
      <c r="BR254">
        <f t="shared" si="214"/>
        <v>8.6975035460301938E-3</v>
      </c>
      <c r="BS254">
        <f t="shared" si="215"/>
        <v>5.1763347124495755E-2</v>
      </c>
      <c r="BT254">
        <f t="shared" si="216"/>
        <v>1.7453226973223457E-5</v>
      </c>
      <c r="BU254">
        <f t="shared" si="217"/>
        <v>4.8927901544941108E-4</v>
      </c>
      <c r="BV254">
        <f t="shared" si="218"/>
        <v>2.9340859451017923E-3</v>
      </c>
      <c r="BW254">
        <f t="shared" si="219"/>
        <v>1.1892655181959634E-4</v>
      </c>
      <c r="BX254">
        <f t="shared" si="220"/>
        <v>1.1756387725318754E-3</v>
      </c>
      <c r="BY254">
        <f t="shared" si="221"/>
        <v>8.5071926883588909E-3</v>
      </c>
    </row>
    <row r="255" spans="1:77" ht="15.75" thickBot="1">
      <c r="A255" s="1">
        <v>40956</v>
      </c>
      <c r="B255" s="3">
        <v>18.71</v>
      </c>
      <c r="C255" s="3">
        <v>165.24</v>
      </c>
      <c r="D255" s="3">
        <v>840</v>
      </c>
      <c r="E255" s="3">
        <v>466.6</v>
      </c>
      <c r="F255" s="2">
        <v>99.55</v>
      </c>
      <c r="G255" s="3">
        <v>3575</v>
      </c>
      <c r="H255" s="2">
        <v>159</v>
      </c>
      <c r="I255" s="3">
        <v>101.96</v>
      </c>
      <c r="J255" s="3">
        <v>460</v>
      </c>
      <c r="K255" s="3">
        <v>11675</v>
      </c>
      <c r="L255" s="3">
        <v>392.2</v>
      </c>
      <c r="M255" s="3">
        <v>169</v>
      </c>
      <c r="N255" s="3">
        <v>877.9</v>
      </c>
      <c r="O255" s="3">
        <v>1015.4</v>
      </c>
      <c r="Q255">
        <f t="shared" si="167"/>
        <v>9.16936353829567E-3</v>
      </c>
      <c r="R255">
        <f t="shared" si="168"/>
        <v>1.3431462741490326E-2</v>
      </c>
      <c r="S255">
        <f t="shared" si="169"/>
        <v>2.6267562614538789E-2</v>
      </c>
      <c r="T255">
        <f t="shared" si="170"/>
        <v>-8.5653104925048661E-4</v>
      </c>
      <c r="U255">
        <f t="shared" si="171"/>
        <v>2.2148394241417384E-3</v>
      </c>
      <c r="V255">
        <f t="shared" si="172"/>
        <v>-4.178272980501393E-3</v>
      </c>
      <c r="W255">
        <f t="shared" si="173"/>
        <v>4.6052631578947366E-2</v>
      </c>
      <c r="X255">
        <f t="shared" si="174"/>
        <v>-1.3544891640866929E-2</v>
      </c>
      <c r="Y255">
        <f t="shared" si="175"/>
        <v>2.7244305493523868E-2</v>
      </c>
      <c r="Z255">
        <f t="shared" si="176"/>
        <v>1.3454861111111112E-2</v>
      </c>
      <c r="AA255">
        <f t="shared" si="177"/>
        <v>7.1877562175457807E-2</v>
      </c>
      <c r="AB255">
        <f t="shared" si="178"/>
        <v>5.9523809523809521E-3</v>
      </c>
      <c r="AC255">
        <f t="shared" si="179"/>
        <v>1.3741339491916834E-2</v>
      </c>
      <c r="AD255">
        <f t="shared" si="179"/>
        <v>1.9580279144492421E-2</v>
      </c>
      <c r="AG255">
        <f t="shared" si="180"/>
        <v>7.5433919888709714E-5</v>
      </c>
      <c r="AH255">
        <f t="shared" si="181"/>
        <v>2.3391618569807557E-4</v>
      </c>
      <c r="AI255">
        <f t="shared" si="182"/>
        <v>7.0587415018520986E-4</v>
      </c>
      <c r="AJ255">
        <f t="shared" si="183"/>
        <v>5.1590585428934144E-7</v>
      </c>
      <c r="AK255">
        <f t="shared" si="184"/>
        <v>6.1724851944128253E-6</v>
      </c>
      <c r="AL255">
        <f t="shared" si="185"/>
        <v>1.9493531130553416E-5</v>
      </c>
      <c r="AM255">
        <f t="shared" si="186"/>
        <v>2.2508811506118517E-3</v>
      </c>
      <c r="AN255">
        <f t="shared" si="187"/>
        <v>1.5163223160499502E-4</v>
      </c>
      <c r="AO255">
        <f t="shared" si="188"/>
        <v>7.2010918152242266E-4</v>
      </c>
      <c r="AP255">
        <f t="shared" si="189"/>
        <v>1.681134525553635E-4</v>
      </c>
      <c r="AQ255">
        <f t="shared" si="190"/>
        <v>5.2104818868657851E-3</v>
      </c>
      <c r="AR255">
        <f t="shared" si="191"/>
        <v>3.7371787589526405E-5</v>
      </c>
      <c r="AS255">
        <f t="shared" si="192"/>
        <v>1.8309028334830972E-4</v>
      </c>
      <c r="AT255">
        <f t="shared" si="193"/>
        <v>3.8971411880170886E-4</v>
      </c>
      <c r="AV255">
        <f t="shared" si="194"/>
        <v>5.9456398640996645E-2</v>
      </c>
      <c r="AW255">
        <f t="shared" si="195"/>
        <v>0.29194683346364347</v>
      </c>
      <c r="AX255">
        <f t="shared" si="196"/>
        <v>0.10526315789473684</v>
      </c>
      <c r="AY255">
        <f t="shared" si="197"/>
        <v>0.26827942375645569</v>
      </c>
      <c r="AZ255">
        <f t="shared" si="198"/>
        <v>5.1658567504753866E-2</v>
      </c>
      <c r="BA255">
        <f t="shared" si="199"/>
        <v>5.3019145802650956E-2</v>
      </c>
      <c r="BB255">
        <f t="shared" si="200"/>
        <v>0.10034602076124567</v>
      </c>
      <c r="BC255">
        <f t="shared" si="201"/>
        <v>0.25721331689272503</v>
      </c>
      <c r="BD255">
        <f t="shared" si="202"/>
        <v>1.7699115044247787E-2</v>
      </c>
      <c r="BE255">
        <f t="shared" si="203"/>
        <v>-2.7083333333333334E-2</v>
      </c>
      <c r="BF255">
        <f t="shared" si="204"/>
        <v>4.5866666666666639E-2</v>
      </c>
      <c r="BG255">
        <f t="shared" si="205"/>
        <v>-1.1695906432748537E-2</v>
      </c>
      <c r="BH255">
        <f t="shared" si="206"/>
        <v>8.3158544108574928E-2</v>
      </c>
      <c r="BI255">
        <f t="shared" si="207"/>
        <v>0.10610021786492373</v>
      </c>
      <c r="BL255">
        <f t="shared" si="208"/>
        <v>2.1915947159890218E-3</v>
      </c>
      <c r="BM255">
        <f t="shared" si="209"/>
        <v>0.10722749631986048</v>
      </c>
      <c r="BN255">
        <f t="shared" si="210"/>
        <v>1.2423053339385195E-2</v>
      </c>
      <c r="BO255">
        <f t="shared" si="211"/>
        <v>7.2980230763091208E-2</v>
      </c>
      <c r="BP255">
        <f t="shared" si="212"/>
        <v>3.1087290833092395E-3</v>
      </c>
      <c r="BQ255">
        <f t="shared" si="213"/>
        <v>2.7882740366791036E-3</v>
      </c>
      <c r="BR255">
        <f t="shared" si="214"/>
        <v>1.6113702990610646E-2</v>
      </c>
      <c r="BS255">
        <f t="shared" si="215"/>
        <v>7.748585060307904E-2</v>
      </c>
      <c r="BT255">
        <f t="shared" si="216"/>
        <v>8.1862700441929769E-5</v>
      </c>
      <c r="BU255">
        <f t="shared" si="217"/>
        <v>1.1401545553494671E-3</v>
      </c>
      <c r="BV255">
        <f t="shared" si="218"/>
        <v>2.707523654215459E-3</v>
      </c>
      <c r="BW255">
        <f t="shared" si="219"/>
        <v>4.6148775528021914E-5</v>
      </c>
      <c r="BX255">
        <f t="shared" si="220"/>
        <v>6.3428698567581212E-3</v>
      </c>
      <c r="BY255">
        <f t="shared" si="221"/>
        <v>1.2034089855994102E-2</v>
      </c>
    </row>
    <row r="256" spans="1:77" ht="15.75" thickBot="1">
      <c r="A256" s="1">
        <v>40955</v>
      </c>
      <c r="B256" s="3">
        <v>18.54</v>
      </c>
      <c r="C256" s="3">
        <v>163.05000000000001</v>
      </c>
      <c r="D256" s="3">
        <v>818.5</v>
      </c>
      <c r="E256" s="3">
        <v>467</v>
      </c>
      <c r="F256" s="2">
        <v>99.33</v>
      </c>
      <c r="G256" s="3">
        <v>3590</v>
      </c>
      <c r="H256" s="2">
        <v>152</v>
      </c>
      <c r="I256" s="3">
        <v>103.36</v>
      </c>
      <c r="J256" s="3">
        <v>447.8</v>
      </c>
      <c r="K256" s="3">
        <v>11520</v>
      </c>
      <c r="L256" s="3">
        <v>365.9</v>
      </c>
      <c r="M256" s="3">
        <v>168</v>
      </c>
      <c r="N256" s="3">
        <v>866</v>
      </c>
      <c r="O256" s="3">
        <v>995.9</v>
      </c>
      <c r="Q256">
        <f t="shared" si="167"/>
        <v>-6.9630423138726588E-3</v>
      </c>
      <c r="R256">
        <f t="shared" si="168"/>
        <v>-1.4803625377643436E-2</v>
      </c>
      <c r="S256">
        <f t="shared" si="169"/>
        <v>-4.2579075425790754E-3</v>
      </c>
      <c r="T256">
        <f t="shared" si="170"/>
        <v>-7.8606330996388116E-3</v>
      </c>
      <c r="U256">
        <f t="shared" si="171"/>
        <v>-2.2099447513812039E-3</v>
      </c>
      <c r="V256">
        <f t="shared" si="172"/>
        <v>-2.3660592874626053E-2</v>
      </c>
      <c r="W256">
        <f t="shared" si="173"/>
        <v>-2.6246719160105359E-3</v>
      </c>
      <c r="X256">
        <f t="shared" si="174"/>
        <v>-1.6649224621824756E-2</v>
      </c>
      <c r="Y256">
        <f t="shared" si="175"/>
        <v>-8.1949058693244481E-3</v>
      </c>
      <c r="Z256">
        <f t="shared" si="176"/>
        <v>-1.2006861063464836E-2</v>
      </c>
      <c r="AA256">
        <f t="shared" si="177"/>
        <v>-2.8154050464807498E-2</v>
      </c>
      <c r="AB256">
        <f t="shared" si="178"/>
        <v>0</v>
      </c>
      <c r="AC256">
        <f t="shared" si="179"/>
        <v>6.3916327716443929E-3</v>
      </c>
      <c r="AD256">
        <f t="shared" si="179"/>
        <v>-1.0531544957774489E-2</v>
      </c>
      <c r="AG256">
        <f t="shared" si="180"/>
        <v>5.5459828185617686E-5</v>
      </c>
      <c r="AH256">
        <f t="shared" si="181"/>
        <v>1.6746351214308176E-4</v>
      </c>
      <c r="AI256">
        <f t="shared" si="182"/>
        <v>1.5659257419952305E-5</v>
      </c>
      <c r="AJ256">
        <f t="shared" si="183"/>
        <v>5.9634966236371369E-5</v>
      </c>
      <c r="AK256">
        <f t="shared" si="184"/>
        <v>3.7649018735649444E-6</v>
      </c>
      <c r="AL256">
        <f t="shared" si="185"/>
        <v>5.7108896779220443E-4</v>
      </c>
      <c r="AM256">
        <f t="shared" si="186"/>
        <v>1.5223891751978947E-6</v>
      </c>
      <c r="AN256">
        <f t="shared" si="187"/>
        <v>2.3772203145545524E-4</v>
      </c>
      <c r="AO256">
        <f t="shared" si="188"/>
        <v>7.4035032218012633E-5</v>
      </c>
      <c r="AP256">
        <f t="shared" si="189"/>
        <v>1.5614664182465361E-4</v>
      </c>
      <c r="AQ256">
        <f t="shared" si="190"/>
        <v>7.755080357596067E-4</v>
      </c>
      <c r="AR256">
        <f t="shared" si="191"/>
        <v>2.5877851239446424E-8</v>
      </c>
      <c r="AS256">
        <f t="shared" si="192"/>
        <v>3.8209447519777142E-5</v>
      </c>
      <c r="AT256">
        <f t="shared" si="193"/>
        <v>1.0755029533880285E-4</v>
      </c>
      <c r="AV256">
        <f t="shared" si="194"/>
        <v>5.1020408163265224E-2</v>
      </c>
      <c r="AW256">
        <f t="shared" si="195"/>
        <v>0.35988323603002503</v>
      </c>
      <c r="AX256">
        <f t="shared" si="196"/>
        <v>7.8534721307155123E-2</v>
      </c>
      <c r="AY256">
        <f t="shared" si="197"/>
        <v>0.34195402298850575</v>
      </c>
      <c r="AZ256">
        <f t="shared" si="198"/>
        <v>4.9667124590510439E-2</v>
      </c>
      <c r="BA256">
        <f t="shared" si="199"/>
        <v>8.1325301204819275E-2</v>
      </c>
      <c r="BB256">
        <f t="shared" si="200"/>
        <v>5.9972105997210555E-2</v>
      </c>
      <c r="BC256">
        <f t="shared" si="201"/>
        <v>0.23047619047619047</v>
      </c>
      <c r="BD256">
        <f t="shared" si="202"/>
        <v>-2.6726057906458545E-3</v>
      </c>
      <c r="BE256">
        <f t="shared" si="203"/>
        <v>-4.3983402489626559E-2</v>
      </c>
      <c r="BF256">
        <f t="shared" si="204"/>
        <v>-2.9442970822281228E-2</v>
      </c>
      <c r="BG256">
        <f t="shared" si="205"/>
        <v>-1.7543859649122806E-2</v>
      </c>
      <c r="BH256">
        <f t="shared" si="206"/>
        <v>8.9308176100628925E-2</v>
      </c>
      <c r="BI256">
        <f t="shared" si="207"/>
        <v>0.10361258865248227</v>
      </c>
      <c r="BL256">
        <f t="shared" si="208"/>
        <v>1.4729077843968707E-3</v>
      </c>
      <c r="BM256">
        <f t="shared" si="209"/>
        <v>0.15633522974861783</v>
      </c>
      <c r="BN256">
        <f t="shared" si="210"/>
        <v>7.1792263057872579E-3</v>
      </c>
      <c r="BO256">
        <f t="shared" si="211"/>
        <v>0.11821434737917287</v>
      </c>
      <c r="BP256">
        <f t="shared" si="212"/>
        <v>2.890625233539848E-3</v>
      </c>
      <c r="BQ256">
        <f t="shared" si="213"/>
        <v>6.5788751594272454E-3</v>
      </c>
      <c r="BR256">
        <f t="shared" si="214"/>
        <v>7.4936457808346775E-3</v>
      </c>
      <c r="BS256">
        <f t="shared" si="215"/>
        <v>6.3315481576252872E-2</v>
      </c>
      <c r="BT256">
        <f t="shared" si="216"/>
        <v>1.2823116354809174E-4</v>
      </c>
      <c r="BU256">
        <f t="shared" si="217"/>
        <v>2.5670682687239351E-3</v>
      </c>
      <c r="BV256">
        <f t="shared" si="218"/>
        <v>5.4176134010468658E-4</v>
      </c>
      <c r="BW256">
        <f t="shared" si="219"/>
        <v>1.59801004941451E-4</v>
      </c>
      <c r="BX256">
        <f t="shared" si="220"/>
        <v>7.3602274876434478E-3</v>
      </c>
      <c r="BY256">
        <f t="shared" si="221"/>
        <v>1.149449230914861E-2</v>
      </c>
    </row>
    <row r="257" spans="1:77" ht="15.75" thickBot="1">
      <c r="A257" s="1">
        <v>40954</v>
      </c>
      <c r="B257" s="3">
        <v>18.670000000000002</v>
      </c>
      <c r="C257" s="3">
        <v>165.5</v>
      </c>
      <c r="D257" s="3">
        <v>822</v>
      </c>
      <c r="E257" s="3">
        <v>470.7</v>
      </c>
      <c r="F257" s="2">
        <v>99.55</v>
      </c>
      <c r="G257" s="3">
        <v>3677</v>
      </c>
      <c r="H257" s="2">
        <v>152.4</v>
      </c>
      <c r="I257" s="3">
        <v>105.11</v>
      </c>
      <c r="J257" s="3">
        <v>451.5</v>
      </c>
      <c r="K257" s="3">
        <v>11660</v>
      </c>
      <c r="L257" s="3">
        <v>376.5</v>
      </c>
      <c r="M257" s="3">
        <v>168</v>
      </c>
      <c r="N257" s="3">
        <v>860.5</v>
      </c>
      <c r="O257" s="3">
        <v>1006.5</v>
      </c>
      <c r="Q257">
        <f t="shared" si="167"/>
        <v>5.3850296176629732E-3</v>
      </c>
      <c r="R257">
        <f t="shared" si="168"/>
        <v>2.9087383347472413E-3</v>
      </c>
      <c r="S257">
        <f t="shared" si="169"/>
        <v>2.4390243902439024E-3</v>
      </c>
      <c r="T257">
        <f t="shared" si="170"/>
        <v>2.2593960460569145E-2</v>
      </c>
      <c r="U257">
        <f t="shared" si="171"/>
        <v>3.1237404272471008E-3</v>
      </c>
      <c r="V257">
        <f t="shared" si="172"/>
        <v>-8.1521739130434778E-4</v>
      </c>
      <c r="W257">
        <f t="shared" si="173"/>
        <v>8.6035737921906774E-3</v>
      </c>
      <c r="X257">
        <f t="shared" si="174"/>
        <v>4.0693069306930688E-2</v>
      </c>
      <c r="Y257">
        <f t="shared" si="175"/>
        <v>8.4878266696448764E-3</v>
      </c>
      <c r="Z257">
        <f t="shared" si="176"/>
        <v>-3.3336182579707667E-3</v>
      </c>
      <c r="AA257">
        <f t="shared" si="177"/>
        <v>1.3297872340425532E-3</v>
      </c>
      <c r="AB257">
        <f t="shared" si="178"/>
        <v>-5.9171597633136093E-3</v>
      </c>
      <c r="AC257">
        <f t="shared" si="179"/>
        <v>-2.7683615819209039E-2</v>
      </c>
      <c r="AD257">
        <f t="shared" si="179"/>
        <v>1.7915795759927884E-3</v>
      </c>
      <c r="AG257">
        <f t="shared" si="180"/>
        <v>2.4019177227944046E-5</v>
      </c>
      <c r="AH257">
        <f t="shared" si="181"/>
        <v>2.2768112474106298E-5</v>
      </c>
      <c r="AI257">
        <f t="shared" si="182"/>
        <v>7.5062518227077523E-6</v>
      </c>
      <c r="AJ257">
        <f t="shared" si="183"/>
        <v>5.1675408272062529E-4</v>
      </c>
      <c r="AK257">
        <f t="shared" si="184"/>
        <v>1.1514822004712826E-5</v>
      </c>
      <c r="AL257">
        <f t="shared" si="185"/>
        <v>1.1068982665945233E-6</v>
      </c>
      <c r="AM257">
        <f t="shared" si="186"/>
        <v>9.9887918414702146E-5</v>
      </c>
      <c r="AN257">
        <f t="shared" si="187"/>
        <v>1.7576265513578649E-3</v>
      </c>
      <c r="AO257">
        <f t="shared" si="188"/>
        <v>6.5260082966441492E-5</v>
      </c>
      <c r="AP257">
        <f t="shared" si="189"/>
        <v>1.4612440358240851E-5</v>
      </c>
      <c r="AQ257">
        <f t="shared" si="190"/>
        <v>2.676145213720715E-6</v>
      </c>
      <c r="AR257">
        <f t="shared" si="191"/>
        <v>3.3134918559300703E-5</v>
      </c>
      <c r="AS257">
        <f t="shared" si="192"/>
        <v>7.7806795543512296E-4</v>
      </c>
      <c r="AT257">
        <f t="shared" si="193"/>
        <v>3.812173011943616E-6</v>
      </c>
      <c r="AV257">
        <f t="shared" si="194"/>
        <v>9.2451726155646688E-2</v>
      </c>
      <c r="AW257">
        <f t="shared" si="195"/>
        <v>0.36663914120561525</v>
      </c>
      <c r="AX257">
        <f t="shared" si="196"/>
        <v>9.7463284379172233E-2</v>
      </c>
      <c r="AY257">
        <f t="shared" si="197"/>
        <v>0.36434782608695648</v>
      </c>
      <c r="AZ257">
        <f t="shared" si="198"/>
        <v>5.0105485232067509E-2</v>
      </c>
      <c r="BA257">
        <f t="shared" si="199"/>
        <v>0.11593323216995448</v>
      </c>
      <c r="BB257">
        <f t="shared" si="200"/>
        <v>7.0976809557273327E-2</v>
      </c>
      <c r="BC257">
        <f t="shared" si="201"/>
        <v>0.2474483740802278</v>
      </c>
      <c r="BD257">
        <f t="shared" si="202"/>
        <v>3.3333333333333335E-3</v>
      </c>
      <c r="BE257">
        <f t="shared" si="203"/>
        <v>-8.2504040146295816E-3</v>
      </c>
      <c r="BF257">
        <f t="shared" si="204"/>
        <v>1.7567567567567569E-2</v>
      </c>
      <c r="BG257">
        <f t="shared" si="205"/>
        <v>-5.9171597633136093E-3</v>
      </c>
      <c r="BH257">
        <f t="shared" si="206"/>
        <v>0.11753246753246753</v>
      </c>
      <c r="BI257">
        <f t="shared" si="207"/>
        <v>0.13166179446818083</v>
      </c>
      <c r="BL257">
        <f t="shared" si="208"/>
        <v>6.3696039747145614E-3</v>
      </c>
      <c r="BM257">
        <f t="shared" si="209"/>
        <v>0.16172334048946868</v>
      </c>
      <c r="BN257">
        <f t="shared" si="210"/>
        <v>1.0745163034698331E-2</v>
      </c>
      <c r="BO257">
        <f t="shared" si="211"/>
        <v>0.13411484491721251</v>
      </c>
      <c r="BP257">
        <f t="shared" si="212"/>
        <v>2.9379539057828373E-3</v>
      </c>
      <c r="BQ257">
        <f t="shared" si="213"/>
        <v>1.3390700978800889E-2</v>
      </c>
      <c r="BR257">
        <f t="shared" si="214"/>
        <v>9.5200122396691886E-3</v>
      </c>
      <c r="BS257">
        <f t="shared" si="215"/>
        <v>7.2144810988509653E-2</v>
      </c>
      <c r="BT257">
        <f t="shared" si="216"/>
        <v>2.8280920307350889E-5</v>
      </c>
      <c r="BU257">
        <f t="shared" si="217"/>
        <v>2.2300181827189983E-4</v>
      </c>
      <c r="BV257">
        <f t="shared" si="218"/>
        <v>5.6333936205164327E-4</v>
      </c>
      <c r="BW257">
        <f t="shared" si="219"/>
        <v>1.0292961540242481E-6</v>
      </c>
      <c r="BX257">
        <f t="shared" si="220"/>
        <v>1.2999661849666281E-2</v>
      </c>
      <c r="BY257">
        <f t="shared" si="221"/>
        <v>1.8295693927637576E-2</v>
      </c>
    </row>
    <row r="258" spans="1:77" ht="15.75" thickBot="1">
      <c r="A258" s="1">
        <v>40953</v>
      </c>
      <c r="B258" s="3">
        <v>18.57</v>
      </c>
      <c r="C258" s="3">
        <v>165.02</v>
      </c>
      <c r="D258" s="3">
        <v>820</v>
      </c>
      <c r="E258" s="3">
        <v>460.3</v>
      </c>
      <c r="F258" s="2">
        <v>99.24</v>
      </c>
      <c r="G258" s="3">
        <v>3680</v>
      </c>
      <c r="H258" s="2">
        <v>151.1</v>
      </c>
      <c r="I258" s="3">
        <v>101</v>
      </c>
      <c r="J258" s="3">
        <v>447.7</v>
      </c>
      <c r="K258" s="3">
        <v>11699</v>
      </c>
      <c r="L258" s="3">
        <v>376</v>
      </c>
      <c r="M258" s="3">
        <v>169</v>
      </c>
      <c r="N258" s="3">
        <v>885</v>
      </c>
      <c r="O258" s="3">
        <v>1004.7</v>
      </c>
      <c r="Q258">
        <f t="shared" ref="Q258:Q321" si="222">(B258-B259)/B259</f>
        <v>-4.2895442359248415E-3</v>
      </c>
      <c r="R258">
        <f t="shared" ref="R258:R321" si="223">(C258-C259)/C259</f>
        <v>-3.2140762463343048E-2</v>
      </c>
      <c r="S258">
        <f t="shared" ref="S258:S321" si="224">(D258-D259)/D259</f>
        <v>1.221001221001221E-3</v>
      </c>
      <c r="T258">
        <f t="shared" ref="T258:T321" si="225">(E258-E259)/E259</f>
        <v>-3.0947368421052609E-2</v>
      </c>
      <c r="U258">
        <f t="shared" ref="U258:U321" si="226">(F258-F259)/F259</f>
        <v>-2.0112630732100046E-3</v>
      </c>
      <c r="V258">
        <f t="shared" ref="V258:V321" si="227">(G258-G259)/G259</f>
        <v>-8.0862533692722376E-3</v>
      </c>
      <c r="W258">
        <f t="shared" ref="W258:W321" si="228">(H258-H259)/H259</f>
        <v>-9.2452953904661773E-3</v>
      </c>
      <c r="X258">
        <f t="shared" ref="X258:X321" si="229">(I258-I259)/I259</f>
        <v>-6.4901398018702011E-2</v>
      </c>
      <c r="Y258">
        <f t="shared" ref="Y258:Y321" si="230">(J258-J259)/J259</f>
        <v>-8.9265788886416894E-4</v>
      </c>
      <c r="Z258">
        <f t="shared" ref="Z258:Z321" si="231">(K258-K259)/K259</f>
        <v>8.0130966741340688E-3</v>
      </c>
      <c r="AA258">
        <f t="shared" ref="AA258:AA321" si="232">(L258-L259)/L259</f>
        <v>0</v>
      </c>
      <c r="AB258">
        <f t="shared" ref="AB258:AB321" si="233">(M258-M259)/M259</f>
        <v>-1.7720023626698839E-3</v>
      </c>
      <c r="AC258">
        <f t="shared" ref="AC258:AD321" si="234">(N258-N259)/N259</f>
        <v>2.3121387283236993E-2</v>
      </c>
      <c r="AD258">
        <f t="shared" si="234"/>
        <v>-5.6413301662707168E-3</v>
      </c>
      <c r="AG258">
        <f t="shared" ref="AG258:AG321" si="235">(Q258-Q$590)^2</f>
        <v>2.2787614897615288E-5</v>
      </c>
      <c r="AH258">
        <f t="shared" ref="AH258:AH321" si="236">(R258-R$590)^2</f>
        <v>9.1675161993801774E-4</v>
      </c>
      <c r="AI258">
        <f t="shared" ref="AI258:AI321" si="237">(S258-S$590)^2</f>
        <v>2.3156646336265418E-6</v>
      </c>
      <c r="AJ258">
        <f t="shared" ref="AJ258:AJ321" si="238">(T258-T$590)^2</f>
        <v>9.4920084231877656E-4</v>
      </c>
      <c r="AK258">
        <f t="shared" ref="AK258:AK321" si="239">(U258-U$590)^2</f>
        <v>3.0333580539447753E-6</v>
      </c>
      <c r="AL258">
        <f t="shared" ref="AL258:AL321" si="240">(V258-V$590)^2</f>
        <v>6.9274464797272164E-5</v>
      </c>
      <c r="AM258">
        <f t="shared" ref="AM258:AM321" si="241">(W258-W$590)^2</f>
        <v>6.1692774903606253E-5</v>
      </c>
      <c r="AN258">
        <f t="shared" ref="AN258:AN321" si="242">(X258-X$590)^2</f>
        <v>4.0539211570809969E-3</v>
      </c>
      <c r="AO258">
        <f t="shared" ref="AO258:AO321" si="243">(Y258-Y$590)^2</f>
        <v>1.6954989209352345E-6</v>
      </c>
      <c r="AP258">
        <f t="shared" ref="AP258:AP321" si="244">(Z258-Z$590)^2</f>
        <v>5.6611971688713192E-5</v>
      </c>
      <c r="AQ258">
        <f t="shared" ref="AQ258:AQ321" si="245">(AA258-AA$590)^2</f>
        <v>9.3700610143068842E-8</v>
      </c>
      <c r="AR258">
        <f t="shared" ref="AR258:AR321" si="246">(AB258-AB$590)^2</f>
        <v>2.5957605665708385E-6</v>
      </c>
      <c r="AS258">
        <f t="shared" ref="AS258:AS321" si="247">(AC258-AC$590)^2</f>
        <v>5.2492004315275482E-4</v>
      </c>
      <c r="AT258">
        <f t="shared" ref="AT258:AT321" si="248">(AD258-AD$590)^2</f>
        <v>3.0035124583062121E-5</v>
      </c>
      <c r="AV258">
        <f t="shared" si="194"/>
        <v>5.631399317406155E-2</v>
      </c>
      <c r="AW258">
        <f t="shared" si="195"/>
        <v>0.32652733118971061</v>
      </c>
      <c r="AX258">
        <f t="shared" si="196"/>
        <v>7.8947368421052627E-2</v>
      </c>
      <c r="AY258">
        <f t="shared" si="197"/>
        <v>0.36506524317912226</v>
      </c>
      <c r="AZ258">
        <f t="shared" si="198"/>
        <v>5.0158730158730104E-2</v>
      </c>
      <c r="BA258">
        <f t="shared" si="199"/>
        <v>0.11684370257966616</v>
      </c>
      <c r="BB258">
        <f t="shared" si="200"/>
        <v>5.2961672473867558E-2</v>
      </c>
      <c r="BC258">
        <f t="shared" si="201"/>
        <v>0.19159981123171299</v>
      </c>
      <c r="BD258">
        <f t="shared" si="202"/>
        <v>-1.1481563258997546E-2</v>
      </c>
      <c r="BE258">
        <f t="shared" si="203"/>
        <v>-2.5083333333333332E-2</v>
      </c>
      <c r="BF258">
        <f t="shared" si="204"/>
        <v>6.9630423138725842E-3</v>
      </c>
      <c r="BG258">
        <f t="shared" si="205"/>
        <v>0</v>
      </c>
      <c r="BH258">
        <f t="shared" si="206"/>
        <v>0.10763454317897372</v>
      </c>
      <c r="BI258">
        <f t="shared" si="207"/>
        <v>0.12194304857621445</v>
      </c>
      <c r="BL258">
        <f t="shared" si="208"/>
        <v>1.9072493274952759E-3</v>
      </c>
      <c r="BM258">
        <f t="shared" si="209"/>
        <v>0.1310704968687767</v>
      </c>
      <c r="BN258">
        <f t="shared" si="210"/>
        <v>7.2493240234422097E-3</v>
      </c>
      <c r="BO258">
        <f t="shared" si="211"/>
        <v>0.13464082018452969</v>
      </c>
      <c r="BP258">
        <f t="shared" si="212"/>
        <v>2.9437287992214014E-3</v>
      </c>
      <c r="BQ258">
        <f t="shared" si="213"/>
        <v>1.3602245922548419E-2</v>
      </c>
      <c r="BR258">
        <f t="shared" si="214"/>
        <v>6.3290637344131486E-3</v>
      </c>
      <c r="BS258">
        <f t="shared" si="215"/>
        <v>4.5262263907303167E-2</v>
      </c>
      <c r="BT258">
        <f t="shared" si="216"/>
        <v>4.0533275405636862E-4</v>
      </c>
      <c r="BU258">
        <f t="shared" si="217"/>
        <v>1.0090898564618913E-3</v>
      </c>
      <c r="BV258">
        <f t="shared" si="218"/>
        <v>1.7240335757889044E-4</v>
      </c>
      <c r="BW258">
        <f t="shared" si="219"/>
        <v>2.4035657626576671E-5</v>
      </c>
      <c r="BX258">
        <f t="shared" si="220"/>
        <v>1.084058608990871E-2</v>
      </c>
      <c r="BY258">
        <f t="shared" si="221"/>
        <v>1.5761002178200624E-2</v>
      </c>
    </row>
    <row r="259" spans="1:77" ht="15.75" thickBot="1">
      <c r="A259" s="1">
        <v>40952</v>
      </c>
      <c r="B259" s="3">
        <v>18.649999999999999</v>
      </c>
      <c r="C259" s="3">
        <v>170.5</v>
      </c>
      <c r="D259" s="3">
        <v>819</v>
      </c>
      <c r="E259" s="3">
        <v>475</v>
      </c>
      <c r="F259" s="2">
        <v>99.44</v>
      </c>
      <c r="G259" s="3">
        <v>3710</v>
      </c>
      <c r="H259" s="2">
        <v>152.51</v>
      </c>
      <c r="I259" s="3">
        <v>108.01</v>
      </c>
      <c r="J259" s="3">
        <v>448.1</v>
      </c>
      <c r="K259" s="3">
        <v>11606</v>
      </c>
      <c r="L259" s="3">
        <v>376</v>
      </c>
      <c r="M259" s="3">
        <v>169.3</v>
      </c>
      <c r="N259" s="3">
        <v>865</v>
      </c>
      <c r="O259" s="3">
        <v>1010.4</v>
      </c>
      <c r="Q259">
        <f t="shared" si="222"/>
        <v>3.4387132556849553E-2</v>
      </c>
      <c r="R259">
        <f t="shared" si="223"/>
        <v>7.0979899497487509E-2</v>
      </c>
      <c r="S259">
        <f t="shared" si="224"/>
        <v>1.7391304347826087E-2</v>
      </c>
      <c r="T259">
        <f t="shared" si="225"/>
        <v>1.9750966079862577E-2</v>
      </c>
      <c r="U259">
        <f t="shared" si="226"/>
        <v>1.2627291242362473E-2</v>
      </c>
      <c r="V259">
        <f t="shared" si="227"/>
        <v>2.8840820854132001E-2</v>
      </c>
      <c r="W259">
        <f t="shared" si="228"/>
        <v>6.5573770491743639E-5</v>
      </c>
      <c r="X259">
        <f t="shared" si="229"/>
        <v>-1.8090909090909043E-2</v>
      </c>
      <c r="Y259">
        <f t="shared" si="230"/>
        <v>-4.2222222222221715E-3</v>
      </c>
      <c r="Z259">
        <f t="shared" si="231"/>
        <v>6.0350030175015089E-4</v>
      </c>
      <c r="AA259">
        <f t="shared" si="232"/>
        <v>1.0752688172043012E-2</v>
      </c>
      <c r="AB259">
        <f t="shared" si="233"/>
        <v>4.7477744807122337E-3</v>
      </c>
      <c r="AC259">
        <f t="shared" si="234"/>
        <v>3.4688995215311005E-2</v>
      </c>
      <c r="AD259">
        <f t="shared" si="234"/>
        <v>1.9781994348001639E-2</v>
      </c>
      <c r="AG259">
        <f t="shared" si="235"/>
        <v>1.1494160738824996E-3</v>
      </c>
      <c r="AH259">
        <f t="shared" si="236"/>
        <v>5.3060670281418016E-3</v>
      </c>
      <c r="AI259">
        <f t="shared" si="237"/>
        <v>3.1300806453719024E-4</v>
      </c>
      <c r="AJ259">
        <f t="shared" si="238"/>
        <v>3.9558152023680171E-4</v>
      </c>
      <c r="AK259">
        <f t="shared" si="239"/>
        <v>1.663300422059132E-4</v>
      </c>
      <c r="AL259">
        <f t="shared" si="240"/>
        <v>8.181857220487638E-4</v>
      </c>
      <c r="AM259">
        <f t="shared" si="241"/>
        <v>2.1210844382528863E-6</v>
      </c>
      <c r="AN259">
        <f t="shared" si="242"/>
        <v>2.8425695114246301E-4</v>
      </c>
      <c r="AO259">
        <f t="shared" si="243"/>
        <v>2.145243725435637E-5</v>
      </c>
      <c r="AP259">
        <f t="shared" si="244"/>
        <v>1.3109420154107293E-8</v>
      </c>
      <c r="AQ259">
        <f t="shared" si="245"/>
        <v>1.2229691867348552E-4</v>
      </c>
      <c r="AR259">
        <f t="shared" si="246"/>
        <v>2.4094750797772681E-5</v>
      </c>
      <c r="AS259">
        <f t="shared" si="247"/>
        <v>1.1887836181106682E-3</v>
      </c>
      <c r="AT259">
        <f t="shared" si="248"/>
        <v>3.9771899940251352E-4</v>
      </c>
      <c r="AV259">
        <f t="shared" ref="AV259:AV322" si="249">(B259-B280)/B280</f>
        <v>5.1296505073280735E-2</v>
      </c>
      <c r="AW259">
        <f t="shared" ref="AW259:AW322" si="250">(C259-C280)/C280</f>
        <v>0.36399999999999999</v>
      </c>
      <c r="AX259">
        <f t="shared" ref="AX259:AX322" si="251">(D259-D280)/D280</f>
        <v>8.4768211920529801E-2</v>
      </c>
      <c r="AY259">
        <f t="shared" ref="AY259:AY322" si="252">(E259-E280)/E280</f>
        <v>0.43072289156626509</v>
      </c>
      <c r="AZ259">
        <f t="shared" ref="AZ259:AZ322" si="253">(F259-F280)/F280</f>
        <v>6.3529411764705862E-2</v>
      </c>
      <c r="BA259">
        <f t="shared" ref="BA259:BA322" si="254">(G259-G280)/G280</f>
        <v>0.15038759689922482</v>
      </c>
      <c r="BB259">
        <f t="shared" ref="BB259:BB322" si="255">(H259-H280)/H280</f>
        <v>6.2047353760445664E-2</v>
      </c>
      <c r="BC259">
        <f t="shared" ref="BC259:BC322" si="256">(I259-I280)/I280</f>
        <v>0.25827120223671951</v>
      </c>
      <c r="BD259">
        <f t="shared" ref="BD259:BD322" si="257">(J259-J280)/J280</f>
        <v>-1.5164835164835114E-2</v>
      </c>
      <c r="BE259">
        <f t="shared" ref="BE259:BE322" si="258">(K259-K280)/K280</f>
        <v>-2.6832131477444239E-2</v>
      </c>
      <c r="BF259">
        <f t="shared" ref="BF259:BF322" si="259">(L259-L280)/L280</f>
        <v>-3.181336161187669E-3</v>
      </c>
      <c r="BG259">
        <f t="shared" ref="BG259:BG322" si="260">(M259-M280)/M280</f>
        <v>1.7751479289941502E-3</v>
      </c>
      <c r="BH259">
        <f t="shared" ref="BH259:BH322" si="261">(N259-N280)/N280</f>
        <v>7.7210460772104611E-2</v>
      </c>
      <c r="BI259">
        <f t="shared" ref="BI259:BI322" si="262">(O259-O280)/O280</f>
        <v>0.13451605659106214</v>
      </c>
      <c r="BL259">
        <f t="shared" ref="BL259:BL322" si="263">(AV259-AV$571)^2</f>
        <v>1.4941763737908972E-3</v>
      </c>
      <c r="BM259">
        <f t="shared" ref="BM259:BM322" si="264">(AW259-AW$571)^2</f>
        <v>0.15960765269740776</v>
      </c>
      <c r="BN259">
        <f t="shared" ref="BN259:BN322" si="265">(AX259-AX$571)^2</f>
        <v>8.2744139593530375E-3</v>
      </c>
      <c r="BO259">
        <f t="shared" ref="BO259:BO322" si="266">(AY259-AY$571)^2</f>
        <v>0.18713584057545235</v>
      </c>
      <c r="BP259">
        <f t="shared" ref="BP259:BP322" si="267">(AZ259-AZ$571)^2</f>
        <v>4.5733870896738369E-3</v>
      </c>
      <c r="BQ259">
        <f t="shared" ref="BQ259:BQ322" si="268">(BA259-BA$571)^2</f>
        <v>2.2551798117074282E-2</v>
      </c>
      <c r="BR259">
        <f t="shared" ref="BR259:BR322" si="269">(BB259-BB$571)^2</f>
        <v>7.8572435927705877E-3</v>
      </c>
      <c r="BS259">
        <f t="shared" ref="BS259:BS322" si="270">(BC259-BC$571)^2</f>
        <v>7.8075921585628552E-2</v>
      </c>
      <c r="BT259">
        <f t="shared" ref="BT259:BT322" si="271">(BD259-BD$571)^2</f>
        <v>5.6720896971328692E-4</v>
      </c>
      <c r="BU259">
        <f t="shared" ref="BU259:BU322" si="272">(BE259-BE$571)^2</f>
        <v>1.1232534062090389E-3</v>
      </c>
      <c r="BV259">
        <f t="shared" ref="BV259:BV322" si="273">(BF259-BF$571)^2</f>
        <v>8.9154043212549469E-6</v>
      </c>
      <c r="BW259">
        <f t="shared" ref="BW259:BW322" si="274">(BG259-BG$571)^2</f>
        <v>4.4592550137528552E-5</v>
      </c>
      <c r="BX259">
        <f t="shared" ref="BX259:BX322" si="275">(BH259-BH$571)^2</f>
        <v>5.4308134258415222E-3</v>
      </c>
      <c r="BY259">
        <f t="shared" ref="BY259:BY322" si="276">(BI259-BI$571)^2</f>
        <v>1.9075984725716602E-2</v>
      </c>
    </row>
    <row r="260" spans="1:77" ht="15.75" thickBot="1">
      <c r="A260" s="1">
        <v>40949</v>
      </c>
      <c r="B260" s="3">
        <v>18.03</v>
      </c>
      <c r="C260" s="3">
        <v>159.19999999999999</v>
      </c>
      <c r="D260" s="3">
        <v>805</v>
      </c>
      <c r="E260" s="3">
        <v>465.8</v>
      </c>
      <c r="F260" s="2">
        <v>98.2</v>
      </c>
      <c r="G260" s="3">
        <v>3606</v>
      </c>
      <c r="H260" s="2">
        <v>152.5</v>
      </c>
      <c r="I260" s="3">
        <v>110</v>
      </c>
      <c r="J260" s="3">
        <v>450</v>
      </c>
      <c r="K260" s="3">
        <v>11599</v>
      </c>
      <c r="L260" s="3">
        <v>372</v>
      </c>
      <c r="M260" s="3">
        <v>168.5</v>
      </c>
      <c r="N260" s="3">
        <v>836</v>
      </c>
      <c r="O260" s="3">
        <v>990.8</v>
      </c>
      <c r="Q260">
        <f t="shared" si="222"/>
        <v>-2.9079159935379597E-2</v>
      </c>
      <c r="R260">
        <f t="shared" si="223"/>
        <v>-3.333535733802908E-2</v>
      </c>
      <c r="S260">
        <f t="shared" si="224"/>
        <v>-1.2391117654275577E-2</v>
      </c>
      <c r="T260">
        <f t="shared" si="225"/>
        <v>-6.8772491003598515E-2</v>
      </c>
      <c r="U260">
        <f t="shared" si="226"/>
        <v>-1.3065326633165801E-2</v>
      </c>
      <c r="V260">
        <f t="shared" si="227"/>
        <v>-2.9079159935379646E-2</v>
      </c>
      <c r="W260">
        <f t="shared" si="228"/>
        <v>-5.1616915422885642E-2</v>
      </c>
      <c r="X260">
        <f t="shared" si="229"/>
        <v>2.3541453428863879E-2</v>
      </c>
      <c r="Y260">
        <f t="shared" si="230"/>
        <v>4.464285714285714E-3</v>
      </c>
      <c r="Z260">
        <f t="shared" si="231"/>
        <v>-7.784431137724551E-3</v>
      </c>
      <c r="AA260">
        <f t="shared" si="232"/>
        <v>-1.1952191235059761E-2</v>
      </c>
      <c r="AB260">
        <f t="shared" si="233"/>
        <v>0</v>
      </c>
      <c r="AC260">
        <f t="shared" si="234"/>
        <v>-4.5662100456621002E-2</v>
      </c>
      <c r="AD260">
        <f t="shared" si="234"/>
        <v>-3.4119711444726072E-2</v>
      </c>
      <c r="AG260">
        <f t="shared" si="235"/>
        <v>8.7398593921615242E-4</v>
      </c>
      <c r="AH260">
        <f t="shared" si="236"/>
        <v>9.9051834061263827E-4</v>
      </c>
      <c r="AI260">
        <f t="shared" si="237"/>
        <v>1.4617748376345892E-4</v>
      </c>
      <c r="AJ260">
        <f t="shared" si="238"/>
        <v>4.7106569539612621E-3</v>
      </c>
      <c r="AK260">
        <f t="shared" si="239"/>
        <v>1.6373038345302184E-4</v>
      </c>
      <c r="AL260">
        <f t="shared" si="240"/>
        <v>8.5942990061956632E-4</v>
      </c>
      <c r="AM260">
        <f t="shared" si="241"/>
        <v>2.5226606054389142E-3</v>
      </c>
      <c r="AN260">
        <f t="shared" si="242"/>
        <v>6.1367383678709265E-4</v>
      </c>
      <c r="AO260">
        <f t="shared" si="243"/>
        <v>1.6441649176913889E-5</v>
      </c>
      <c r="AP260">
        <f t="shared" si="244"/>
        <v>6.8449727746860937E-5</v>
      </c>
      <c r="AQ260">
        <f t="shared" si="245"/>
        <v>1.356313116923573E-4</v>
      </c>
      <c r="AR260">
        <f t="shared" si="246"/>
        <v>2.5877851239446424E-8</v>
      </c>
      <c r="AS260">
        <f t="shared" si="247"/>
        <v>2.1042728737004448E-3</v>
      </c>
      <c r="AT260">
        <f t="shared" si="248"/>
        <v>1.1532009353123274E-3</v>
      </c>
      <c r="AV260">
        <f t="shared" si="249"/>
        <v>2.3269012485811584E-2</v>
      </c>
      <c r="AW260">
        <f t="shared" si="250"/>
        <v>0.2535433070866141</v>
      </c>
      <c r="AX260">
        <f t="shared" si="251"/>
        <v>3.3508794453716809E-2</v>
      </c>
      <c r="AY260">
        <f t="shared" si="252"/>
        <v>0.43676742751388042</v>
      </c>
      <c r="AZ260">
        <f t="shared" si="253"/>
        <v>5.0267379679144415E-2</v>
      </c>
      <c r="BA260">
        <f t="shared" si="254"/>
        <v>0.10953846153846154</v>
      </c>
      <c r="BB260">
        <f t="shared" si="255"/>
        <v>6.568832983927328E-2</v>
      </c>
      <c r="BC260">
        <f t="shared" si="256"/>
        <v>0.24858115777525547</v>
      </c>
      <c r="BD260">
        <f t="shared" si="257"/>
        <v>-1.7467248908296942E-2</v>
      </c>
      <c r="BE260">
        <f t="shared" si="258"/>
        <v>-3.0183946488294314E-2</v>
      </c>
      <c r="BF260">
        <f t="shared" si="259"/>
        <v>-4.517453798767973E-2</v>
      </c>
      <c r="BG260">
        <f t="shared" si="260"/>
        <v>-2.9585798816568047E-3</v>
      </c>
      <c r="BH260">
        <f t="shared" si="261"/>
        <v>5.0779286073403693E-2</v>
      </c>
      <c r="BI260">
        <f t="shared" si="262"/>
        <v>0.10383244206773611</v>
      </c>
      <c r="BL260">
        <f t="shared" si="263"/>
        <v>1.1293493706125895E-4</v>
      </c>
      <c r="BM260">
        <f t="shared" si="264"/>
        <v>8.3551389340581511E-2</v>
      </c>
      <c r="BN260">
        <f t="shared" si="265"/>
        <v>1.5764384501770275E-3</v>
      </c>
      <c r="BO260">
        <f t="shared" si="266"/>
        <v>0.19240201280907898</v>
      </c>
      <c r="BP260">
        <f t="shared" si="267"/>
        <v>2.9555304112639756E-3</v>
      </c>
      <c r="BQ260">
        <f t="shared" si="268"/>
        <v>1.1951611422453745E-2</v>
      </c>
      <c r="BR260">
        <f t="shared" si="269"/>
        <v>8.5159805072283733E-3</v>
      </c>
      <c r="BS260">
        <f t="shared" si="270"/>
        <v>7.2754620742560422E-2</v>
      </c>
      <c r="BT260">
        <f t="shared" si="271"/>
        <v>6.8217933790459893E-4</v>
      </c>
      <c r="BU260">
        <f t="shared" si="272"/>
        <v>1.3591600483570145E-3</v>
      </c>
      <c r="BV260">
        <f t="shared" si="273"/>
        <v>1.5215721365666407E-3</v>
      </c>
      <c r="BW260">
        <f t="shared" si="274"/>
        <v>3.7792819741560675E-6</v>
      </c>
      <c r="BX260">
        <f t="shared" si="275"/>
        <v>2.2337796513901315E-3</v>
      </c>
      <c r="BY260">
        <f t="shared" si="276"/>
        <v>1.1541682656134412E-2</v>
      </c>
    </row>
    <row r="261" spans="1:77" ht="15.75" thickBot="1">
      <c r="A261" s="1">
        <v>40948</v>
      </c>
      <c r="B261" s="3">
        <v>18.57</v>
      </c>
      <c r="C261" s="3">
        <v>164.69</v>
      </c>
      <c r="D261" s="3">
        <v>815.1</v>
      </c>
      <c r="E261" s="3">
        <v>500.2</v>
      </c>
      <c r="F261" s="2">
        <v>99.5</v>
      </c>
      <c r="G261" s="3">
        <v>3714</v>
      </c>
      <c r="H261" s="2">
        <v>160.80000000000001</v>
      </c>
      <c r="I261" s="3">
        <v>107.47</v>
      </c>
      <c r="J261" s="3">
        <v>448</v>
      </c>
      <c r="K261" s="3">
        <v>11690</v>
      </c>
      <c r="L261" s="3">
        <v>376.5</v>
      </c>
      <c r="M261" s="3">
        <v>168.5</v>
      </c>
      <c r="N261" s="3">
        <v>876</v>
      </c>
      <c r="O261" s="3">
        <v>1025.8</v>
      </c>
      <c r="Q261">
        <f t="shared" si="222"/>
        <v>-2.1493820526598145E-3</v>
      </c>
      <c r="R261">
        <f t="shared" si="223"/>
        <v>-1.8787878787878925E-3</v>
      </c>
      <c r="S261">
        <f t="shared" si="224"/>
        <v>-7.1863580998781694E-3</v>
      </c>
      <c r="T261">
        <f t="shared" si="225"/>
        <v>2.7104722792607779E-2</v>
      </c>
      <c r="U261">
        <f t="shared" si="226"/>
        <v>-4.5022511255628098E-3</v>
      </c>
      <c r="V261">
        <f t="shared" si="227"/>
        <v>-2.6852846401718583E-3</v>
      </c>
      <c r="W261">
        <f t="shared" si="228"/>
        <v>-6.4874884151991533E-3</v>
      </c>
      <c r="X261">
        <f t="shared" si="229"/>
        <v>-6.5396991042699332E-2</v>
      </c>
      <c r="Y261">
        <f t="shared" si="230"/>
        <v>0</v>
      </c>
      <c r="Z261">
        <f t="shared" si="231"/>
        <v>-8.547008547008547E-4</v>
      </c>
      <c r="AA261">
        <f t="shared" si="232"/>
        <v>1.862692921766867E-3</v>
      </c>
      <c r="AB261">
        <f t="shared" si="233"/>
        <v>-3.1553537559629911E-2</v>
      </c>
      <c r="AC261">
        <f t="shared" si="234"/>
        <v>-9.6099491237987555E-3</v>
      </c>
      <c r="AD261">
        <f t="shared" si="234"/>
        <v>1.5621948838116667E-3</v>
      </c>
      <c r="AG261">
        <f t="shared" si="235"/>
        <v>6.9351921976273563E-6</v>
      </c>
      <c r="AH261">
        <f t="shared" si="236"/>
        <v>2.5382483278284451E-10</v>
      </c>
      <c r="AI261">
        <f t="shared" si="237"/>
        <v>4.7411880100588996E-5</v>
      </c>
      <c r="AJ261">
        <f t="shared" si="238"/>
        <v>7.4218039385167279E-4</v>
      </c>
      <c r="AK261">
        <f t="shared" si="239"/>
        <v>1.7915257280895157E-5</v>
      </c>
      <c r="AL261">
        <f t="shared" si="240"/>
        <v>8.5390165925620317E-6</v>
      </c>
      <c r="AM261">
        <f t="shared" si="241"/>
        <v>2.5976023252941236E-5</v>
      </c>
      <c r="AN261">
        <f t="shared" si="242"/>
        <v>4.1172759919583576E-3</v>
      </c>
      <c r="AO261">
        <f t="shared" si="243"/>
        <v>1.6765369436963319E-7</v>
      </c>
      <c r="AP261">
        <f t="shared" si="244"/>
        <v>1.8055425365729674E-6</v>
      </c>
      <c r="AQ261">
        <f t="shared" si="245"/>
        <v>4.7036868281586743E-6</v>
      </c>
      <c r="AR261">
        <f t="shared" si="246"/>
        <v>9.8549983130329457E-4</v>
      </c>
      <c r="AS261">
        <f t="shared" si="247"/>
        <v>9.6436383035994479E-5</v>
      </c>
      <c r="AT261">
        <f t="shared" si="248"/>
        <v>2.9690529050564321E-6</v>
      </c>
      <c r="AV261">
        <f t="shared" si="249"/>
        <v>5.3318207600680734E-2</v>
      </c>
      <c r="AW261">
        <f t="shared" si="250"/>
        <v>0.29371563236449333</v>
      </c>
      <c r="AX261">
        <f t="shared" si="251"/>
        <v>4.7821056691091463E-2</v>
      </c>
      <c r="AY261">
        <f t="shared" si="252"/>
        <v>0.58291139240506329</v>
      </c>
      <c r="AZ261">
        <f t="shared" si="253"/>
        <v>6.645230439442662E-2</v>
      </c>
      <c r="BA261">
        <f t="shared" si="254"/>
        <v>0.16572504708097929</v>
      </c>
      <c r="BB261">
        <f t="shared" si="255"/>
        <v>0.12486883525708306</v>
      </c>
      <c r="BC261">
        <f t="shared" si="256"/>
        <v>0.20834270294580617</v>
      </c>
      <c r="BD261">
        <f t="shared" si="257"/>
        <v>-1.1037527593818985E-2</v>
      </c>
      <c r="BE261">
        <f t="shared" si="258"/>
        <v>-3.0679933665008291E-2</v>
      </c>
      <c r="BF261">
        <f t="shared" si="259"/>
        <v>-3.7084398976982097E-2</v>
      </c>
      <c r="BG261">
        <f t="shared" si="260"/>
        <v>-8.8235294117647058E-3</v>
      </c>
      <c r="BH261">
        <f t="shared" si="261"/>
        <v>0.10886075949367088</v>
      </c>
      <c r="BI261">
        <f t="shared" si="262"/>
        <v>0.15180777004266779</v>
      </c>
      <c r="BL261">
        <f t="shared" si="263"/>
        <v>1.6545597695870426E-3</v>
      </c>
      <c r="BM261">
        <f t="shared" si="264"/>
        <v>0.10838903294294379</v>
      </c>
      <c r="BN261">
        <f t="shared" si="265"/>
        <v>2.9177985351406073E-3</v>
      </c>
      <c r="BO261">
        <f t="shared" si="266"/>
        <v>0.34196823701554985</v>
      </c>
      <c r="BP261">
        <f t="shared" si="267"/>
        <v>4.9772622717388377E-3</v>
      </c>
      <c r="BQ261">
        <f t="shared" si="268"/>
        <v>2.7393563845222416E-2</v>
      </c>
      <c r="BR261">
        <f t="shared" si="269"/>
        <v>2.2940911856817885E-2</v>
      </c>
      <c r="BS261">
        <f t="shared" si="270"/>
        <v>5.266666525606413E-2</v>
      </c>
      <c r="BT261">
        <f t="shared" si="271"/>
        <v>3.8765049047532839E-4</v>
      </c>
      <c r="BU261">
        <f t="shared" si="272"/>
        <v>1.395976959703588E-3</v>
      </c>
      <c r="BV261">
        <f t="shared" si="273"/>
        <v>9.5587297040203192E-4</v>
      </c>
      <c r="BW261">
        <f t="shared" si="274"/>
        <v>1.5373550799427291E-5</v>
      </c>
      <c r="BX261">
        <f t="shared" si="275"/>
        <v>1.1097432408581147E-2</v>
      </c>
      <c r="BY261">
        <f t="shared" si="276"/>
        <v>2.4151507069870914E-2</v>
      </c>
    </row>
    <row r="262" spans="1:77" ht="15.75" thickBot="1">
      <c r="A262" s="1">
        <v>40947</v>
      </c>
      <c r="B262" s="3">
        <v>18.61</v>
      </c>
      <c r="C262" s="3">
        <v>165</v>
      </c>
      <c r="D262" s="3">
        <v>821</v>
      </c>
      <c r="E262" s="3">
        <v>487</v>
      </c>
      <c r="F262" s="2">
        <v>99.95</v>
      </c>
      <c r="G262" s="3">
        <v>3724</v>
      </c>
      <c r="H262" s="2">
        <v>161.85</v>
      </c>
      <c r="I262" s="3">
        <v>114.99</v>
      </c>
      <c r="J262" s="3">
        <v>448</v>
      </c>
      <c r="K262" s="3">
        <v>11700</v>
      </c>
      <c r="L262" s="3">
        <v>375.8</v>
      </c>
      <c r="M262" s="3">
        <v>173.99</v>
      </c>
      <c r="N262" s="3">
        <v>884.5</v>
      </c>
      <c r="O262" s="3">
        <v>1024.2</v>
      </c>
      <c r="Q262">
        <f t="shared" si="222"/>
        <v>-1.0735373054213406E-3</v>
      </c>
      <c r="R262">
        <f t="shared" si="223"/>
        <v>5.7692307692307696E-2</v>
      </c>
      <c r="S262">
        <f t="shared" si="224"/>
        <v>1.7348203221809171E-2</v>
      </c>
      <c r="T262">
        <f t="shared" si="225"/>
        <v>4.7311827956989246E-2</v>
      </c>
      <c r="U262">
        <f t="shared" si="226"/>
        <v>5.1287208366854898E-3</v>
      </c>
      <c r="V262">
        <f t="shared" si="227"/>
        <v>1.0035259018171955E-2</v>
      </c>
      <c r="W262">
        <f t="shared" si="228"/>
        <v>3.7499999999999964E-2</v>
      </c>
      <c r="X262">
        <f t="shared" si="229"/>
        <v>-3.4670920080591083E-2</v>
      </c>
      <c r="Y262">
        <f t="shared" si="230"/>
        <v>-4.4444444444444444E-3</v>
      </c>
      <c r="Z262">
        <f t="shared" si="231"/>
        <v>2.0554984583761563E-3</v>
      </c>
      <c r="AA262">
        <f t="shared" si="232"/>
        <v>0</v>
      </c>
      <c r="AB262">
        <f t="shared" si="233"/>
        <v>8.6376811594203427E-3</v>
      </c>
      <c r="AC262">
        <f t="shared" si="234"/>
        <v>2.7771322333255841E-2</v>
      </c>
      <c r="AD262">
        <f t="shared" si="234"/>
        <v>2.1849745585154238E-2</v>
      </c>
      <c r="AG262">
        <f t="shared" si="235"/>
        <v>2.4262129636891247E-6</v>
      </c>
      <c r="AH262">
        <f t="shared" si="236"/>
        <v>3.5468175221518945E-3</v>
      </c>
      <c r="AI262">
        <f t="shared" si="237"/>
        <v>3.1148482907653415E-4</v>
      </c>
      <c r="AJ262">
        <f t="shared" si="238"/>
        <v>2.2515113390155356E-3</v>
      </c>
      <c r="AK262">
        <f t="shared" si="239"/>
        <v>2.9141967681287664E-5</v>
      </c>
      <c r="AL262">
        <f t="shared" si="240"/>
        <v>9.6008330608518758E-5</v>
      </c>
      <c r="AM262">
        <f t="shared" si="241"/>
        <v>1.5124959236262182E-3</v>
      </c>
      <c r="AN262">
        <f t="shared" si="242"/>
        <v>1.1182290812577034E-3</v>
      </c>
      <c r="AO262">
        <f t="shared" si="243"/>
        <v>2.3560343341659612E-5</v>
      </c>
      <c r="AP262">
        <f t="shared" si="244"/>
        <v>2.4539051212530292E-6</v>
      </c>
      <c r="AQ262">
        <f t="shared" si="245"/>
        <v>9.3700610143068842E-8</v>
      </c>
      <c r="AR262">
        <f t="shared" si="246"/>
        <v>7.7414431092843864E-5</v>
      </c>
      <c r="AS262">
        <f t="shared" si="247"/>
        <v>7.5961250551083177E-4</v>
      </c>
      <c r="AT262">
        <f t="shared" si="248"/>
        <v>4.8446847981388616E-4</v>
      </c>
      <c r="AV262">
        <f t="shared" si="249"/>
        <v>3.7346711259754632E-2</v>
      </c>
      <c r="AW262">
        <f t="shared" si="250"/>
        <v>0.28165294391797413</v>
      </c>
      <c r="AX262">
        <f t="shared" si="251"/>
        <v>2.882205513784461E-2</v>
      </c>
      <c r="AY262">
        <f t="shared" si="252"/>
        <v>0.51902682470368044</v>
      </c>
      <c r="AZ262">
        <f t="shared" si="253"/>
        <v>7.1849865951742656E-2</v>
      </c>
      <c r="BA262">
        <f t="shared" si="254"/>
        <v>0.14761171032357473</v>
      </c>
      <c r="BB262">
        <f t="shared" si="255"/>
        <v>0.12787456445993028</v>
      </c>
      <c r="BC262">
        <f t="shared" si="256"/>
        <v>0.29202247191011232</v>
      </c>
      <c r="BD262">
        <f t="shared" si="257"/>
        <v>-2.3965141612200435E-2</v>
      </c>
      <c r="BE262">
        <f t="shared" si="258"/>
        <v>-2.0920502092050208E-2</v>
      </c>
      <c r="BF262">
        <f t="shared" si="259"/>
        <v>-3.6410256410256379E-2</v>
      </c>
      <c r="BG262">
        <f t="shared" si="260"/>
        <v>2.347058823529417E-2</v>
      </c>
      <c r="BH262">
        <f t="shared" si="261"/>
        <v>0.13820615107450776</v>
      </c>
      <c r="BI262">
        <f t="shared" si="262"/>
        <v>0.14066154360173747</v>
      </c>
      <c r="BL262">
        <f t="shared" si="263"/>
        <v>6.1032634472071943E-4</v>
      </c>
      <c r="BM262">
        <f t="shared" si="264"/>
        <v>0.10059186666773819</v>
      </c>
      <c r="BN262">
        <f t="shared" si="265"/>
        <v>1.2262357402872592E-3</v>
      </c>
      <c r="BO262">
        <f t="shared" si="266"/>
        <v>0.27133257570155661</v>
      </c>
      <c r="BP262">
        <f t="shared" si="267"/>
        <v>5.767988800495511E-3</v>
      </c>
      <c r="BQ262">
        <f t="shared" si="268"/>
        <v>2.172577967039813E-2</v>
      </c>
      <c r="BR262">
        <f t="shared" si="269"/>
        <v>2.386045723907846E-2</v>
      </c>
      <c r="BS262">
        <f t="shared" si="270"/>
        <v>9.8076675861164433E-2</v>
      </c>
      <c r="BT262">
        <f t="shared" si="271"/>
        <v>1.0638331885784989E-3</v>
      </c>
      <c r="BU262">
        <f t="shared" si="272"/>
        <v>7.6194457130857756E-4</v>
      </c>
      <c r="BV262">
        <f t="shared" si="273"/>
        <v>9.146422436982697E-4</v>
      </c>
      <c r="BW262">
        <f t="shared" si="274"/>
        <v>8.0503879950306011E-4</v>
      </c>
      <c r="BX262">
        <f t="shared" si="275"/>
        <v>1.8141326911160209E-2</v>
      </c>
      <c r="BY262">
        <f t="shared" si="276"/>
        <v>2.0811329913967672E-2</v>
      </c>
    </row>
    <row r="263" spans="1:77" ht="15.75" thickBot="1">
      <c r="A263" s="1">
        <v>40946</v>
      </c>
      <c r="B263" s="3">
        <v>18.63</v>
      </c>
      <c r="C263" s="3">
        <v>156</v>
      </c>
      <c r="D263" s="3">
        <v>807</v>
      </c>
      <c r="E263" s="3">
        <v>465</v>
      </c>
      <c r="F263" s="2">
        <v>99.44</v>
      </c>
      <c r="G263" s="3">
        <v>3687</v>
      </c>
      <c r="H263" s="2">
        <v>156</v>
      </c>
      <c r="I263" s="3">
        <v>119.12</v>
      </c>
      <c r="J263" s="3">
        <v>450</v>
      </c>
      <c r="K263" s="3">
        <v>11676</v>
      </c>
      <c r="L263" s="3">
        <v>375.8</v>
      </c>
      <c r="M263" s="3">
        <v>172.5</v>
      </c>
      <c r="N263" s="3">
        <v>860.6</v>
      </c>
      <c r="O263" s="3">
        <v>1002.3</v>
      </c>
      <c r="Q263">
        <f t="shared" si="222"/>
        <v>5.3966540744737109E-3</v>
      </c>
      <c r="R263">
        <f t="shared" si="223"/>
        <v>0</v>
      </c>
      <c r="S263">
        <f t="shared" si="224"/>
        <v>1.2406947890818859E-3</v>
      </c>
      <c r="T263">
        <f t="shared" si="225"/>
        <v>1.3071895424836602E-2</v>
      </c>
      <c r="U263">
        <f t="shared" si="226"/>
        <v>-6.0301507537690723E-4</v>
      </c>
      <c r="V263">
        <f t="shared" si="227"/>
        <v>-4.4818652849740931E-2</v>
      </c>
      <c r="W263">
        <f t="shared" si="228"/>
        <v>-4.878048780487805E-2</v>
      </c>
      <c r="X263">
        <f t="shared" si="229"/>
        <v>0.14318618042226489</v>
      </c>
      <c r="Y263">
        <f t="shared" si="230"/>
        <v>8.5163603765128007E-3</v>
      </c>
      <c r="Z263">
        <f t="shared" si="231"/>
        <v>-2.0512820512820513E-3</v>
      </c>
      <c r="AA263">
        <f t="shared" si="232"/>
        <v>-3.1830238726790151E-3</v>
      </c>
      <c r="AB263">
        <f t="shared" si="233"/>
        <v>-3.4662045060658252E-3</v>
      </c>
      <c r="AC263">
        <f t="shared" si="234"/>
        <v>-5.661467359907542E-3</v>
      </c>
      <c r="AD263">
        <f t="shared" si="234"/>
        <v>-8.8994363690299613E-3</v>
      </c>
      <c r="AG263">
        <f t="shared" si="235"/>
        <v>2.4133253802093146E-5</v>
      </c>
      <c r="AH263">
        <f t="shared" si="236"/>
        <v>3.4702324684259596E-6</v>
      </c>
      <c r="AI263">
        <f t="shared" si="237"/>
        <v>2.3759890885478834E-6</v>
      </c>
      <c r="AJ263">
        <f t="shared" si="238"/>
        <v>1.7450834329092962E-4</v>
      </c>
      <c r="AK263">
        <f t="shared" si="239"/>
        <v>1.1115944708346869E-7</v>
      </c>
      <c r="AL263">
        <f t="shared" si="240"/>
        <v>2.0300005841125631E-3</v>
      </c>
      <c r="AM263">
        <f t="shared" si="241"/>
        <v>2.245780561828723E-3</v>
      </c>
      <c r="AN263">
        <f t="shared" si="242"/>
        <v>2.0856318432737896E-2</v>
      </c>
      <c r="AO263">
        <f t="shared" si="243"/>
        <v>6.5721908896531649E-5</v>
      </c>
      <c r="AP263">
        <f t="shared" si="244"/>
        <v>6.4530528442861249E-6</v>
      </c>
      <c r="AQ263">
        <f t="shared" si="245"/>
        <v>8.2766590127886536E-6</v>
      </c>
      <c r="AR263">
        <f t="shared" si="246"/>
        <v>1.0925263024253446E-5</v>
      </c>
      <c r="AS263">
        <f t="shared" si="247"/>
        <v>3.4477107927596461E-5</v>
      </c>
      <c r="AT263">
        <f t="shared" si="248"/>
        <v>7.6362033460182824E-5</v>
      </c>
      <c r="AV263">
        <f t="shared" si="249"/>
        <v>5.2542372881355916E-2</v>
      </c>
      <c r="AW263">
        <f t="shared" si="250"/>
        <v>0.22641509433962262</v>
      </c>
      <c r="AX263">
        <f t="shared" si="251"/>
        <v>1.7654476670870115E-2</v>
      </c>
      <c r="AY263">
        <f t="shared" si="252"/>
        <v>0.48609779482262716</v>
      </c>
      <c r="AZ263">
        <f t="shared" si="253"/>
        <v>6.4668094218415323E-2</v>
      </c>
      <c r="BA263">
        <f t="shared" si="254"/>
        <v>0.17047619047619048</v>
      </c>
      <c r="BB263">
        <f t="shared" si="255"/>
        <v>0.11827956989247312</v>
      </c>
      <c r="BC263">
        <f t="shared" si="256"/>
        <v>0.40141176470588241</v>
      </c>
      <c r="BD263">
        <f t="shared" si="257"/>
        <v>-1.5317286652078774E-2</v>
      </c>
      <c r="BE263">
        <f t="shared" si="258"/>
        <v>-3.3043478260869563E-2</v>
      </c>
      <c r="BF263">
        <f t="shared" si="259"/>
        <v>-2.1354166666666636E-2</v>
      </c>
      <c r="BG263">
        <f t="shared" si="260"/>
        <v>1.4705882352941176E-2</v>
      </c>
      <c r="BH263">
        <f t="shared" si="261"/>
        <v>0.10602750289165917</v>
      </c>
      <c r="BI263">
        <f t="shared" si="262"/>
        <v>0.13203072057826967</v>
      </c>
      <c r="BL263">
        <f t="shared" si="263"/>
        <v>1.5920455482596758E-3</v>
      </c>
      <c r="BM263">
        <f t="shared" si="264"/>
        <v>6.8604369934547549E-2</v>
      </c>
      <c r="BN263">
        <f t="shared" si="265"/>
        <v>5.688258636130267E-4</v>
      </c>
      <c r="BO263">
        <f t="shared" si="266"/>
        <v>0.23811170105533735</v>
      </c>
      <c r="BP263">
        <f t="shared" si="267"/>
        <v>4.7286946392309914E-3</v>
      </c>
      <c r="BQ263">
        <f t="shared" si="268"/>
        <v>2.8988860802977735E-2</v>
      </c>
      <c r="BR263">
        <f t="shared" si="269"/>
        <v>2.0988276065841242E-2</v>
      </c>
      <c r="BS263">
        <f t="shared" si="270"/>
        <v>0.17855801146154848</v>
      </c>
      <c r="BT263">
        <f t="shared" si="271"/>
        <v>5.7449382594595023E-4</v>
      </c>
      <c r="BU263">
        <f t="shared" si="272"/>
        <v>1.5781804728886991E-3</v>
      </c>
      <c r="BV263">
        <f t="shared" si="273"/>
        <v>2.3064384739634962E-4</v>
      </c>
      <c r="BW263">
        <f t="shared" si="274"/>
        <v>3.844932635841671E-4</v>
      </c>
      <c r="BX263">
        <f t="shared" si="275"/>
        <v>1.0508524592389703E-2</v>
      </c>
      <c r="BY263">
        <f t="shared" si="276"/>
        <v>1.8395633088229432E-2</v>
      </c>
    </row>
    <row r="264" spans="1:77" ht="15.75" thickBot="1">
      <c r="A264" s="1">
        <v>40945</v>
      </c>
      <c r="B264" s="3">
        <v>18.53</v>
      </c>
      <c r="C264" s="3">
        <v>156</v>
      </c>
      <c r="D264" s="3">
        <v>806</v>
      </c>
      <c r="E264" s="3">
        <v>459</v>
      </c>
      <c r="F264" s="2">
        <v>99.5</v>
      </c>
      <c r="G264" s="3">
        <v>3860</v>
      </c>
      <c r="H264" s="2">
        <v>164</v>
      </c>
      <c r="I264" s="3">
        <v>104.2</v>
      </c>
      <c r="J264" s="3">
        <v>446.2</v>
      </c>
      <c r="K264" s="3">
        <v>11700</v>
      </c>
      <c r="L264" s="3">
        <v>377</v>
      </c>
      <c r="M264" s="3">
        <v>173.1</v>
      </c>
      <c r="N264" s="3">
        <v>865.5</v>
      </c>
      <c r="O264" s="3">
        <v>1011.3</v>
      </c>
      <c r="Q264">
        <f t="shared" si="222"/>
        <v>1.8131868131868234E-2</v>
      </c>
      <c r="R264">
        <f t="shared" si="223"/>
        <v>-1.2658227848101266E-2</v>
      </c>
      <c r="S264">
        <f t="shared" si="224"/>
        <v>3.7359900373599006E-3</v>
      </c>
      <c r="T264">
        <f t="shared" si="225"/>
        <v>-1.9230769230769232E-2</v>
      </c>
      <c r="U264">
        <f t="shared" si="226"/>
        <v>3.1253150519205794E-3</v>
      </c>
      <c r="V264">
        <f t="shared" si="227"/>
        <v>2.1164021164021163E-2</v>
      </c>
      <c r="W264">
        <f t="shared" si="228"/>
        <v>2.5000000000000001E-2</v>
      </c>
      <c r="X264">
        <f t="shared" si="229"/>
        <v>2.156862745098042E-2</v>
      </c>
      <c r="Y264">
        <f t="shared" si="230"/>
        <v>-1.1738648947951298E-2</v>
      </c>
      <c r="Z264">
        <f t="shared" si="231"/>
        <v>8.5477391230019662E-5</v>
      </c>
      <c r="AA264">
        <f t="shared" si="232"/>
        <v>-2.6455026455026454E-3</v>
      </c>
      <c r="AB264">
        <f t="shared" si="233"/>
        <v>-1.085714285714289E-2</v>
      </c>
      <c r="AC264">
        <f t="shared" si="234"/>
        <v>7.5669383003492434E-3</v>
      </c>
      <c r="AD264">
        <f t="shared" si="234"/>
        <v>1.4854426619132501E-3</v>
      </c>
      <c r="AG264">
        <f t="shared" si="235"/>
        <v>3.1144395809407771E-4</v>
      </c>
      <c r="AH264">
        <f t="shared" si="236"/>
        <v>1.1654005338693457E-4</v>
      </c>
      <c r="AI264">
        <f t="shared" si="237"/>
        <v>1.6295105276899586E-5</v>
      </c>
      <c r="AJ264">
        <f t="shared" si="238"/>
        <v>3.6452371080528026E-4</v>
      </c>
      <c r="AK264">
        <f t="shared" si="239"/>
        <v>1.1525510988398059E-5</v>
      </c>
      <c r="AL264">
        <f t="shared" si="240"/>
        <v>4.3794544922069853E-4</v>
      </c>
      <c r="AM264">
        <f t="shared" si="241"/>
        <v>6.9647540969175654E-4</v>
      </c>
      <c r="AN264">
        <f t="shared" si="242"/>
        <v>5.1982244855158051E-4</v>
      </c>
      <c r="AO264">
        <f t="shared" si="243"/>
        <v>1.4757643835213211E-4</v>
      </c>
      <c r="AP264">
        <f t="shared" si="244"/>
        <v>1.6283366393151724E-7</v>
      </c>
      <c r="AQ264">
        <f t="shared" si="245"/>
        <v>5.4727787520870076E-6</v>
      </c>
      <c r="AR264">
        <f t="shared" si="246"/>
        <v>1.1441033984914897E-4</v>
      </c>
      <c r="AS264">
        <f t="shared" si="247"/>
        <v>5.4120808657028082E-5</v>
      </c>
      <c r="AT264">
        <f t="shared" si="248"/>
        <v>2.7104412237805079E-6</v>
      </c>
      <c r="AV264">
        <f t="shared" si="249"/>
        <v>3.346346904629121E-2</v>
      </c>
      <c r="AW264">
        <f t="shared" si="250"/>
        <v>0.18442031736390549</v>
      </c>
      <c r="AX264">
        <f t="shared" si="251"/>
        <v>4.7297297297297265E-2</v>
      </c>
      <c r="AY264">
        <f t="shared" si="252"/>
        <v>0.37425149700598803</v>
      </c>
      <c r="AZ264">
        <f t="shared" si="253"/>
        <v>5.1241415742208071E-2</v>
      </c>
      <c r="BA264">
        <f t="shared" si="254"/>
        <v>0.1902559358618563</v>
      </c>
      <c r="BB264">
        <f t="shared" si="255"/>
        <v>0.17562724014336917</v>
      </c>
      <c r="BC264">
        <f t="shared" si="256"/>
        <v>0.18909049412301732</v>
      </c>
      <c r="BD264">
        <f t="shared" si="257"/>
        <v>-2.4699453551912592E-2</v>
      </c>
      <c r="BE264">
        <f t="shared" si="258"/>
        <v>-3.3057851239669422E-2</v>
      </c>
      <c r="BF264">
        <f t="shared" si="259"/>
        <v>0</v>
      </c>
      <c r="BG264">
        <f t="shared" si="260"/>
        <v>1.8235294117647027E-2</v>
      </c>
      <c r="BH264">
        <f t="shared" si="261"/>
        <v>8.9364380113278796E-2</v>
      </c>
      <c r="BI264">
        <f t="shared" si="262"/>
        <v>0.13070214669051877</v>
      </c>
      <c r="BL264">
        <f t="shared" si="263"/>
        <v>4.335365958232475E-4</v>
      </c>
      <c r="BM264">
        <f t="shared" si="264"/>
        <v>4.8369021130812408E-2</v>
      </c>
      <c r="BN264">
        <f t="shared" si="265"/>
        <v>2.8614894027640192E-3</v>
      </c>
      <c r="BO264">
        <f t="shared" si="266"/>
        <v>0.14146671167216304</v>
      </c>
      <c r="BP264">
        <f t="shared" si="267"/>
        <v>3.0623856899076205E-3</v>
      </c>
      <c r="BQ264">
        <f t="shared" si="268"/>
        <v>3.6115543708942224E-2</v>
      </c>
      <c r="BR264">
        <f t="shared" si="269"/>
        <v>4.0893325014832879E-2</v>
      </c>
      <c r="BS264">
        <f t="shared" si="270"/>
        <v>4.4200849671714774E-2</v>
      </c>
      <c r="BT264">
        <f t="shared" si="271"/>
        <v>1.1122737084449312E-3</v>
      </c>
      <c r="BU264">
        <f t="shared" si="272"/>
        <v>1.5793226505714541E-3</v>
      </c>
      <c r="BV264">
        <f t="shared" si="273"/>
        <v>3.803440015936562E-5</v>
      </c>
      <c r="BW264">
        <f t="shared" si="274"/>
        <v>5.3536295060568288E-4</v>
      </c>
      <c r="BX264">
        <f t="shared" si="275"/>
        <v>7.3698743297826996E-3</v>
      </c>
      <c r="BY264">
        <f t="shared" si="276"/>
        <v>1.8037007909973739E-2</v>
      </c>
    </row>
    <row r="265" spans="1:77" ht="15.75" thickBot="1">
      <c r="A265" s="1">
        <v>40942</v>
      </c>
      <c r="B265" s="3">
        <v>18.2</v>
      </c>
      <c r="C265" s="3">
        <v>158</v>
      </c>
      <c r="D265" s="3">
        <v>803</v>
      </c>
      <c r="E265" s="3">
        <v>468</v>
      </c>
      <c r="F265" s="2">
        <v>99.19</v>
      </c>
      <c r="G265" s="3">
        <v>3780</v>
      </c>
      <c r="H265" s="2">
        <v>160</v>
      </c>
      <c r="I265" s="3">
        <v>102</v>
      </c>
      <c r="J265" s="3">
        <v>451.5</v>
      </c>
      <c r="K265" s="3">
        <v>11699</v>
      </c>
      <c r="L265" s="3">
        <v>378</v>
      </c>
      <c r="M265" s="3">
        <v>175</v>
      </c>
      <c r="N265" s="3">
        <v>859</v>
      </c>
      <c r="O265" s="3">
        <v>1009.8</v>
      </c>
      <c r="Q265">
        <f t="shared" si="222"/>
        <v>2.2026431718061203E-3</v>
      </c>
      <c r="R265">
        <f t="shared" si="223"/>
        <v>0.1048951048951049</v>
      </c>
      <c r="S265">
        <f t="shared" si="224"/>
        <v>1.5170670037926675E-2</v>
      </c>
      <c r="T265">
        <f t="shared" si="225"/>
        <v>1.2987012987012988E-2</v>
      </c>
      <c r="U265">
        <f t="shared" si="226"/>
        <v>6.9028525022839567E-3</v>
      </c>
      <c r="V265">
        <f t="shared" si="227"/>
        <v>4.5176720701567896E-3</v>
      </c>
      <c r="W265">
        <f t="shared" si="228"/>
        <v>3.9636127355425564E-2</v>
      </c>
      <c r="X265">
        <f t="shared" si="229"/>
        <v>1.4925373134328358E-2</v>
      </c>
      <c r="Y265">
        <f t="shared" si="230"/>
        <v>5.5679287305122494E-3</v>
      </c>
      <c r="Z265">
        <f t="shared" si="231"/>
        <v>0</v>
      </c>
      <c r="AA265">
        <f t="shared" si="232"/>
        <v>-1.0471204188481676E-2</v>
      </c>
      <c r="AB265">
        <f t="shared" si="233"/>
        <v>5.7471264367816091E-3</v>
      </c>
      <c r="AC265">
        <f t="shared" si="234"/>
        <v>2.2497321747410995E-2</v>
      </c>
      <c r="AD265">
        <f t="shared" si="234"/>
        <v>1.1418269230769208E-2</v>
      </c>
      <c r="AG265">
        <f t="shared" si="235"/>
        <v>2.9534138155275548E-6</v>
      </c>
      <c r="AH265">
        <f t="shared" si="236"/>
        <v>1.1397262214004509E-2</v>
      </c>
      <c r="AI265">
        <f t="shared" si="237"/>
        <v>2.3936420616717493E-4</v>
      </c>
      <c r="AJ265">
        <f t="shared" si="238"/>
        <v>1.7227292704627208E-4</v>
      </c>
      <c r="AK265">
        <f t="shared" si="239"/>
        <v>5.1444207530145525E-5</v>
      </c>
      <c r="AL265">
        <f t="shared" si="240"/>
        <v>1.8325224098019724E-5</v>
      </c>
      <c r="AM265">
        <f t="shared" si="241"/>
        <v>1.683210455039945E-3</v>
      </c>
      <c r="AN265">
        <f t="shared" si="242"/>
        <v>2.6102799365075564E-4</v>
      </c>
      <c r="AO265">
        <f t="shared" si="243"/>
        <v>2.6609847482323134E-5</v>
      </c>
      <c r="AP265">
        <f t="shared" si="244"/>
        <v>2.3912483924114675E-7</v>
      </c>
      <c r="AQ265">
        <f t="shared" si="245"/>
        <v>1.0332923025028799E-4</v>
      </c>
      <c r="AR265">
        <f t="shared" si="246"/>
        <v>3.4904373945681207E-5</v>
      </c>
      <c r="AS265">
        <f t="shared" si="247"/>
        <v>4.9671340320423126E-4</v>
      </c>
      <c r="AT265">
        <f t="shared" si="248"/>
        <v>1.3407713942050511E-4</v>
      </c>
      <c r="AV265">
        <f t="shared" si="249"/>
        <v>2.247191011235947E-2</v>
      </c>
      <c r="AW265">
        <f t="shared" si="250"/>
        <v>0.19696969696969696</v>
      </c>
      <c r="AX265">
        <f t="shared" si="251"/>
        <v>3.147077713551702E-2</v>
      </c>
      <c r="AY265">
        <f t="shared" si="252"/>
        <v>0.43163046803303773</v>
      </c>
      <c r="AZ265">
        <f t="shared" si="253"/>
        <v>5.241379310344825E-2</v>
      </c>
      <c r="BA265">
        <f t="shared" si="254"/>
        <v>0.1388972582103043</v>
      </c>
      <c r="BB265">
        <f t="shared" si="255"/>
        <v>0.12438510189739976</v>
      </c>
      <c r="BC265">
        <f t="shared" si="256"/>
        <v>0.1791907514450867</v>
      </c>
      <c r="BD265">
        <f t="shared" si="257"/>
        <v>-2.0607375271149676E-2</v>
      </c>
      <c r="BE265">
        <f t="shared" si="258"/>
        <v>-3.3140495867768592E-2</v>
      </c>
      <c r="BF265">
        <f t="shared" si="259"/>
        <v>-3.0769230769230771E-2</v>
      </c>
      <c r="BG265">
        <f t="shared" si="260"/>
        <v>2.9411764705882353E-2</v>
      </c>
      <c r="BH265">
        <f t="shared" si="261"/>
        <v>8.7341772151898728E-2</v>
      </c>
      <c r="BI265">
        <f t="shared" si="262"/>
        <v>0.11976047904191617</v>
      </c>
      <c r="BL265">
        <f t="shared" si="263"/>
        <v>9.6628559792454901E-5</v>
      </c>
      <c r="BM265">
        <f t="shared" si="264"/>
        <v>5.4046467686681067E-2</v>
      </c>
      <c r="BN265">
        <f t="shared" si="265"/>
        <v>1.4187555028435921E-3</v>
      </c>
      <c r="BO265">
        <f t="shared" si="266"/>
        <v>0.18792188491275344</v>
      </c>
      <c r="BP265">
        <f t="shared" si="267"/>
        <v>3.1935161327536028E-3</v>
      </c>
      <c r="BQ265">
        <f t="shared" si="268"/>
        <v>1.9232758821871837E-2</v>
      </c>
      <c r="BR265">
        <f t="shared" si="269"/>
        <v>2.2794610853500742E-2</v>
      </c>
      <c r="BS265">
        <f t="shared" si="270"/>
        <v>4.0136211148913414E-2</v>
      </c>
      <c r="BT265">
        <f t="shared" si="271"/>
        <v>8.5607090851896319E-4</v>
      </c>
      <c r="BU265">
        <f t="shared" si="272"/>
        <v>1.5858981902313347E-3</v>
      </c>
      <c r="BV265">
        <f t="shared" si="273"/>
        <v>6.0525974117260346E-4</v>
      </c>
      <c r="BW265">
        <f t="shared" si="274"/>
        <v>1.1774768210988508E-3</v>
      </c>
      <c r="BX265">
        <f t="shared" si="275"/>
        <v>7.0266916886932203E-3</v>
      </c>
      <c r="BY265">
        <f t="shared" si="276"/>
        <v>1.5217753875717728E-2</v>
      </c>
    </row>
    <row r="266" spans="1:77" ht="15.75" thickBot="1">
      <c r="A266" s="1">
        <v>40941</v>
      </c>
      <c r="B266" s="3">
        <v>18.16</v>
      </c>
      <c r="C266" s="3">
        <v>143</v>
      </c>
      <c r="D266" s="3">
        <v>791</v>
      </c>
      <c r="E266" s="3">
        <v>462</v>
      </c>
      <c r="F266" s="2">
        <v>98.51</v>
      </c>
      <c r="G266" s="3">
        <v>3763</v>
      </c>
      <c r="H266" s="2">
        <v>153.9</v>
      </c>
      <c r="I266" s="3">
        <v>100.5</v>
      </c>
      <c r="J266" s="3">
        <v>449</v>
      </c>
      <c r="K266" s="3">
        <v>11699</v>
      </c>
      <c r="L266" s="3">
        <v>382</v>
      </c>
      <c r="M266" s="3">
        <v>174</v>
      </c>
      <c r="N266" s="3">
        <v>840.1</v>
      </c>
      <c r="O266" s="3">
        <v>998.4</v>
      </c>
      <c r="Q266">
        <f t="shared" si="222"/>
        <v>8.8888888888888976E-3</v>
      </c>
      <c r="R266">
        <f t="shared" si="223"/>
        <v>4.6086320409656267E-2</v>
      </c>
      <c r="S266">
        <f t="shared" si="224"/>
        <v>3.8071065989847717E-3</v>
      </c>
      <c r="T266">
        <f t="shared" si="225"/>
        <v>4.7144152311876728E-2</v>
      </c>
      <c r="U266">
        <f t="shared" si="226"/>
        <v>5.2040816326531132E-3</v>
      </c>
      <c r="V266">
        <f t="shared" si="227"/>
        <v>3.4666666666666665E-3</v>
      </c>
      <c r="W266">
        <f t="shared" si="228"/>
        <v>7.6976906927921626E-2</v>
      </c>
      <c r="X266">
        <f t="shared" si="229"/>
        <v>3.0769230769230771E-2</v>
      </c>
      <c r="Y266">
        <f t="shared" si="230"/>
        <v>6.5007845774489514E-3</v>
      </c>
      <c r="Z266">
        <f t="shared" si="231"/>
        <v>-8.547008547008547E-5</v>
      </c>
      <c r="AA266">
        <f t="shared" si="232"/>
        <v>-7.7922077922077922E-3</v>
      </c>
      <c r="AB266">
        <f t="shared" si="233"/>
        <v>-5.7438253877078874E-4</v>
      </c>
      <c r="AC266">
        <f t="shared" si="234"/>
        <v>8.5234093637455259E-3</v>
      </c>
      <c r="AD266">
        <f t="shared" si="234"/>
        <v>1.535645276111057E-2</v>
      </c>
      <c r="AG266">
        <f t="shared" si="235"/>
        <v>7.0640589642416315E-5</v>
      </c>
      <c r="AH266">
        <f t="shared" si="236"/>
        <v>2.2991235181504402E-3</v>
      </c>
      <c r="AI266">
        <f t="shared" si="237"/>
        <v>1.6874318081233561E-5</v>
      </c>
      <c r="AJ266">
        <f t="shared" si="238"/>
        <v>2.2356270041816286E-3</v>
      </c>
      <c r="AK266">
        <f t="shared" si="239"/>
        <v>2.996129183470609E-5</v>
      </c>
      <c r="AL266">
        <f t="shared" si="240"/>
        <v>1.0431554619117895E-5</v>
      </c>
      <c r="AM266">
        <f t="shared" si="241"/>
        <v>6.1415007112102784E-3</v>
      </c>
      <c r="AN266">
        <f t="shared" si="242"/>
        <v>1.0240139785959799E-3</v>
      </c>
      <c r="AO266">
        <f t="shared" si="243"/>
        <v>3.7104291597606591E-5</v>
      </c>
      <c r="AP266">
        <f t="shared" si="244"/>
        <v>3.3002038938195534E-7</v>
      </c>
      <c r="AQ266">
        <f t="shared" si="245"/>
        <v>5.604172672203883E-5</v>
      </c>
      <c r="AR266">
        <f t="shared" si="246"/>
        <v>1.7099597594910629E-7</v>
      </c>
      <c r="AS266">
        <f t="shared" si="247"/>
        <v>6.9108557482923123E-5</v>
      </c>
      <c r="AT266">
        <f t="shared" si="248"/>
        <v>2.4078820903374244E-4</v>
      </c>
      <c r="AV266">
        <f t="shared" si="249"/>
        <v>1.057317751808577E-2</v>
      </c>
      <c r="AW266">
        <f t="shared" si="250"/>
        <v>6.2407132243685035E-2</v>
      </c>
      <c r="AX266">
        <f t="shared" si="251"/>
        <v>-1.7391304347826087E-2</v>
      </c>
      <c r="AY266">
        <f t="shared" si="252"/>
        <v>0.3061916878710772</v>
      </c>
      <c r="AZ266">
        <f t="shared" si="253"/>
        <v>3.9573659772055715E-2</v>
      </c>
      <c r="BA266">
        <f t="shared" si="254"/>
        <v>0.11199763593380614</v>
      </c>
      <c r="BB266">
        <f t="shared" si="255"/>
        <v>7.6600209863588786E-2</v>
      </c>
      <c r="BC266">
        <f t="shared" si="256"/>
        <v>0.15557088651259057</v>
      </c>
      <c r="BD266">
        <f t="shared" si="257"/>
        <v>-1.9650655021834062E-2</v>
      </c>
      <c r="BE266">
        <f t="shared" si="258"/>
        <v>-3.4656324779272218E-2</v>
      </c>
      <c r="BF266">
        <f t="shared" si="259"/>
        <v>-2.4265644955300127E-2</v>
      </c>
      <c r="BG266">
        <f t="shared" si="260"/>
        <v>1.7543859649122806E-2</v>
      </c>
      <c r="BH266">
        <f t="shared" si="261"/>
        <v>4.2307692307692338E-2</v>
      </c>
      <c r="BI266">
        <f t="shared" si="262"/>
        <v>7.6558119473797717E-2</v>
      </c>
      <c r="BL266">
        <f t="shared" si="263"/>
        <v>4.2797261439654705E-6</v>
      </c>
      <c r="BM266">
        <f t="shared" si="264"/>
        <v>9.5876208189308604E-3</v>
      </c>
      <c r="BN266">
        <f t="shared" si="265"/>
        <v>1.253439336625976E-4</v>
      </c>
      <c r="BO266">
        <f t="shared" si="266"/>
        <v>9.4901455723578901E-2</v>
      </c>
      <c r="BP266">
        <f t="shared" si="267"/>
        <v>1.9071623787402284E-3</v>
      </c>
      <c r="BQ266">
        <f t="shared" si="268"/>
        <v>1.2495349700098555E-2</v>
      </c>
      <c r="BR266">
        <f t="shared" si="269"/>
        <v>1.0648991392901737E-2</v>
      </c>
      <c r="BS266">
        <f t="shared" si="270"/>
        <v>3.1230090422085473E-2</v>
      </c>
      <c r="BT266">
        <f t="shared" si="271"/>
        <v>8.0100146081778093E-4</v>
      </c>
      <c r="BU266">
        <f t="shared" si="272"/>
        <v>1.7089266594516913E-3</v>
      </c>
      <c r="BV266">
        <f t="shared" si="273"/>
        <v>3.2755357973917671E-4</v>
      </c>
      <c r="BW266">
        <f t="shared" si="274"/>
        <v>5.0384433308794105E-4</v>
      </c>
      <c r="BX266">
        <f t="shared" si="275"/>
        <v>1.5047637444851093E-3</v>
      </c>
      <c r="BY266">
        <f t="shared" si="276"/>
        <v>6.4252890851126667E-3</v>
      </c>
    </row>
    <row r="267" spans="1:77" ht="15.75" thickBot="1">
      <c r="A267" s="1">
        <v>40940</v>
      </c>
      <c r="B267" s="3">
        <v>18</v>
      </c>
      <c r="C267" s="3">
        <v>136.69999999999999</v>
      </c>
      <c r="D267" s="3">
        <v>788</v>
      </c>
      <c r="E267" s="3">
        <v>441.2</v>
      </c>
      <c r="F267" s="2">
        <v>98</v>
      </c>
      <c r="G267" s="3">
        <v>3750</v>
      </c>
      <c r="H267" s="2">
        <v>142.9</v>
      </c>
      <c r="I267" s="3">
        <v>97.5</v>
      </c>
      <c r="J267" s="3">
        <v>446.1</v>
      </c>
      <c r="K267" s="3">
        <v>11700</v>
      </c>
      <c r="L267" s="3">
        <v>385</v>
      </c>
      <c r="M267" s="3">
        <v>174.1</v>
      </c>
      <c r="N267" s="3">
        <v>833</v>
      </c>
      <c r="O267" s="3">
        <v>983.3</v>
      </c>
      <c r="Q267">
        <f t="shared" si="222"/>
        <v>-9.9009900990098855E-3</v>
      </c>
      <c r="R267">
        <f t="shared" si="223"/>
        <v>1.4652014652013819E-3</v>
      </c>
      <c r="S267">
        <f t="shared" si="224"/>
        <v>7.6726342710997444E-3</v>
      </c>
      <c r="T267">
        <f t="shared" si="225"/>
        <v>4.0075436115040074E-2</v>
      </c>
      <c r="U267">
        <f t="shared" si="226"/>
        <v>-5.076142131979695E-3</v>
      </c>
      <c r="V267">
        <f t="shared" si="227"/>
        <v>1.3787510137875101E-2</v>
      </c>
      <c r="W267">
        <f t="shared" si="228"/>
        <v>-4.1811846689895071E-3</v>
      </c>
      <c r="X267">
        <f t="shared" si="229"/>
        <v>1.5625E-2</v>
      </c>
      <c r="Y267">
        <f t="shared" si="230"/>
        <v>-2.6827632461435022E-3</v>
      </c>
      <c r="Z267">
        <f t="shared" si="231"/>
        <v>0</v>
      </c>
      <c r="AA267">
        <f t="shared" si="232"/>
        <v>-2.5906735751295338E-3</v>
      </c>
      <c r="AB267">
        <f t="shared" si="233"/>
        <v>1.2209302325581362E-2</v>
      </c>
      <c r="AC267">
        <f t="shared" si="234"/>
        <v>3.6144578313253013E-3</v>
      </c>
      <c r="AD267">
        <f t="shared" si="234"/>
        <v>1.2354576340986308E-2</v>
      </c>
      <c r="AG267">
        <f t="shared" si="235"/>
        <v>1.0784995627593792E-4</v>
      </c>
      <c r="AH267">
        <f t="shared" si="236"/>
        <v>1.1075966476836472E-5</v>
      </c>
      <c r="AI267">
        <f t="shared" si="237"/>
        <v>6.3574531117275388E-5</v>
      </c>
      <c r="AJ267">
        <f t="shared" si="238"/>
        <v>1.617141772106534E-3</v>
      </c>
      <c r="AK267">
        <f t="shared" si="239"/>
        <v>2.3102758384306546E-5</v>
      </c>
      <c r="AL267">
        <f t="shared" si="240"/>
        <v>1.8361971435598373E-4</v>
      </c>
      <c r="AM267">
        <f t="shared" si="241"/>
        <v>7.7861318753661736E-6</v>
      </c>
      <c r="AN267">
        <f t="shared" si="242"/>
        <v>2.8412431950814869E-4</v>
      </c>
      <c r="AO267">
        <f t="shared" si="243"/>
        <v>9.561815927338833E-6</v>
      </c>
      <c r="AP267">
        <f t="shared" si="244"/>
        <v>2.3912483924114675E-7</v>
      </c>
      <c r="AQ267">
        <f t="shared" si="245"/>
        <v>5.2192510435153422E-6</v>
      </c>
      <c r="AR267">
        <f t="shared" si="246"/>
        <v>1.5302106296396286E-4</v>
      </c>
      <c r="AS267">
        <f t="shared" si="247"/>
        <v>1.1588605928770165E-5</v>
      </c>
      <c r="AT267">
        <f t="shared" si="248"/>
        <v>1.566371257173674E-4</v>
      </c>
      <c r="AV267">
        <f t="shared" si="249"/>
        <v>1.1123470522802878E-3</v>
      </c>
      <c r="AW267">
        <f t="shared" si="250"/>
        <v>-9.4202898550725458E-3</v>
      </c>
      <c r="AX267">
        <f t="shared" si="251"/>
        <v>-1.6106879760269668E-2</v>
      </c>
      <c r="AY267">
        <f t="shared" si="252"/>
        <v>0.20381991814461115</v>
      </c>
      <c r="AZ267">
        <f t="shared" si="253"/>
        <v>4.5444847450394767E-2</v>
      </c>
      <c r="BA267">
        <f t="shared" si="254"/>
        <v>9.1703056768558958E-2</v>
      </c>
      <c r="BB267">
        <f t="shared" si="255"/>
        <v>1.4914772727272686E-2</v>
      </c>
      <c r="BC267">
        <f t="shared" si="256"/>
        <v>0.14141887145867477</v>
      </c>
      <c r="BD267">
        <f t="shared" si="257"/>
        <v>-2.8104575163398645E-2</v>
      </c>
      <c r="BE267">
        <f t="shared" si="258"/>
        <v>-6.0995184590690206E-2</v>
      </c>
      <c r="BF267">
        <f t="shared" si="259"/>
        <v>-1.2970168612191958E-3</v>
      </c>
      <c r="BG267">
        <f t="shared" si="260"/>
        <v>1.3741702573657769E-2</v>
      </c>
      <c r="BH267">
        <f t="shared" si="261"/>
        <v>2.2085889570552148E-2</v>
      </c>
      <c r="BI267">
        <f t="shared" si="262"/>
        <v>5.244568125869635E-2</v>
      </c>
      <c r="BL267">
        <f t="shared" si="263"/>
        <v>1.3293122338490203E-4</v>
      </c>
      <c r="BM267">
        <f t="shared" si="264"/>
        <v>6.8063461605218805E-4</v>
      </c>
      <c r="BN267">
        <f t="shared" si="265"/>
        <v>9.8233588493786667E-5</v>
      </c>
      <c r="BO267">
        <f t="shared" si="266"/>
        <v>4.2307976658701812E-2</v>
      </c>
      <c r="BP267">
        <f t="shared" si="267"/>
        <v>2.454435322861344E-3</v>
      </c>
      <c r="BQ267">
        <f t="shared" si="268"/>
        <v>8.3700579868197563E-3</v>
      </c>
      <c r="BR267">
        <f t="shared" si="269"/>
        <v>1.7229566708450534E-3</v>
      </c>
      <c r="BS267">
        <f t="shared" si="270"/>
        <v>2.6428471178991022E-2</v>
      </c>
      <c r="BT267">
        <f t="shared" si="271"/>
        <v>1.3509954015750976E-3</v>
      </c>
      <c r="BU267">
        <f t="shared" si="272"/>
        <v>4.5803152004481439E-3</v>
      </c>
      <c r="BV267">
        <f t="shared" si="273"/>
        <v>2.3718718803877492E-5</v>
      </c>
      <c r="BW267">
        <f t="shared" si="274"/>
        <v>3.4761066825290076E-4</v>
      </c>
      <c r="BX267">
        <f t="shared" si="275"/>
        <v>3.4482564878852068E-4</v>
      </c>
      <c r="BY267">
        <f t="shared" si="276"/>
        <v>3.1410938934504432E-3</v>
      </c>
    </row>
    <row r="268" spans="1:77" ht="15.75" thickBot="1">
      <c r="A268" s="1">
        <v>40939</v>
      </c>
      <c r="B268" s="3">
        <v>18.18</v>
      </c>
      <c r="C268" s="3">
        <v>136.5</v>
      </c>
      <c r="D268" s="3">
        <v>782</v>
      </c>
      <c r="E268" s="3">
        <v>424.2</v>
      </c>
      <c r="F268" s="2">
        <v>98.5</v>
      </c>
      <c r="G268" s="3">
        <v>3699</v>
      </c>
      <c r="H268" s="2">
        <v>143.5</v>
      </c>
      <c r="I268" s="3">
        <v>96</v>
      </c>
      <c r="J268" s="3">
        <v>447.3</v>
      </c>
      <c r="K268" s="3">
        <v>11700</v>
      </c>
      <c r="L268" s="3">
        <v>386</v>
      </c>
      <c r="M268" s="3">
        <v>172</v>
      </c>
      <c r="N268" s="3">
        <v>830</v>
      </c>
      <c r="O268" s="3">
        <v>971.3</v>
      </c>
      <c r="Q268">
        <f t="shared" si="222"/>
        <v>1.6528925619835339E-3</v>
      </c>
      <c r="R268">
        <f t="shared" si="223"/>
        <v>7.3800738007380072E-3</v>
      </c>
      <c r="S268">
        <f t="shared" si="224"/>
        <v>2.356020942408377E-2</v>
      </c>
      <c r="T268">
        <f t="shared" si="225"/>
        <v>2.3401688781664629E-2</v>
      </c>
      <c r="U268">
        <f t="shared" si="226"/>
        <v>-2.7336235699098516E-3</v>
      </c>
      <c r="V268">
        <f t="shared" si="227"/>
        <v>5.6857142857142856E-2</v>
      </c>
      <c r="W268">
        <f t="shared" si="228"/>
        <v>2.0625889046941719E-2</v>
      </c>
      <c r="X268">
        <f t="shared" si="229"/>
        <v>7.8651685393258425E-2</v>
      </c>
      <c r="Y268">
        <f t="shared" si="230"/>
        <v>-7.1032186459489208E-3</v>
      </c>
      <c r="Z268">
        <f t="shared" si="231"/>
        <v>0</v>
      </c>
      <c r="AA268">
        <f t="shared" si="232"/>
        <v>2.6595744680851064E-2</v>
      </c>
      <c r="AB268">
        <f t="shared" si="233"/>
        <v>1.1629259216193879E-4</v>
      </c>
      <c r="AC268">
        <f t="shared" si="234"/>
        <v>4.2347247428917122E-3</v>
      </c>
      <c r="AD268">
        <f t="shared" si="234"/>
        <v>2.4794260392487867E-2</v>
      </c>
      <c r="AG268">
        <f t="shared" si="235"/>
        <v>1.3660918193068758E-6</v>
      </c>
      <c r="AH268">
        <f t="shared" si="236"/>
        <v>8.5431751260138831E-5</v>
      </c>
      <c r="AI268">
        <f t="shared" si="237"/>
        <v>5.6934441020224679E-4</v>
      </c>
      <c r="AJ268">
        <f t="shared" si="238"/>
        <v>5.5412943266938512E-4</v>
      </c>
      <c r="AK268">
        <f t="shared" si="239"/>
        <v>6.0713665885878658E-6</v>
      </c>
      <c r="AL268">
        <f t="shared" si="240"/>
        <v>3.2058547393854797E-3</v>
      </c>
      <c r="AM268">
        <f t="shared" si="241"/>
        <v>4.8473550180097027E-4</v>
      </c>
      <c r="AN268">
        <f t="shared" si="242"/>
        <v>6.3812414518309253E-3</v>
      </c>
      <c r="AO268">
        <f t="shared" si="243"/>
        <v>5.6440270766207634E-5</v>
      </c>
      <c r="AP268">
        <f t="shared" si="244"/>
        <v>2.3912483924114675E-7</v>
      </c>
      <c r="AQ268">
        <f t="shared" si="245"/>
        <v>7.2370954605426279E-4</v>
      </c>
      <c r="AR268">
        <f t="shared" si="246"/>
        <v>7.6816852962137364E-8</v>
      </c>
      <c r="AS268">
        <f t="shared" si="247"/>
        <v>1.6196367365453916E-5</v>
      </c>
      <c r="AT268">
        <f t="shared" si="248"/>
        <v>6.227599857011473E-4</v>
      </c>
      <c r="AV268">
        <f t="shared" si="249"/>
        <v>1.4508928571428459E-2</v>
      </c>
      <c r="AW268">
        <f t="shared" si="250"/>
        <v>2.1400778210116836E-2</v>
      </c>
      <c r="AX268">
        <f t="shared" si="251"/>
        <v>-1.1378002528445006E-2</v>
      </c>
      <c r="AY268">
        <f t="shared" si="252"/>
        <v>0.18161559888579384</v>
      </c>
      <c r="AZ268">
        <f t="shared" si="253"/>
        <v>6.0622375363411168E-2</v>
      </c>
      <c r="BA268">
        <f t="shared" si="254"/>
        <v>9.2762186115214182E-2</v>
      </c>
      <c r="BB268">
        <f t="shared" si="255"/>
        <v>3.022471103453233E-2</v>
      </c>
      <c r="BC268">
        <f t="shared" si="256"/>
        <v>0.14285714285714285</v>
      </c>
      <c r="BD268">
        <f t="shared" si="257"/>
        <v>-2.1225382932166276E-2</v>
      </c>
      <c r="BE268">
        <f t="shared" si="258"/>
        <v>-6.0693641618497107E-2</v>
      </c>
      <c r="BF268">
        <f t="shared" si="259"/>
        <v>9.1503267973856214E-3</v>
      </c>
      <c r="BG268">
        <f t="shared" si="260"/>
        <v>1.1705193812128752E-2</v>
      </c>
      <c r="BH268">
        <f t="shared" si="261"/>
        <v>1.8404907975460124E-2</v>
      </c>
      <c r="BI268">
        <f t="shared" si="262"/>
        <v>5.1531882645880593E-2</v>
      </c>
      <c r="BL268">
        <f t="shared" si="263"/>
        <v>3.4856933109008725E-6</v>
      </c>
      <c r="BM268">
        <f t="shared" si="264"/>
        <v>3.2387530005944282E-3</v>
      </c>
      <c r="BN268">
        <f t="shared" si="265"/>
        <v>2.685735976201812E-5</v>
      </c>
      <c r="BO268">
        <f t="shared" si="266"/>
        <v>3.3666638715709608E-2</v>
      </c>
      <c r="BP268">
        <f t="shared" si="267"/>
        <v>4.1886506822552934E-3</v>
      </c>
      <c r="BQ268">
        <f t="shared" si="268"/>
        <v>8.5649750376134634E-3</v>
      </c>
      <c r="BR268">
        <f t="shared" si="269"/>
        <v>3.2283364354751543E-3</v>
      </c>
      <c r="BS268">
        <f t="shared" si="270"/>
        <v>2.6898174644203021E-2</v>
      </c>
      <c r="BT268">
        <f t="shared" si="271"/>
        <v>8.9261703045480823E-4</v>
      </c>
      <c r="BU268">
        <f t="shared" si="272"/>
        <v>4.539590462400332E-3</v>
      </c>
      <c r="BV268">
        <f t="shared" si="273"/>
        <v>2.3462673726499066E-4</v>
      </c>
      <c r="BW268">
        <f t="shared" si="274"/>
        <v>2.758193941242216E-4</v>
      </c>
      <c r="BX268">
        <f t="shared" si="275"/>
        <v>2.2166743391613083E-4</v>
      </c>
      <c r="BY268">
        <f t="shared" si="276"/>
        <v>3.0395003891471014E-3</v>
      </c>
    </row>
    <row r="269" spans="1:77" ht="15.75" thickBot="1">
      <c r="A269" s="1">
        <v>40938</v>
      </c>
      <c r="B269" s="3">
        <v>18.149999999999999</v>
      </c>
      <c r="C269" s="3">
        <v>135.5</v>
      </c>
      <c r="D269" s="3">
        <v>764</v>
      </c>
      <c r="E269" s="3">
        <v>414.5</v>
      </c>
      <c r="F269" s="2">
        <v>98.77</v>
      </c>
      <c r="G269" s="3">
        <v>3500</v>
      </c>
      <c r="H269" s="2">
        <v>140.6</v>
      </c>
      <c r="I269" s="3">
        <v>89</v>
      </c>
      <c r="J269" s="3">
        <v>450.5</v>
      </c>
      <c r="K269" s="3">
        <v>11700</v>
      </c>
      <c r="L269" s="3">
        <v>376</v>
      </c>
      <c r="M269" s="3">
        <v>171.98</v>
      </c>
      <c r="N269" s="3">
        <v>826.5</v>
      </c>
      <c r="O269" s="3">
        <v>947.8</v>
      </c>
      <c r="Q269">
        <f t="shared" si="222"/>
        <v>-5.4794520547945987E-3</v>
      </c>
      <c r="R269">
        <f t="shared" si="223"/>
        <v>-2.9433406916851042E-3</v>
      </c>
      <c r="S269">
        <f t="shared" si="224"/>
        <v>-3.9113428943937422E-3</v>
      </c>
      <c r="T269">
        <f t="shared" si="225"/>
        <v>-3.8729128014842275E-2</v>
      </c>
      <c r="U269">
        <f t="shared" si="226"/>
        <v>-6.2380521179193531E-3</v>
      </c>
      <c r="V269">
        <f t="shared" si="227"/>
        <v>-5.2774018944519621E-2</v>
      </c>
      <c r="W269">
        <f t="shared" si="228"/>
        <v>7.1128814282601214E-5</v>
      </c>
      <c r="X269">
        <f t="shared" si="229"/>
        <v>1.1363636363636364E-2</v>
      </c>
      <c r="Y269">
        <f t="shared" si="230"/>
        <v>1.1111111111111111E-3</v>
      </c>
      <c r="Z269">
        <f t="shared" si="231"/>
        <v>-1.3656538067599864E-3</v>
      </c>
      <c r="AA269">
        <f t="shared" si="232"/>
        <v>-2.6525198938992041E-3</v>
      </c>
      <c r="AB269">
        <f t="shared" si="233"/>
        <v>2.7988338192419227E-3</v>
      </c>
      <c r="AC269">
        <f t="shared" si="234"/>
        <v>-1.607142857142857E-2</v>
      </c>
      <c r="AD269">
        <f t="shared" si="234"/>
        <v>-2.0665426741062205E-2</v>
      </c>
      <c r="AG269">
        <f t="shared" si="235"/>
        <v>3.5563872665536152E-5</v>
      </c>
      <c r="AH269">
        <f t="shared" si="236"/>
        <v>1.1674471737858039E-6</v>
      </c>
      <c r="AI269">
        <f t="shared" si="237"/>
        <v>1.3036528499171084E-5</v>
      </c>
      <c r="AJ269">
        <f t="shared" si="238"/>
        <v>1.4892546940882699E-3</v>
      </c>
      <c r="AK269">
        <f t="shared" si="239"/>
        <v>3.5622310315740245E-5</v>
      </c>
      <c r="AL269">
        <f t="shared" si="240"/>
        <v>2.8101548700833539E-3</v>
      </c>
      <c r="AM269">
        <f t="shared" si="241"/>
        <v>2.1372959653005564E-6</v>
      </c>
      <c r="AN269">
        <f t="shared" si="242"/>
        <v>1.5862455393368105E-4</v>
      </c>
      <c r="AO269">
        <f t="shared" si="243"/>
        <v>4.923207887199788E-7</v>
      </c>
      <c r="AP269">
        <f t="shared" si="244"/>
        <v>3.4397553041607255E-6</v>
      </c>
      <c r="AQ269">
        <f t="shared" si="245"/>
        <v>5.5056602548416574E-6</v>
      </c>
      <c r="AR269">
        <f t="shared" si="246"/>
        <v>8.7598226756633189E-6</v>
      </c>
      <c r="AS269">
        <f t="shared" si="247"/>
        <v>2.6509317681753668E-4</v>
      </c>
      <c r="AT269">
        <f t="shared" si="248"/>
        <v>4.2043565344978791E-4</v>
      </c>
      <c r="AV269">
        <f t="shared" si="249"/>
        <v>1.5100671140939574E-2</v>
      </c>
      <c r="AW269">
        <f t="shared" si="250"/>
        <v>5.9007424775302832E-2</v>
      </c>
      <c r="AX269">
        <f t="shared" si="251"/>
        <v>-2.7989821882951654E-2</v>
      </c>
      <c r="AY269">
        <f t="shared" si="252"/>
        <v>0.19452449567723343</v>
      </c>
      <c r="AZ269">
        <f t="shared" si="253"/>
        <v>7.6512261580381422E-2</v>
      </c>
      <c r="BA269">
        <f t="shared" si="254"/>
        <v>5.1051051051051052E-2</v>
      </c>
      <c r="BB269">
        <f t="shared" si="255"/>
        <v>3.5422343324250698E-2</v>
      </c>
      <c r="BC269">
        <f t="shared" si="256"/>
        <v>7.800387596899222E-2</v>
      </c>
      <c r="BD269">
        <f t="shared" si="257"/>
        <v>-1.4223194748358862E-2</v>
      </c>
      <c r="BE269">
        <f t="shared" si="258"/>
        <v>-6.9952305246422888E-2</v>
      </c>
      <c r="BF269">
        <f t="shared" si="259"/>
        <v>-1.8533020099190872E-2</v>
      </c>
      <c r="BG269">
        <f t="shared" si="260"/>
        <v>5.7309941520467238E-3</v>
      </c>
      <c r="BH269">
        <f t="shared" si="261"/>
        <v>3.3254156769596227E-2</v>
      </c>
      <c r="BI269">
        <f t="shared" si="262"/>
        <v>4.0280979036329635E-2</v>
      </c>
      <c r="BL269">
        <f t="shared" si="263"/>
        <v>6.0454207003594874E-6</v>
      </c>
      <c r="BM269">
        <f t="shared" si="264"/>
        <v>8.933404616878941E-3</v>
      </c>
      <c r="BN269">
        <f t="shared" si="265"/>
        <v>4.7498837576927878E-4</v>
      </c>
      <c r="BO269">
        <f t="shared" si="266"/>
        <v>3.857044869427969E-2</v>
      </c>
      <c r="BP269">
        <f t="shared" si="267"/>
        <v>6.4979192329682762E-3</v>
      </c>
      <c r="BQ269">
        <f t="shared" si="268"/>
        <v>2.5843004499814227E-3</v>
      </c>
      <c r="BR269">
        <f t="shared" si="269"/>
        <v>3.8459946536530524E-3</v>
      </c>
      <c r="BS269">
        <f t="shared" si="270"/>
        <v>9.8313893923562788E-3</v>
      </c>
      <c r="BT269">
        <f t="shared" si="271"/>
        <v>5.2324315880749954E-4</v>
      </c>
      <c r="BU269">
        <f t="shared" si="272"/>
        <v>5.8729456997654158E-3</v>
      </c>
      <c r="BV269">
        <f t="shared" si="273"/>
        <v>1.5291341786106616E-4</v>
      </c>
      <c r="BW269">
        <f t="shared" si="274"/>
        <v>1.1307369519462988E-4</v>
      </c>
      <c r="BX269">
        <f t="shared" si="275"/>
        <v>8.8433370667101235E-4</v>
      </c>
      <c r="BY269">
        <f t="shared" si="276"/>
        <v>1.9255211433786053E-3</v>
      </c>
    </row>
    <row r="270" spans="1:77" ht="15.75" thickBot="1">
      <c r="A270" s="1">
        <v>40935</v>
      </c>
      <c r="B270" s="3">
        <v>18.25</v>
      </c>
      <c r="C270" s="3">
        <v>135.9</v>
      </c>
      <c r="D270" s="3">
        <v>767</v>
      </c>
      <c r="E270" s="3">
        <v>431.2</v>
      </c>
      <c r="F270" s="2">
        <v>99.39</v>
      </c>
      <c r="G270" s="3">
        <v>3695</v>
      </c>
      <c r="H270" s="2">
        <v>140.59</v>
      </c>
      <c r="I270" s="3">
        <v>88</v>
      </c>
      <c r="J270" s="3">
        <v>450</v>
      </c>
      <c r="K270" s="3">
        <v>11716</v>
      </c>
      <c r="L270" s="3">
        <v>377</v>
      </c>
      <c r="M270" s="3">
        <v>171.5</v>
      </c>
      <c r="N270" s="3">
        <v>840</v>
      </c>
      <c r="O270" s="3">
        <v>967.8</v>
      </c>
      <c r="Q270">
        <f t="shared" si="222"/>
        <v>-1.0303687635574906E-2</v>
      </c>
      <c r="R270">
        <f t="shared" si="223"/>
        <v>5.1775147928995345E-3</v>
      </c>
      <c r="S270">
        <f t="shared" si="224"/>
        <v>4.9790356394129381E-3</v>
      </c>
      <c r="T270">
        <f t="shared" si="225"/>
        <v>-2.3108291798821904E-2</v>
      </c>
      <c r="U270">
        <f t="shared" si="226"/>
        <v>0</v>
      </c>
      <c r="V270">
        <f t="shared" si="227"/>
        <v>-4.0431266846361188E-3</v>
      </c>
      <c r="W270">
        <f t="shared" si="228"/>
        <v>2.0669992872415681E-3</v>
      </c>
      <c r="X270">
        <f t="shared" si="229"/>
        <v>2.3255813953488372E-2</v>
      </c>
      <c r="Y270">
        <f t="shared" si="230"/>
        <v>-1.3315579227696909E-3</v>
      </c>
      <c r="Z270">
        <f t="shared" si="231"/>
        <v>1.3675213675213675E-3</v>
      </c>
      <c r="AA270">
        <f t="shared" si="232"/>
        <v>-7.8947368421052634E-3</v>
      </c>
      <c r="AB270">
        <f t="shared" si="233"/>
        <v>-2.9069767441860465E-3</v>
      </c>
      <c r="AC270">
        <f t="shared" si="234"/>
        <v>-3.4482758620689655E-2</v>
      </c>
      <c r="AD270">
        <f t="shared" si="234"/>
        <v>-1.0530620590941691E-2</v>
      </c>
      <c r="AG270">
        <f t="shared" si="235"/>
        <v>1.1637621654949841E-4</v>
      </c>
      <c r="AH270">
        <f t="shared" si="236"/>
        <v>4.9566820870106337E-5</v>
      </c>
      <c r="AI270">
        <f t="shared" si="237"/>
        <v>2.7875920782221537E-5</v>
      </c>
      <c r="AJ270">
        <f t="shared" si="238"/>
        <v>5.2762212272097439E-4</v>
      </c>
      <c r="AK270">
        <f t="shared" si="239"/>
        <v>7.2689145511734869E-8</v>
      </c>
      <c r="AL270">
        <f t="shared" si="240"/>
        <v>1.8318413878431987E-5</v>
      </c>
      <c r="AM270">
        <f t="shared" si="241"/>
        <v>1.1956518077848986E-5</v>
      </c>
      <c r="AN270">
        <f t="shared" si="242"/>
        <v>5.9960345255243247E-4</v>
      </c>
      <c r="AO270">
        <f t="shared" si="243"/>
        <v>3.0311272615674657E-6</v>
      </c>
      <c r="AP270">
        <f t="shared" si="244"/>
        <v>7.717928957799396E-7</v>
      </c>
      <c r="AQ270">
        <f t="shared" si="245"/>
        <v>5.7587324827964862E-5</v>
      </c>
      <c r="AR270">
        <f t="shared" si="246"/>
        <v>7.5411245388405789E-6</v>
      </c>
      <c r="AS270">
        <f t="shared" si="247"/>
        <v>1.2036051022423504E-3</v>
      </c>
      <c r="AT270">
        <f t="shared" si="248"/>
        <v>1.0753112363114067E-4</v>
      </c>
      <c r="AV270">
        <f t="shared" si="249"/>
        <v>5.491329479768782E-2</v>
      </c>
      <c r="AW270">
        <f t="shared" si="250"/>
        <v>7.1851092357441429E-2</v>
      </c>
      <c r="AX270">
        <f t="shared" si="251"/>
        <v>-2.911392405063291E-2</v>
      </c>
      <c r="AY270">
        <f t="shared" si="252"/>
        <v>0.24624277456647395</v>
      </c>
      <c r="AZ270">
        <f t="shared" si="253"/>
        <v>9.823204419889503E-2</v>
      </c>
      <c r="BA270">
        <f t="shared" si="254"/>
        <v>0.11698911729141476</v>
      </c>
      <c r="BB270">
        <f t="shared" si="255"/>
        <v>4.3416951165207017E-2</v>
      </c>
      <c r="BC270">
        <f t="shared" si="256"/>
        <v>3.5415931286033715E-2</v>
      </c>
      <c r="BD270">
        <f t="shared" si="257"/>
        <v>-1.3157894736842105E-2</v>
      </c>
      <c r="BE270">
        <f t="shared" si="258"/>
        <v>-6.6900286715514498E-2</v>
      </c>
      <c r="BF270">
        <f t="shared" si="259"/>
        <v>-1.3089005235602094E-2</v>
      </c>
      <c r="BG270">
        <f t="shared" si="260"/>
        <v>6.0421188478911314E-3</v>
      </c>
      <c r="BH270">
        <f t="shared" si="261"/>
        <v>7.9552756715075154E-2</v>
      </c>
      <c r="BI270">
        <f t="shared" si="262"/>
        <v>6.8329837730433801E-2</v>
      </c>
      <c r="BL270">
        <f t="shared" si="263"/>
        <v>1.7868685002390484E-3</v>
      </c>
      <c r="BM270">
        <f t="shared" si="264"/>
        <v>1.1526246298747451E-2</v>
      </c>
      <c r="BN270">
        <f t="shared" si="265"/>
        <v>5.2524985941341715E-4</v>
      </c>
      <c r="BO270">
        <f t="shared" si="266"/>
        <v>6.1559507696926689E-2</v>
      </c>
      <c r="BP270">
        <f t="shared" si="267"/>
        <v>1.0471317299051472E-2</v>
      </c>
      <c r="BQ270">
        <f t="shared" si="268"/>
        <v>1.3636186115919246E-2</v>
      </c>
      <c r="BR270">
        <f t="shared" si="269"/>
        <v>4.9014969482947795E-3</v>
      </c>
      <c r="BS270">
        <f t="shared" si="270"/>
        <v>3.1996465483245073E-3</v>
      </c>
      <c r="BT270">
        <f t="shared" si="271"/>
        <v>4.7564159366802095E-4</v>
      </c>
      <c r="BU270">
        <f t="shared" si="272"/>
        <v>5.4144767415807218E-3</v>
      </c>
      <c r="BV270">
        <f t="shared" si="273"/>
        <v>4.7911337977448751E-5</v>
      </c>
      <c r="BW270">
        <f t="shared" si="274"/>
        <v>1.1978725210694331E-4</v>
      </c>
      <c r="BX270">
        <f t="shared" si="275"/>
        <v>5.7815263381613725E-3</v>
      </c>
      <c r="BY270">
        <f t="shared" si="276"/>
        <v>5.1738701195729936E-3</v>
      </c>
    </row>
    <row r="271" spans="1:77" ht="15.75" thickBot="1">
      <c r="A271" s="1">
        <v>40934</v>
      </c>
      <c r="B271" s="3">
        <v>18.440000000000001</v>
      </c>
      <c r="C271" s="3">
        <v>135.19999999999999</v>
      </c>
      <c r="D271" s="3">
        <v>763.2</v>
      </c>
      <c r="E271" s="3">
        <v>441.4</v>
      </c>
      <c r="F271" s="2">
        <v>99.39</v>
      </c>
      <c r="G271" s="3">
        <v>3710</v>
      </c>
      <c r="H271" s="2">
        <v>140.30000000000001</v>
      </c>
      <c r="I271" s="3">
        <v>86</v>
      </c>
      <c r="J271" s="3">
        <v>450.6</v>
      </c>
      <c r="K271" s="3">
        <v>11700</v>
      </c>
      <c r="L271" s="3">
        <v>380</v>
      </c>
      <c r="M271" s="3">
        <v>172</v>
      </c>
      <c r="N271" s="3">
        <v>870</v>
      </c>
      <c r="O271" s="3">
        <v>978.1</v>
      </c>
      <c r="Q271">
        <f t="shared" si="222"/>
        <v>2.7870680044593085E-2</v>
      </c>
      <c r="R271">
        <f t="shared" si="223"/>
        <v>9.7087378640775424E-3</v>
      </c>
      <c r="S271">
        <f t="shared" si="224"/>
        <v>1.6245006657789673E-2</v>
      </c>
      <c r="T271">
        <f t="shared" si="225"/>
        <v>8.6122047244094488E-2</v>
      </c>
      <c r="U271">
        <f t="shared" si="226"/>
        <v>9.0355329949238644E-3</v>
      </c>
      <c r="V271">
        <f t="shared" si="227"/>
        <v>4.2134831460674156E-2</v>
      </c>
      <c r="W271">
        <f t="shared" si="228"/>
        <v>1.666666666666675E-2</v>
      </c>
      <c r="X271">
        <f t="shared" si="229"/>
        <v>-2.2727272727272728E-2</v>
      </c>
      <c r="Y271">
        <f t="shared" si="230"/>
        <v>1.3333333333333838E-3</v>
      </c>
      <c r="Z271">
        <f t="shared" si="231"/>
        <v>-2.1321961620469083E-3</v>
      </c>
      <c r="AA271">
        <f t="shared" si="232"/>
        <v>2.6385224274406332E-3</v>
      </c>
      <c r="AB271">
        <f t="shared" si="233"/>
        <v>5.8479532163742687E-3</v>
      </c>
      <c r="AC271">
        <f t="shared" si="234"/>
        <v>3.4482758620689655E-2</v>
      </c>
      <c r="AD271">
        <f t="shared" si="234"/>
        <v>3.4150983294565521E-2</v>
      </c>
      <c r="AG271">
        <f t="shared" si="235"/>
        <v>7.5002513596755197E-4</v>
      </c>
      <c r="AH271">
        <f t="shared" si="236"/>
        <v>1.3390178450353713E-4</v>
      </c>
      <c r="AI271">
        <f t="shared" si="237"/>
        <v>2.7376138768215458E-4</v>
      </c>
      <c r="AJ271">
        <f t="shared" si="238"/>
        <v>7.4408415000597299E-3</v>
      </c>
      <c r="AK271">
        <f t="shared" si="239"/>
        <v>8.6585672123240458E-5</v>
      </c>
      <c r="AL271">
        <f t="shared" si="240"/>
        <v>1.7554387608868631E-3</v>
      </c>
      <c r="AM271">
        <f t="shared" si="241"/>
        <v>3.2607284484656077E-4</v>
      </c>
      <c r="AN271">
        <f t="shared" si="242"/>
        <v>4.6209027231314628E-4</v>
      </c>
      <c r="AO271">
        <f t="shared" si="243"/>
        <v>8.5355050388643744E-7</v>
      </c>
      <c r="AP271">
        <f t="shared" si="244"/>
        <v>6.870689899420856E-6</v>
      </c>
      <c r="AQ271">
        <f t="shared" si="245"/>
        <v>8.6708339486350714E-6</v>
      </c>
      <c r="AR271">
        <f t="shared" si="246"/>
        <v>3.6105907675950122E-5</v>
      </c>
      <c r="AS271">
        <f t="shared" si="247"/>
        <v>1.174604595159978E-3</v>
      </c>
      <c r="AT271">
        <f t="shared" si="248"/>
        <v>1.1773052740162268E-3</v>
      </c>
      <c r="AV271">
        <f t="shared" si="249"/>
        <v>5.1311288483466486E-2</v>
      </c>
      <c r="AW271">
        <f t="shared" si="250"/>
        <v>5.6249999999999911E-2</v>
      </c>
      <c r="AX271">
        <f t="shared" si="251"/>
        <v>-2.1538461538461479E-2</v>
      </c>
      <c r="AY271">
        <f t="shared" si="252"/>
        <v>0.2720461095100864</v>
      </c>
      <c r="AZ271">
        <f t="shared" si="253"/>
        <v>9.677775325535197E-2</v>
      </c>
      <c r="BA271">
        <f t="shared" si="254"/>
        <v>0.13006396588486141</v>
      </c>
      <c r="BB271">
        <f t="shared" si="255"/>
        <v>4.4365043918416017E-2</v>
      </c>
      <c r="BC271">
        <f t="shared" si="256"/>
        <v>2.5518721678988797E-2</v>
      </c>
      <c r="BD271">
        <f t="shared" si="257"/>
        <v>-2.4352446313924418E-3</v>
      </c>
      <c r="BE271">
        <f t="shared" si="258"/>
        <v>-6.4000000000000001E-2</v>
      </c>
      <c r="BF271">
        <f t="shared" si="259"/>
        <v>1.0537407797681171E-3</v>
      </c>
      <c r="BG271">
        <f t="shared" si="260"/>
        <v>5.8479532163742687E-3</v>
      </c>
      <c r="BH271">
        <f t="shared" si="261"/>
        <v>8.9133700550826298E-2</v>
      </c>
      <c r="BI271">
        <f t="shared" si="262"/>
        <v>8.0654071373328917E-2</v>
      </c>
      <c r="BL271">
        <f t="shared" si="263"/>
        <v>1.4953194852942153E-3</v>
      </c>
      <c r="BM271">
        <f t="shared" si="264"/>
        <v>8.4197626849902511E-3</v>
      </c>
      <c r="BN271">
        <f t="shared" si="265"/>
        <v>2.3540358905838868E-4</v>
      </c>
      <c r="BO271">
        <f t="shared" si="266"/>
        <v>7.5029547958172821E-2</v>
      </c>
      <c r="BP271">
        <f t="shared" si="267"/>
        <v>1.0175798662746227E-2</v>
      </c>
      <c r="BQ271">
        <f t="shared" si="268"/>
        <v>1.6860744652807281E-2</v>
      </c>
      <c r="BR271">
        <f t="shared" si="269"/>
        <v>5.035149087004899E-3</v>
      </c>
      <c r="BS271">
        <f t="shared" si="270"/>
        <v>2.1779217033274243E-3</v>
      </c>
      <c r="BT271">
        <f t="shared" si="271"/>
        <v>1.2291178632398844E-4</v>
      </c>
      <c r="BU271">
        <f t="shared" si="272"/>
        <v>4.9960640667604111E-3</v>
      </c>
      <c r="BV271">
        <f t="shared" si="273"/>
        <v>5.2142037636781742E-5</v>
      </c>
      <c r="BW271">
        <f t="shared" si="274"/>
        <v>1.1557476913856051E-4</v>
      </c>
      <c r="BX271">
        <f t="shared" si="275"/>
        <v>7.330320797517045E-3</v>
      </c>
      <c r="BY271">
        <f t="shared" si="276"/>
        <v>7.0987117204136876E-3</v>
      </c>
    </row>
    <row r="272" spans="1:77" ht="15.75" thickBot="1">
      <c r="A272" s="1">
        <v>40933</v>
      </c>
      <c r="B272" s="3">
        <v>17.940000000000001</v>
      </c>
      <c r="C272" s="3">
        <v>133.9</v>
      </c>
      <c r="D272" s="3">
        <v>751</v>
      </c>
      <c r="E272" s="3">
        <v>406.4</v>
      </c>
      <c r="F272" s="2">
        <v>98.5</v>
      </c>
      <c r="G272" s="3">
        <v>3560</v>
      </c>
      <c r="H272" s="2">
        <v>138</v>
      </c>
      <c r="I272" s="3">
        <v>88</v>
      </c>
      <c r="J272" s="3">
        <v>450</v>
      </c>
      <c r="K272" s="3">
        <v>11725</v>
      </c>
      <c r="L272" s="3">
        <v>379</v>
      </c>
      <c r="M272" s="3">
        <v>171</v>
      </c>
      <c r="N272" s="3">
        <v>841</v>
      </c>
      <c r="O272" s="3">
        <v>945.8</v>
      </c>
      <c r="Q272">
        <f t="shared" si="222"/>
        <v>1.9318181818181807E-2</v>
      </c>
      <c r="R272">
        <f t="shared" si="223"/>
        <v>-1.0347376201034779E-2</v>
      </c>
      <c r="S272">
        <f t="shared" si="224"/>
        <v>-1.0540184453227932E-2</v>
      </c>
      <c r="T272">
        <f t="shared" si="225"/>
        <v>-7.3277967757694193E-3</v>
      </c>
      <c r="U272">
        <f t="shared" si="226"/>
        <v>1.0256410256410256E-2</v>
      </c>
      <c r="V272">
        <f t="shared" si="227"/>
        <v>2.8169014084507044E-3</v>
      </c>
      <c r="W272">
        <f t="shared" si="228"/>
        <v>3.6363636363636364E-3</v>
      </c>
      <c r="X272">
        <f t="shared" si="229"/>
        <v>-8.0036072596098955E-3</v>
      </c>
      <c r="Y272">
        <f t="shared" si="230"/>
        <v>-5.5248618784530384E-3</v>
      </c>
      <c r="Z272">
        <f t="shared" si="231"/>
        <v>-2.1276595744680851E-3</v>
      </c>
      <c r="AA272">
        <f t="shared" si="232"/>
        <v>5.3050397877984082E-3</v>
      </c>
      <c r="AB272">
        <f t="shared" si="233"/>
        <v>5.8823529411764705E-3</v>
      </c>
      <c r="AC272">
        <f t="shared" si="234"/>
        <v>2.3786869647959738E-4</v>
      </c>
      <c r="AD272">
        <f t="shared" si="234"/>
        <v>-1.6888325944690973E-3</v>
      </c>
      <c r="AG272">
        <f t="shared" si="235"/>
        <v>3.5472289199452308E-4</v>
      </c>
      <c r="AH272">
        <f t="shared" si="236"/>
        <v>7.1987083079615982E-5</v>
      </c>
      <c r="AI272">
        <f t="shared" si="237"/>
        <v>1.0484643608128548E-4</v>
      </c>
      <c r="AJ272">
        <f t="shared" si="238"/>
        <v>5.1689364520114206E-5</v>
      </c>
      <c r="AK272">
        <f t="shared" si="239"/>
        <v>1.1079708656445915E-4</v>
      </c>
      <c r="AL272">
        <f t="shared" si="240"/>
        <v>6.656536595059662E-6</v>
      </c>
      <c r="AM272">
        <f t="shared" si="241"/>
        <v>2.5272580917811692E-5</v>
      </c>
      <c r="AN272">
        <f t="shared" si="242"/>
        <v>4.5868376436260854E-5</v>
      </c>
      <c r="AO272">
        <f t="shared" si="243"/>
        <v>3.5216121123368743E-5</v>
      </c>
      <c r="AP272">
        <f t="shared" si="244"/>
        <v>6.8469278725293608E-6</v>
      </c>
      <c r="AQ272">
        <f t="shared" si="245"/>
        <v>3.148495204593216E-5</v>
      </c>
      <c r="AR272">
        <f t="shared" si="246"/>
        <v>3.6520494467873137E-5</v>
      </c>
      <c r="AS272">
        <f t="shared" si="247"/>
        <v>7.6258933691268165E-10</v>
      </c>
      <c r="AT272">
        <f t="shared" si="248"/>
        <v>2.3345807386843614E-6</v>
      </c>
      <c r="AV272">
        <f t="shared" si="249"/>
        <v>1.4132278123233465E-2</v>
      </c>
      <c r="AW272">
        <f t="shared" si="250"/>
        <v>7.5244544770504138E-3</v>
      </c>
      <c r="AX272">
        <f t="shared" si="251"/>
        <v>-4.0868454661558112E-2</v>
      </c>
      <c r="AY272">
        <f t="shared" si="252"/>
        <v>0.16714531878230898</v>
      </c>
      <c r="AZ272">
        <f t="shared" si="253"/>
        <v>7.2400653238976653E-2</v>
      </c>
      <c r="BA272">
        <f t="shared" si="254"/>
        <v>7.2612232600180779E-2</v>
      </c>
      <c r="BB272">
        <f t="shared" si="255"/>
        <v>1.8450184501845018E-2</v>
      </c>
      <c r="BC272">
        <f t="shared" si="256"/>
        <v>2.6239067055393587E-2</v>
      </c>
      <c r="BD272">
        <f t="shared" si="257"/>
        <v>-1.098901098901099E-2</v>
      </c>
      <c r="BE272">
        <f t="shared" si="258"/>
        <v>-4.2857142857142858E-2</v>
      </c>
      <c r="BF272">
        <f t="shared" si="259"/>
        <v>1.8543402311206603E-2</v>
      </c>
      <c r="BG272">
        <f t="shared" si="260"/>
        <v>0</v>
      </c>
      <c r="BH272">
        <f t="shared" si="261"/>
        <v>4.472049689440994E-2</v>
      </c>
      <c r="BI272">
        <f t="shared" si="262"/>
        <v>4.3468667255074998E-2</v>
      </c>
      <c r="BL272">
        <f t="shared" si="263"/>
        <v>2.2211452277810673E-6</v>
      </c>
      <c r="BM272">
        <f t="shared" si="264"/>
        <v>1.8519009987337624E-3</v>
      </c>
      <c r="BN272">
        <f t="shared" si="265"/>
        <v>1.2022072772028851E-3</v>
      </c>
      <c r="BO272">
        <f t="shared" si="266"/>
        <v>2.8565877432115416E-2</v>
      </c>
      <c r="BP272">
        <f t="shared" si="267"/>
        <v>5.8519537558710403E-3</v>
      </c>
      <c r="BQ272">
        <f t="shared" si="268"/>
        <v>5.2413541093324408E-3</v>
      </c>
      <c r="BR272">
        <f t="shared" si="269"/>
        <v>2.0289551801213508E-3</v>
      </c>
      <c r="BS272">
        <f t="shared" si="270"/>
        <v>2.2456750575139462E-3</v>
      </c>
      <c r="BT272">
        <f t="shared" si="271"/>
        <v>3.8574237282513628E-4</v>
      </c>
      <c r="BU272">
        <f t="shared" si="272"/>
        <v>2.4542100390645442E-3</v>
      </c>
      <c r="BV272">
        <f t="shared" si="273"/>
        <v>6.106140441604368E-4</v>
      </c>
      <c r="BW272">
        <f t="shared" si="274"/>
        <v>2.4035657626576671E-5</v>
      </c>
      <c r="BX272">
        <f t="shared" si="275"/>
        <v>1.6977769482517588E-3</v>
      </c>
      <c r="BY272">
        <f t="shared" si="276"/>
        <v>2.2154388662053155E-3</v>
      </c>
    </row>
    <row r="273" spans="1:77" ht="15.75" thickBot="1">
      <c r="A273" s="1">
        <v>40932</v>
      </c>
      <c r="B273" s="3">
        <v>17.600000000000001</v>
      </c>
      <c r="C273" s="3">
        <v>135.30000000000001</v>
      </c>
      <c r="D273" s="3">
        <v>759</v>
      </c>
      <c r="E273" s="3">
        <v>409.4</v>
      </c>
      <c r="F273" s="2">
        <v>97.5</v>
      </c>
      <c r="G273" s="3">
        <v>3550</v>
      </c>
      <c r="H273" s="2">
        <v>137.5</v>
      </c>
      <c r="I273" s="3">
        <v>88.71</v>
      </c>
      <c r="J273" s="3">
        <v>452.5</v>
      </c>
      <c r="K273" s="3">
        <v>11750</v>
      </c>
      <c r="L273" s="3">
        <v>377</v>
      </c>
      <c r="M273" s="3">
        <v>170</v>
      </c>
      <c r="N273" s="3">
        <v>840.8</v>
      </c>
      <c r="O273" s="3">
        <v>947.4</v>
      </c>
      <c r="Q273">
        <f t="shared" si="222"/>
        <v>-1.895206243032329E-2</v>
      </c>
      <c r="R273">
        <f t="shared" si="223"/>
        <v>-4.3816254416961048E-2</v>
      </c>
      <c r="S273">
        <f t="shared" si="224"/>
        <v>-1.171875E-2</v>
      </c>
      <c r="T273">
        <f t="shared" si="225"/>
        <v>-3.6705882352941227E-2</v>
      </c>
      <c r="U273">
        <f t="shared" si="226"/>
        <v>3.1746031746031744E-2</v>
      </c>
      <c r="V273">
        <f t="shared" si="227"/>
        <v>3.3917467495760316E-3</v>
      </c>
      <c r="W273">
        <f t="shared" si="228"/>
        <v>-4.8442906574394463E-2</v>
      </c>
      <c r="X273">
        <f t="shared" si="229"/>
        <v>-2.0249746878164788E-3</v>
      </c>
      <c r="Y273">
        <f t="shared" si="230"/>
        <v>-4.4179368235031731E-4</v>
      </c>
      <c r="Z273">
        <f t="shared" si="231"/>
        <v>-2.7160074690205397E-3</v>
      </c>
      <c r="AA273">
        <f t="shared" si="232"/>
        <v>1.0723860589812333E-2</v>
      </c>
      <c r="AB273">
        <f t="shared" si="233"/>
        <v>0</v>
      </c>
      <c r="AC273">
        <f t="shared" si="234"/>
        <v>2.1454112038140102E-3</v>
      </c>
      <c r="AD273">
        <f t="shared" si="234"/>
        <v>-1.0031347962382468E-2</v>
      </c>
      <c r="AG273">
        <f t="shared" si="235"/>
        <v>3.7776414783573719E-4</v>
      </c>
      <c r="AH273">
        <f t="shared" si="236"/>
        <v>1.7600876389194202E-3</v>
      </c>
      <c r="AI273">
        <f t="shared" si="237"/>
        <v>1.303711902896969E-4</v>
      </c>
      <c r="AJ273">
        <f t="shared" si="238"/>
        <v>1.3371906254705179E-3</v>
      </c>
      <c r="AK273">
        <f t="shared" si="239"/>
        <v>1.0250012681286504E-3</v>
      </c>
      <c r="AL273">
        <f t="shared" si="240"/>
        <v>9.9532161558328834E-6</v>
      </c>
      <c r="AM273">
        <f t="shared" si="241"/>
        <v>2.2138987985526608E-3</v>
      </c>
      <c r="AN273">
        <f t="shared" si="242"/>
        <v>6.3041542322986555E-7</v>
      </c>
      <c r="AO273">
        <f t="shared" si="243"/>
        <v>7.2462493737650122E-7</v>
      </c>
      <c r="AP273">
        <f t="shared" si="244"/>
        <v>1.0272098039574986E-5</v>
      </c>
      <c r="AQ273">
        <f t="shared" si="245"/>
        <v>1.2166015313196793E-4</v>
      </c>
      <c r="AR273">
        <f t="shared" si="246"/>
        <v>2.5877851239446424E-8</v>
      </c>
      <c r="AS273">
        <f t="shared" si="247"/>
        <v>3.744834656111456E-6</v>
      </c>
      <c r="AT273">
        <f t="shared" si="248"/>
        <v>9.7425760584465631E-5</v>
      </c>
      <c r="AV273">
        <f t="shared" si="249"/>
        <v>-1.1350737797956624E-3</v>
      </c>
      <c r="AW273">
        <f t="shared" si="250"/>
        <v>4.3739875028928614E-2</v>
      </c>
      <c r="AX273">
        <f t="shared" si="251"/>
        <v>-1.3003901170351105E-2</v>
      </c>
      <c r="AY273">
        <f t="shared" si="252"/>
        <v>0.17948717948717935</v>
      </c>
      <c r="AZ273">
        <f t="shared" si="253"/>
        <v>6.0935799782372076E-2</v>
      </c>
      <c r="BA273">
        <f t="shared" si="254"/>
        <v>8.7289433384379791E-2</v>
      </c>
      <c r="BB273">
        <f t="shared" si="255"/>
        <v>2.2304832713754646E-2</v>
      </c>
      <c r="BC273">
        <f t="shared" si="256"/>
        <v>3.5243318940366392E-2</v>
      </c>
      <c r="BD273">
        <f t="shared" si="257"/>
        <v>-5.4945054945054949E-3</v>
      </c>
      <c r="BE273">
        <f t="shared" si="258"/>
        <v>-1.144203264344607E-2</v>
      </c>
      <c r="BF273">
        <f t="shared" si="259"/>
        <v>7.7519379844960632E-3</v>
      </c>
      <c r="BG273">
        <f t="shared" si="260"/>
        <v>-5.8479532163742687E-3</v>
      </c>
      <c r="BH273">
        <f t="shared" si="261"/>
        <v>5.0999999999999941E-2</v>
      </c>
      <c r="BI273">
        <f t="shared" si="262"/>
        <v>5.4306699310037787E-2</v>
      </c>
      <c r="BL273">
        <f t="shared" si="263"/>
        <v>1.8980576197456342E-4</v>
      </c>
      <c r="BM273">
        <f t="shared" si="264"/>
        <v>6.2804261708399069E-3</v>
      </c>
      <c r="BN273">
        <f t="shared" si="265"/>
        <v>4.6353048636129874E-5</v>
      </c>
      <c r="BO273">
        <f t="shared" si="266"/>
        <v>3.2890104053641359E-2</v>
      </c>
      <c r="BP273">
        <f t="shared" si="267"/>
        <v>4.2293184396809628E-3</v>
      </c>
      <c r="BQ273">
        <f t="shared" si="268"/>
        <v>7.5819507204657821E-3</v>
      </c>
      <c r="BR273">
        <f t="shared" si="269"/>
        <v>2.3910704629374604E-3</v>
      </c>
      <c r="BS273">
        <f t="shared" si="270"/>
        <v>3.180148564270895E-3</v>
      </c>
      <c r="BT273">
        <f t="shared" si="271"/>
        <v>2.0010421432171415E-4</v>
      </c>
      <c r="BU273">
        <f t="shared" si="272"/>
        <v>3.2851105867610876E-4</v>
      </c>
      <c r="BV273">
        <f t="shared" si="273"/>
        <v>1.9374250225856289E-4</v>
      </c>
      <c r="BW273">
        <f t="shared" si="274"/>
        <v>8.9365975639713885E-7</v>
      </c>
      <c r="BX273">
        <f t="shared" si="275"/>
        <v>2.2546915168666988E-3</v>
      </c>
      <c r="BY273">
        <f t="shared" si="276"/>
        <v>3.3531605173380704E-3</v>
      </c>
    </row>
    <row r="274" spans="1:77" ht="15.75" thickBot="1">
      <c r="A274" s="1">
        <v>40931</v>
      </c>
      <c r="B274" s="3">
        <v>17.940000000000001</v>
      </c>
      <c r="C274" s="3">
        <v>141.5</v>
      </c>
      <c r="D274" s="3">
        <v>768</v>
      </c>
      <c r="E274" s="3">
        <v>425</v>
      </c>
      <c r="F274" s="2">
        <v>94.5</v>
      </c>
      <c r="G274" s="3">
        <v>3538</v>
      </c>
      <c r="H274" s="2">
        <v>144.5</v>
      </c>
      <c r="I274" s="3">
        <v>88.89</v>
      </c>
      <c r="J274" s="3">
        <v>452.7</v>
      </c>
      <c r="K274" s="3">
        <v>11782</v>
      </c>
      <c r="L274" s="3">
        <v>373</v>
      </c>
      <c r="M274" s="3">
        <v>170</v>
      </c>
      <c r="N274" s="3">
        <v>839</v>
      </c>
      <c r="O274" s="3">
        <v>957</v>
      </c>
      <c r="Q274">
        <f t="shared" si="222"/>
        <v>-1.6694490818028706E-3</v>
      </c>
      <c r="R274">
        <f t="shared" si="223"/>
        <v>7.1969696969696975E-2</v>
      </c>
      <c r="S274">
        <f t="shared" si="224"/>
        <v>-9.2879256965944859E-3</v>
      </c>
      <c r="T274">
        <f t="shared" si="225"/>
        <v>0.12107623318385644</v>
      </c>
      <c r="U274">
        <f t="shared" si="226"/>
        <v>5.3191489361702126E-3</v>
      </c>
      <c r="V274">
        <f t="shared" si="227"/>
        <v>1.0857142857142857E-2</v>
      </c>
      <c r="W274">
        <f t="shared" si="228"/>
        <v>-1.7006802721088437E-2</v>
      </c>
      <c r="X274">
        <f t="shared" si="229"/>
        <v>5.1828186013489472E-2</v>
      </c>
      <c r="Y274">
        <f t="shared" si="230"/>
        <v>1.3271400132713247E-3</v>
      </c>
      <c r="Z274">
        <f t="shared" si="231"/>
        <v>-6.7854113655640372E-4</v>
      </c>
      <c r="AA274">
        <f t="shared" si="232"/>
        <v>-5.3333333333333332E-3</v>
      </c>
      <c r="AB274">
        <f t="shared" si="233"/>
        <v>-4.6838407494145858E-3</v>
      </c>
      <c r="AC274">
        <f t="shared" si="234"/>
        <v>1.0113171201541028E-2</v>
      </c>
      <c r="AD274">
        <f t="shared" si="234"/>
        <v>2.3201111942692233E-2</v>
      </c>
      <c r="AG274">
        <f t="shared" si="235"/>
        <v>4.6377445976890295E-6</v>
      </c>
      <c r="AH274">
        <f t="shared" si="236"/>
        <v>5.4512458776937488E-3</v>
      </c>
      <c r="AI274">
        <f t="shared" si="237"/>
        <v>8.0769694020940542E-5</v>
      </c>
      <c r="AJ274">
        <f t="shared" si="238"/>
        <v>1.4692954614384537E-2</v>
      </c>
      <c r="AK274">
        <f t="shared" si="239"/>
        <v>3.1234218018423064E-5</v>
      </c>
      <c r="AL274">
        <f t="shared" si="240"/>
        <v>1.127900907025033E-4</v>
      </c>
      <c r="AM274">
        <f t="shared" si="241"/>
        <v>2.43858898937304E-4</v>
      </c>
      <c r="AN274">
        <f t="shared" si="242"/>
        <v>2.8152759093839309E-3</v>
      </c>
      <c r="AO274">
        <f t="shared" si="243"/>
        <v>8.4214511716392081E-7</v>
      </c>
      <c r="AP274">
        <f t="shared" si="244"/>
        <v>1.3631614721393855E-6</v>
      </c>
      <c r="AQ274">
        <f t="shared" si="245"/>
        <v>2.5273019146065718E-5</v>
      </c>
      <c r="AR274">
        <f t="shared" si="246"/>
        <v>2.0457301110084367E-5</v>
      </c>
      <c r="AS274">
        <f t="shared" si="247"/>
        <v>9.8067775510791023E-5</v>
      </c>
      <c r="AT274">
        <f t="shared" si="248"/>
        <v>5.4578356033861762E-4</v>
      </c>
      <c r="AV274">
        <f t="shared" si="249"/>
        <v>4.0000000000000077E-2</v>
      </c>
      <c r="AW274">
        <f t="shared" si="250"/>
        <v>8.4291187739463605E-2</v>
      </c>
      <c r="AX274">
        <f t="shared" si="251"/>
        <v>-1.0309278350515464E-2</v>
      </c>
      <c r="AY274">
        <f t="shared" si="252"/>
        <v>0.26112759643916916</v>
      </c>
      <c r="AZ274">
        <f t="shared" si="253"/>
        <v>2.717391304347826E-2</v>
      </c>
      <c r="BA274">
        <f t="shared" si="254"/>
        <v>0.10149439601494396</v>
      </c>
      <c r="BB274">
        <f t="shared" si="255"/>
        <v>8.7365490255098308E-2</v>
      </c>
      <c r="BC274">
        <f t="shared" si="256"/>
        <v>5.120624408703877E-2</v>
      </c>
      <c r="BD274">
        <f t="shared" si="257"/>
        <v>-4.8362277423609334E-3</v>
      </c>
      <c r="BE274">
        <f t="shared" si="258"/>
        <v>-1.7347789824854045E-2</v>
      </c>
      <c r="BF274">
        <f t="shared" si="259"/>
        <v>-1.0610079575596816E-2</v>
      </c>
      <c r="BG274">
        <f t="shared" si="260"/>
        <v>-8.6885532684122056E-3</v>
      </c>
      <c r="BH274">
        <f t="shared" si="261"/>
        <v>7.0153061224489791E-2</v>
      </c>
      <c r="BI274">
        <f t="shared" si="262"/>
        <v>7.3351278600269146E-2</v>
      </c>
      <c r="BL274">
        <f t="shared" si="263"/>
        <v>7.4846413546056432E-4</v>
      </c>
      <c r="BM274">
        <f t="shared" si="264"/>
        <v>1.4352148439566881E-2</v>
      </c>
      <c r="BN274">
        <f t="shared" si="265"/>
        <v>1.6922400210736958E-5</v>
      </c>
      <c r="BO274">
        <f t="shared" si="266"/>
        <v>6.9167268057674577E-2</v>
      </c>
      <c r="BP274">
        <f t="shared" si="267"/>
        <v>9.7789567618481463E-4</v>
      </c>
      <c r="BQ274">
        <f t="shared" si="268"/>
        <v>1.0257508812274949E-2</v>
      </c>
      <c r="BR274">
        <f t="shared" si="269"/>
        <v>1.2986706275683987E-2</v>
      </c>
      <c r="BS274">
        <f t="shared" si="270"/>
        <v>5.2353518242744925E-3</v>
      </c>
      <c r="BT274">
        <f t="shared" si="271"/>
        <v>1.8191378716282794E-4</v>
      </c>
      <c r="BU274">
        <f t="shared" si="272"/>
        <v>5.7747123651513688E-4</v>
      </c>
      <c r="BV274">
        <f t="shared" si="273"/>
        <v>1.9739146995400351E-5</v>
      </c>
      <c r="BW274">
        <f t="shared" si="274"/>
        <v>1.4333310202198995E-5</v>
      </c>
      <c r="BX274">
        <f t="shared" si="275"/>
        <v>4.4404435636885391E-3</v>
      </c>
      <c r="BY274">
        <f t="shared" si="276"/>
        <v>5.9214656472792622E-3</v>
      </c>
    </row>
    <row r="275" spans="1:77" ht="15.75" thickBot="1">
      <c r="A275" s="1">
        <v>40928</v>
      </c>
      <c r="B275" s="3">
        <v>17.97</v>
      </c>
      <c r="C275" s="3">
        <v>132</v>
      </c>
      <c r="D275" s="3">
        <v>775.2</v>
      </c>
      <c r="E275" s="3">
        <v>379.1</v>
      </c>
      <c r="F275" s="2">
        <v>94</v>
      </c>
      <c r="G275" s="3">
        <v>3500</v>
      </c>
      <c r="H275" s="2">
        <v>147</v>
      </c>
      <c r="I275" s="3">
        <v>84.51</v>
      </c>
      <c r="J275" s="3">
        <v>452.1</v>
      </c>
      <c r="K275" s="3">
        <v>11790</v>
      </c>
      <c r="L275" s="3">
        <v>375</v>
      </c>
      <c r="M275" s="3">
        <v>170.8</v>
      </c>
      <c r="N275" s="3">
        <v>830.6</v>
      </c>
      <c r="O275" s="3">
        <v>935.3</v>
      </c>
      <c r="Q275">
        <f t="shared" si="222"/>
        <v>1.755379388448464E-2</v>
      </c>
      <c r="R275">
        <f t="shared" si="223"/>
        <v>3.2056293979671573E-2</v>
      </c>
      <c r="S275">
        <f t="shared" si="224"/>
        <v>2.0000000000000059E-2</v>
      </c>
      <c r="T275">
        <f t="shared" si="225"/>
        <v>3.0443055178037637E-2</v>
      </c>
      <c r="U275">
        <f t="shared" si="226"/>
        <v>-6.9723219945066195E-3</v>
      </c>
      <c r="V275">
        <f t="shared" si="227"/>
        <v>3.0927835051546393E-2</v>
      </c>
      <c r="W275">
        <f t="shared" si="228"/>
        <v>1.7301038062283738E-2</v>
      </c>
      <c r="X275">
        <f t="shared" si="229"/>
        <v>4.2046855733662285E-2</v>
      </c>
      <c r="Y275">
        <f t="shared" si="230"/>
        <v>2.2123893805314765E-4</v>
      </c>
      <c r="Z275">
        <f t="shared" si="231"/>
        <v>-1.7500000000000002E-2</v>
      </c>
      <c r="AA275">
        <f t="shared" si="232"/>
        <v>0</v>
      </c>
      <c r="AB275">
        <f t="shared" si="233"/>
        <v>-1.1695906432747873E-3</v>
      </c>
      <c r="AC275">
        <f t="shared" si="234"/>
        <v>2.4799506477483062E-2</v>
      </c>
      <c r="AD275">
        <f t="shared" si="234"/>
        <v>1.8845315904139383E-2</v>
      </c>
      <c r="AG275">
        <f t="shared" si="235"/>
        <v>2.9137467957002981E-4</v>
      </c>
      <c r="AH275">
        <f t="shared" si="236"/>
        <v>1.1505087351921437E-3</v>
      </c>
      <c r="AI275">
        <f t="shared" si="237"/>
        <v>4.1211962151912009E-4</v>
      </c>
      <c r="AJ275">
        <f t="shared" si="238"/>
        <v>9.352171550385173E-4</v>
      </c>
      <c r="AK275">
        <f t="shared" si="239"/>
        <v>4.4926358189414649E-5</v>
      </c>
      <c r="AL275">
        <f t="shared" si="240"/>
        <v>9.4193503277258236E-4</v>
      </c>
      <c r="AM275">
        <f t="shared" si="241"/>
        <v>3.4938557865744495E-4</v>
      </c>
      <c r="AN275">
        <f t="shared" si="242"/>
        <v>1.8729717275587467E-3</v>
      </c>
      <c r="AO275">
        <f t="shared" si="243"/>
        <v>3.5425422656626912E-8</v>
      </c>
      <c r="AP275">
        <f t="shared" si="244"/>
        <v>3.2360426223484523E-4</v>
      </c>
      <c r="AQ275">
        <f t="shared" si="245"/>
        <v>9.3700610143068842E-8</v>
      </c>
      <c r="AR275">
        <f t="shared" si="246"/>
        <v>1.0175255233136952E-6</v>
      </c>
      <c r="AS275">
        <f t="shared" si="247"/>
        <v>6.0463135331816781E-4</v>
      </c>
      <c r="AT275">
        <f t="shared" si="248"/>
        <v>3.6123620909251438E-4</v>
      </c>
      <c r="AV275">
        <f t="shared" si="249"/>
        <v>4.3554006968641118E-2</v>
      </c>
      <c r="AW275">
        <f t="shared" si="250"/>
        <v>2.3255813953488372E-2</v>
      </c>
      <c r="AX275">
        <f t="shared" si="251"/>
        <v>-2.3166023166022579E-3</v>
      </c>
      <c r="AY275">
        <f t="shared" si="252"/>
        <v>0.14774447471995159</v>
      </c>
      <c r="AZ275">
        <f t="shared" si="253"/>
        <v>2.1739130434782608E-2</v>
      </c>
      <c r="BA275">
        <f t="shared" si="254"/>
        <v>9.7178683385579931E-2</v>
      </c>
      <c r="BB275">
        <f t="shared" si="255"/>
        <v>0.11787072243346007</v>
      </c>
      <c r="BC275">
        <f t="shared" si="256"/>
        <v>2.8853177501826206E-2</v>
      </c>
      <c r="BD275">
        <f t="shared" si="257"/>
        <v>-8.8397790055243599E-4</v>
      </c>
      <c r="BE275">
        <f t="shared" si="258"/>
        <v>7.6923076923076927E-3</v>
      </c>
      <c r="BF275">
        <f t="shared" si="259"/>
        <v>-4.7770700636942977E-3</v>
      </c>
      <c r="BG275">
        <f t="shared" si="260"/>
        <v>4.7058823529412437E-3</v>
      </c>
      <c r="BH275">
        <f t="shared" si="261"/>
        <v>0.11639784946236562</v>
      </c>
      <c r="BI275">
        <f t="shared" si="262"/>
        <v>6.3082518754262337E-2</v>
      </c>
      <c r="BL275">
        <f t="shared" si="263"/>
        <v>9.5555666221135475E-4</v>
      </c>
      <c r="BM275">
        <f t="shared" si="264"/>
        <v>3.4533344862536525E-3</v>
      </c>
      <c r="BN275">
        <f t="shared" si="265"/>
        <v>1.5046575277552171E-5</v>
      </c>
      <c r="BO275">
        <f t="shared" si="266"/>
        <v>2.2384224994338869E-2</v>
      </c>
      <c r="BP275">
        <f t="shared" si="267"/>
        <v>6.6752684749445742E-4</v>
      </c>
      <c r="BQ275">
        <f t="shared" si="268"/>
        <v>9.401948959540482E-3</v>
      </c>
      <c r="BR275">
        <f t="shared" si="269"/>
        <v>2.086998105241545E-2</v>
      </c>
      <c r="BS275">
        <f t="shared" si="270"/>
        <v>2.5002664594484265E-3</v>
      </c>
      <c r="BT275">
        <f t="shared" si="271"/>
        <v>9.0921795100601047E-5</v>
      </c>
      <c r="BU275">
        <f t="shared" si="272"/>
        <v>1.0190222184008745E-6</v>
      </c>
      <c r="BV275">
        <f t="shared" si="273"/>
        <v>1.932471229717723E-6</v>
      </c>
      <c r="BW275">
        <f t="shared" si="274"/>
        <v>9.2323268003595123E-5</v>
      </c>
      <c r="BX275">
        <f t="shared" si="275"/>
        <v>1.2742219844793918E-2</v>
      </c>
      <c r="BY275">
        <f t="shared" si="276"/>
        <v>4.4465291643607865E-3</v>
      </c>
    </row>
    <row r="276" spans="1:77" ht="15.75" thickBot="1">
      <c r="A276" s="1">
        <v>40927</v>
      </c>
      <c r="B276" s="3">
        <v>17.66</v>
      </c>
      <c r="C276" s="3">
        <v>127.9</v>
      </c>
      <c r="D276" s="3">
        <v>760</v>
      </c>
      <c r="E276" s="3">
        <v>367.9</v>
      </c>
      <c r="F276" s="2">
        <v>94.66</v>
      </c>
      <c r="G276" s="3">
        <v>3395</v>
      </c>
      <c r="H276" s="2">
        <v>144.5</v>
      </c>
      <c r="I276" s="3">
        <v>81.099999999999994</v>
      </c>
      <c r="J276" s="3">
        <v>452</v>
      </c>
      <c r="K276" s="3">
        <v>12000</v>
      </c>
      <c r="L276" s="3">
        <v>375</v>
      </c>
      <c r="M276" s="3">
        <v>171</v>
      </c>
      <c r="N276" s="3">
        <v>810.5</v>
      </c>
      <c r="O276" s="3">
        <v>918</v>
      </c>
      <c r="Q276">
        <f t="shared" si="222"/>
        <v>1.1337868480725381E-3</v>
      </c>
      <c r="R276">
        <f t="shared" si="223"/>
        <v>6.672226855713094E-2</v>
      </c>
      <c r="S276">
        <f t="shared" si="224"/>
        <v>1.4494663328502078E-3</v>
      </c>
      <c r="T276">
        <f t="shared" si="225"/>
        <v>5.7183908045976943E-2</v>
      </c>
      <c r="U276">
        <f t="shared" si="226"/>
        <v>3.1702419951390828E-4</v>
      </c>
      <c r="V276">
        <f t="shared" si="227"/>
        <v>2.2590361445783132E-2</v>
      </c>
      <c r="W276">
        <f t="shared" si="228"/>
        <v>7.6708507670850369E-3</v>
      </c>
      <c r="X276">
        <f t="shared" si="229"/>
        <v>-3.4523809523809589E-2</v>
      </c>
      <c r="Y276">
        <f t="shared" si="230"/>
        <v>6.6815144766146995E-3</v>
      </c>
      <c r="Z276">
        <f t="shared" si="231"/>
        <v>-4.1493775933609959E-3</v>
      </c>
      <c r="AA276">
        <f t="shared" si="232"/>
        <v>-5.3050397877984082E-3</v>
      </c>
      <c r="AB276">
        <f t="shared" si="233"/>
        <v>0</v>
      </c>
      <c r="AC276">
        <f t="shared" si="234"/>
        <v>1.9496855345911949E-2</v>
      </c>
      <c r="AD276">
        <f t="shared" si="234"/>
        <v>1.7287234042553216E-2</v>
      </c>
      <c r="AG276">
        <f t="shared" si="235"/>
        <v>4.2210176449133744E-7</v>
      </c>
      <c r="AH276">
        <f t="shared" si="236"/>
        <v>4.7039193102112135E-3</v>
      </c>
      <c r="AI276">
        <f t="shared" si="237"/>
        <v>3.0631857367052986E-6</v>
      </c>
      <c r="AJ276">
        <f t="shared" si="238"/>
        <v>3.2858315437192744E-3</v>
      </c>
      <c r="AK276">
        <f t="shared" si="239"/>
        <v>3.4413879935863073E-7</v>
      </c>
      <c r="AL276">
        <f t="shared" si="240"/>
        <v>4.9967835911284703E-4</v>
      </c>
      <c r="AM276">
        <f t="shared" si="241"/>
        <v>8.2113887192606399E-5</v>
      </c>
      <c r="AN276">
        <f t="shared" si="242"/>
        <v>1.1084119886151215E-3</v>
      </c>
      <c r="AO276">
        <f t="shared" si="243"/>
        <v>3.9338725523449134E-5</v>
      </c>
      <c r="AP276">
        <f t="shared" si="244"/>
        <v>2.151458311533397E-5</v>
      </c>
      <c r="AQ276">
        <f t="shared" si="245"/>
        <v>2.4989343474602334E-5</v>
      </c>
      <c r="AR276">
        <f t="shared" si="246"/>
        <v>2.5877851239446424E-8</v>
      </c>
      <c r="AS276">
        <f t="shared" si="247"/>
        <v>3.7197300396045772E-4</v>
      </c>
      <c r="AT276">
        <f t="shared" si="248"/>
        <v>3.0443735044387912E-4</v>
      </c>
      <c r="AV276">
        <f t="shared" si="249"/>
        <v>5.0565139797739529E-2</v>
      </c>
      <c r="AW276">
        <f t="shared" si="250"/>
        <v>1.7501988862370747E-2</v>
      </c>
      <c r="AX276">
        <f t="shared" si="251"/>
        <v>-3.1970449624251718E-2</v>
      </c>
      <c r="AY276">
        <f t="shared" si="252"/>
        <v>0.16497783407219749</v>
      </c>
      <c r="AZ276">
        <f t="shared" si="253"/>
        <v>5.1777777777777742E-2</v>
      </c>
      <c r="BA276">
        <f t="shared" si="254"/>
        <v>7.7777777777777779E-2</v>
      </c>
      <c r="BB276">
        <f t="shared" si="255"/>
        <v>0.13779527559055119</v>
      </c>
      <c r="BC276">
        <f t="shared" si="256"/>
        <v>-3.4523809523809589E-2</v>
      </c>
      <c r="BD276">
        <f t="shared" si="257"/>
        <v>0</v>
      </c>
      <c r="BE276">
        <f t="shared" si="258"/>
        <v>5.0788091068301226E-2</v>
      </c>
      <c r="BF276">
        <f t="shared" si="259"/>
        <v>-7.9936051159075765E-4</v>
      </c>
      <c r="BG276">
        <f t="shared" si="260"/>
        <v>5.8823529411764705E-3</v>
      </c>
      <c r="BH276">
        <f t="shared" si="261"/>
        <v>0.11027397260273973</v>
      </c>
      <c r="BI276">
        <f t="shared" si="262"/>
        <v>5.7725544417559657E-2</v>
      </c>
      <c r="BL276">
        <f t="shared" si="263"/>
        <v>1.4381700372800318E-3</v>
      </c>
      <c r="BM276">
        <f t="shared" si="264"/>
        <v>2.8101930196823511E-3</v>
      </c>
      <c r="BN276">
        <f t="shared" si="265"/>
        <v>6.6434319044009129E-4</v>
      </c>
      <c r="BO276">
        <f t="shared" si="266"/>
        <v>2.7837903037946584E-2</v>
      </c>
      <c r="BP276">
        <f t="shared" si="267"/>
        <v>3.122036665119845E-3</v>
      </c>
      <c r="BQ276">
        <f t="shared" si="268"/>
        <v>6.0159789482627417E-3</v>
      </c>
      <c r="BR276">
        <f t="shared" si="269"/>
        <v>2.702374861322495E-2</v>
      </c>
      <c r="BS276">
        <f t="shared" si="270"/>
        <v>1.7887250239147267E-4</v>
      </c>
      <c r="BT276">
        <f t="shared" si="271"/>
        <v>7.4845237076594215E-5</v>
      </c>
      <c r="BU276">
        <f t="shared" si="272"/>
        <v>1.9452730493122628E-3</v>
      </c>
      <c r="BV276">
        <f t="shared" si="273"/>
        <v>2.8813739348246339E-5</v>
      </c>
      <c r="BW276">
        <f t="shared" si="274"/>
        <v>1.1631558582276161E-4</v>
      </c>
      <c r="BX276">
        <f t="shared" si="275"/>
        <v>1.1397177617094724E-2</v>
      </c>
      <c r="BY276">
        <f t="shared" si="276"/>
        <v>3.7607955962841626E-3</v>
      </c>
    </row>
    <row r="277" spans="1:77" ht="15.75" thickBot="1">
      <c r="A277" s="1">
        <v>40926</v>
      </c>
      <c r="B277" s="3">
        <v>17.64</v>
      </c>
      <c r="C277" s="3">
        <v>119.9</v>
      </c>
      <c r="D277" s="3">
        <v>758.9</v>
      </c>
      <c r="E277" s="3">
        <v>348</v>
      </c>
      <c r="F277" s="2">
        <v>94.63</v>
      </c>
      <c r="G277" s="3">
        <v>3320</v>
      </c>
      <c r="H277" s="2">
        <v>143.4</v>
      </c>
      <c r="I277" s="3">
        <v>84</v>
      </c>
      <c r="J277" s="3">
        <v>449</v>
      </c>
      <c r="K277" s="3">
        <v>12050</v>
      </c>
      <c r="L277" s="3">
        <v>377</v>
      </c>
      <c r="M277" s="3">
        <v>171</v>
      </c>
      <c r="N277" s="3">
        <v>795</v>
      </c>
      <c r="O277" s="3">
        <v>902.4</v>
      </c>
      <c r="Q277">
        <f t="shared" si="222"/>
        <v>3.218256290228208E-2</v>
      </c>
      <c r="R277">
        <f t="shared" si="223"/>
        <v>-9.9091659785300462E-3</v>
      </c>
      <c r="S277">
        <f t="shared" si="224"/>
        <v>1.3217623497997299E-2</v>
      </c>
      <c r="T277">
        <f t="shared" si="225"/>
        <v>8.6956521739130436E-3</v>
      </c>
      <c r="U277">
        <f t="shared" si="226"/>
        <v>-1.7932489451476974E-3</v>
      </c>
      <c r="V277">
        <f t="shared" si="227"/>
        <v>7.5872534142640367E-3</v>
      </c>
      <c r="W277">
        <f t="shared" si="228"/>
        <v>7.7301475755445831E-3</v>
      </c>
      <c r="X277">
        <f t="shared" si="229"/>
        <v>-3.0856871587942691E-3</v>
      </c>
      <c r="Y277">
        <f t="shared" si="230"/>
        <v>-2.2222222222222222E-3</v>
      </c>
      <c r="Z277">
        <f t="shared" si="231"/>
        <v>2.4921323466870801E-2</v>
      </c>
      <c r="AA277">
        <f t="shared" si="232"/>
        <v>1.891891891891892E-2</v>
      </c>
      <c r="AB277">
        <f t="shared" si="233"/>
        <v>1.1834319526627219E-2</v>
      </c>
      <c r="AC277">
        <f t="shared" si="234"/>
        <v>3.2467532467532464E-2</v>
      </c>
      <c r="AD277">
        <f t="shared" si="234"/>
        <v>1.4616595457611873E-2</v>
      </c>
      <c r="AG277">
        <f t="shared" si="235"/>
        <v>1.0047929779607246E-3</v>
      </c>
      <c r="AH277">
        <f t="shared" si="236"/>
        <v>6.4743104306486096E-5</v>
      </c>
      <c r="AI277">
        <f t="shared" si="237"/>
        <v>1.827458699672566E-4</v>
      </c>
      <c r="AJ277">
        <f t="shared" si="238"/>
        <v>7.8038095872843207E-5</v>
      </c>
      <c r="AK277">
        <f t="shared" si="239"/>
        <v>2.3214779329146953E-6</v>
      </c>
      <c r="AL277">
        <f t="shared" si="240"/>
        <v>5.4028063763793513E-5</v>
      </c>
      <c r="AM277">
        <f t="shared" si="241"/>
        <v>8.3192059681800055E-5</v>
      </c>
      <c r="AN277">
        <f t="shared" si="242"/>
        <v>3.4399102842949004E-6</v>
      </c>
      <c r="AO277">
        <f t="shared" si="243"/>
        <v>6.9257269130763508E-6</v>
      </c>
      <c r="AP277">
        <f t="shared" si="244"/>
        <v>5.9693823816731582E-4</v>
      </c>
      <c r="AQ277">
        <f t="shared" si="245"/>
        <v>3.6960156598140606E-4</v>
      </c>
      <c r="AR277">
        <f t="shared" si="246"/>
        <v>1.4388447442258232E-4</v>
      </c>
      <c r="AS277">
        <f t="shared" si="247"/>
        <v>1.0405320350122505E-3</v>
      </c>
      <c r="AT277">
        <f t="shared" si="248"/>
        <v>2.183743456404531E-4</v>
      </c>
      <c r="AV277">
        <f t="shared" si="249"/>
        <v>6.9090909090909119E-2</v>
      </c>
      <c r="AW277">
        <f t="shared" si="250"/>
        <v>-8.5430968726163153E-2</v>
      </c>
      <c r="AX277">
        <f t="shared" si="251"/>
        <v>7.8353253652058124E-3</v>
      </c>
      <c r="AY277">
        <f t="shared" si="252"/>
        <v>0.14549045424621457</v>
      </c>
      <c r="AZ277">
        <f t="shared" si="253"/>
        <v>5.1444444444444397E-2</v>
      </c>
      <c r="BA277">
        <f t="shared" si="254"/>
        <v>5.9011164274322167E-2</v>
      </c>
      <c r="BB277">
        <f t="shared" si="255"/>
        <v>0.1658536585365854</v>
      </c>
      <c r="BC277">
        <f t="shared" si="256"/>
        <v>-1.9950997549877423E-2</v>
      </c>
      <c r="BD277">
        <f t="shared" si="257"/>
        <v>2.232142857142857E-3</v>
      </c>
      <c r="BE277">
        <f t="shared" si="258"/>
        <v>5.5998597844185434E-2</v>
      </c>
      <c r="BF277">
        <f t="shared" si="259"/>
        <v>5.3333333333333332E-3</v>
      </c>
      <c r="BG277">
        <f t="shared" si="260"/>
        <v>5.8823529411764705E-3</v>
      </c>
      <c r="BH277">
        <f t="shared" si="261"/>
        <v>8.9041095890410954E-2</v>
      </c>
      <c r="BI277">
        <f t="shared" si="262"/>
        <v>5.8161350844277704E-2</v>
      </c>
      <c r="BL277">
        <f t="shared" si="263"/>
        <v>3.1864875320293E-3</v>
      </c>
      <c r="BM277">
        <f t="shared" si="264"/>
        <v>2.4921765183466308E-3</v>
      </c>
      <c r="BN277">
        <f t="shared" si="265"/>
        <v>1.9686669388393999E-4</v>
      </c>
      <c r="BO277">
        <f t="shared" si="266"/>
        <v>2.1714841432478045E-2</v>
      </c>
      <c r="BP277">
        <f t="shared" si="267"/>
        <v>3.0848976507121813E-3</v>
      </c>
      <c r="BQ277">
        <f t="shared" si="268"/>
        <v>3.4569847274740048E-3</v>
      </c>
      <c r="BR277">
        <f t="shared" si="269"/>
        <v>3.7036001398294494E-2</v>
      </c>
      <c r="BS277">
        <f t="shared" si="270"/>
        <v>1.4363770139765621E-6</v>
      </c>
      <c r="BT277">
        <f t="shared" si="271"/>
        <v>4.1205760498550753E-5</v>
      </c>
      <c r="BU277">
        <f t="shared" si="272"/>
        <v>2.432043834790505E-3</v>
      </c>
      <c r="BV277">
        <f t="shared" si="273"/>
        <v>1.3226234959741294E-4</v>
      </c>
      <c r="BW277">
        <f t="shared" si="274"/>
        <v>1.1631558582276161E-4</v>
      </c>
      <c r="BX277">
        <f t="shared" si="275"/>
        <v>7.3144722525205668E-3</v>
      </c>
      <c r="BY277">
        <f t="shared" si="276"/>
        <v>3.8144374658180807E-3</v>
      </c>
    </row>
    <row r="278" spans="1:77" ht="15.75" thickBot="1">
      <c r="A278" s="1">
        <v>40925</v>
      </c>
      <c r="B278" s="3">
        <v>17.09</v>
      </c>
      <c r="C278" s="3">
        <v>121.1</v>
      </c>
      <c r="D278" s="3">
        <v>749</v>
      </c>
      <c r="E278" s="3">
        <v>345</v>
      </c>
      <c r="F278" s="2">
        <v>94.8</v>
      </c>
      <c r="G278" s="3">
        <v>3295</v>
      </c>
      <c r="H278" s="2">
        <v>142.30000000000001</v>
      </c>
      <c r="I278" s="3">
        <v>84.26</v>
      </c>
      <c r="J278" s="3">
        <v>450</v>
      </c>
      <c r="K278" s="3">
        <v>11757</v>
      </c>
      <c r="L278" s="3">
        <v>370</v>
      </c>
      <c r="M278" s="3">
        <v>169</v>
      </c>
      <c r="N278" s="3">
        <v>770</v>
      </c>
      <c r="O278" s="3">
        <v>889.4</v>
      </c>
      <c r="Q278">
        <f t="shared" si="222"/>
        <v>-2.7872582480090925E-2</v>
      </c>
      <c r="R278">
        <f t="shared" si="223"/>
        <v>-2.65273311897107E-2</v>
      </c>
      <c r="S278">
        <f t="shared" si="224"/>
        <v>-1.4473684210526316E-2</v>
      </c>
      <c r="T278">
        <f t="shared" si="225"/>
        <v>2.3131672597864802E-2</v>
      </c>
      <c r="U278">
        <f t="shared" si="226"/>
        <v>3.1746031746031447E-3</v>
      </c>
      <c r="V278">
        <f t="shared" si="227"/>
        <v>0</v>
      </c>
      <c r="W278">
        <f t="shared" si="228"/>
        <v>-8.3623693379790143E-3</v>
      </c>
      <c r="X278">
        <f t="shared" si="229"/>
        <v>-5.8990089664936289E-3</v>
      </c>
      <c r="Y278">
        <f t="shared" si="230"/>
        <v>-6.4031795098255188E-3</v>
      </c>
      <c r="Z278">
        <f t="shared" si="231"/>
        <v>-2.0250000000000001E-2</v>
      </c>
      <c r="AA278">
        <f t="shared" si="232"/>
        <v>-9.1055168719870842E-3</v>
      </c>
      <c r="AB278">
        <f t="shared" si="233"/>
        <v>0</v>
      </c>
      <c r="AC278">
        <f t="shared" si="234"/>
        <v>-3.629536921151439E-2</v>
      </c>
      <c r="AD278">
        <f t="shared" si="234"/>
        <v>-6.811836962590757E-3</v>
      </c>
      <c r="AG278">
        <f t="shared" si="235"/>
        <v>8.0410105876203657E-4</v>
      </c>
      <c r="AH278">
        <f t="shared" si="236"/>
        <v>6.0833633649388073E-4</v>
      </c>
      <c r="AI278">
        <f t="shared" si="237"/>
        <v>2.0087264293184768E-4</v>
      </c>
      <c r="AJ278">
        <f t="shared" si="238"/>
        <v>5.4149000433604969E-4</v>
      </c>
      <c r="AK278">
        <f t="shared" si="239"/>
        <v>1.1862599198020394E-5</v>
      </c>
      <c r="AL278">
        <f t="shared" si="240"/>
        <v>5.6109735625127417E-8</v>
      </c>
      <c r="AM278">
        <f t="shared" si="241"/>
        <v>4.8602492400291236E-5</v>
      </c>
      <c r="AN278">
        <f t="shared" si="242"/>
        <v>2.1790423052447979E-5</v>
      </c>
      <c r="AO278">
        <f t="shared" si="243"/>
        <v>4.6411993911772288E-5</v>
      </c>
      <c r="AP278">
        <f t="shared" si="244"/>
        <v>4.3010628382558302E-4</v>
      </c>
      <c r="AQ278">
        <f t="shared" si="245"/>
        <v>7.7429639544458143E-5</v>
      </c>
      <c r="AR278">
        <f t="shared" si="246"/>
        <v>2.5877851239446424E-8</v>
      </c>
      <c r="AS278">
        <f t="shared" si="247"/>
        <v>1.3326605024307641E-3</v>
      </c>
      <c r="AT278">
        <f t="shared" si="248"/>
        <v>4.4234974343933942E-5</v>
      </c>
      <c r="AV278">
        <f t="shared" si="249"/>
        <v>3.5757575757575752E-2</v>
      </c>
      <c r="AW278">
        <f t="shared" si="250"/>
        <v>-8.2575757575757622E-2</v>
      </c>
      <c r="AX278">
        <f t="shared" si="251"/>
        <v>4.0214477211796247E-3</v>
      </c>
      <c r="AY278">
        <f t="shared" si="252"/>
        <v>8.2522748666457521E-2</v>
      </c>
      <c r="AZ278">
        <f t="shared" si="253"/>
        <v>5.3333333333333302E-2</v>
      </c>
      <c r="BA278">
        <f t="shared" si="254"/>
        <v>6.2903225806451607E-2</v>
      </c>
      <c r="BB278">
        <f t="shared" si="255"/>
        <v>0.14758064516129041</v>
      </c>
      <c r="BC278">
        <f t="shared" si="256"/>
        <v>-2.5783327552318071E-2</v>
      </c>
      <c r="BD278">
        <f t="shared" si="257"/>
        <v>-4.4247787610619468E-3</v>
      </c>
      <c r="BE278">
        <f t="shared" si="258"/>
        <v>2.5916230366492148E-2</v>
      </c>
      <c r="BF278">
        <f t="shared" si="259"/>
        <v>-6.9779924852389225E-3</v>
      </c>
      <c r="BG278">
        <f t="shared" si="260"/>
        <v>-1.9721577726218131E-2</v>
      </c>
      <c r="BH278">
        <f t="shared" si="261"/>
        <v>5.4794520547945202E-2</v>
      </c>
      <c r="BI278">
        <f t="shared" si="262"/>
        <v>3.8169721022528226E-2</v>
      </c>
      <c r="BL278">
        <f t="shared" si="263"/>
        <v>5.3433319820842722E-4</v>
      </c>
      <c r="BM278">
        <f t="shared" si="264"/>
        <v>2.2152547379255196E-3</v>
      </c>
      <c r="BN278">
        <f t="shared" si="265"/>
        <v>1.0438793836549187E-4</v>
      </c>
      <c r="BO278">
        <f t="shared" si="266"/>
        <v>7.1219859567302644E-3</v>
      </c>
      <c r="BP278">
        <f t="shared" si="267"/>
        <v>3.2982903372938749E-3</v>
      </c>
      <c r="BQ278">
        <f t="shared" si="268"/>
        <v>3.9298091704484802E-3</v>
      </c>
      <c r="BR278">
        <f t="shared" si="269"/>
        <v>3.0336716622612756E-2</v>
      </c>
      <c r="BS278">
        <f t="shared" si="270"/>
        <v>2.1472478063558335E-5</v>
      </c>
      <c r="BT278">
        <f t="shared" si="271"/>
        <v>1.7098420665698482E-4</v>
      </c>
      <c r="BU278">
        <f t="shared" si="272"/>
        <v>3.6992325157641988E-4</v>
      </c>
      <c r="BV278">
        <f t="shared" si="273"/>
        <v>6.5737862753434218E-7</v>
      </c>
      <c r="BW278">
        <f t="shared" si="274"/>
        <v>2.196015843768482E-4</v>
      </c>
      <c r="BX278">
        <f t="shared" si="275"/>
        <v>2.6294448347348436E-3</v>
      </c>
      <c r="BY278">
        <f t="shared" si="276"/>
        <v>1.7446913392012739E-3</v>
      </c>
    </row>
    <row r="279" spans="1:77" ht="15.75" thickBot="1">
      <c r="A279" s="1">
        <v>40924</v>
      </c>
      <c r="B279" s="3">
        <v>17.579999999999998</v>
      </c>
      <c r="C279" s="3">
        <v>124.4</v>
      </c>
      <c r="D279" s="3">
        <v>760</v>
      </c>
      <c r="E279" s="3">
        <v>337.2</v>
      </c>
      <c r="F279" s="2">
        <v>94.5</v>
      </c>
      <c r="G279" s="3">
        <v>3295</v>
      </c>
      <c r="H279" s="2">
        <v>143.5</v>
      </c>
      <c r="I279" s="3">
        <v>84.76</v>
      </c>
      <c r="J279" s="3">
        <v>452.9</v>
      </c>
      <c r="K279" s="3">
        <v>12000</v>
      </c>
      <c r="L279" s="3">
        <v>373.4</v>
      </c>
      <c r="M279" s="3">
        <v>169</v>
      </c>
      <c r="N279" s="3">
        <v>799</v>
      </c>
      <c r="O279" s="3">
        <v>895.5</v>
      </c>
      <c r="Q279">
        <f t="shared" si="222"/>
        <v>-9.019165727170245E-3</v>
      </c>
      <c r="R279">
        <f t="shared" si="223"/>
        <v>-4.7999999999999545E-3</v>
      </c>
      <c r="S279">
        <f t="shared" si="224"/>
        <v>6.6225165562913907E-3</v>
      </c>
      <c r="T279">
        <f t="shared" si="225"/>
        <v>1.5662650602409605E-2</v>
      </c>
      <c r="U279">
        <f t="shared" si="226"/>
        <v>1.06951871657754E-2</v>
      </c>
      <c r="V279">
        <f t="shared" si="227"/>
        <v>2.1705426356589147E-2</v>
      </c>
      <c r="W279">
        <f t="shared" si="228"/>
        <v>-6.9637883008352589E-4</v>
      </c>
      <c r="X279">
        <f t="shared" si="229"/>
        <v>-1.2581547064305665E-2</v>
      </c>
      <c r="Y279">
        <f t="shared" si="230"/>
        <v>-4.6153846153846653E-3</v>
      </c>
      <c r="Z279">
        <f t="shared" si="231"/>
        <v>6.2049304041589806E-3</v>
      </c>
      <c r="AA279">
        <f t="shared" si="232"/>
        <v>-1.007423117709441E-2</v>
      </c>
      <c r="AB279">
        <f t="shared" si="233"/>
        <v>0</v>
      </c>
      <c r="AC279">
        <f t="shared" si="234"/>
        <v>-4.9813200498132005E-3</v>
      </c>
      <c r="AD279">
        <f t="shared" si="234"/>
        <v>5.5019088255108661E-3</v>
      </c>
      <c r="AG279">
        <f t="shared" si="235"/>
        <v>9.0311931287877283E-5</v>
      </c>
      <c r="AH279">
        <f t="shared" si="236"/>
        <v>8.6268148898380775E-6</v>
      </c>
      <c r="AI279">
        <f t="shared" si="237"/>
        <v>4.7931337076916257E-5</v>
      </c>
      <c r="AJ279">
        <f t="shared" si="238"/>
        <v>2.4966893966489281E-4</v>
      </c>
      <c r="AK279">
        <f t="shared" si="239"/>
        <v>1.202267603509932E-4</v>
      </c>
      <c r="AL279">
        <f t="shared" si="240"/>
        <v>4.6089870006946676E-4</v>
      </c>
      <c r="AM279">
        <f t="shared" si="241"/>
        <v>4.8224931260855459E-7</v>
      </c>
      <c r="AN279">
        <f t="shared" si="242"/>
        <v>1.2883519911788513E-4</v>
      </c>
      <c r="AO279">
        <f t="shared" si="243"/>
        <v>2.524901680935667E-5</v>
      </c>
      <c r="AP279">
        <f t="shared" si="244"/>
        <v>3.2671815508420992E-5</v>
      </c>
      <c r="AQ279">
        <f t="shared" si="245"/>
        <v>9.5416278190039902E-5</v>
      </c>
      <c r="AR279">
        <f t="shared" si="246"/>
        <v>2.5877851239446424E-8</v>
      </c>
      <c r="AS279">
        <f t="shared" si="247"/>
        <v>2.6952437754158987E-5</v>
      </c>
      <c r="AT279">
        <f t="shared" si="248"/>
        <v>3.2067393693276238E-5</v>
      </c>
      <c r="AV279">
        <f t="shared" si="249"/>
        <v>-9.5774647887324899E-3</v>
      </c>
      <c r="AW279">
        <f t="shared" si="250"/>
        <v>-0.11647727272727276</v>
      </c>
      <c r="AX279">
        <f t="shared" si="251"/>
        <v>7.9575596816976128E-3</v>
      </c>
      <c r="AY279">
        <f t="shared" si="252"/>
        <v>0.11287128712871283</v>
      </c>
      <c r="AZ279">
        <f t="shared" si="253"/>
        <v>2.717391304347826E-2</v>
      </c>
      <c r="BA279">
        <f t="shared" si="254"/>
        <v>5.4399999999999997E-2</v>
      </c>
      <c r="BB279">
        <f t="shared" si="255"/>
        <v>0.1124031007751938</v>
      </c>
      <c r="BC279">
        <f t="shared" si="256"/>
        <v>-2.0115606936416126E-2</v>
      </c>
      <c r="BD279">
        <f t="shared" si="257"/>
        <v>8.8397790055243599E-4</v>
      </c>
      <c r="BE279">
        <f t="shared" si="258"/>
        <v>0</v>
      </c>
      <c r="BF279">
        <f t="shared" si="259"/>
        <v>3.7634408602149928E-3</v>
      </c>
      <c r="BG279">
        <f t="shared" si="260"/>
        <v>-9.3786635404454529E-3</v>
      </c>
      <c r="BH279">
        <f t="shared" si="261"/>
        <v>0.15495808037004921</v>
      </c>
      <c r="BI279">
        <f t="shared" si="262"/>
        <v>4.4802240112005572E-2</v>
      </c>
      <c r="BL279">
        <f t="shared" si="263"/>
        <v>4.9370138998902765E-4</v>
      </c>
      <c r="BM279">
        <f t="shared" si="264"/>
        <v>6.5558183003395906E-3</v>
      </c>
      <c r="BN279">
        <f t="shared" si="265"/>
        <v>2.0031175475089595E-4</v>
      </c>
      <c r="BO279">
        <f t="shared" si="266"/>
        <v>1.3165358933867111E-2</v>
      </c>
      <c r="BP279">
        <f t="shared" si="267"/>
        <v>9.7789567618481463E-4</v>
      </c>
      <c r="BQ279">
        <f t="shared" si="268"/>
        <v>2.936010348954033E-3</v>
      </c>
      <c r="BR279">
        <f t="shared" si="269"/>
        <v>1.9320121886177103E-2</v>
      </c>
      <c r="BS279">
        <f t="shared" si="270"/>
        <v>1.0689080306663652E-6</v>
      </c>
      <c r="BT279">
        <f t="shared" si="271"/>
        <v>6.0331512909917564E-5</v>
      </c>
      <c r="BU279">
        <f t="shared" si="272"/>
        <v>4.4660369024658192E-5</v>
      </c>
      <c r="BV279">
        <f t="shared" si="273"/>
        <v>9.8617699259154291E-5</v>
      </c>
      <c r="BW279">
        <f t="shared" si="274"/>
        <v>2.0034988817859067E-5</v>
      </c>
      <c r="BX279">
        <f t="shared" si="275"/>
        <v>2.2934580154617468E-2</v>
      </c>
      <c r="BY279">
        <f t="shared" si="276"/>
        <v>2.3427556940684756E-3</v>
      </c>
    </row>
    <row r="280" spans="1:77" ht="15.75" thickBot="1">
      <c r="A280" s="1">
        <v>40921</v>
      </c>
      <c r="B280" s="3">
        <v>17.739999999999998</v>
      </c>
      <c r="C280" s="3">
        <v>125</v>
      </c>
      <c r="D280" s="3">
        <v>755</v>
      </c>
      <c r="E280" s="3">
        <v>332</v>
      </c>
      <c r="F280" s="2">
        <v>93.5</v>
      </c>
      <c r="G280" s="3">
        <v>3225</v>
      </c>
      <c r="H280" s="2">
        <v>143.6</v>
      </c>
      <c r="I280" s="3">
        <v>85.84</v>
      </c>
      <c r="J280" s="3">
        <v>455</v>
      </c>
      <c r="K280" s="3">
        <v>11926</v>
      </c>
      <c r="L280" s="3">
        <v>377.2</v>
      </c>
      <c r="M280" s="3">
        <v>169</v>
      </c>
      <c r="N280" s="3">
        <v>803</v>
      </c>
      <c r="O280" s="3">
        <v>890.6</v>
      </c>
      <c r="Q280">
        <f t="shared" si="222"/>
        <v>6.8104426787739744E-3</v>
      </c>
      <c r="R280">
        <f t="shared" si="223"/>
        <v>-1.5748031496062992E-2</v>
      </c>
      <c r="S280">
        <f t="shared" si="224"/>
        <v>-3.0684298369495416E-2</v>
      </c>
      <c r="T280">
        <f t="shared" si="225"/>
        <v>2.4059222702035817E-2</v>
      </c>
      <c r="U280">
        <f t="shared" si="226"/>
        <v>0</v>
      </c>
      <c r="V280">
        <f t="shared" si="227"/>
        <v>-7.6923076923076927E-3</v>
      </c>
      <c r="W280">
        <f t="shared" si="228"/>
        <v>3.4940600978336828E-3</v>
      </c>
      <c r="X280">
        <f t="shared" si="229"/>
        <v>-2.565266742338242E-2</v>
      </c>
      <c r="Y280">
        <f t="shared" si="230"/>
        <v>-6.5502183406113534E-3</v>
      </c>
      <c r="Z280">
        <f t="shared" si="231"/>
        <v>-2.8428093645484951E-3</v>
      </c>
      <c r="AA280">
        <f t="shared" si="232"/>
        <v>-3.1827515400410761E-2</v>
      </c>
      <c r="AB280">
        <f t="shared" si="233"/>
        <v>0</v>
      </c>
      <c r="AC280">
        <f t="shared" si="234"/>
        <v>9.3011563599798598E-3</v>
      </c>
      <c r="AD280">
        <f t="shared" si="234"/>
        <v>-7.7985739750445629E-3</v>
      </c>
      <c r="AG280">
        <f t="shared" si="235"/>
        <v>4.0022697027905538E-5</v>
      </c>
      <c r="AH280">
        <f t="shared" si="236"/>
        <v>1.9279809861840873E-4</v>
      </c>
      <c r="AI280">
        <f t="shared" si="237"/>
        <v>9.2316125232788301E-4</v>
      </c>
      <c r="AJ280">
        <f t="shared" si="238"/>
        <v>5.8551841995761343E-4</v>
      </c>
      <c r="AK280">
        <f t="shared" si="239"/>
        <v>7.2689145511734869E-8</v>
      </c>
      <c r="AL280">
        <f t="shared" si="240"/>
        <v>6.2871937163772355E-5</v>
      </c>
      <c r="AM280">
        <f t="shared" si="241"/>
        <v>2.3862059015667098E-5</v>
      </c>
      <c r="AN280">
        <f t="shared" si="242"/>
        <v>5.9641844316922932E-4</v>
      </c>
      <c r="AO280">
        <f t="shared" si="243"/>
        <v>4.843705806210208E-5</v>
      </c>
      <c r="AP280">
        <f t="shared" si="244"/>
        <v>1.1100979800334759E-5</v>
      </c>
      <c r="AQ280">
        <f t="shared" si="245"/>
        <v>9.9359927871019746E-4</v>
      </c>
      <c r="AR280">
        <f t="shared" si="246"/>
        <v>2.5877851239446424E-8</v>
      </c>
      <c r="AS280">
        <f t="shared" si="247"/>
        <v>8.2644511603279479E-5</v>
      </c>
      <c r="AT280">
        <f t="shared" si="248"/>
        <v>5.8334077372738446E-5</v>
      </c>
      <c r="AV280">
        <f t="shared" si="249"/>
        <v>8.5275724843660358E-3</v>
      </c>
      <c r="AW280">
        <f t="shared" si="250"/>
        <v>-0.13799048341493686</v>
      </c>
      <c r="AX280">
        <f t="shared" si="251"/>
        <v>6.6666666666666671E-3</v>
      </c>
      <c r="AY280">
        <f t="shared" si="252"/>
        <v>0.13079019073569473</v>
      </c>
      <c r="AZ280">
        <f t="shared" si="253"/>
        <v>3.3149171270718231E-2</v>
      </c>
      <c r="BA280">
        <f t="shared" si="254"/>
        <v>2.8708133971291867E-2</v>
      </c>
      <c r="BB280">
        <f t="shared" si="255"/>
        <v>0.13338595106550902</v>
      </c>
      <c r="BC280">
        <f t="shared" si="256"/>
        <v>1.1190952997997442E-2</v>
      </c>
      <c r="BD280">
        <f t="shared" si="257"/>
        <v>1.1111111111111112E-2</v>
      </c>
      <c r="BE280">
        <f t="shared" si="258"/>
        <v>-1.3564929693961952E-2</v>
      </c>
      <c r="BF280">
        <f t="shared" si="259"/>
        <v>8.8258892752073048E-3</v>
      </c>
      <c r="BG280">
        <f t="shared" si="260"/>
        <v>-1.0016987874172619E-2</v>
      </c>
      <c r="BH280">
        <f t="shared" si="261"/>
        <v>0.16208393632416787</v>
      </c>
      <c r="BI280">
        <f t="shared" si="262"/>
        <v>4.310142890606708E-2</v>
      </c>
      <c r="BL280">
        <f t="shared" si="263"/>
        <v>1.6927916511108369E-5</v>
      </c>
      <c r="BM280">
        <f t="shared" si="264"/>
        <v>1.0502400159472607E-2</v>
      </c>
      <c r="BN280">
        <f t="shared" si="265"/>
        <v>1.6543774547054575E-4</v>
      </c>
      <c r="BO280">
        <f t="shared" si="266"/>
        <v>1.7598490303625328E-2</v>
      </c>
      <c r="BP280">
        <f t="shared" si="267"/>
        <v>1.3873078536312861E-3</v>
      </c>
      <c r="BQ280">
        <f t="shared" si="268"/>
        <v>8.1185664529127486E-4</v>
      </c>
      <c r="BR280">
        <f t="shared" si="269"/>
        <v>2.5593501715347061E-2</v>
      </c>
      <c r="BS280">
        <f t="shared" si="270"/>
        <v>1.0459040606651386E-3</v>
      </c>
      <c r="BT280">
        <f t="shared" si="271"/>
        <v>6.0506009322029073E-6</v>
      </c>
      <c r="BU280">
        <f t="shared" si="272"/>
        <v>4.0997223381023537E-4</v>
      </c>
      <c r="BV280">
        <f t="shared" si="273"/>
        <v>2.2479283375919482E-4</v>
      </c>
      <c r="BW280">
        <f t="shared" si="274"/>
        <v>2.6156785080246545E-5</v>
      </c>
      <c r="BX280">
        <f t="shared" si="275"/>
        <v>2.5143661064363092E-2</v>
      </c>
      <c r="BY280">
        <f t="shared" si="276"/>
        <v>2.1810030514035766E-3</v>
      </c>
    </row>
    <row r="281" spans="1:77" ht="15.75" thickBot="1">
      <c r="A281" s="1">
        <v>40920</v>
      </c>
      <c r="B281" s="3">
        <v>17.62</v>
      </c>
      <c r="C281" s="3">
        <v>127</v>
      </c>
      <c r="D281" s="3">
        <v>778.9</v>
      </c>
      <c r="E281" s="3">
        <v>324.2</v>
      </c>
      <c r="F281" s="2">
        <v>93.5</v>
      </c>
      <c r="G281" s="3">
        <v>3250</v>
      </c>
      <c r="H281" s="2">
        <v>143.1</v>
      </c>
      <c r="I281" s="3">
        <v>88.1</v>
      </c>
      <c r="J281" s="3">
        <v>458</v>
      </c>
      <c r="K281" s="3">
        <v>11960</v>
      </c>
      <c r="L281" s="3">
        <v>389.6</v>
      </c>
      <c r="M281" s="3">
        <v>169</v>
      </c>
      <c r="N281" s="3">
        <v>795.6</v>
      </c>
      <c r="O281" s="3">
        <v>897.6</v>
      </c>
      <c r="Q281">
        <f t="shared" si="222"/>
        <v>-5.6721497447521333E-4</v>
      </c>
      <c r="R281">
        <f t="shared" si="223"/>
        <v>-2.3566378633149815E-3</v>
      </c>
      <c r="S281">
        <f t="shared" si="224"/>
        <v>1.285512276642242E-3</v>
      </c>
      <c r="T281">
        <f t="shared" si="225"/>
        <v>2.594936708860756E-2</v>
      </c>
      <c r="U281">
        <f t="shared" si="226"/>
        <v>2.1436227224008878E-3</v>
      </c>
      <c r="V281">
        <f t="shared" si="227"/>
        <v>2.0087884494664157E-2</v>
      </c>
      <c r="W281">
        <f t="shared" si="228"/>
        <v>1.049317943336871E-3</v>
      </c>
      <c r="X281">
        <f t="shared" si="229"/>
        <v>-9.4445693726107876E-3</v>
      </c>
      <c r="Y281">
        <f t="shared" si="230"/>
        <v>1.1037527593818985E-2</v>
      </c>
      <c r="Z281">
        <f t="shared" si="231"/>
        <v>-8.291873963515755E-3</v>
      </c>
      <c r="AA281">
        <f t="shared" si="232"/>
        <v>-3.5805626598464893E-3</v>
      </c>
      <c r="AB281">
        <f t="shared" si="233"/>
        <v>-5.8823529411764705E-3</v>
      </c>
      <c r="AC281">
        <f t="shared" si="234"/>
        <v>7.0886075949367373E-3</v>
      </c>
      <c r="AD281">
        <f t="shared" si="234"/>
        <v>7.8598697507298448E-3</v>
      </c>
      <c r="AG281">
        <f t="shared" si="235"/>
        <v>1.1052489939904246E-6</v>
      </c>
      <c r="AH281">
        <f t="shared" si="236"/>
        <v>2.438205307415335E-7</v>
      </c>
      <c r="AI281">
        <f t="shared" si="237"/>
        <v>2.5161632307979465E-6</v>
      </c>
      <c r="AJ281">
        <f t="shared" si="238"/>
        <v>6.8056455755065011E-4</v>
      </c>
      <c r="AK281">
        <f t="shared" si="239"/>
        <v>5.8236885331602744E-6</v>
      </c>
      <c r="AL281">
        <f t="shared" si="240"/>
        <v>3.9406258047134822E-4</v>
      </c>
      <c r="AM281">
        <f t="shared" si="241"/>
        <v>5.9542759026739061E-6</v>
      </c>
      <c r="AN281">
        <f t="shared" si="242"/>
        <v>6.7462924786515079E-5</v>
      </c>
      <c r="AO281">
        <f t="shared" si="243"/>
        <v>1.1295591934142466E-4</v>
      </c>
      <c r="AP281">
        <f t="shared" si="244"/>
        <v>7.710381650336329E-5</v>
      </c>
      <c r="AQ281">
        <f t="shared" si="245"/>
        <v>1.0722069338526821E-5</v>
      </c>
      <c r="AR281">
        <f t="shared" si="246"/>
        <v>3.2735413483740706E-5</v>
      </c>
      <c r="AS281">
        <f t="shared" si="247"/>
        <v>4.7311752629376026E-5</v>
      </c>
      <c r="AT281">
        <f t="shared" si="248"/>
        <v>6.4332733087213797E-5</v>
      </c>
      <c r="AV281">
        <f t="shared" si="249"/>
        <v>-5.6433408577876909E-3</v>
      </c>
      <c r="AW281">
        <f t="shared" si="250"/>
        <v>-0.15333333333333332</v>
      </c>
      <c r="AX281">
        <f t="shared" si="251"/>
        <v>3.5771276595744653E-2</v>
      </c>
      <c r="AY281">
        <f t="shared" si="252"/>
        <v>5.191434133679429E-2</v>
      </c>
      <c r="AZ281">
        <f t="shared" si="253"/>
        <v>3.888888888888889E-2</v>
      </c>
      <c r="BA281">
        <f t="shared" si="254"/>
        <v>3.0110935023771792E-2</v>
      </c>
      <c r="BB281">
        <f t="shared" si="255"/>
        <v>0.10501930501930498</v>
      </c>
      <c r="BC281">
        <f t="shared" si="256"/>
        <v>3.6470588235294053E-2</v>
      </c>
      <c r="BD281">
        <f t="shared" si="257"/>
        <v>2.0044543429844099E-2</v>
      </c>
      <c r="BE281">
        <f t="shared" si="258"/>
        <v>-7.4688796680497929E-3</v>
      </c>
      <c r="BF281">
        <f t="shared" si="259"/>
        <v>4.7311827956989308E-2</v>
      </c>
      <c r="BG281">
        <f t="shared" si="260"/>
        <v>-1.5667773312365296E-2</v>
      </c>
      <c r="BH281">
        <f t="shared" si="261"/>
        <v>0.11584852734922864</v>
      </c>
      <c r="BI281">
        <f t="shared" si="262"/>
        <v>4.1057759220598442E-2</v>
      </c>
      <c r="BL281">
        <f t="shared" si="263"/>
        <v>3.343510358783748E-4</v>
      </c>
      <c r="BM281">
        <f t="shared" si="264"/>
        <v>1.3882511115020944E-2</v>
      </c>
      <c r="BN281">
        <f t="shared" si="265"/>
        <v>1.761218214592094E-3</v>
      </c>
      <c r="BO281">
        <f t="shared" si="266"/>
        <v>2.8926597317324308E-3</v>
      </c>
      <c r="BP281">
        <f t="shared" si="267"/>
        <v>1.8478219351840657E-3</v>
      </c>
      <c r="BQ281">
        <f t="shared" si="268"/>
        <v>8.9376479238348632E-4</v>
      </c>
      <c r="BR281">
        <f t="shared" si="269"/>
        <v>1.7321993752472252E-2</v>
      </c>
      <c r="BS281">
        <f t="shared" si="270"/>
        <v>3.3200730726171872E-3</v>
      </c>
      <c r="BT281">
        <f t="shared" si="271"/>
        <v>1.2980567269271878E-4</v>
      </c>
      <c r="BU281">
        <f t="shared" si="272"/>
        <v>2.0027120886410919E-4</v>
      </c>
      <c r="BV281">
        <f t="shared" si="273"/>
        <v>2.860006815540825E-3</v>
      </c>
      <c r="BW281">
        <f t="shared" si="274"/>
        <v>1.1588858125586181E-4</v>
      </c>
      <c r="BX281">
        <f t="shared" si="275"/>
        <v>1.2618505055573355E-2</v>
      </c>
      <c r="BY281">
        <f t="shared" si="276"/>
        <v>1.99429594131074E-3</v>
      </c>
    </row>
    <row r="282" spans="1:77" ht="15.75" thickBot="1">
      <c r="A282" s="1">
        <v>40919</v>
      </c>
      <c r="B282" s="3">
        <v>17.63</v>
      </c>
      <c r="C282" s="3">
        <v>127.3</v>
      </c>
      <c r="D282" s="3">
        <v>777.9</v>
      </c>
      <c r="E282" s="3">
        <v>316</v>
      </c>
      <c r="F282" s="2">
        <v>93.3</v>
      </c>
      <c r="G282" s="3">
        <v>3186</v>
      </c>
      <c r="H282" s="2">
        <v>142.94999999999999</v>
      </c>
      <c r="I282" s="3">
        <v>88.94</v>
      </c>
      <c r="J282" s="3">
        <v>453</v>
      </c>
      <c r="K282" s="3">
        <v>12060</v>
      </c>
      <c r="L282" s="3">
        <v>391</v>
      </c>
      <c r="M282" s="3">
        <v>170</v>
      </c>
      <c r="N282" s="3">
        <v>790</v>
      </c>
      <c r="O282" s="3">
        <v>890.6</v>
      </c>
      <c r="Q282">
        <f t="shared" si="222"/>
        <v>-1.7279821627647841E-2</v>
      </c>
      <c r="R282">
        <f t="shared" si="223"/>
        <v>-1.1185334783284231E-2</v>
      </c>
      <c r="S282">
        <f t="shared" si="224"/>
        <v>-2.5187969924812058E-2</v>
      </c>
      <c r="T282">
        <f t="shared" si="225"/>
        <v>-1.4348097317529701E-2</v>
      </c>
      <c r="U282">
        <f t="shared" si="226"/>
        <v>5.361930294905861E-4</v>
      </c>
      <c r="V282">
        <f t="shared" si="227"/>
        <v>-1.8181818181818181E-2</v>
      </c>
      <c r="W282">
        <f t="shared" si="228"/>
        <v>-3.8327526132404975E-3</v>
      </c>
      <c r="X282">
        <f t="shared" si="229"/>
        <v>-6.7415730337081208E-4</v>
      </c>
      <c r="Y282">
        <f t="shared" si="230"/>
        <v>-1.3071895424836602E-2</v>
      </c>
      <c r="Z282">
        <f t="shared" si="231"/>
        <v>9.2050209205020925E-3</v>
      </c>
      <c r="AA282">
        <f t="shared" si="232"/>
        <v>2.5641025641025641E-3</v>
      </c>
      <c r="AB282">
        <f t="shared" si="233"/>
        <v>0</v>
      </c>
      <c r="AC282">
        <f t="shared" si="234"/>
        <v>1.660018015699392E-2</v>
      </c>
      <c r="AD282">
        <f t="shared" si="234"/>
        <v>-8.1300813008129569E-3</v>
      </c>
      <c r="AG282">
        <f t="shared" si="235"/>
        <v>3.1555667196857072E-4</v>
      </c>
      <c r="AH282">
        <f t="shared" si="236"/>
        <v>8.6908610706371421E-5</v>
      </c>
      <c r="AI282">
        <f t="shared" si="237"/>
        <v>6.1937473193283737E-4</v>
      </c>
      <c r="AJ282">
        <f t="shared" si="238"/>
        <v>2.019193292849602E-4</v>
      </c>
      <c r="AK282">
        <f t="shared" si="239"/>
        <v>6.4931730713513571E-7</v>
      </c>
      <c r="AL282">
        <f t="shared" si="240"/>
        <v>3.392482561932546E-4</v>
      </c>
      <c r="AM282">
        <f t="shared" si="241"/>
        <v>5.9630321654459535E-6</v>
      </c>
      <c r="AN282">
        <f t="shared" si="242"/>
        <v>3.100600300115104E-7</v>
      </c>
      <c r="AO282">
        <f t="shared" si="243"/>
        <v>1.8174681906734221E-4</v>
      </c>
      <c r="AP282">
        <f t="shared" si="244"/>
        <v>7.5968952255619303E-5</v>
      </c>
      <c r="AQ282">
        <f t="shared" si="245"/>
        <v>8.2380946407851208E-6</v>
      </c>
      <c r="AR282">
        <f t="shared" si="246"/>
        <v>2.5877851239446424E-8</v>
      </c>
      <c r="AS282">
        <f t="shared" si="247"/>
        <v>2.6862969004100458E-4</v>
      </c>
      <c r="AT282">
        <f t="shared" si="248"/>
        <v>6.3507864820216932E-5</v>
      </c>
      <c r="AV282">
        <f t="shared" si="249"/>
        <v>-4.5172219085263601E-3</v>
      </c>
      <c r="AW282">
        <f t="shared" si="250"/>
        <v>-0.13659793814432991</v>
      </c>
      <c r="AX282">
        <f t="shared" si="251"/>
        <v>4.4161073825503327E-2</v>
      </c>
      <c r="AY282">
        <f t="shared" si="252"/>
        <v>1.6731016731016693E-2</v>
      </c>
      <c r="AZ282">
        <f t="shared" si="253"/>
        <v>1.8781393317318179E-2</v>
      </c>
      <c r="BA282">
        <f t="shared" si="254"/>
        <v>1.3358778625954198E-2</v>
      </c>
      <c r="BB282">
        <f t="shared" si="255"/>
        <v>0.10813953488372084</v>
      </c>
      <c r="BC282">
        <f t="shared" si="256"/>
        <v>4.1451990632318407E-2</v>
      </c>
      <c r="BD282">
        <f t="shared" si="257"/>
        <v>8.2350322724237448E-3</v>
      </c>
      <c r="BE282">
        <f t="shared" si="258"/>
        <v>8.2987551867219915E-4</v>
      </c>
      <c r="BF282">
        <f t="shared" si="259"/>
        <v>4.8257372654155493E-2</v>
      </c>
      <c r="BG282">
        <f t="shared" si="260"/>
        <v>-5.8479532163742687E-3</v>
      </c>
      <c r="BH282">
        <f t="shared" si="261"/>
        <v>0.12535612535612536</v>
      </c>
      <c r="BI282">
        <f t="shared" si="262"/>
        <v>3.5460992907801414E-2</v>
      </c>
      <c r="BL282">
        <f t="shared" si="263"/>
        <v>2.944364055732883E-4</v>
      </c>
      <c r="BM282">
        <f t="shared" si="264"/>
        <v>1.0218919869313541E-2</v>
      </c>
      <c r="BN282">
        <f t="shared" si="265"/>
        <v>2.5357939788797309E-3</v>
      </c>
      <c r="BO282">
        <f t="shared" si="266"/>
        <v>3.4596474693038721E-4</v>
      </c>
      <c r="BP282">
        <f t="shared" si="267"/>
        <v>5.2343966412883081E-4</v>
      </c>
      <c r="BQ282">
        <f t="shared" si="268"/>
        <v>1.7275797634777796E-4</v>
      </c>
      <c r="BR282">
        <f t="shared" si="269"/>
        <v>1.8153055497269231E-2</v>
      </c>
      <c r="BS282">
        <f t="shared" si="270"/>
        <v>3.918945004461708E-3</v>
      </c>
      <c r="BT282">
        <f t="shared" si="271"/>
        <v>1.732906282847163E-7</v>
      </c>
      <c r="BU282">
        <f t="shared" si="272"/>
        <v>3.425720947407816E-5</v>
      </c>
      <c r="BV282">
        <f t="shared" si="273"/>
        <v>2.9620344996987985E-3</v>
      </c>
      <c r="BW282">
        <f t="shared" si="274"/>
        <v>8.9365975639713885E-7</v>
      </c>
      <c r="BX282">
        <f t="shared" si="275"/>
        <v>1.4844916745035124E-2</v>
      </c>
      <c r="BY282">
        <f t="shared" si="276"/>
        <v>1.5257440956742523E-3</v>
      </c>
    </row>
    <row r="283" spans="1:77" ht="15.75" thickBot="1">
      <c r="A283" s="1">
        <v>40918</v>
      </c>
      <c r="B283" s="3">
        <v>17.940000000000001</v>
      </c>
      <c r="C283" s="3">
        <v>128.74</v>
      </c>
      <c r="D283" s="3">
        <v>798</v>
      </c>
      <c r="E283" s="3">
        <v>320.60000000000002</v>
      </c>
      <c r="F283" s="2">
        <v>93.25</v>
      </c>
      <c r="G283" s="3">
        <v>3245</v>
      </c>
      <c r="H283" s="2">
        <v>143.5</v>
      </c>
      <c r="I283" s="3">
        <v>89</v>
      </c>
      <c r="J283" s="3">
        <v>459</v>
      </c>
      <c r="K283" s="3">
        <v>11950</v>
      </c>
      <c r="L283" s="3">
        <v>390</v>
      </c>
      <c r="M283" s="3">
        <v>170</v>
      </c>
      <c r="N283" s="3">
        <v>777.1</v>
      </c>
      <c r="O283" s="3">
        <v>897.9</v>
      </c>
      <c r="Q283">
        <f t="shared" si="222"/>
        <v>1.3559322033898417E-2</v>
      </c>
      <c r="R283">
        <f t="shared" si="223"/>
        <v>1.210691823899376E-2</v>
      </c>
      <c r="S283">
        <f t="shared" si="224"/>
        <v>6.3051702395964691E-3</v>
      </c>
      <c r="T283">
        <f t="shared" si="225"/>
        <v>2.4608501118568379E-2</v>
      </c>
      <c r="U283">
        <f t="shared" si="226"/>
        <v>-1.6059957173448144E-3</v>
      </c>
      <c r="V283">
        <f t="shared" si="227"/>
        <v>3.0158730158730159E-2</v>
      </c>
      <c r="W283">
        <f t="shared" si="228"/>
        <v>2.8673835125448029E-2</v>
      </c>
      <c r="X283">
        <f t="shared" si="229"/>
        <v>4.7058823529411764E-2</v>
      </c>
      <c r="Y283">
        <f t="shared" si="230"/>
        <v>4.3763676148796497E-3</v>
      </c>
      <c r="Z283">
        <f t="shared" si="231"/>
        <v>-1.0351966873706004E-2</v>
      </c>
      <c r="AA283">
        <f t="shared" si="232"/>
        <v>1.5625E-2</v>
      </c>
      <c r="AB283">
        <f t="shared" si="233"/>
        <v>0</v>
      </c>
      <c r="AC283">
        <f t="shared" si="234"/>
        <v>-1.2851818532322323E-3</v>
      </c>
      <c r="AD283">
        <f t="shared" si="234"/>
        <v>1.41179128077705E-2</v>
      </c>
      <c r="AG283">
        <f t="shared" si="235"/>
        <v>1.7096160761272144E-4</v>
      </c>
      <c r="AH283">
        <f t="shared" si="236"/>
        <v>1.9515459222613571E-4</v>
      </c>
      <c r="AI283">
        <f t="shared" si="237"/>
        <v>4.3637912439180245E-5</v>
      </c>
      <c r="AJ283">
        <f t="shared" si="238"/>
        <v>6.1240244239585189E-4</v>
      </c>
      <c r="AK283">
        <f t="shared" si="239"/>
        <v>1.7859288008774793E-6</v>
      </c>
      <c r="AL283">
        <f t="shared" si="240"/>
        <v>8.953174199295864E-4</v>
      </c>
      <c r="AM283">
        <f t="shared" si="241"/>
        <v>9.0388352132691899E-4</v>
      </c>
      <c r="AN283">
        <f t="shared" si="242"/>
        <v>2.3319058633169414E-3</v>
      </c>
      <c r="AO283">
        <f t="shared" si="243"/>
        <v>1.5736392813336149E-5</v>
      </c>
      <c r="AP283">
        <f t="shared" si="244"/>
        <v>1.1752664787116018E-4</v>
      </c>
      <c r="AQ283">
        <f t="shared" si="245"/>
        <v>2.5380012417026553E-4</v>
      </c>
      <c r="AR283">
        <f t="shared" si="246"/>
        <v>2.5877851239446424E-8</v>
      </c>
      <c r="AS283">
        <f t="shared" si="247"/>
        <v>2.2363274231285188E-6</v>
      </c>
      <c r="AT283">
        <f t="shared" si="248"/>
        <v>2.0388446972958722E-4</v>
      </c>
      <c r="AV283">
        <f t="shared" si="249"/>
        <v>1.1273957158962957E-2</v>
      </c>
      <c r="AW283">
        <f t="shared" si="250"/>
        <v>-0.1242772600503366</v>
      </c>
      <c r="AX283">
        <f t="shared" si="251"/>
        <v>6.2583222370173108E-2</v>
      </c>
      <c r="AY283">
        <f t="shared" si="252"/>
        <v>-1.6564417177914039E-2</v>
      </c>
      <c r="AZ283">
        <f t="shared" si="253"/>
        <v>2.3488091318186813E-2</v>
      </c>
      <c r="BA283">
        <f t="shared" si="254"/>
        <v>7.763975155279503E-3</v>
      </c>
      <c r="BB283">
        <f t="shared" si="255"/>
        <v>0.10725308641975313</v>
      </c>
      <c r="BC283">
        <f t="shared" si="256"/>
        <v>6.8812297345983001E-2</v>
      </c>
      <c r="BD283">
        <f t="shared" si="257"/>
        <v>2.914798206278027E-2</v>
      </c>
      <c r="BE283">
        <f t="shared" si="258"/>
        <v>-2.1374170829579885E-2</v>
      </c>
      <c r="BF283">
        <f t="shared" si="259"/>
        <v>0.04</v>
      </c>
      <c r="BG283">
        <f t="shared" si="260"/>
        <v>1.6497761018147603E-3</v>
      </c>
      <c r="BH283">
        <f t="shared" si="261"/>
        <v>7.7808599167822498E-2</v>
      </c>
      <c r="BI283">
        <f t="shared" si="262"/>
        <v>2.8169014084507071E-2</v>
      </c>
      <c r="BL283">
        <f t="shared" si="263"/>
        <v>1.8713426266807386E-6</v>
      </c>
      <c r="BM283">
        <f t="shared" si="264"/>
        <v>7.8797569726823564E-3</v>
      </c>
      <c r="BN283">
        <f t="shared" si="265"/>
        <v>4.730525559963587E-3</v>
      </c>
      <c r="BO283">
        <f t="shared" si="266"/>
        <v>2.1595202735994349E-4</v>
      </c>
      <c r="BP283">
        <f t="shared" si="267"/>
        <v>7.6095991058228564E-4</v>
      </c>
      <c r="BQ283">
        <f t="shared" si="268"/>
        <v>5.6986485891058453E-5</v>
      </c>
      <c r="BR283">
        <f t="shared" si="269"/>
        <v>1.7914973078119213E-2</v>
      </c>
      <c r="BS283">
        <f t="shared" si="270"/>
        <v>8.0931226466105146E-3</v>
      </c>
      <c r="BT283">
        <f t="shared" si="271"/>
        <v>4.2011339421283019E-4</v>
      </c>
      <c r="BU283">
        <f t="shared" si="272"/>
        <v>7.8719593460888288E-4</v>
      </c>
      <c r="BV283">
        <f t="shared" si="273"/>
        <v>2.1314106876113869E-3</v>
      </c>
      <c r="BW283">
        <f t="shared" si="274"/>
        <v>4.2933860944495224E-5</v>
      </c>
      <c r="BX283">
        <f t="shared" si="275"/>
        <v>5.5193296804763583E-3</v>
      </c>
      <c r="BY283">
        <f t="shared" si="276"/>
        <v>1.0092563715377299E-3</v>
      </c>
    </row>
    <row r="284" spans="1:77" ht="15.75" thickBot="1">
      <c r="A284" s="1">
        <v>40917</v>
      </c>
      <c r="B284" s="3">
        <v>17.7</v>
      </c>
      <c r="C284" s="3">
        <v>127.2</v>
      </c>
      <c r="D284" s="3">
        <v>793</v>
      </c>
      <c r="E284" s="3">
        <v>312.89999999999998</v>
      </c>
      <c r="F284" s="2">
        <v>93.4</v>
      </c>
      <c r="G284" s="3">
        <v>3150</v>
      </c>
      <c r="H284" s="2">
        <v>139.5</v>
      </c>
      <c r="I284" s="3">
        <v>85</v>
      </c>
      <c r="J284" s="3">
        <v>457</v>
      </c>
      <c r="K284" s="3">
        <v>12075</v>
      </c>
      <c r="L284" s="3">
        <v>384</v>
      </c>
      <c r="M284" s="3">
        <v>170</v>
      </c>
      <c r="N284" s="3">
        <v>778.1</v>
      </c>
      <c r="O284" s="3">
        <v>885.4</v>
      </c>
      <c r="Q284">
        <f t="shared" si="222"/>
        <v>-1.2827663134411625E-2</v>
      </c>
      <c r="R284">
        <f t="shared" si="223"/>
        <v>-3.4241895072507821E-2</v>
      </c>
      <c r="S284">
        <f t="shared" si="224"/>
        <v>3.0405405405405376E-2</v>
      </c>
      <c r="T284">
        <f t="shared" si="225"/>
        <v>-6.3173652694610852E-2</v>
      </c>
      <c r="U284">
        <f t="shared" si="226"/>
        <v>-1.3206550449022714E-2</v>
      </c>
      <c r="V284">
        <f t="shared" si="227"/>
        <v>-2.8677150786308975E-2</v>
      </c>
      <c r="W284">
        <f t="shared" si="228"/>
        <v>0</v>
      </c>
      <c r="X284">
        <f t="shared" si="229"/>
        <v>-3.0012552778728694E-2</v>
      </c>
      <c r="Y284">
        <f t="shared" si="230"/>
        <v>-1.092896174863388E-3</v>
      </c>
      <c r="Z284">
        <f t="shared" si="231"/>
        <v>-2.0661157024793389E-3</v>
      </c>
      <c r="AA284">
        <f t="shared" si="232"/>
        <v>1.8567639257294429E-2</v>
      </c>
      <c r="AB284">
        <f t="shared" si="233"/>
        <v>0</v>
      </c>
      <c r="AC284">
        <f t="shared" si="234"/>
        <v>-2.064191315292634E-2</v>
      </c>
      <c r="AD284">
        <f t="shared" si="234"/>
        <v>-1.0062611806797853E-2</v>
      </c>
      <c r="AG284">
        <f t="shared" si="235"/>
        <v>1.7720285817899453E-4</v>
      </c>
      <c r="AH284">
        <f t="shared" si="236"/>
        <v>1.0484021714034281E-3</v>
      </c>
      <c r="AI284">
        <f t="shared" si="237"/>
        <v>9.4286672580066989E-4</v>
      </c>
      <c r="AJ284">
        <f t="shared" si="238"/>
        <v>3.973460078709877E-3</v>
      </c>
      <c r="AK284">
        <f t="shared" si="239"/>
        <v>1.6736444769128029E-4</v>
      </c>
      <c r="AL284">
        <f t="shared" si="240"/>
        <v>8.3602088350942072E-4</v>
      </c>
      <c r="AM284">
        <f t="shared" si="241"/>
        <v>1.9343818228268964E-6</v>
      </c>
      <c r="AN284">
        <f t="shared" si="242"/>
        <v>8.2837849151333378E-4</v>
      </c>
      <c r="AO284">
        <f t="shared" si="243"/>
        <v>2.2570601436146472E-6</v>
      </c>
      <c r="AP284">
        <f t="shared" si="244"/>
        <v>6.5286363137384911E-6</v>
      </c>
      <c r="AQ284">
        <f t="shared" si="245"/>
        <v>3.5621824319899149E-4</v>
      </c>
      <c r="AR284">
        <f t="shared" si="246"/>
        <v>2.5877851239446424E-8</v>
      </c>
      <c r="AS284">
        <f t="shared" si="247"/>
        <v>4.3481286147585574E-4</v>
      </c>
      <c r="AT284">
        <f t="shared" si="248"/>
        <v>9.8043914367012156E-5</v>
      </c>
      <c r="AV284">
        <f t="shared" si="249"/>
        <v>-1.8847006651884695E-2</v>
      </c>
      <c r="AW284">
        <f t="shared" si="250"/>
        <v>-0.15487343033685463</v>
      </c>
      <c r="AX284">
        <f t="shared" si="251"/>
        <v>6.500134300295457E-2</v>
      </c>
      <c r="AY284">
        <f t="shared" si="252"/>
        <v>-9.0935502614758898E-2</v>
      </c>
      <c r="AZ284">
        <f t="shared" si="253"/>
        <v>2.0653480493935093E-2</v>
      </c>
      <c r="BA284">
        <f t="shared" si="254"/>
        <v>-6.3091482649842269E-3</v>
      </c>
      <c r="BB284">
        <f t="shared" si="255"/>
        <v>7.3076923076923081E-2</v>
      </c>
      <c r="BC284">
        <f t="shared" si="256"/>
        <v>1.0701545778834788E-2</v>
      </c>
      <c r="BD284">
        <f t="shared" si="257"/>
        <v>2.3516237402015677E-2</v>
      </c>
      <c r="BE284">
        <f t="shared" si="258"/>
        <v>-1.4366174189862052E-2</v>
      </c>
      <c r="BF284">
        <f t="shared" si="259"/>
        <v>1.8567639257294429E-2</v>
      </c>
      <c r="BG284">
        <f t="shared" si="260"/>
        <v>-3.9257045760824252E-3</v>
      </c>
      <c r="BH284">
        <f t="shared" si="261"/>
        <v>9.839073969508759E-2</v>
      </c>
      <c r="BI284">
        <f t="shared" si="262"/>
        <v>1.0384571493780696E-2</v>
      </c>
      <c r="BL284">
        <f t="shared" si="263"/>
        <v>9.9155296879012032E-4</v>
      </c>
      <c r="BM284">
        <f t="shared" si="264"/>
        <v>1.4247804003442742E-2</v>
      </c>
      <c r="BN284">
        <f t="shared" si="265"/>
        <v>5.069003816534765E-3</v>
      </c>
      <c r="BO284">
        <f t="shared" si="266"/>
        <v>7.9328221376824912E-3</v>
      </c>
      <c r="BP284">
        <f t="shared" si="267"/>
        <v>6.1260660501258704E-4</v>
      </c>
      <c r="BQ284">
        <f t="shared" si="268"/>
        <v>4.2564977280483577E-5</v>
      </c>
      <c r="BR284">
        <f t="shared" si="269"/>
        <v>9.93424117908011E-3</v>
      </c>
      <c r="BS284">
        <f t="shared" si="270"/>
        <v>1.0144882904582714E-3</v>
      </c>
      <c r="BT284">
        <f t="shared" si="271"/>
        <v>2.2096594233538065E-4</v>
      </c>
      <c r="BU284">
        <f t="shared" si="272"/>
        <v>4.4306105682067828E-4</v>
      </c>
      <c r="BV284">
        <f t="shared" si="273"/>
        <v>6.118124508361953E-4</v>
      </c>
      <c r="BW284">
        <f t="shared" si="274"/>
        <v>9.5435871650500748E-7</v>
      </c>
      <c r="BX284">
        <f t="shared" si="275"/>
        <v>9.001138829863033E-3</v>
      </c>
      <c r="BY284">
        <f t="shared" si="276"/>
        <v>1.9556212805931902E-4</v>
      </c>
    </row>
    <row r="285" spans="1:77" ht="15.75" thickBot="1">
      <c r="A285" s="1">
        <v>40914</v>
      </c>
      <c r="B285" s="3">
        <v>17.93</v>
      </c>
      <c r="C285" s="3">
        <v>131.71</v>
      </c>
      <c r="D285" s="3">
        <v>769.6</v>
      </c>
      <c r="E285" s="3">
        <v>334</v>
      </c>
      <c r="F285" s="2">
        <v>94.65</v>
      </c>
      <c r="G285" s="3">
        <v>3243</v>
      </c>
      <c r="H285" s="2">
        <v>139.5</v>
      </c>
      <c r="I285" s="3">
        <v>87.63</v>
      </c>
      <c r="J285" s="3">
        <v>457.5</v>
      </c>
      <c r="K285" s="3">
        <v>12100</v>
      </c>
      <c r="L285" s="3">
        <v>377</v>
      </c>
      <c r="M285" s="3">
        <v>170</v>
      </c>
      <c r="N285" s="3">
        <v>794.5</v>
      </c>
      <c r="O285" s="3">
        <v>894.4</v>
      </c>
      <c r="Q285">
        <f t="shared" si="222"/>
        <v>7.3033707865167979E-3</v>
      </c>
      <c r="R285">
        <f t="shared" si="223"/>
        <v>-2.1969696969696365E-3</v>
      </c>
      <c r="S285">
        <f t="shared" si="224"/>
        <v>-1.1432241490044929E-2</v>
      </c>
      <c r="T285">
        <f t="shared" si="225"/>
        <v>2.1719180177424361E-2</v>
      </c>
      <c r="U285">
        <f t="shared" si="226"/>
        <v>4.2440318302387871E-3</v>
      </c>
      <c r="V285">
        <f t="shared" si="227"/>
        <v>-2.289846339258813E-2</v>
      </c>
      <c r="W285">
        <f t="shared" si="228"/>
        <v>-1.9676739283204576E-2</v>
      </c>
      <c r="X285">
        <f t="shared" si="229"/>
        <v>1.3063583815028848E-2</v>
      </c>
      <c r="Y285">
        <f t="shared" si="230"/>
        <v>-7.5921908893709323E-3</v>
      </c>
      <c r="Z285">
        <f t="shared" si="231"/>
        <v>0</v>
      </c>
      <c r="AA285">
        <f t="shared" si="232"/>
        <v>-3.3333333333333333E-2</v>
      </c>
      <c r="AB285">
        <f t="shared" si="233"/>
        <v>0</v>
      </c>
      <c r="AC285">
        <f t="shared" si="234"/>
        <v>5.6962025316455696E-3</v>
      </c>
      <c r="AD285">
        <f t="shared" si="234"/>
        <v>-8.2058106010201564E-3</v>
      </c>
      <c r="AG285">
        <f t="shared" si="235"/>
        <v>4.6502546047775569E-5</v>
      </c>
      <c r="AH285">
        <f t="shared" si="236"/>
        <v>1.1163196399317054E-7</v>
      </c>
      <c r="AI285">
        <f t="shared" si="237"/>
        <v>1.2391055738218004E-4</v>
      </c>
      <c r="AJ285">
        <f t="shared" si="238"/>
        <v>4.7774791769401571E-4</v>
      </c>
      <c r="AK285">
        <f t="shared" si="239"/>
        <v>2.0372955764826204E-5</v>
      </c>
      <c r="AL285">
        <f t="shared" si="240"/>
        <v>5.3524387960950505E-4</v>
      </c>
      <c r="AM285">
        <f t="shared" si="241"/>
        <v>3.3437482364751339E-4</v>
      </c>
      <c r="AN285">
        <f t="shared" si="242"/>
        <v>2.0433477324262523E-4</v>
      </c>
      <c r="AO285">
        <f t="shared" si="243"/>
        <v>6.4026342749648501E-5</v>
      </c>
      <c r="AP285">
        <f t="shared" si="244"/>
        <v>2.3912483924114675E-7</v>
      </c>
      <c r="AQ285">
        <f t="shared" si="245"/>
        <v>1.0907977747929927E-3</v>
      </c>
      <c r="AR285">
        <f t="shared" si="246"/>
        <v>2.5877851239446424E-8</v>
      </c>
      <c r="AS285">
        <f t="shared" si="247"/>
        <v>3.0095634842949489E-5</v>
      </c>
      <c r="AT285">
        <f t="shared" si="248"/>
        <v>6.4720600928478314E-5</v>
      </c>
      <c r="AV285">
        <f t="shared" si="249"/>
        <v>7.3033707865167979E-3</v>
      </c>
      <c r="AW285">
        <f t="shared" si="250"/>
        <v>-0.12193333333333328</v>
      </c>
      <c r="AX285">
        <f t="shared" si="251"/>
        <v>4.8501362397820193E-2</v>
      </c>
      <c r="AY285">
        <f t="shared" si="252"/>
        <v>-4.5168667810177275E-2</v>
      </c>
      <c r="AZ285">
        <f t="shared" si="253"/>
        <v>2.8804347826087019E-2</v>
      </c>
      <c r="BA285">
        <f t="shared" si="254"/>
        <v>1.5341264871634314E-2</v>
      </c>
      <c r="BB285">
        <f t="shared" si="255"/>
        <v>4.1044776119402986E-2</v>
      </c>
      <c r="BC285">
        <f t="shared" si="256"/>
        <v>3.094117647058818E-2</v>
      </c>
      <c r="BD285">
        <f t="shared" si="257"/>
        <v>2.23463687150838E-2</v>
      </c>
      <c r="BE285">
        <f t="shared" si="258"/>
        <v>-1.2244897959183673E-2</v>
      </c>
      <c r="BF285">
        <f t="shared" si="259"/>
        <v>-4.2260961436873289E-3</v>
      </c>
      <c r="BG285">
        <f t="shared" si="260"/>
        <v>-5.2662375658280025E-3</v>
      </c>
      <c r="BH285">
        <f t="shared" si="261"/>
        <v>9.0297790585974952E-2</v>
      </c>
      <c r="BI285">
        <f t="shared" si="262"/>
        <v>1.6363636363636337E-2</v>
      </c>
      <c r="BL285">
        <f t="shared" si="263"/>
        <v>2.8500186896122207E-5</v>
      </c>
      <c r="BM285">
        <f t="shared" si="264"/>
        <v>7.4691196139862548E-3</v>
      </c>
      <c r="BN285">
        <f t="shared" si="265"/>
        <v>2.9917570222313936E-3</v>
      </c>
      <c r="BO285">
        <f t="shared" si="266"/>
        <v>1.8748516308518376E-3</v>
      </c>
      <c r="BP285">
        <f t="shared" si="267"/>
        <v>1.0825257009734002E-3</v>
      </c>
      <c r="BQ285">
        <f t="shared" si="268"/>
        <v>2.2880280693217948E-4</v>
      </c>
      <c r="BR285">
        <f t="shared" si="269"/>
        <v>4.5749689312984069E-3</v>
      </c>
      <c r="BS285">
        <f t="shared" si="270"/>
        <v>2.7134372230627627E-3</v>
      </c>
      <c r="BT285">
        <f t="shared" si="271"/>
        <v>1.8755451866268294E-4</v>
      </c>
      <c r="BU285">
        <f t="shared" si="272"/>
        <v>3.5825931681614573E-4</v>
      </c>
      <c r="BV285">
        <f t="shared" si="273"/>
        <v>3.7678981303605304E-6</v>
      </c>
      <c r="BW285">
        <f t="shared" si="274"/>
        <v>1.3221960602491386E-7</v>
      </c>
      <c r="BX285">
        <f t="shared" si="275"/>
        <v>7.5310083775040294E-3</v>
      </c>
      <c r="BY285">
        <f t="shared" si="276"/>
        <v>3.9853805194826853E-4</v>
      </c>
    </row>
    <row r="286" spans="1:77" ht="15.75" thickBot="1">
      <c r="A286" s="1">
        <v>40913</v>
      </c>
      <c r="B286" s="3">
        <v>17.8</v>
      </c>
      <c r="C286" s="3">
        <v>132</v>
      </c>
      <c r="D286" s="3">
        <v>778.5</v>
      </c>
      <c r="E286" s="3">
        <v>326.89999999999998</v>
      </c>
      <c r="F286" s="2">
        <v>94.25</v>
      </c>
      <c r="G286" s="3">
        <v>3319</v>
      </c>
      <c r="H286" s="2">
        <v>142.30000000000001</v>
      </c>
      <c r="I286" s="3">
        <v>86.5</v>
      </c>
      <c r="J286" s="3">
        <v>461</v>
      </c>
      <c r="K286" s="3">
        <v>12100</v>
      </c>
      <c r="L286" s="3">
        <v>390</v>
      </c>
      <c r="M286" s="3">
        <v>170</v>
      </c>
      <c r="N286" s="3">
        <v>790</v>
      </c>
      <c r="O286" s="3">
        <v>901.8</v>
      </c>
      <c r="Q286">
        <f t="shared" si="222"/>
        <v>-9.4602114635502603E-3</v>
      </c>
      <c r="R286">
        <f t="shared" si="223"/>
        <v>-1.9316493313521504E-2</v>
      </c>
      <c r="S286">
        <f t="shared" si="224"/>
        <v>-3.2919254658385091E-2</v>
      </c>
      <c r="T286">
        <f t="shared" si="225"/>
        <v>-7.5770426915465122E-2</v>
      </c>
      <c r="U286">
        <f t="shared" si="226"/>
        <v>-5.3820177289996317E-3</v>
      </c>
      <c r="V286">
        <f t="shared" si="227"/>
        <v>-1.9208037825059102E-2</v>
      </c>
      <c r="W286">
        <f t="shared" si="228"/>
        <v>-4.5470444211261089E-3</v>
      </c>
      <c r="X286">
        <f t="shared" si="229"/>
        <v>-5.4041623548349875E-3</v>
      </c>
      <c r="Y286">
        <f t="shared" si="230"/>
        <v>6.5502183406113534E-3</v>
      </c>
      <c r="Z286">
        <f t="shared" si="231"/>
        <v>-1.5677861209670765E-3</v>
      </c>
      <c r="AA286">
        <f t="shared" si="232"/>
        <v>-3.8314176245210726E-3</v>
      </c>
      <c r="AB286">
        <f t="shared" si="233"/>
        <v>-5.8479532163742687E-3</v>
      </c>
      <c r="AC286">
        <f t="shared" si="234"/>
        <v>-1.9851116625310174E-2</v>
      </c>
      <c r="AD286">
        <f t="shared" si="234"/>
        <v>-2.7604054345482017E-2</v>
      </c>
      <c r="AG286">
        <f t="shared" si="235"/>
        <v>9.8889196341322332E-5</v>
      </c>
      <c r="AH286">
        <f t="shared" si="236"/>
        <v>3.046294555498093E-4</v>
      </c>
      <c r="AI286">
        <f t="shared" si="237"/>
        <v>1.0639681782268454E-3</v>
      </c>
      <c r="AJ286">
        <f t="shared" si="238"/>
        <v>5.7202238882908853E-3</v>
      </c>
      <c r="AK286">
        <f t="shared" si="239"/>
        <v>2.6136720497368078E-5</v>
      </c>
      <c r="AL286">
        <f t="shared" si="240"/>
        <v>3.7810463231147779E-4</v>
      </c>
      <c r="AM286">
        <f t="shared" si="241"/>
        <v>9.9617490780893063E-6</v>
      </c>
      <c r="AN286">
        <f t="shared" si="242"/>
        <v>1.741538715391517E-5</v>
      </c>
      <c r="AO286">
        <f t="shared" si="243"/>
        <v>3.7708969945999893E-5</v>
      </c>
      <c r="AP286">
        <f t="shared" si="244"/>
        <v>4.2303852956108623E-6</v>
      </c>
      <c r="AQ286">
        <f t="shared" si="245"/>
        <v>1.2427825195097996E-5</v>
      </c>
      <c r="AR286">
        <f t="shared" si="246"/>
        <v>3.2342961668333083E-5</v>
      </c>
      <c r="AS286">
        <f t="shared" si="247"/>
        <v>4.0245857838022052E-4</v>
      </c>
      <c r="AT286">
        <f t="shared" si="248"/>
        <v>7.5312676938154536E-4</v>
      </c>
      <c r="AV286">
        <f t="shared" si="249"/>
        <v>0</v>
      </c>
      <c r="AW286">
        <f t="shared" si="250"/>
        <v>-0.14006514657980457</v>
      </c>
      <c r="AX286">
        <f t="shared" si="251"/>
        <v>4.3565683646112602E-2</v>
      </c>
      <c r="AY286">
        <f t="shared" si="252"/>
        <v>-4.1630020521841234E-2</v>
      </c>
      <c r="AZ286">
        <f t="shared" si="253"/>
        <v>1.6830294530154302E-2</v>
      </c>
      <c r="BA286">
        <f t="shared" si="254"/>
        <v>-3.0120481927710846E-4</v>
      </c>
      <c r="BB286">
        <f t="shared" si="255"/>
        <v>6.9924812030075278E-2</v>
      </c>
      <c r="BC286">
        <f t="shared" si="256"/>
        <v>-8.2549873882136991E-3</v>
      </c>
      <c r="BD286">
        <f t="shared" si="257"/>
        <v>2.1040974529346623E-2</v>
      </c>
      <c r="BE286">
        <f t="shared" si="258"/>
        <v>-8.2637798529047182E-5</v>
      </c>
      <c r="BF286">
        <f t="shared" si="259"/>
        <v>1.4304291287386216E-2</v>
      </c>
      <c r="BG286">
        <f t="shared" si="260"/>
        <v>0</v>
      </c>
      <c r="BH286">
        <f t="shared" si="261"/>
        <v>7.4829931972789115E-2</v>
      </c>
      <c r="BI286">
        <f t="shared" si="262"/>
        <v>1.3372289021238316E-2</v>
      </c>
      <c r="BL286">
        <f t="shared" si="263"/>
        <v>1.5981832881491089E-4</v>
      </c>
      <c r="BM286">
        <f t="shared" si="264"/>
        <v>1.0931932405233718E-2</v>
      </c>
      <c r="BN286">
        <f t="shared" si="265"/>
        <v>2.4761847375496995E-3</v>
      </c>
      <c r="BO286">
        <f t="shared" si="266"/>
        <v>1.5809299360077978E-3</v>
      </c>
      <c r="BP286">
        <f t="shared" si="267"/>
        <v>4.3796883784515139E-4</v>
      </c>
      <c r="BQ286">
        <f t="shared" si="268"/>
        <v>2.6650434270495046E-7</v>
      </c>
      <c r="BR286">
        <f t="shared" si="269"/>
        <v>9.3158309836783755E-3</v>
      </c>
      <c r="BS286">
        <f t="shared" si="270"/>
        <v>1.662681207969778E-4</v>
      </c>
      <c r="BT286">
        <f t="shared" si="271"/>
        <v>1.5350368352129586E-4</v>
      </c>
      <c r="BU286">
        <f t="shared" si="272"/>
        <v>4.5771708630942817E-5</v>
      </c>
      <c r="BV286">
        <f t="shared" si="273"/>
        <v>4.1908210264383162E-4</v>
      </c>
      <c r="BW286">
        <f t="shared" si="274"/>
        <v>2.4035657626576671E-5</v>
      </c>
      <c r="BX286">
        <f t="shared" si="275"/>
        <v>5.0856187128981165E-3</v>
      </c>
      <c r="BY286">
        <f t="shared" si="276"/>
        <v>2.880511770553489E-4</v>
      </c>
    </row>
    <row r="287" spans="1:77" ht="15.75" thickBot="1">
      <c r="A287" s="1">
        <v>40912</v>
      </c>
      <c r="B287" s="3">
        <v>17.97</v>
      </c>
      <c r="C287" s="3">
        <v>134.6</v>
      </c>
      <c r="D287" s="3">
        <v>805</v>
      </c>
      <c r="E287" s="3">
        <v>353.7</v>
      </c>
      <c r="F287" s="2">
        <v>94.76</v>
      </c>
      <c r="G287" s="3">
        <v>3384</v>
      </c>
      <c r="H287" s="2">
        <v>142.94999999999999</v>
      </c>
      <c r="I287" s="3">
        <v>86.97</v>
      </c>
      <c r="J287" s="3">
        <v>458</v>
      </c>
      <c r="K287" s="3">
        <v>12119</v>
      </c>
      <c r="L287" s="3">
        <v>391.5</v>
      </c>
      <c r="M287" s="3">
        <v>171</v>
      </c>
      <c r="N287" s="3">
        <v>806</v>
      </c>
      <c r="O287" s="3">
        <v>927.4</v>
      </c>
      <c r="Q287">
        <f t="shared" si="222"/>
        <v>-5.5617352614024268E-4</v>
      </c>
      <c r="R287">
        <f t="shared" si="223"/>
        <v>-2.4637681159420333E-2</v>
      </c>
      <c r="S287">
        <f t="shared" si="224"/>
        <v>5.119240854039234E-3</v>
      </c>
      <c r="T287">
        <f t="shared" si="225"/>
        <v>-3.4924965893588025E-2</v>
      </c>
      <c r="U287">
        <f t="shared" si="226"/>
        <v>1.0881160657136872E-2</v>
      </c>
      <c r="V287">
        <f t="shared" si="227"/>
        <v>-1.4847161572052401E-2</v>
      </c>
      <c r="W287">
        <f t="shared" si="228"/>
        <v>1.5269886363636201E-2</v>
      </c>
      <c r="X287">
        <f t="shared" si="229"/>
        <v>1.8145633341137873E-2</v>
      </c>
      <c r="Y287">
        <f t="shared" si="230"/>
        <v>-2.1786492374727671E-3</v>
      </c>
      <c r="Z287">
        <f t="shared" si="231"/>
        <v>-2.7367576243980739E-2</v>
      </c>
      <c r="AA287">
        <f t="shared" si="232"/>
        <v>1.556420233463035E-2</v>
      </c>
      <c r="AB287">
        <f t="shared" si="233"/>
        <v>-4.3088389425876856E-3</v>
      </c>
      <c r="AC287">
        <f t="shared" si="234"/>
        <v>-1.1042944785276074E-2</v>
      </c>
      <c r="AD287">
        <f t="shared" si="234"/>
        <v>-7.385208177244972E-3</v>
      </c>
      <c r="AG287">
        <f t="shared" si="235"/>
        <v>1.0821549765654018E-6</v>
      </c>
      <c r="AH287">
        <f t="shared" si="236"/>
        <v>5.1869266114376188E-4</v>
      </c>
      <c r="AI287">
        <f t="shared" si="237"/>
        <v>2.9376079516226609E-5</v>
      </c>
      <c r="AJ287">
        <f t="shared" si="238"/>
        <v>1.2101145463119839E-3</v>
      </c>
      <c r="AK287">
        <f t="shared" si="239"/>
        <v>1.2433966943200189E-4</v>
      </c>
      <c r="AL287">
        <f t="shared" si="240"/>
        <v>2.2752815739664293E-4</v>
      </c>
      <c r="AM287">
        <f t="shared" si="241"/>
        <v>2.7757915510795021E-4</v>
      </c>
      <c r="AN287">
        <f t="shared" si="242"/>
        <v>3.7545344086314898E-4</v>
      </c>
      <c r="AO287">
        <f t="shared" si="243"/>
        <v>6.6982854234950535E-6</v>
      </c>
      <c r="AP287">
        <f t="shared" si="244"/>
        <v>7.7598905874364866E-4</v>
      </c>
      <c r="AQ287">
        <f t="shared" si="245"/>
        <v>2.5186667247750782E-4</v>
      </c>
      <c r="AR287">
        <f t="shared" si="246"/>
        <v>1.7205680015050985E-5</v>
      </c>
      <c r="AS287">
        <f t="shared" si="247"/>
        <v>1.2663447561668043E-4</v>
      </c>
      <c r="AT287">
        <f t="shared" si="248"/>
        <v>5.2190641526134725E-5</v>
      </c>
      <c r="AV287">
        <f t="shared" si="249"/>
        <v>-6.6334991708126585E-3</v>
      </c>
      <c r="AW287">
        <f t="shared" si="250"/>
        <v>-0.12597402597402602</v>
      </c>
      <c r="AX287">
        <f t="shared" si="251"/>
        <v>6.0466341720458408E-2</v>
      </c>
      <c r="AY287">
        <f t="shared" si="252"/>
        <v>1.4338973329509607E-2</v>
      </c>
      <c r="AZ287">
        <f t="shared" si="253"/>
        <v>1.347593582887706E-2</v>
      </c>
      <c r="BA287">
        <f t="shared" si="254"/>
        <v>-2.9542097488921711E-4</v>
      </c>
      <c r="BB287">
        <f t="shared" si="255"/>
        <v>6.0066740823136781E-2</v>
      </c>
      <c r="BC287">
        <f t="shared" si="256"/>
        <v>2.9230769230769216E-2</v>
      </c>
      <c r="BD287">
        <f t="shared" si="257"/>
        <v>2.2321428571428572E-2</v>
      </c>
      <c r="BE287">
        <f t="shared" si="258"/>
        <v>5.7261410788381744E-3</v>
      </c>
      <c r="BF287">
        <f t="shared" si="259"/>
        <v>1.3986013986013927E-2</v>
      </c>
      <c r="BG287">
        <f t="shared" si="260"/>
        <v>5.8823529411764705E-3</v>
      </c>
      <c r="BH287">
        <f t="shared" si="261"/>
        <v>0.10259917920656635</v>
      </c>
      <c r="BI287">
        <f t="shared" si="262"/>
        <v>2.9186549772500226E-2</v>
      </c>
      <c r="BL287">
        <f t="shared" si="263"/>
        <v>3.7154207013943293E-4</v>
      </c>
      <c r="BM287">
        <f t="shared" si="264"/>
        <v>8.1838730060376681E-3</v>
      </c>
      <c r="BN287">
        <f t="shared" si="265"/>
        <v>4.4438136533362631E-3</v>
      </c>
      <c r="BO287">
        <f t="shared" si="266"/>
        <v>2.627019935545784E-4</v>
      </c>
      <c r="BP287">
        <f t="shared" si="267"/>
        <v>3.0882250120809704E-4</v>
      </c>
      <c r="BQ287">
        <f t="shared" si="268"/>
        <v>2.6056608512777894E-7</v>
      </c>
      <c r="BR287">
        <f t="shared" si="269"/>
        <v>7.51003902421495E-3</v>
      </c>
      <c r="BS287">
        <f t="shared" si="270"/>
        <v>2.5381702200605546E-3</v>
      </c>
      <c r="BT287">
        <f t="shared" si="271"/>
        <v>1.8687202741860857E-4</v>
      </c>
      <c r="BU287">
        <f t="shared" si="272"/>
        <v>9.1527548262293127E-7</v>
      </c>
      <c r="BV287">
        <f t="shared" si="273"/>
        <v>4.0615217879313282E-4</v>
      </c>
      <c r="BW287">
        <f t="shared" si="274"/>
        <v>1.1631558582276161E-4</v>
      </c>
      <c r="BX287">
        <f t="shared" si="275"/>
        <v>9.8173955659238091E-3</v>
      </c>
      <c r="BY287">
        <f t="shared" si="276"/>
        <v>1.0749435169143415E-3</v>
      </c>
    </row>
    <row r="288" spans="1:77" ht="15.75" thickBot="1">
      <c r="A288" s="1">
        <v>40911</v>
      </c>
      <c r="B288" s="3">
        <v>17.98</v>
      </c>
      <c r="C288" s="3">
        <v>138</v>
      </c>
      <c r="D288" s="3">
        <v>800.9</v>
      </c>
      <c r="E288" s="3">
        <v>366.5</v>
      </c>
      <c r="F288" s="2">
        <v>93.74</v>
      </c>
      <c r="G288" s="3">
        <v>3435</v>
      </c>
      <c r="H288" s="2">
        <v>140.80000000000001</v>
      </c>
      <c r="I288" s="3">
        <v>85.42</v>
      </c>
      <c r="J288" s="3">
        <v>459</v>
      </c>
      <c r="K288" s="3">
        <v>12460</v>
      </c>
      <c r="L288" s="3">
        <v>385.5</v>
      </c>
      <c r="M288" s="3">
        <v>171.74</v>
      </c>
      <c r="N288" s="3">
        <v>815</v>
      </c>
      <c r="O288" s="3">
        <v>934.3</v>
      </c>
      <c r="Q288">
        <f t="shared" si="222"/>
        <v>3.348214285714214E-3</v>
      </c>
      <c r="R288">
        <f t="shared" si="223"/>
        <v>3.2624962586052186E-2</v>
      </c>
      <c r="S288">
        <f t="shared" si="224"/>
        <v>1.2515802781289479E-2</v>
      </c>
      <c r="T288">
        <f t="shared" si="225"/>
        <v>2.0891364902506964E-2</v>
      </c>
      <c r="U288">
        <f t="shared" si="226"/>
        <v>9.3679336707224101E-3</v>
      </c>
      <c r="V288">
        <f t="shared" si="227"/>
        <v>1.4771048744460856E-2</v>
      </c>
      <c r="W288">
        <f t="shared" si="228"/>
        <v>1.0840692081269433E-2</v>
      </c>
      <c r="X288">
        <f t="shared" si="229"/>
        <v>1.6904761904761926E-2</v>
      </c>
      <c r="Y288">
        <f t="shared" si="230"/>
        <v>4.3763676148796497E-3</v>
      </c>
      <c r="Z288">
        <f t="shared" si="231"/>
        <v>3.2113037893384712E-4</v>
      </c>
      <c r="AA288">
        <f t="shared" si="232"/>
        <v>7.8431372549019607E-3</v>
      </c>
      <c r="AB288">
        <f t="shared" si="233"/>
        <v>1.0175872007529077E-2</v>
      </c>
      <c r="AC288">
        <f t="shared" si="234"/>
        <v>0</v>
      </c>
      <c r="AD288">
        <f t="shared" si="234"/>
        <v>1.1475587311897703E-2</v>
      </c>
      <c r="AG288">
        <f t="shared" si="235"/>
        <v>8.2031892768682479E-6</v>
      </c>
      <c r="AH288">
        <f t="shared" si="236"/>
        <v>1.1894096306705995E-3</v>
      </c>
      <c r="AI288">
        <f t="shared" si="237"/>
        <v>1.642635017924956E-4</v>
      </c>
      <c r="AJ288">
        <f t="shared" si="238"/>
        <v>4.4224534154295718E-4</v>
      </c>
      <c r="AK288">
        <f t="shared" si="239"/>
        <v>9.2882233471060257E-5</v>
      </c>
      <c r="AL288">
        <f t="shared" si="240"/>
        <v>2.1124220827490741E-4</v>
      </c>
      <c r="AM288">
        <f t="shared" si="241"/>
        <v>1.4960990142940636E-4</v>
      </c>
      <c r="AN288">
        <f t="shared" si="242"/>
        <v>3.2890541175294592E-4</v>
      </c>
      <c r="AO288">
        <f t="shared" si="243"/>
        <v>1.5736392813336149E-5</v>
      </c>
      <c r="AP288">
        <f t="shared" si="244"/>
        <v>2.8181527666474913E-8</v>
      </c>
      <c r="AQ288">
        <f t="shared" si="245"/>
        <v>6.6410158357200301E-5</v>
      </c>
      <c r="AR288">
        <f t="shared" si="246"/>
        <v>1.0684815143362971E-4</v>
      </c>
      <c r="AS288">
        <f t="shared" si="247"/>
        <v>4.420660841751336E-8</v>
      </c>
      <c r="AT288">
        <f t="shared" si="248"/>
        <v>1.354078162034281E-4</v>
      </c>
      <c r="AV288">
        <f t="shared" si="249"/>
        <v>7.2829131652660502E-3</v>
      </c>
      <c r="AW288">
        <f t="shared" si="250"/>
        <v>-0.12045889101338435</v>
      </c>
      <c r="AX288">
        <f t="shared" si="251"/>
        <v>6.7866666666666631E-2</v>
      </c>
      <c r="AY288">
        <f t="shared" si="252"/>
        <v>9.6648713345302256E-2</v>
      </c>
      <c r="AZ288">
        <f t="shared" si="253"/>
        <v>-1.0666666666672124E-4</v>
      </c>
      <c r="BA288">
        <f t="shared" si="254"/>
        <v>4.725609756097561E-2</v>
      </c>
      <c r="BB288">
        <f t="shared" si="255"/>
        <v>6.7475360121304062E-2</v>
      </c>
      <c r="BC288">
        <f t="shared" si="256"/>
        <v>-1.2371372412995643E-2</v>
      </c>
      <c r="BD288">
        <f t="shared" si="257"/>
        <v>2.5469168900804237E-2</v>
      </c>
      <c r="BE288">
        <f t="shared" si="258"/>
        <v>1.1363636363636364E-2</v>
      </c>
      <c r="BF288">
        <f t="shared" si="259"/>
        <v>-5.9308922124806894E-3</v>
      </c>
      <c r="BG288">
        <f t="shared" si="260"/>
        <v>4.3274853801170124E-3</v>
      </c>
      <c r="BH288">
        <f t="shared" si="261"/>
        <v>0.13037447988904299</v>
      </c>
      <c r="BI288">
        <f t="shared" si="262"/>
        <v>5.1902724611573865E-2</v>
      </c>
      <c r="BL288">
        <f t="shared" si="263"/>
        <v>2.8719033749530742E-5</v>
      </c>
      <c r="BM288">
        <f t="shared" si="264"/>
        <v>7.2164389860599198E-3</v>
      </c>
      <c r="BN288">
        <f t="shared" si="265"/>
        <v>5.4852184321012342E-3</v>
      </c>
      <c r="BO288">
        <f t="shared" si="266"/>
        <v>9.7057616889449742E-3</v>
      </c>
      <c r="BP288">
        <f t="shared" si="267"/>
        <v>1.5926036346339753E-5</v>
      </c>
      <c r="BQ288">
        <f t="shared" si="268"/>
        <v>2.2128614947242034E-3</v>
      </c>
      <c r="BR288">
        <f t="shared" si="269"/>
        <v>8.8489956928486223E-3</v>
      </c>
      <c r="BS288">
        <f t="shared" si="270"/>
        <v>7.7055296082867696E-5</v>
      </c>
      <c r="BT288">
        <f t="shared" si="271"/>
        <v>2.8284023734101774E-4</v>
      </c>
      <c r="BU288">
        <f t="shared" si="272"/>
        <v>2.1909841598694787E-5</v>
      </c>
      <c r="BV288">
        <f t="shared" si="273"/>
        <v>5.5843068633964153E-8</v>
      </c>
      <c r="BW288">
        <f t="shared" si="274"/>
        <v>8.5194797813104112E-5</v>
      </c>
      <c r="BX288">
        <f t="shared" si="275"/>
        <v>1.6092970423828103E-2</v>
      </c>
      <c r="BY288">
        <f t="shared" si="276"/>
        <v>3.0805281823024326E-3</v>
      </c>
    </row>
    <row r="289" spans="1:77" ht="15.75" thickBot="1">
      <c r="A289" s="1">
        <v>40910</v>
      </c>
      <c r="B289" s="3">
        <v>17.920000000000002</v>
      </c>
      <c r="C289" s="3">
        <v>133.63999999999999</v>
      </c>
      <c r="D289" s="3">
        <v>791</v>
      </c>
      <c r="E289" s="3">
        <v>359</v>
      </c>
      <c r="F289" s="2">
        <v>92.87</v>
      </c>
      <c r="G289" s="3">
        <v>3385</v>
      </c>
      <c r="H289" s="2">
        <v>139.29</v>
      </c>
      <c r="I289" s="3">
        <v>84</v>
      </c>
      <c r="J289" s="3">
        <v>457</v>
      </c>
      <c r="K289" s="3">
        <v>12456</v>
      </c>
      <c r="L289" s="3">
        <v>382.5</v>
      </c>
      <c r="M289" s="3">
        <v>170.01</v>
      </c>
      <c r="N289" s="3">
        <v>815</v>
      </c>
      <c r="O289" s="3">
        <v>923.7</v>
      </c>
      <c r="Q289">
        <f t="shared" si="222"/>
        <v>2.2371364653245361E-3</v>
      </c>
      <c r="R289">
        <f t="shared" si="223"/>
        <v>4.4470496287612217E-2</v>
      </c>
      <c r="S289">
        <f t="shared" si="224"/>
        <v>6.3613231552162846E-3</v>
      </c>
      <c r="T289">
        <f t="shared" si="225"/>
        <v>3.4582132564841501E-2</v>
      </c>
      <c r="U289">
        <f t="shared" si="226"/>
        <v>1.22070844686649E-2</v>
      </c>
      <c r="V289">
        <f t="shared" si="227"/>
        <v>1.6516516516516516E-2</v>
      </c>
      <c r="W289">
        <f t="shared" si="228"/>
        <v>2.5775093894984905E-2</v>
      </c>
      <c r="X289">
        <f t="shared" si="229"/>
        <v>1.7441860465116251E-2</v>
      </c>
      <c r="Y289">
        <f t="shared" si="230"/>
        <v>0</v>
      </c>
      <c r="Z289">
        <f t="shared" si="231"/>
        <v>-9.8569157392686801E-3</v>
      </c>
      <c r="AA289">
        <f t="shared" si="232"/>
        <v>-1.5661707126077334E-3</v>
      </c>
      <c r="AB289">
        <f t="shared" si="233"/>
        <v>-5.7894736842105795E-3</v>
      </c>
      <c r="AC289">
        <f t="shared" si="234"/>
        <v>1.8877359669958772E-2</v>
      </c>
      <c r="AD289">
        <f t="shared" si="234"/>
        <v>1.3829436944353004E-2</v>
      </c>
      <c r="AG289">
        <f t="shared" si="235"/>
        <v>3.073160496217579E-6</v>
      </c>
      <c r="AH289">
        <f t="shared" si="236"/>
        <v>2.1467795340012912E-3</v>
      </c>
      <c r="AI289">
        <f t="shared" si="237"/>
        <v>4.4382946659545766E-5</v>
      </c>
      <c r="AJ289">
        <f t="shared" si="238"/>
        <v>1.2055060197843281E-3</v>
      </c>
      <c r="AK289">
        <f t="shared" si="239"/>
        <v>1.5566788604877405E-4</v>
      </c>
      <c r="AL289">
        <f t="shared" si="240"/>
        <v>2.6502672996808128E-4</v>
      </c>
      <c r="AM289">
        <f t="shared" si="241"/>
        <v>7.3798690803313191E-4</v>
      </c>
      <c r="AN289">
        <f t="shared" si="242"/>
        <v>3.4867525656535756E-4</v>
      </c>
      <c r="AO289">
        <f t="shared" si="243"/>
        <v>1.6765369436963319E-7</v>
      </c>
      <c r="AP289">
        <f t="shared" si="244"/>
        <v>1.0703805371168239E-4</v>
      </c>
      <c r="AQ289">
        <f t="shared" si="245"/>
        <v>1.587764204128868E-6</v>
      </c>
      <c r="AR289">
        <f t="shared" si="246"/>
        <v>3.168122511763582E-5</v>
      </c>
      <c r="AS289">
        <f t="shared" si="247"/>
        <v>3.4846084617672904E-4</v>
      </c>
      <c r="AT289">
        <f t="shared" si="248"/>
        <v>1.9572950286133236E-4</v>
      </c>
      <c r="AV289">
        <f t="shared" si="249"/>
        <v>6.7415730337079208E-3</v>
      </c>
      <c r="AW289">
        <f t="shared" si="250"/>
        <v>-0.14878980891719754</v>
      </c>
      <c r="AX289">
        <f t="shared" si="251"/>
        <v>6.6037735849056603E-2</v>
      </c>
      <c r="AY289">
        <f t="shared" si="252"/>
        <v>0.10631741140215717</v>
      </c>
      <c r="AZ289">
        <f t="shared" si="253"/>
        <v>4.0000000000000495E-3</v>
      </c>
      <c r="BA289">
        <f t="shared" si="254"/>
        <v>7.9744816586921854E-2</v>
      </c>
      <c r="BB289">
        <f t="shared" si="255"/>
        <v>5.9239543726235681E-2</v>
      </c>
      <c r="BC289">
        <f t="shared" si="256"/>
        <v>-5.9171597633136093E-3</v>
      </c>
      <c r="BD289">
        <f t="shared" si="257"/>
        <v>1.5555555555555555E-2</v>
      </c>
      <c r="BE289">
        <f t="shared" si="258"/>
        <v>-3.5200000000000001E-3</v>
      </c>
      <c r="BF289">
        <f t="shared" si="259"/>
        <v>-1.5444015444015444E-2</v>
      </c>
      <c r="BG289">
        <f t="shared" si="260"/>
        <v>-5.6731781494911626E-3</v>
      </c>
      <c r="BH289">
        <f t="shared" si="261"/>
        <v>0.17435158501440923</v>
      </c>
      <c r="BI289">
        <f t="shared" si="262"/>
        <v>5.7227881423829688E-2</v>
      </c>
      <c r="BL289">
        <f t="shared" si="263"/>
        <v>3.4814181847600755E-5</v>
      </c>
      <c r="BM289">
        <f t="shared" si="264"/>
        <v>1.2832481665175295E-2</v>
      </c>
      <c r="BN289">
        <f t="shared" si="265"/>
        <v>5.217653918693459E-3</v>
      </c>
      <c r="BO289">
        <f t="shared" si="266"/>
        <v>1.1704323602252978E-2</v>
      </c>
      <c r="BP289">
        <f t="shared" si="267"/>
        <v>6.5568056811704016E-5</v>
      </c>
      <c r="BQ289">
        <f t="shared" si="268"/>
        <v>6.3249860372978977E-3</v>
      </c>
      <c r="BR289">
        <f t="shared" si="269"/>
        <v>7.3673526821088787E-3</v>
      </c>
      <c r="BS289">
        <f t="shared" si="270"/>
        <v>2.3202379370539913E-4</v>
      </c>
      <c r="BT289">
        <f t="shared" si="271"/>
        <v>4.7668548943582178E-5</v>
      </c>
      <c r="BU289">
        <f t="shared" si="272"/>
        <v>1.0409797240012462E-4</v>
      </c>
      <c r="BV289">
        <f t="shared" si="273"/>
        <v>8.605923811635252E-5</v>
      </c>
      <c r="BW289">
        <f t="shared" si="274"/>
        <v>5.9376382845239967E-7</v>
      </c>
      <c r="BX289">
        <f t="shared" si="275"/>
        <v>2.9184657733046779E-2</v>
      </c>
      <c r="BY289">
        <f t="shared" si="276"/>
        <v>3.7000045741854798E-3</v>
      </c>
    </row>
    <row r="290" spans="1:77" ht="15.75" thickBot="1">
      <c r="A290" s="1">
        <v>40907</v>
      </c>
      <c r="B290" s="3">
        <v>17.88</v>
      </c>
      <c r="C290" s="3">
        <v>127.95</v>
      </c>
      <c r="D290" s="3">
        <v>786</v>
      </c>
      <c r="E290" s="3">
        <v>347</v>
      </c>
      <c r="F290" s="2">
        <v>91.75</v>
      </c>
      <c r="G290" s="3">
        <v>3330</v>
      </c>
      <c r="H290" s="2">
        <v>135.79</v>
      </c>
      <c r="I290" s="3">
        <v>82.56</v>
      </c>
      <c r="J290" s="3">
        <v>457</v>
      </c>
      <c r="K290" s="3">
        <v>12580</v>
      </c>
      <c r="L290" s="3">
        <v>383.1</v>
      </c>
      <c r="M290" s="3">
        <v>171</v>
      </c>
      <c r="N290" s="3">
        <v>799.9</v>
      </c>
      <c r="O290" s="3">
        <v>911.1</v>
      </c>
      <c r="Q290">
        <f t="shared" si="222"/>
        <v>3.3526011560693542E-2</v>
      </c>
      <c r="R290">
        <f t="shared" si="223"/>
        <v>9.1489865131319237E-3</v>
      </c>
      <c r="S290">
        <f t="shared" si="224"/>
        <v>-5.0632911392405064E-3</v>
      </c>
      <c r="T290">
        <f t="shared" si="225"/>
        <v>2.8901734104046241E-3</v>
      </c>
      <c r="U290">
        <f t="shared" si="226"/>
        <v>1.3812154696132596E-2</v>
      </c>
      <c r="V290">
        <f t="shared" si="227"/>
        <v>6.650544135429262E-3</v>
      </c>
      <c r="W290">
        <f t="shared" si="228"/>
        <v>7.7927861065754996E-3</v>
      </c>
      <c r="X290">
        <f t="shared" si="229"/>
        <v>-2.8591599011648344E-2</v>
      </c>
      <c r="Y290">
        <f t="shared" si="230"/>
        <v>2.1929824561403508E-3</v>
      </c>
      <c r="Z290">
        <f t="shared" si="231"/>
        <v>1.9114367633004141E-3</v>
      </c>
      <c r="AA290">
        <f t="shared" si="232"/>
        <v>2.8795811518325201E-3</v>
      </c>
      <c r="AB290">
        <f t="shared" si="233"/>
        <v>3.1090514460022358E-3</v>
      </c>
      <c r="AC290">
        <f t="shared" si="234"/>
        <v>2.8016964400462606E-2</v>
      </c>
      <c r="AD290">
        <f t="shared" si="234"/>
        <v>5.74014791919643E-3</v>
      </c>
      <c r="AG290">
        <f t="shared" si="235"/>
        <v>1.0917683653003847E-3</v>
      </c>
      <c r="AH290">
        <f t="shared" si="236"/>
        <v>1.2126067548489671E-4</v>
      </c>
      <c r="AI290">
        <f t="shared" si="237"/>
        <v>2.2681992596445672E-5</v>
      </c>
      <c r="AJ290">
        <f t="shared" si="238"/>
        <v>9.1714403154191091E-6</v>
      </c>
      <c r="AK290">
        <f t="shared" si="239"/>
        <v>1.9829607572106024E-4</v>
      </c>
      <c r="AL290">
        <f t="shared" si="240"/>
        <v>4.1135152591039873E-5</v>
      </c>
      <c r="AM290">
        <f t="shared" si="241"/>
        <v>8.4338631358222001E-5</v>
      </c>
      <c r="AN290">
        <f t="shared" si="242"/>
        <v>7.4860305432469852E-4</v>
      </c>
      <c r="AO290">
        <f t="shared" si="243"/>
        <v>3.1809688916164545E-6</v>
      </c>
      <c r="AP290">
        <f t="shared" si="244"/>
        <v>2.0233151778006342E-6</v>
      </c>
      <c r="AQ290">
        <f t="shared" si="245"/>
        <v>1.0148599787233307E-5</v>
      </c>
      <c r="AR290">
        <f t="shared" si="246"/>
        <v>1.0692359723219003E-5</v>
      </c>
      <c r="AS290">
        <f t="shared" si="247"/>
        <v>7.7321316129463468E-4</v>
      </c>
      <c r="AT290">
        <f t="shared" si="248"/>
        <v>3.4822356018687146E-5</v>
      </c>
      <c r="AV290">
        <f t="shared" si="249"/>
        <v>1.5909090909090772E-2</v>
      </c>
      <c r="AW290">
        <f t="shared" si="250"/>
        <v>-0.19528301886792451</v>
      </c>
      <c r="AX290">
        <f t="shared" si="251"/>
        <v>5.8585858585858588E-2</v>
      </c>
      <c r="AY290">
        <f t="shared" si="252"/>
        <v>4.8338368580060423E-2</v>
      </c>
      <c r="AZ290">
        <f t="shared" si="253"/>
        <v>-1.3440860215053764E-2</v>
      </c>
      <c r="BA290">
        <f t="shared" si="254"/>
        <v>6.7992302758178316E-2</v>
      </c>
      <c r="BB290">
        <f t="shared" si="255"/>
        <v>8.8410104011886915E-3</v>
      </c>
      <c r="BC290">
        <f t="shared" si="256"/>
        <v>3.6350418029808718E-4</v>
      </c>
      <c r="BD290">
        <f t="shared" si="257"/>
        <v>1.5555555555555555E-2</v>
      </c>
      <c r="BE290">
        <f t="shared" si="258"/>
        <v>2.4429967426710098E-2</v>
      </c>
      <c r="BF290">
        <f t="shared" si="259"/>
        <v>-2.7664974619289281E-2</v>
      </c>
      <c r="BG290">
        <f t="shared" si="260"/>
        <v>0</v>
      </c>
      <c r="BH290">
        <f t="shared" si="261"/>
        <v>0.14271428571428568</v>
      </c>
      <c r="BI290">
        <f t="shared" si="262"/>
        <v>3.6636704972124297E-2</v>
      </c>
      <c r="BL290">
        <f t="shared" si="263"/>
        <v>1.0674357284512185E-5</v>
      </c>
      <c r="BM290">
        <f t="shared" si="264"/>
        <v>2.5527652474411848E-2</v>
      </c>
      <c r="BN290">
        <f t="shared" si="265"/>
        <v>4.196636579054446E-3</v>
      </c>
      <c r="BO290">
        <f t="shared" si="266"/>
        <v>2.5207909931500988E-3</v>
      </c>
      <c r="BP290">
        <f t="shared" si="267"/>
        <v>8.7300052570592296E-5</v>
      </c>
      <c r="BQ290">
        <f t="shared" si="268"/>
        <v>4.5937579208216676E-3</v>
      </c>
      <c r="BR290">
        <f t="shared" si="269"/>
        <v>1.255621571861578E-3</v>
      </c>
      <c r="BS290">
        <f t="shared" si="270"/>
        <v>4.6280879045557772E-4</v>
      </c>
      <c r="BT290">
        <f t="shared" si="271"/>
        <v>4.7668548943582178E-5</v>
      </c>
      <c r="BU290">
        <f t="shared" si="272"/>
        <v>3.1496048261396494E-4</v>
      </c>
      <c r="BV290">
        <f t="shared" si="273"/>
        <v>4.6215415909230188E-4</v>
      </c>
      <c r="BW290">
        <f t="shared" si="274"/>
        <v>2.4035657626576671E-5</v>
      </c>
      <c r="BX290">
        <f t="shared" si="275"/>
        <v>1.9376049182570281E-2</v>
      </c>
      <c r="BY290">
        <f t="shared" si="276"/>
        <v>1.6189748419084874E-3</v>
      </c>
    </row>
    <row r="291" spans="1:77" ht="15.75" thickBot="1">
      <c r="A291" s="1">
        <v>40906</v>
      </c>
      <c r="B291" s="3">
        <v>17.3</v>
      </c>
      <c r="C291" s="3">
        <v>126.79</v>
      </c>
      <c r="D291" s="3">
        <v>790</v>
      </c>
      <c r="E291" s="3">
        <v>346</v>
      </c>
      <c r="F291" s="2">
        <v>90.5</v>
      </c>
      <c r="G291" s="3">
        <v>3308</v>
      </c>
      <c r="H291" s="2">
        <v>134.74</v>
      </c>
      <c r="I291" s="3">
        <v>84.99</v>
      </c>
      <c r="J291" s="3">
        <v>456</v>
      </c>
      <c r="K291" s="3">
        <v>12556</v>
      </c>
      <c r="L291" s="3">
        <v>382</v>
      </c>
      <c r="M291" s="3">
        <v>170.47</v>
      </c>
      <c r="N291" s="3">
        <v>778.1</v>
      </c>
      <c r="O291" s="3">
        <v>905.9</v>
      </c>
      <c r="Q291">
        <f t="shared" si="222"/>
        <v>-1.3683010262257609E-2</v>
      </c>
      <c r="R291">
        <f t="shared" si="223"/>
        <v>-9.4531249999999512E-3</v>
      </c>
      <c r="S291">
        <f t="shared" si="224"/>
        <v>1.282051282051282E-2</v>
      </c>
      <c r="T291">
        <f t="shared" si="225"/>
        <v>-2.881844380403458E-3</v>
      </c>
      <c r="U291">
        <f t="shared" si="226"/>
        <v>-1.324210990951275E-3</v>
      </c>
      <c r="V291">
        <f t="shared" si="227"/>
        <v>7.6149862930246729E-3</v>
      </c>
      <c r="W291">
        <f t="shared" si="228"/>
        <v>2.9775197260682273E-3</v>
      </c>
      <c r="X291">
        <f t="shared" si="229"/>
        <v>1.3474839017409914E-2</v>
      </c>
      <c r="Y291">
        <f t="shared" si="230"/>
        <v>9.5195926499889554E-3</v>
      </c>
      <c r="Z291">
        <f t="shared" si="231"/>
        <v>4.4799999999999996E-3</v>
      </c>
      <c r="AA291">
        <f t="shared" si="232"/>
        <v>6.3224446786090023E-3</v>
      </c>
      <c r="AB291">
        <f t="shared" si="233"/>
        <v>-3.0994152046783692E-3</v>
      </c>
      <c r="AC291">
        <f t="shared" si="234"/>
        <v>-2.591387080620923E-2</v>
      </c>
      <c r="AD291">
        <f t="shared" si="234"/>
        <v>8.8388023422821178E-4</v>
      </c>
      <c r="AG291">
        <f t="shared" si="235"/>
        <v>2.0070682207715723E-4</v>
      </c>
      <c r="AH291">
        <f t="shared" si="236"/>
        <v>5.7612183526219792E-5</v>
      </c>
      <c r="AI291">
        <f t="shared" si="237"/>
        <v>1.721670021581134E-4</v>
      </c>
      <c r="AJ291">
        <f t="shared" si="238"/>
        <v>7.5272268111598322E-6</v>
      </c>
      <c r="AK291">
        <f t="shared" si="239"/>
        <v>1.11218484052059E-6</v>
      </c>
      <c r="AL291">
        <f t="shared" si="240"/>
        <v>5.4436527186685357E-5</v>
      </c>
      <c r="AM291">
        <f t="shared" si="241"/>
        <v>1.9082396831984236E-5</v>
      </c>
      <c r="AN291">
        <f t="shared" si="242"/>
        <v>2.1626133784208228E-4</v>
      </c>
      <c r="AO291">
        <f t="shared" si="243"/>
        <v>8.2994601386002708E-5</v>
      </c>
      <c r="AP291">
        <f t="shared" si="244"/>
        <v>1.5928049665966503E-5</v>
      </c>
      <c r="AQ291">
        <f t="shared" si="245"/>
        <v>4.3937678185212235E-5</v>
      </c>
      <c r="AR291">
        <f t="shared" si="246"/>
        <v>8.6350717702123872E-6</v>
      </c>
      <c r="AS291">
        <f t="shared" si="247"/>
        <v>6.824698799801043E-4</v>
      </c>
      <c r="AT291">
        <f t="shared" si="248"/>
        <v>1.0915638742129785E-6</v>
      </c>
      <c r="AV291">
        <f t="shared" si="249"/>
        <v>-1.983002832861178E-2</v>
      </c>
      <c r="AW291">
        <f t="shared" si="250"/>
        <v>-0.15473333333333328</v>
      </c>
      <c r="AX291">
        <f t="shared" si="251"/>
        <v>0.1173974540311174</v>
      </c>
      <c r="AY291">
        <f t="shared" si="252"/>
        <v>0.12630208333333337</v>
      </c>
      <c r="AZ291">
        <f t="shared" si="253"/>
        <v>-2.0668758792338454E-2</v>
      </c>
      <c r="BA291">
        <f t="shared" si="254"/>
        <v>0.11756756756756757</v>
      </c>
      <c r="BB291">
        <f t="shared" si="255"/>
        <v>4.4496124031007819E-2</v>
      </c>
      <c r="BC291">
        <f t="shared" si="256"/>
        <v>1.1785714285714224E-2</v>
      </c>
      <c r="BD291">
        <f t="shared" si="257"/>
        <v>1.3333333333333334E-2</v>
      </c>
      <c r="BE291">
        <f t="shared" si="258"/>
        <v>1.6680161943319838E-2</v>
      </c>
      <c r="BF291">
        <f t="shared" si="259"/>
        <v>-6.5019505851755524E-3</v>
      </c>
      <c r="BG291">
        <f t="shared" si="260"/>
        <v>-3.0994152046783692E-3</v>
      </c>
      <c r="BH291">
        <f t="shared" si="261"/>
        <v>0.16307922272047837</v>
      </c>
      <c r="BI291">
        <f t="shared" si="262"/>
        <v>7.410481384870761E-2</v>
      </c>
      <c r="BL291">
        <f t="shared" si="263"/>
        <v>1.054427909940384E-3</v>
      </c>
      <c r="BM291">
        <f t="shared" si="264"/>
        <v>1.421437850678681E-2</v>
      </c>
      <c r="BN291">
        <f t="shared" si="265"/>
        <v>1.5275241483313688E-2</v>
      </c>
      <c r="BO291">
        <f t="shared" si="266"/>
        <v>1.6427855024585533E-2</v>
      </c>
      <c r="BP291">
        <f t="shared" si="267"/>
        <v>2.7460958421331465E-4</v>
      </c>
      <c r="BQ291">
        <f t="shared" si="268"/>
        <v>1.3771616720052048E-2</v>
      </c>
      <c r="BR291">
        <f t="shared" si="269"/>
        <v>5.0537688399043025E-3</v>
      </c>
      <c r="BS291">
        <f t="shared" si="270"/>
        <v>1.0847274851573442E-3</v>
      </c>
      <c r="BT291">
        <f t="shared" si="271"/>
        <v>2.192130333295428E-5</v>
      </c>
      <c r="BU291">
        <f t="shared" si="272"/>
        <v>9.9946418274612139E-5</v>
      </c>
      <c r="BV291">
        <f t="shared" si="273"/>
        <v>1.1205554866997344E-7</v>
      </c>
      <c r="BW291">
        <f t="shared" si="274"/>
        <v>3.251538251294768E-6</v>
      </c>
      <c r="BX291">
        <f t="shared" si="275"/>
        <v>2.5460291867209248E-2</v>
      </c>
      <c r="BY291">
        <f t="shared" si="276"/>
        <v>6.0380041349983411E-3</v>
      </c>
    </row>
    <row r="292" spans="1:77" ht="15.75" thickBot="1">
      <c r="A292" s="1">
        <v>40905</v>
      </c>
      <c r="B292" s="3">
        <v>17.54</v>
      </c>
      <c r="C292" s="3">
        <v>128</v>
      </c>
      <c r="D292" s="3">
        <v>780</v>
      </c>
      <c r="E292" s="3">
        <v>347</v>
      </c>
      <c r="F292" s="2">
        <v>90.62</v>
      </c>
      <c r="G292" s="3">
        <v>3283</v>
      </c>
      <c r="H292" s="2">
        <v>134.34</v>
      </c>
      <c r="I292" s="3">
        <v>83.86</v>
      </c>
      <c r="J292" s="3">
        <v>451.7</v>
      </c>
      <c r="K292" s="3">
        <v>12500</v>
      </c>
      <c r="L292" s="3">
        <v>379.6</v>
      </c>
      <c r="M292" s="3">
        <v>171</v>
      </c>
      <c r="N292" s="3">
        <v>798.8</v>
      </c>
      <c r="O292" s="3">
        <v>905.1</v>
      </c>
      <c r="Q292">
        <f t="shared" si="222"/>
        <v>-8.4793668739401983E-3</v>
      </c>
      <c r="R292">
        <f t="shared" si="223"/>
        <v>-3.6869826937547069E-2</v>
      </c>
      <c r="S292">
        <f t="shared" si="224"/>
        <v>-3.8314176245210726E-3</v>
      </c>
      <c r="T292">
        <f t="shared" si="225"/>
        <v>-3.4462952326248957E-3</v>
      </c>
      <c r="U292">
        <f t="shared" si="226"/>
        <v>-1.3391399020141425E-2</v>
      </c>
      <c r="V292">
        <f t="shared" si="227"/>
        <v>-1.0846640554383851E-2</v>
      </c>
      <c r="W292">
        <f t="shared" si="228"/>
        <v>-8.5608856088560635E-3</v>
      </c>
      <c r="X292">
        <f t="shared" si="229"/>
        <v>-2.204081632653062E-2</v>
      </c>
      <c r="Y292">
        <f t="shared" si="230"/>
        <v>-7.2527472527472775E-3</v>
      </c>
      <c r="Z292">
        <f t="shared" si="231"/>
        <v>2.0408163265306121E-2</v>
      </c>
      <c r="AA292">
        <f t="shared" si="232"/>
        <v>2.0155872077398548E-2</v>
      </c>
      <c r="AB292">
        <f t="shared" si="233"/>
        <v>0</v>
      </c>
      <c r="AC292">
        <f t="shared" si="234"/>
        <v>-7.7018633540373235E-3</v>
      </c>
      <c r="AD292">
        <f t="shared" si="234"/>
        <v>-1.434245366284151E-3</v>
      </c>
      <c r="AG292">
        <f t="shared" si="235"/>
        <v>8.034361748845597E-5</v>
      </c>
      <c r="AH292">
        <f t="shared" si="236"/>
        <v>1.2254880143784282E-3</v>
      </c>
      <c r="AI292">
        <f t="shared" si="237"/>
        <v>1.2465758060970633E-5</v>
      </c>
      <c r="AJ292">
        <f t="shared" si="238"/>
        <v>1.0943062807695829E-5</v>
      </c>
      <c r="AK292">
        <f t="shared" si="239"/>
        <v>1.7218136687758762E-4</v>
      </c>
      <c r="AL292">
        <f t="shared" si="240"/>
        <v>1.2284431564055755E-4</v>
      </c>
      <c r="AM292">
        <f t="shared" si="241"/>
        <v>5.1409832842418635E-5</v>
      </c>
      <c r="AN292">
        <f t="shared" si="242"/>
        <v>4.3304896973026425E-4</v>
      </c>
      <c r="AO292">
        <f t="shared" si="243"/>
        <v>5.8709348926264682E-5</v>
      </c>
      <c r="AP292">
        <f t="shared" si="244"/>
        <v>3.9677290880105225E-4</v>
      </c>
      <c r="AQ292">
        <f t="shared" si="245"/>
        <v>4.1869252858474094E-4</v>
      </c>
      <c r="AR292">
        <f t="shared" si="246"/>
        <v>2.5877851239446424E-8</v>
      </c>
      <c r="AS292">
        <f t="shared" si="247"/>
        <v>6.2601595902500825E-5</v>
      </c>
      <c r="AT292">
        <f t="shared" si="248"/>
        <v>1.6214106931618555E-6</v>
      </c>
      <c r="AV292">
        <f t="shared" si="249"/>
        <v>-3.9956212370005496E-2</v>
      </c>
      <c r="AW292">
        <f t="shared" si="250"/>
        <v>-0.1628515369522564</v>
      </c>
      <c r="AX292">
        <f t="shared" si="251"/>
        <v>7.8838174273858919E-2</v>
      </c>
      <c r="AY292">
        <f t="shared" si="252"/>
        <v>0.10685805422647528</v>
      </c>
      <c r="AZ292">
        <f t="shared" si="253"/>
        <v>-3.2870864461045875E-2</v>
      </c>
      <c r="BA292">
        <f t="shared" si="254"/>
        <v>6.4871878040869288E-2</v>
      </c>
      <c r="BB292">
        <f t="shared" si="255"/>
        <v>2.0820668693009189E-2</v>
      </c>
      <c r="BC292">
        <f t="shared" si="256"/>
        <v>-6.8222222222222226E-2</v>
      </c>
      <c r="BD292">
        <f t="shared" si="257"/>
        <v>-7.2527472527472775E-3</v>
      </c>
      <c r="BE292">
        <f t="shared" si="258"/>
        <v>4.0160642570281121E-3</v>
      </c>
      <c r="BF292">
        <f t="shared" si="259"/>
        <v>-1.8360486164985691E-2</v>
      </c>
      <c r="BG292">
        <f t="shared" si="260"/>
        <v>1.7546938059309316E-4</v>
      </c>
      <c r="BH292">
        <f t="shared" si="261"/>
        <v>0.21030303030303024</v>
      </c>
      <c r="BI292">
        <f t="shared" si="262"/>
        <v>5.3299197020830989E-2</v>
      </c>
      <c r="BL292">
        <f t="shared" si="263"/>
        <v>2.7665643090459421E-3</v>
      </c>
      <c r="BM292">
        <f t="shared" si="264"/>
        <v>1.6216054265306118E-2</v>
      </c>
      <c r="BN292">
        <f t="shared" si="265"/>
        <v>7.2307417204956108E-3</v>
      </c>
      <c r="BO292">
        <f t="shared" si="266"/>
        <v>1.1821596430829752E-2</v>
      </c>
      <c r="BP292">
        <f t="shared" si="267"/>
        <v>8.2791165282642028E-4</v>
      </c>
      <c r="BQ292">
        <f t="shared" si="268"/>
        <v>4.1805072528549106E-3</v>
      </c>
      <c r="BR292">
        <f t="shared" si="269"/>
        <v>2.2481261997005452E-3</v>
      </c>
      <c r="BS292">
        <f t="shared" si="270"/>
        <v>2.2158423992621368E-3</v>
      </c>
      <c r="BT292">
        <f t="shared" si="271"/>
        <v>2.5293917012190673E-4</v>
      </c>
      <c r="BU292">
        <f t="shared" si="272"/>
        <v>7.1117002692644946E-6</v>
      </c>
      <c r="BV292">
        <f t="shared" si="273"/>
        <v>1.4867613987662538E-4</v>
      </c>
      <c r="BW292">
        <f t="shared" si="274"/>
        <v>2.5786965616183343E-5</v>
      </c>
      <c r="BX292">
        <f t="shared" si="275"/>
        <v>4.2760707196786041E-2</v>
      </c>
      <c r="BY292">
        <f t="shared" si="276"/>
        <v>3.2374937542916735E-3</v>
      </c>
    </row>
    <row r="293" spans="1:77" ht="15.75" thickBot="1">
      <c r="A293" s="1">
        <v>40904</v>
      </c>
      <c r="B293" s="3">
        <v>17.690000000000001</v>
      </c>
      <c r="C293" s="3">
        <v>132.9</v>
      </c>
      <c r="D293" s="3">
        <v>783</v>
      </c>
      <c r="E293" s="3">
        <v>348.2</v>
      </c>
      <c r="F293" s="2">
        <v>91.85</v>
      </c>
      <c r="G293" s="3">
        <v>3319</v>
      </c>
      <c r="H293" s="2">
        <v>135.5</v>
      </c>
      <c r="I293" s="3">
        <v>85.75</v>
      </c>
      <c r="J293" s="3">
        <v>455</v>
      </c>
      <c r="K293" s="3">
        <v>12250</v>
      </c>
      <c r="L293" s="3">
        <v>372.1</v>
      </c>
      <c r="M293" s="3">
        <v>171</v>
      </c>
      <c r="N293" s="3">
        <v>805</v>
      </c>
      <c r="O293" s="3">
        <v>906.4</v>
      </c>
      <c r="Q293">
        <f t="shared" si="222"/>
        <v>3.972758229284919E-3</v>
      </c>
      <c r="R293">
        <f t="shared" si="223"/>
        <v>2.52256422124509E-2</v>
      </c>
      <c r="S293">
        <f t="shared" si="224"/>
        <v>1.8205461638491547E-2</v>
      </c>
      <c r="T293">
        <f t="shared" si="225"/>
        <v>3.1691155286659922E-3</v>
      </c>
      <c r="U293">
        <f t="shared" si="226"/>
        <v>-5.4406964091416072E-4</v>
      </c>
      <c r="V293">
        <f t="shared" si="227"/>
        <v>1.653905053598775E-2</v>
      </c>
      <c r="W293">
        <f t="shared" si="228"/>
        <v>7.4349442379182153E-3</v>
      </c>
      <c r="X293">
        <f t="shared" si="229"/>
        <v>7.0019838954373057E-4</v>
      </c>
      <c r="Y293">
        <f t="shared" si="230"/>
        <v>0</v>
      </c>
      <c r="Z293">
        <f t="shared" si="231"/>
        <v>3.0624263839811542E-2</v>
      </c>
      <c r="AA293">
        <f t="shared" si="232"/>
        <v>-5.3461641272387062E-3</v>
      </c>
      <c r="AB293">
        <f t="shared" si="233"/>
        <v>0</v>
      </c>
      <c r="AC293">
        <f t="shared" si="234"/>
        <v>6.2500000000000003E-3</v>
      </c>
      <c r="AD293">
        <f t="shared" si="234"/>
        <v>8.6801691520141944E-3</v>
      </c>
      <c r="AG293">
        <f t="shared" si="235"/>
        <v>1.2170783300718049E-5</v>
      </c>
      <c r="AH293">
        <f t="shared" si="236"/>
        <v>7.3378673528511627E-4</v>
      </c>
      <c r="AI293">
        <f t="shared" si="237"/>
        <v>3.4247911345077181E-4</v>
      </c>
      <c r="AJ293">
        <f t="shared" si="238"/>
        <v>1.0938767173425407E-5</v>
      </c>
      <c r="AK293">
        <f t="shared" si="239"/>
        <v>7.5328508393695753E-8</v>
      </c>
      <c r="AL293">
        <f t="shared" si="240"/>
        <v>2.6576092927080454E-4</v>
      </c>
      <c r="AM293">
        <f t="shared" si="241"/>
        <v>7.7894124221900503E-5</v>
      </c>
      <c r="AN293">
        <f t="shared" si="242"/>
        <v>3.7294795022801828E-6</v>
      </c>
      <c r="AO293">
        <f t="shared" si="243"/>
        <v>1.6765369436963319E-7</v>
      </c>
      <c r="AP293">
        <f t="shared" si="244"/>
        <v>9.0813389009776686E-4</v>
      </c>
      <c r="AQ293">
        <f t="shared" si="245"/>
        <v>2.5402190422443898E-5</v>
      </c>
      <c r="AR293">
        <f t="shared" si="246"/>
        <v>2.5877851239446424E-8</v>
      </c>
      <c r="AS293">
        <f t="shared" si="247"/>
        <v>3.6478535654077502E-5</v>
      </c>
      <c r="AT293">
        <f t="shared" si="248"/>
        <v>7.8164487980482728E-5</v>
      </c>
      <c r="AV293">
        <f t="shared" si="249"/>
        <v>-3.596730245231608E-2</v>
      </c>
      <c r="AW293">
        <f t="shared" si="250"/>
        <v>-9.6532970768184831E-2</v>
      </c>
      <c r="AX293">
        <f t="shared" si="251"/>
        <v>9.0529247910863503E-2</v>
      </c>
      <c r="AY293">
        <f t="shared" si="252"/>
        <v>0.20986796386379422</v>
      </c>
      <c r="AZ293">
        <f t="shared" si="253"/>
        <v>-6.9196669910260638E-3</v>
      </c>
      <c r="BA293">
        <f t="shared" si="254"/>
        <v>8.8196721311475407E-2</v>
      </c>
      <c r="BB293">
        <f t="shared" si="255"/>
        <v>7.5396825396825393E-2</v>
      </c>
      <c r="BC293">
        <f t="shared" si="256"/>
        <v>-4.7010446765948032E-2</v>
      </c>
      <c r="BD293">
        <f t="shared" si="257"/>
        <v>1.1111111111111112E-2</v>
      </c>
      <c r="BE293">
        <f t="shared" si="258"/>
        <v>-1.2096774193548387E-2</v>
      </c>
      <c r="BF293">
        <f t="shared" si="259"/>
        <v>-3.6260036260036259E-2</v>
      </c>
      <c r="BG293">
        <f t="shared" si="260"/>
        <v>-2.9154518950437317E-3</v>
      </c>
      <c r="BH293">
        <f t="shared" si="261"/>
        <v>0.27252608283275365</v>
      </c>
      <c r="BI293">
        <f t="shared" si="262"/>
        <v>7.5207591933570558E-2</v>
      </c>
      <c r="BL293">
        <f t="shared" si="263"/>
        <v>2.3628572284811454E-3</v>
      </c>
      <c r="BM293">
        <f t="shared" si="264"/>
        <v>3.7238926845358897E-3</v>
      </c>
      <c r="BN293">
        <f t="shared" si="265"/>
        <v>9.3556950127010943E-3</v>
      </c>
      <c r="BO293">
        <f t="shared" si="266"/>
        <v>4.4832588818603442E-2</v>
      </c>
      <c r="BP293">
        <f t="shared" si="267"/>
        <v>7.9651316989802608E-6</v>
      </c>
      <c r="BQ293">
        <f t="shared" si="268"/>
        <v>7.7407769912835565E-3</v>
      </c>
      <c r="BR293">
        <f t="shared" si="269"/>
        <v>1.0402075533198914E-2</v>
      </c>
      <c r="BS293">
        <f t="shared" si="270"/>
        <v>6.6878923889562391E-4</v>
      </c>
      <c r="BT293">
        <f t="shared" si="271"/>
        <v>6.0506009322029073E-6</v>
      </c>
      <c r="BU293">
        <f t="shared" si="272"/>
        <v>3.5267396141178955E-4</v>
      </c>
      <c r="BV293">
        <f t="shared" si="273"/>
        <v>9.0557857791720041E-4</v>
      </c>
      <c r="BW293">
        <f t="shared" si="274"/>
        <v>3.9488268477684002E-6</v>
      </c>
      <c r="BX293">
        <f t="shared" si="275"/>
        <v>7.2366205196930891E-2</v>
      </c>
      <c r="BY293">
        <f t="shared" si="276"/>
        <v>6.2106021041432435E-3</v>
      </c>
    </row>
    <row r="294" spans="1:77" ht="15.75" thickBot="1">
      <c r="A294" s="1">
        <v>40900</v>
      </c>
      <c r="B294" s="3">
        <v>17.62</v>
      </c>
      <c r="C294" s="3">
        <v>129.63</v>
      </c>
      <c r="D294" s="3">
        <v>769</v>
      </c>
      <c r="E294" s="3">
        <v>347.1</v>
      </c>
      <c r="F294" s="2">
        <v>91.9</v>
      </c>
      <c r="G294" s="3">
        <v>3265</v>
      </c>
      <c r="H294" s="2">
        <v>134.5</v>
      </c>
      <c r="I294" s="3">
        <v>85.69</v>
      </c>
      <c r="J294" s="3">
        <v>455</v>
      </c>
      <c r="K294" s="3">
        <v>11886</v>
      </c>
      <c r="L294" s="3">
        <v>374.1</v>
      </c>
      <c r="M294" s="3">
        <v>171</v>
      </c>
      <c r="N294" s="3">
        <v>800</v>
      </c>
      <c r="O294" s="3">
        <v>898.6</v>
      </c>
      <c r="Q294">
        <f t="shared" si="222"/>
        <v>2.1449275362318897E-2</v>
      </c>
      <c r="R294">
        <f t="shared" si="223"/>
        <v>-6.6666666666667018E-3</v>
      </c>
      <c r="S294">
        <f t="shared" si="224"/>
        <v>-9.0206185567010301E-3</v>
      </c>
      <c r="T294">
        <f t="shared" si="225"/>
        <v>2.9970326409495616E-2</v>
      </c>
      <c r="U294">
        <f t="shared" si="226"/>
        <v>-1.0869565217390686E-3</v>
      </c>
      <c r="V294">
        <f t="shared" si="227"/>
        <v>1.6500622665006227E-2</v>
      </c>
      <c r="W294">
        <f t="shared" si="228"/>
        <v>1.2115283317029225E-2</v>
      </c>
      <c r="X294">
        <f t="shared" si="229"/>
        <v>1.3363292336802217E-2</v>
      </c>
      <c r="Y294">
        <f t="shared" si="230"/>
        <v>2.1982853374372991E-4</v>
      </c>
      <c r="Z294">
        <f t="shared" si="231"/>
        <v>-8.6738949124270225E-3</v>
      </c>
      <c r="AA294">
        <f t="shared" si="232"/>
        <v>-7.692307692307632E-3</v>
      </c>
      <c r="AB294">
        <f t="shared" si="233"/>
        <v>-2.8573094641087472E-3</v>
      </c>
      <c r="AC294">
        <f t="shared" si="234"/>
        <v>2.0408163265306121E-2</v>
      </c>
      <c r="AD294">
        <f t="shared" si="234"/>
        <v>7.8510542844324807E-3</v>
      </c>
      <c r="AG294">
        <f t="shared" si="235"/>
        <v>4.3953886078051854E-4</v>
      </c>
      <c r="AH294">
        <f t="shared" si="236"/>
        <v>2.3076596942610164E-5</v>
      </c>
      <c r="AI294">
        <f t="shared" si="237"/>
        <v>7.603646374931296E-5</v>
      </c>
      <c r="AJ294">
        <f t="shared" si="238"/>
        <v>9.0652728769758187E-4</v>
      </c>
      <c r="AK294">
        <f t="shared" si="239"/>
        <v>6.680565692094738E-7</v>
      </c>
      <c r="AL294">
        <f t="shared" si="240"/>
        <v>2.6450949017077567E-4</v>
      </c>
      <c r="AM294">
        <f t="shared" si="241"/>
        <v>1.8241484186629385E-4</v>
      </c>
      <c r="AN294">
        <f t="shared" si="242"/>
        <v>2.1299300820433814E-4</v>
      </c>
      <c r="AO294">
        <f t="shared" si="243"/>
        <v>3.5958334410915572E-8</v>
      </c>
      <c r="AP294">
        <f t="shared" si="244"/>
        <v>8.3958715115709648E-5</v>
      </c>
      <c r="AQ294">
        <f t="shared" si="245"/>
        <v>5.4555982029064148E-5</v>
      </c>
      <c r="AR294">
        <f t="shared" si="246"/>
        <v>7.2708076688625923E-6</v>
      </c>
      <c r="AS294">
        <f t="shared" si="247"/>
        <v>4.079555517637587E-4</v>
      </c>
      <c r="AT294">
        <f t="shared" si="248"/>
        <v>6.4191397164551419E-5</v>
      </c>
      <c r="AV294">
        <f t="shared" si="249"/>
        <v>-4.1870581837955383E-2</v>
      </c>
      <c r="AW294">
        <f t="shared" si="250"/>
        <v>-0.14152317880794704</v>
      </c>
      <c r="AX294">
        <f t="shared" si="251"/>
        <v>5.4146675805346128E-2</v>
      </c>
      <c r="AY294">
        <f t="shared" si="252"/>
        <v>0.21832221832221849</v>
      </c>
      <c r="AZ294">
        <f t="shared" si="253"/>
        <v>-1.1827956989247251E-2</v>
      </c>
      <c r="BA294">
        <f t="shared" si="254"/>
        <v>4.8154093097913325E-2</v>
      </c>
      <c r="BB294">
        <f t="shared" si="255"/>
        <v>5.078125E-2</v>
      </c>
      <c r="BC294">
        <f t="shared" si="256"/>
        <v>-6.7167428695841511E-2</v>
      </c>
      <c r="BD294">
        <f t="shared" si="257"/>
        <v>3.4090909090909088E-2</v>
      </c>
      <c r="BE294">
        <f t="shared" si="258"/>
        <v>-3.9903069466882067E-2</v>
      </c>
      <c r="BF294">
        <f t="shared" si="259"/>
        <v>-4.076923076923071E-2</v>
      </c>
      <c r="BG294">
        <f t="shared" si="260"/>
        <v>-2.6246719160104327E-3</v>
      </c>
      <c r="BH294">
        <f t="shared" si="261"/>
        <v>0.23647604327666152</v>
      </c>
      <c r="BI294">
        <f t="shared" si="262"/>
        <v>5.4199906147348716E-2</v>
      </c>
      <c r="BL294">
        <f t="shared" si="263"/>
        <v>2.9716136652638975E-3</v>
      </c>
      <c r="BM294">
        <f t="shared" si="264"/>
        <v>1.1238949953632902E-2</v>
      </c>
      <c r="BN294">
        <f t="shared" si="265"/>
        <v>3.6411895065577389E-3</v>
      </c>
      <c r="BO294">
        <f t="shared" si="266"/>
        <v>4.8484221453286049E-2</v>
      </c>
      <c r="BP294">
        <f t="shared" si="267"/>
        <v>5.9761349016500595E-5</v>
      </c>
      <c r="BQ294">
        <f t="shared" si="268"/>
        <v>2.2981532177965397E-3</v>
      </c>
      <c r="BR294">
        <f t="shared" si="269"/>
        <v>5.9868891558190239E-3</v>
      </c>
      <c r="BS294">
        <f t="shared" si="270"/>
        <v>2.1176509559282606E-3</v>
      </c>
      <c r="BT294">
        <f t="shared" si="271"/>
        <v>6.4717298912668822E-4</v>
      </c>
      <c r="BU294">
        <f t="shared" si="272"/>
        <v>2.1702470902312484E-3</v>
      </c>
      <c r="BV294">
        <f t="shared" si="273"/>
        <v>1.1973002846942091E-3</v>
      </c>
      <c r="BW294">
        <f t="shared" si="274"/>
        <v>5.1890357468801999E-6</v>
      </c>
      <c r="BX294">
        <f t="shared" si="275"/>
        <v>5.4270191705738637E-2</v>
      </c>
      <c r="BY294">
        <f t="shared" si="276"/>
        <v>3.3408038896704179E-3</v>
      </c>
    </row>
    <row r="295" spans="1:77" ht="15.75" thickBot="1">
      <c r="A295" s="1">
        <v>40899</v>
      </c>
      <c r="B295" s="3">
        <v>17.25</v>
      </c>
      <c r="C295" s="3">
        <v>130.5</v>
      </c>
      <c r="D295" s="3">
        <v>776</v>
      </c>
      <c r="E295" s="3">
        <v>337</v>
      </c>
      <c r="F295" s="2">
        <v>92</v>
      </c>
      <c r="G295" s="3">
        <v>3212</v>
      </c>
      <c r="H295" s="2">
        <v>132.88999999999999</v>
      </c>
      <c r="I295" s="3">
        <v>84.56</v>
      </c>
      <c r="J295" s="3">
        <v>454.9</v>
      </c>
      <c r="K295" s="3">
        <v>11990</v>
      </c>
      <c r="L295" s="3">
        <v>377</v>
      </c>
      <c r="M295" s="3">
        <v>171.49</v>
      </c>
      <c r="N295" s="3">
        <v>784</v>
      </c>
      <c r="O295" s="3">
        <v>891.6</v>
      </c>
      <c r="Q295">
        <f t="shared" si="222"/>
        <v>1.7421602787457107E-3</v>
      </c>
      <c r="R295">
        <f t="shared" si="223"/>
        <v>1.1627906976744186E-2</v>
      </c>
      <c r="S295">
        <f t="shared" si="224"/>
        <v>-1.287001287001287E-3</v>
      </c>
      <c r="T295">
        <f t="shared" si="225"/>
        <v>2.0284589766878559E-2</v>
      </c>
      <c r="U295">
        <f t="shared" si="226"/>
        <v>0</v>
      </c>
      <c r="V295">
        <f t="shared" si="227"/>
        <v>6.8965517241379309E-3</v>
      </c>
      <c r="W295">
        <f t="shared" si="228"/>
        <v>1.057034220532309E-2</v>
      </c>
      <c r="X295">
        <f t="shared" si="229"/>
        <v>2.9461894326759212E-2</v>
      </c>
      <c r="Y295">
        <f t="shared" si="230"/>
        <v>5.3038674033148671E-3</v>
      </c>
      <c r="Z295">
        <f t="shared" si="231"/>
        <v>2.4786324786324785E-2</v>
      </c>
      <c r="AA295">
        <f t="shared" si="232"/>
        <v>5.3078556263266624E-4</v>
      </c>
      <c r="AB295">
        <f t="shared" si="233"/>
        <v>8.7647058823529939E-3</v>
      </c>
      <c r="AC295">
        <f t="shared" si="234"/>
        <v>5.3763440860215055E-2</v>
      </c>
      <c r="AD295">
        <f t="shared" si="234"/>
        <v>1.3412139122527925E-2</v>
      </c>
      <c r="AG295">
        <f t="shared" si="235"/>
        <v>1.5827326354847434E-6</v>
      </c>
      <c r="AH295">
        <f t="shared" si="236"/>
        <v>1.8200068563451049E-4</v>
      </c>
      <c r="AI295">
        <f t="shared" si="237"/>
        <v>9.7273187814471943E-7</v>
      </c>
      <c r="AJ295">
        <f t="shared" si="238"/>
        <v>4.1709300431319688E-4</v>
      </c>
      <c r="AK295">
        <f t="shared" si="239"/>
        <v>7.2689145511734869E-8</v>
      </c>
      <c r="AL295">
        <f t="shared" si="240"/>
        <v>4.435129491346297E-5</v>
      </c>
      <c r="AM295">
        <f t="shared" si="241"/>
        <v>1.4306941463584135E-4</v>
      </c>
      <c r="AN295">
        <f t="shared" si="242"/>
        <v>9.4205300376831529E-4</v>
      </c>
      <c r="AO295">
        <f t="shared" si="243"/>
        <v>2.3955269219420811E-5</v>
      </c>
      <c r="AP295">
        <f t="shared" si="244"/>
        <v>5.9035980100956157E-4</v>
      </c>
      <c r="AQ295">
        <f t="shared" si="245"/>
        <v>7.0038674097132663E-7</v>
      </c>
      <c r="AR295">
        <f t="shared" si="246"/>
        <v>7.9665832388571282E-5</v>
      </c>
      <c r="AS295">
        <f t="shared" si="247"/>
        <v>2.8679438575503883E-3</v>
      </c>
      <c r="AT295">
        <f t="shared" si="248"/>
        <v>1.8422736681083043E-4</v>
      </c>
      <c r="AV295">
        <f t="shared" si="249"/>
        <v>-2.5423728813559282E-2</v>
      </c>
      <c r="AW295">
        <f t="shared" si="250"/>
        <v>-9.5822074412804076E-2</v>
      </c>
      <c r="AX295">
        <f t="shared" si="251"/>
        <v>7.2415699281370885E-2</v>
      </c>
      <c r="AY295">
        <f t="shared" si="252"/>
        <v>0.187037689327228</v>
      </c>
      <c r="AZ295">
        <f t="shared" si="253"/>
        <v>1.6574585635359115E-2</v>
      </c>
      <c r="BA295">
        <f t="shared" si="254"/>
        <v>4.7960848287112563E-2</v>
      </c>
      <c r="BB295">
        <f t="shared" si="255"/>
        <v>6.099800399201586E-2</v>
      </c>
      <c r="BC295">
        <f t="shared" si="256"/>
        <v>-2.5244956772334268E-2</v>
      </c>
      <c r="BD295">
        <f t="shared" si="257"/>
        <v>4.5747126436781554E-2</v>
      </c>
      <c r="BE295">
        <f t="shared" si="258"/>
        <v>-2.5203252032520326E-2</v>
      </c>
      <c r="BF295">
        <f t="shared" si="259"/>
        <v>-3.432377049180322E-2</v>
      </c>
      <c r="BG295">
        <f t="shared" si="260"/>
        <v>8.7647058823529939E-3</v>
      </c>
      <c r="BH295">
        <f t="shared" si="261"/>
        <v>0.20801232665639446</v>
      </c>
      <c r="BI295">
        <f t="shared" si="262"/>
        <v>5.4898248935163242E-2</v>
      </c>
      <c r="BL295">
        <f t="shared" si="263"/>
        <v>1.4489941842577407E-3</v>
      </c>
      <c r="BM295">
        <f t="shared" si="264"/>
        <v>3.6376349978994842E-3</v>
      </c>
      <c r="BN295">
        <f t="shared" si="265"/>
        <v>6.1797354070036664E-3</v>
      </c>
      <c r="BO295">
        <f t="shared" si="266"/>
        <v>3.5685779162342675E-2</v>
      </c>
      <c r="BP295">
        <f t="shared" si="267"/>
        <v>4.2733142423611236E-4</v>
      </c>
      <c r="BQ295">
        <f t="shared" si="268"/>
        <v>2.2796626132256027E-3</v>
      </c>
      <c r="BR295">
        <f t="shared" si="269"/>
        <v>7.6723137042231651E-3</v>
      </c>
      <c r="BS295">
        <f t="shared" si="270"/>
        <v>1.6772872478678109E-5</v>
      </c>
      <c r="BT295">
        <f t="shared" si="271"/>
        <v>1.376099286838057E-3</v>
      </c>
      <c r="BU295">
        <f t="shared" si="272"/>
        <v>1.0167229536578984E-3</v>
      </c>
      <c r="BV295">
        <f t="shared" si="273"/>
        <v>7.927922595183189E-4</v>
      </c>
      <c r="BW295">
        <f t="shared" si="274"/>
        <v>1.8679572641744038E-4</v>
      </c>
      <c r="BX295">
        <f t="shared" si="275"/>
        <v>4.1818580780043885E-2</v>
      </c>
      <c r="BY295">
        <f t="shared" si="276"/>
        <v>3.4220195623028975E-3</v>
      </c>
    </row>
    <row r="296" spans="1:77" ht="15.75" thickBot="1">
      <c r="A296" s="1">
        <v>40898</v>
      </c>
      <c r="B296" s="3">
        <v>17.22</v>
      </c>
      <c r="C296" s="3">
        <v>129</v>
      </c>
      <c r="D296" s="3">
        <v>777</v>
      </c>
      <c r="E296" s="3">
        <v>330.3</v>
      </c>
      <c r="F296" s="2">
        <v>92</v>
      </c>
      <c r="G296" s="3">
        <v>3190</v>
      </c>
      <c r="H296" s="2">
        <v>131.5</v>
      </c>
      <c r="I296" s="3">
        <v>82.14</v>
      </c>
      <c r="J296" s="3">
        <v>452.5</v>
      </c>
      <c r="K296" s="3">
        <v>11700</v>
      </c>
      <c r="L296" s="3">
        <v>376.8</v>
      </c>
      <c r="M296" s="3">
        <v>170</v>
      </c>
      <c r="N296" s="3">
        <v>744</v>
      </c>
      <c r="O296" s="3">
        <v>879.8</v>
      </c>
      <c r="Q296">
        <f t="shared" si="222"/>
        <v>2.4390243902439036E-2</v>
      </c>
      <c r="R296">
        <f t="shared" si="223"/>
        <v>2.6252983293556062E-2</v>
      </c>
      <c r="S296">
        <f t="shared" si="224"/>
        <v>-1.0317157050057346E-2</v>
      </c>
      <c r="T296">
        <f t="shared" si="225"/>
        <v>4.5915136162127924E-2</v>
      </c>
      <c r="U296">
        <f t="shared" si="226"/>
        <v>2.2222222222222223E-2</v>
      </c>
      <c r="V296">
        <f t="shared" si="227"/>
        <v>1.2698412698412698E-2</v>
      </c>
      <c r="W296">
        <f t="shared" si="228"/>
        <v>3.5433070866141732E-2</v>
      </c>
      <c r="X296">
        <f t="shared" si="229"/>
        <v>-2.2142857142857138E-2</v>
      </c>
      <c r="Y296">
        <f t="shared" si="230"/>
        <v>1.1061946902654867E-3</v>
      </c>
      <c r="Z296">
        <f t="shared" si="231"/>
        <v>2.4518388791593695E-2</v>
      </c>
      <c r="AA296">
        <f t="shared" si="232"/>
        <v>3.9968025579536371E-3</v>
      </c>
      <c r="AB296">
        <f t="shared" si="233"/>
        <v>0</v>
      </c>
      <c r="AC296">
        <f t="shared" si="234"/>
        <v>1.9178082191780823E-2</v>
      </c>
      <c r="AD296">
        <f t="shared" si="234"/>
        <v>1.3711257057264637E-2</v>
      </c>
      <c r="AG296">
        <f t="shared" si="235"/>
        <v>5.7150403876376674E-4</v>
      </c>
      <c r="AH296">
        <f t="shared" si="236"/>
        <v>7.9050041905564877E-4</v>
      </c>
      <c r="AI296">
        <f t="shared" si="237"/>
        <v>1.0032881924376024E-4</v>
      </c>
      <c r="AJ296">
        <f t="shared" si="238"/>
        <v>2.1209157754766674E-3</v>
      </c>
      <c r="AK296">
        <f t="shared" si="239"/>
        <v>5.0588248279349705E-4</v>
      </c>
      <c r="AL296">
        <f t="shared" si="240"/>
        <v>1.5528992338719659E-4</v>
      </c>
      <c r="AM296">
        <f t="shared" si="241"/>
        <v>1.3559989795712134E-3</v>
      </c>
      <c r="AN296">
        <f t="shared" si="242"/>
        <v>4.3730628587089796E-4</v>
      </c>
      <c r="AO296">
        <f t="shared" si="243"/>
        <v>4.8544569002194141E-7</v>
      </c>
      <c r="AP296">
        <f t="shared" si="244"/>
        <v>5.7741133703859051E-4</v>
      </c>
      <c r="AQ296">
        <f t="shared" si="245"/>
        <v>1.8515018219261669E-5</v>
      </c>
      <c r="AR296">
        <f t="shared" si="246"/>
        <v>2.5877851239446424E-8</v>
      </c>
      <c r="AS296">
        <f t="shared" si="247"/>
        <v>3.5977851859089684E-4</v>
      </c>
      <c r="AT296">
        <f t="shared" si="248"/>
        <v>1.9243671667702367E-4</v>
      </c>
      <c r="AV296">
        <f t="shared" si="249"/>
        <v>-3.7988826815642446E-2</v>
      </c>
      <c r="AW296">
        <f t="shared" si="250"/>
        <v>-0.13335572724219008</v>
      </c>
      <c r="AX296">
        <f t="shared" si="251"/>
        <v>5.7862491490810075E-2</v>
      </c>
      <c r="AY296">
        <f t="shared" si="252"/>
        <v>0.14290657439446372</v>
      </c>
      <c r="AZ296">
        <f t="shared" si="253"/>
        <v>-5.4054054054054057E-3</v>
      </c>
      <c r="BA296">
        <f t="shared" si="254"/>
        <v>6.5108514190317199E-2</v>
      </c>
      <c r="BB296">
        <f t="shared" si="255"/>
        <v>5.1915846732261378E-2</v>
      </c>
      <c r="BC296">
        <f t="shared" si="256"/>
        <v>-0.10717391304347826</v>
      </c>
      <c r="BD296">
        <f t="shared" si="257"/>
        <v>5.7242990654205607E-2</v>
      </c>
      <c r="BE296">
        <f t="shared" si="258"/>
        <v>-3.1456953642384107E-2</v>
      </c>
      <c r="BF296">
        <f t="shared" si="259"/>
        <v>-3.6317135549872093E-2</v>
      </c>
      <c r="BG296">
        <f t="shared" si="260"/>
        <v>-5.8788947677833228E-4</v>
      </c>
      <c r="BH296">
        <f t="shared" si="261"/>
        <v>0.13761467889908258</v>
      </c>
      <c r="BI296">
        <f t="shared" si="262"/>
        <v>3.9584071842136359E-2</v>
      </c>
      <c r="BL296">
        <f t="shared" si="263"/>
        <v>2.5634732741590901E-3</v>
      </c>
      <c r="BM296">
        <f t="shared" si="264"/>
        <v>9.5739302035429876E-3</v>
      </c>
      <c r="BN296">
        <f t="shared" si="265"/>
        <v>4.1034382968927457E-3</v>
      </c>
      <c r="BO296">
        <f t="shared" si="266"/>
        <v>2.0959999045011508E-2</v>
      </c>
      <c r="BP296">
        <f t="shared" si="267"/>
        <v>1.710850671566129E-6</v>
      </c>
      <c r="BQ296">
        <f t="shared" si="268"/>
        <v>4.2111635419045329E-3</v>
      </c>
      <c r="BR296">
        <f t="shared" si="269"/>
        <v>6.1637552883378344E-3</v>
      </c>
      <c r="BS296">
        <f t="shared" si="270"/>
        <v>7.4002018723830767E-3</v>
      </c>
      <c r="BT296">
        <f t="shared" si="271"/>
        <v>2.3611510223743334E-3</v>
      </c>
      <c r="BU296">
        <f t="shared" si="272"/>
        <v>1.4546439650024727E-3</v>
      </c>
      <c r="BV296">
        <f t="shared" si="273"/>
        <v>9.0901839699495572E-4</v>
      </c>
      <c r="BW296">
        <f t="shared" si="274"/>
        <v>1.8616877276549561E-5</v>
      </c>
      <c r="BX296">
        <f t="shared" si="275"/>
        <v>1.7982346279711816E-2</v>
      </c>
      <c r="BY296">
        <f t="shared" si="276"/>
        <v>1.8648451876367117E-3</v>
      </c>
    </row>
    <row r="297" spans="1:77" ht="15.75" thickBot="1">
      <c r="A297" s="1">
        <v>40897</v>
      </c>
      <c r="B297" s="3">
        <v>16.809999999999999</v>
      </c>
      <c r="C297" s="3">
        <v>125.7</v>
      </c>
      <c r="D297" s="3">
        <v>785.1</v>
      </c>
      <c r="E297" s="3">
        <v>315.8</v>
      </c>
      <c r="F297" s="2">
        <v>90</v>
      </c>
      <c r="G297" s="3">
        <v>3150</v>
      </c>
      <c r="H297" s="2">
        <v>127</v>
      </c>
      <c r="I297" s="3">
        <v>84</v>
      </c>
      <c r="J297" s="3">
        <v>452</v>
      </c>
      <c r="K297" s="3">
        <v>11420</v>
      </c>
      <c r="L297" s="3">
        <v>375.3</v>
      </c>
      <c r="M297" s="3">
        <v>170</v>
      </c>
      <c r="N297" s="3">
        <v>730</v>
      </c>
      <c r="O297" s="3">
        <v>867.9</v>
      </c>
      <c r="Q297">
        <f t="shared" si="222"/>
        <v>1.8787878787878711E-2</v>
      </c>
      <c r="R297">
        <f t="shared" si="223"/>
        <v>-4.1189931350114353E-2</v>
      </c>
      <c r="S297">
        <f t="shared" si="224"/>
        <v>4.262948207171318E-2</v>
      </c>
      <c r="T297">
        <f t="shared" si="225"/>
        <v>3.9499670836076362E-2</v>
      </c>
      <c r="U297">
        <f t="shared" si="226"/>
        <v>0</v>
      </c>
      <c r="V297">
        <f t="shared" si="227"/>
        <v>4.7846889952153108E-3</v>
      </c>
      <c r="W297">
        <f t="shared" si="228"/>
        <v>3.2520325203252036E-2</v>
      </c>
      <c r="X297">
        <f t="shared" si="229"/>
        <v>-1.9950997549877423E-2</v>
      </c>
      <c r="Y297">
        <f t="shared" si="230"/>
        <v>8.9285714285714281E-3</v>
      </c>
      <c r="Z297">
        <f t="shared" si="231"/>
        <v>7.8871264569275264E-4</v>
      </c>
      <c r="AA297">
        <f t="shared" si="232"/>
        <v>8.0000000000003029E-4</v>
      </c>
      <c r="AB297">
        <f t="shared" si="233"/>
        <v>0</v>
      </c>
      <c r="AC297">
        <f t="shared" si="234"/>
        <v>0</v>
      </c>
      <c r="AD297">
        <f t="shared" si="234"/>
        <v>1.7706378986866819E-2</v>
      </c>
      <c r="AG297">
        <f t="shared" si="235"/>
        <v>3.3502856482268419E-4</v>
      </c>
      <c r="AH297">
        <f t="shared" si="236"/>
        <v>1.5466188557690067E-3</v>
      </c>
      <c r="AI297">
        <f t="shared" si="237"/>
        <v>1.8430030725430058E-3</v>
      </c>
      <c r="AJ297">
        <f t="shared" si="238"/>
        <v>1.5711659718706697E-3</v>
      </c>
      <c r="AK297">
        <f t="shared" si="239"/>
        <v>7.2689145511734869E-8</v>
      </c>
      <c r="AL297">
        <f t="shared" si="240"/>
        <v>2.0682612711050326E-5</v>
      </c>
      <c r="AM297">
        <f t="shared" si="241"/>
        <v>1.1499658067987363E-3</v>
      </c>
      <c r="AN297">
        <f t="shared" si="242"/>
        <v>3.5043877081676806E-4</v>
      </c>
      <c r="AO297">
        <f t="shared" si="243"/>
        <v>7.2575338537009165E-5</v>
      </c>
      <c r="AP297">
        <f t="shared" si="244"/>
        <v>8.982531690641678E-8</v>
      </c>
      <c r="AQ297">
        <f t="shared" si="245"/>
        <v>1.2234694964214051E-6</v>
      </c>
      <c r="AR297">
        <f t="shared" si="246"/>
        <v>2.5877851239446424E-8</v>
      </c>
      <c r="AS297">
        <f t="shared" si="247"/>
        <v>4.420660841751336E-8</v>
      </c>
      <c r="AT297">
        <f t="shared" si="248"/>
        <v>3.1923962652385946E-4</v>
      </c>
      <c r="AV297">
        <f t="shared" si="249"/>
        <v>-5.2957746478873309E-2</v>
      </c>
      <c r="AW297">
        <f t="shared" si="250"/>
        <v>-0.16317155981625728</v>
      </c>
      <c r="AX297">
        <f t="shared" si="251"/>
        <v>6.5987780040733232E-2</v>
      </c>
      <c r="AY297">
        <f t="shared" si="252"/>
        <v>2.8664495114006552E-2</v>
      </c>
      <c r="AZ297">
        <f t="shared" si="253"/>
        <v>-2.9649595687331536E-2</v>
      </c>
      <c r="BA297">
        <f t="shared" si="254"/>
        <v>4.5122760451227602E-2</v>
      </c>
      <c r="BB297">
        <f t="shared" si="255"/>
        <v>2.0162262029078684E-2</v>
      </c>
      <c r="BC297">
        <f t="shared" si="256"/>
        <v>-0.12023460410557188</v>
      </c>
      <c r="BD297">
        <f t="shared" si="257"/>
        <v>6.982248520710059E-2</v>
      </c>
      <c r="BE297">
        <f t="shared" si="258"/>
        <v>-5.4322623385226899E-2</v>
      </c>
      <c r="BF297">
        <f t="shared" si="259"/>
        <v>-4.1868777125350976E-2</v>
      </c>
      <c r="BG297">
        <f t="shared" si="260"/>
        <v>-5.8479532163742687E-3</v>
      </c>
      <c r="BH297">
        <f t="shared" si="261"/>
        <v>7.8924031924327481E-2</v>
      </c>
      <c r="BI297">
        <f t="shared" si="262"/>
        <v>1.4613046527940146E-2</v>
      </c>
      <c r="BL297">
        <f t="shared" si="263"/>
        <v>4.3033172152356575E-3</v>
      </c>
      <c r="BM297">
        <f t="shared" si="264"/>
        <v>1.6297661557195555E-2</v>
      </c>
      <c r="BN297">
        <f t="shared" si="265"/>
        <v>5.2104394655307319E-3</v>
      </c>
      <c r="BO297">
        <f t="shared" si="266"/>
        <v>9.3230109464311384E-4</v>
      </c>
      <c r="BP297">
        <f t="shared" si="267"/>
        <v>6.5291416782814265E-4</v>
      </c>
      <c r="BQ297">
        <f t="shared" si="268"/>
        <v>2.0167037363330691E-3</v>
      </c>
      <c r="BR297">
        <f t="shared" si="269"/>
        <v>2.1861237730696108E-3</v>
      </c>
      <c r="BS297">
        <f t="shared" si="270"/>
        <v>9.8178604275322885E-3</v>
      </c>
      <c r="BT297">
        <f t="shared" si="271"/>
        <v>3.7419121645756019E-3</v>
      </c>
      <c r="BU297">
        <f t="shared" si="272"/>
        <v>3.7216667322658246E-3</v>
      </c>
      <c r="BV297">
        <f t="shared" si="273"/>
        <v>1.2746023526751336E-3</v>
      </c>
      <c r="BW297">
        <f t="shared" si="274"/>
        <v>8.9365975639713885E-7</v>
      </c>
      <c r="BX297">
        <f t="shared" si="275"/>
        <v>5.686309758052452E-3</v>
      </c>
      <c r="BY297">
        <f t="shared" si="276"/>
        <v>3.3170710399996276E-4</v>
      </c>
    </row>
    <row r="298" spans="1:77" ht="15.75" thickBot="1">
      <c r="A298" s="1">
        <v>40896</v>
      </c>
      <c r="B298" s="3">
        <v>16.5</v>
      </c>
      <c r="C298" s="3">
        <v>131.1</v>
      </c>
      <c r="D298" s="3">
        <v>753</v>
      </c>
      <c r="E298" s="3">
        <v>303.8</v>
      </c>
      <c r="F298" s="2">
        <v>90</v>
      </c>
      <c r="G298" s="3">
        <v>3135</v>
      </c>
      <c r="H298" s="2">
        <v>123</v>
      </c>
      <c r="I298" s="3">
        <v>85.71</v>
      </c>
      <c r="J298" s="3">
        <v>448</v>
      </c>
      <c r="K298" s="3">
        <v>11411</v>
      </c>
      <c r="L298" s="3">
        <v>375</v>
      </c>
      <c r="M298" s="3">
        <v>170</v>
      </c>
      <c r="N298" s="3">
        <v>730</v>
      </c>
      <c r="O298" s="3">
        <v>852.8</v>
      </c>
      <c r="Q298">
        <f t="shared" si="222"/>
        <v>0</v>
      </c>
      <c r="R298">
        <f t="shared" si="223"/>
        <v>-6.8181818181818612E-3</v>
      </c>
      <c r="S298">
        <f t="shared" si="224"/>
        <v>9.3833780160857902E-3</v>
      </c>
      <c r="T298">
        <f t="shared" si="225"/>
        <v>-4.675243175400056E-2</v>
      </c>
      <c r="U298">
        <f t="shared" si="226"/>
        <v>0</v>
      </c>
      <c r="V298">
        <f t="shared" si="227"/>
        <v>1.1290322580645161E-2</v>
      </c>
      <c r="W298">
        <f t="shared" si="228"/>
        <v>-8.0645161290322578E-3</v>
      </c>
      <c r="X298">
        <f t="shared" si="229"/>
        <v>-9.0183836281651202E-3</v>
      </c>
      <c r="Y298">
        <f t="shared" si="230"/>
        <v>-8.8495575221238937E-3</v>
      </c>
      <c r="Z298">
        <f t="shared" si="231"/>
        <v>-4.2757417102966839E-3</v>
      </c>
      <c r="AA298">
        <f t="shared" si="232"/>
        <v>6.4412238325281188E-3</v>
      </c>
      <c r="AB298">
        <f t="shared" si="233"/>
        <v>-1.392111368909516E-2</v>
      </c>
      <c r="AC298">
        <f t="shared" si="234"/>
        <v>0</v>
      </c>
      <c r="AD298">
        <f t="shared" si="234"/>
        <v>-4.5523520485585278E-3</v>
      </c>
      <c r="AG298">
        <f t="shared" si="235"/>
        <v>2.3434627982572245E-7</v>
      </c>
      <c r="AH298">
        <f t="shared" si="236"/>
        <v>2.4555253986445012E-5</v>
      </c>
      <c r="AI298">
        <f t="shared" si="237"/>
        <v>9.378193995109E-5</v>
      </c>
      <c r="AJ298">
        <f t="shared" si="238"/>
        <v>2.1728805250874907E-3</v>
      </c>
      <c r="AK298">
        <f t="shared" si="239"/>
        <v>7.2689145511734869E-8</v>
      </c>
      <c r="AL298">
        <f t="shared" si="240"/>
        <v>1.2217870481797351E-4</v>
      </c>
      <c r="AM298">
        <f t="shared" si="241"/>
        <v>4.4538212583109745E-5</v>
      </c>
      <c r="AN298">
        <f t="shared" si="242"/>
        <v>6.0643536189489044E-5</v>
      </c>
      <c r="AO298">
        <f t="shared" si="243"/>
        <v>8.572931960870321E-5</v>
      </c>
      <c r="AP298">
        <f t="shared" si="244"/>
        <v>2.2702800974688689E-5</v>
      </c>
      <c r="AQ298">
        <f t="shared" si="245"/>
        <v>4.5526453849279221E-5</v>
      </c>
      <c r="AR298">
        <f t="shared" si="246"/>
        <v>1.8934441806623623E-4</v>
      </c>
      <c r="AS298">
        <f t="shared" si="247"/>
        <v>4.420660841751336E-8</v>
      </c>
      <c r="AT298">
        <f t="shared" si="248"/>
        <v>1.9284858928021393E-5</v>
      </c>
      <c r="AV298">
        <f t="shared" si="249"/>
        <v>-9.7867687260798211E-2</v>
      </c>
      <c r="AW298">
        <f t="shared" si="250"/>
        <v>-0.22426035502958583</v>
      </c>
      <c r="AX298">
        <f t="shared" si="251"/>
        <v>7.8972025163967039E-3</v>
      </c>
      <c r="AY298">
        <f t="shared" si="252"/>
        <v>-8.7961573101170851E-2</v>
      </c>
      <c r="AZ298">
        <f t="shared" si="253"/>
        <v>-5.2631578947368418E-2</v>
      </c>
      <c r="BA298">
        <f t="shared" si="254"/>
        <v>2.7868852459016394E-2</v>
      </c>
      <c r="BB298">
        <f t="shared" si="255"/>
        <v>-6.2499999999999917E-2</v>
      </c>
      <c r="BC298">
        <f t="shared" si="256"/>
        <v>-0.10251308900523566</v>
      </c>
      <c r="BD298">
        <f t="shared" si="257"/>
        <v>4.9671977507029022E-2</v>
      </c>
      <c r="BE298">
        <f t="shared" si="258"/>
        <v>-7.8254064863924871E-3</v>
      </c>
      <c r="BF298">
        <f t="shared" si="259"/>
        <v>-3.1007751937984496E-2</v>
      </c>
      <c r="BG298">
        <f t="shared" si="260"/>
        <v>-1.0577036079445694E-3</v>
      </c>
      <c r="BH298">
        <f t="shared" si="261"/>
        <v>5.217641971749791E-2</v>
      </c>
      <c r="BI298">
        <f t="shared" si="262"/>
        <v>-2.0558171586080268E-2</v>
      </c>
      <c r="BL298">
        <f t="shared" si="263"/>
        <v>1.2212374936219827E-2</v>
      </c>
      <c r="BM298">
        <f t="shared" si="264"/>
        <v>3.562697404567338E-2</v>
      </c>
      <c r="BN298">
        <f t="shared" si="265"/>
        <v>1.9860690928441639E-4</v>
      </c>
      <c r="BO298">
        <f t="shared" si="266"/>
        <v>7.4119120523022022E-3</v>
      </c>
      <c r="BP298">
        <f t="shared" si="267"/>
        <v>2.3555655068404125E-3</v>
      </c>
      <c r="BQ298">
        <f t="shared" si="268"/>
        <v>7.6473357764714981E-4</v>
      </c>
      <c r="BR298">
        <f t="shared" si="269"/>
        <v>1.2892594708432969E-3</v>
      </c>
      <c r="BS298">
        <f t="shared" si="270"/>
        <v>6.6200357277415205E-3</v>
      </c>
      <c r="BT298">
        <f t="shared" si="271"/>
        <v>1.6826948196210195E-3</v>
      </c>
      <c r="BU298">
        <f t="shared" si="272"/>
        <v>2.1048925640107998E-4</v>
      </c>
      <c r="BV298">
        <f t="shared" si="273"/>
        <v>6.170528420720463E-4</v>
      </c>
      <c r="BW298">
        <f t="shared" si="274"/>
        <v>1.4783362268946329E-5</v>
      </c>
      <c r="BX298">
        <f t="shared" si="275"/>
        <v>2.3677967481806621E-3</v>
      </c>
      <c r="BY298">
        <f t="shared" si="276"/>
        <v>2.8758699503362081E-4</v>
      </c>
    </row>
    <row r="299" spans="1:77" ht="15.75" thickBot="1">
      <c r="A299" s="1">
        <v>40893</v>
      </c>
      <c r="B299" s="3">
        <v>16.5</v>
      </c>
      <c r="C299" s="3">
        <v>132</v>
      </c>
      <c r="D299" s="3">
        <v>746</v>
      </c>
      <c r="E299" s="3">
        <v>318.7</v>
      </c>
      <c r="F299" s="2">
        <v>90</v>
      </c>
      <c r="G299" s="3">
        <v>3100</v>
      </c>
      <c r="H299" s="2">
        <v>124</v>
      </c>
      <c r="I299" s="3">
        <v>86.49</v>
      </c>
      <c r="J299" s="3">
        <v>452</v>
      </c>
      <c r="K299" s="3">
        <v>11460</v>
      </c>
      <c r="L299" s="3">
        <v>372.6</v>
      </c>
      <c r="M299" s="3">
        <v>172.4</v>
      </c>
      <c r="N299" s="3">
        <v>730</v>
      </c>
      <c r="O299" s="3">
        <v>856.7</v>
      </c>
      <c r="Q299">
        <f t="shared" si="222"/>
        <v>-7.0422535211267609E-2</v>
      </c>
      <c r="R299">
        <f t="shared" si="223"/>
        <v>-6.2500000000000069E-2</v>
      </c>
      <c r="S299">
        <f t="shared" si="224"/>
        <v>-1.0610079575596816E-2</v>
      </c>
      <c r="T299">
        <f t="shared" si="225"/>
        <v>5.181518151815178E-2</v>
      </c>
      <c r="U299">
        <f t="shared" si="226"/>
        <v>-2.1739130434782608E-2</v>
      </c>
      <c r="V299">
        <f t="shared" si="227"/>
        <v>-8.0000000000000002E-3</v>
      </c>
      <c r="W299">
        <f t="shared" si="228"/>
        <v>-3.875968992248062E-2</v>
      </c>
      <c r="X299">
        <f t="shared" si="229"/>
        <v>-1.1560693641624411E-4</v>
      </c>
      <c r="Y299">
        <f t="shared" si="230"/>
        <v>-1.1049723756906078E-3</v>
      </c>
      <c r="Z299">
        <f t="shared" si="231"/>
        <v>-4.4999999999999998E-2</v>
      </c>
      <c r="AA299">
        <f t="shared" si="232"/>
        <v>1.6129032258065128E-3</v>
      </c>
      <c r="AB299">
        <f t="shared" si="233"/>
        <v>1.055099648300124E-2</v>
      </c>
      <c r="AC299">
        <f t="shared" si="234"/>
        <v>5.5218271176640715E-2</v>
      </c>
      <c r="AD299">
        <f t="shared" si="234"/>
        <v>-4.6669000116669848E-4</v>
      </c>
      <c r="AG299">
        <f t="shared" si="235"/>
        <v>5.0277499604956758E-3</v>
      </c>
      <c r="AH299">
        <f t="shared" si="236"/>
        <v>3.6768632327472415E-3</v>
      </c>
      <c r="AI299">
        <f t="shared" si="237"/>
        <v>1.0628269731199262E-4</v>
      </c>
      <c r="AJ299">
        <f t="shared" si="238"/>
        <v>2.6991606241533765E-3</v>
      </c>
      <c r="AK299">
        <f t="shared" si="239"/>
        <v>4.6094034007693543E-4</v>
      </c>
      <c r="AL299">
        <f t="shared" si="240"/>
        <v>6.7846108722436694E-5</v>
      </c>
      <c r="AM299">
        <f t="shared" si="241"/>
        <v>1.3964323976260612E-3</v>
      </c>
      <c r="AN299">
        <f t="shared" si="242"/>
        <v>1.2440741263880817E-6</v>
      </c>
      <c r="AO299">
        <f t="shared" si="243"/>
        <v>2.293491376012073E-6</v>
      </c>
      <c r="AP299">
        <f t="shared" si="244"/>
        <v>2.0692494781422233E-3</v>
      </c>
      <c r="AQ299">
        <f t="shared" si="245"/>
        <v>3.6825946966824781E-6</v>
      </c>
      <c r="AR299">
        <f t="shared" si="246"/>
        <v>1.1474399660841774E-4</v>
      </c>
      <c r="AS299">
        <f t="shared" si="247"/>
        <v>3.0258819893125974E-3</v>
      </c>
      <c r="AT299">
        <f t="shared" si="248"/>
        <v>9.3508070265785196E-8</v>
      </c>
      <c r="AV299">
        <f t="shared" si="249"/>
        <v>-8.8901159580342323E-2</v>
      </c>
      <c r="AW299">
        <f t="shared" si="250"/>
        <v>-0.29032258064516131</v>
      </c>
      <c r="AX299">
        <f t="shared" si="251"/>
        <v>-1.6479894528675015E-2</v>
      </c>
      <c r="AY299">
        <f t="shared" si="252"/>
        <v>-8.5509325681492138E-2</v>
      </c>
      <c r="AZ299">
        <f t="shared" si="253"/>
        <v>-3.7433155080213901E-2</v>
      </c>
      <c r="BA299">
        <f t="shared" si="254"/>
        <v>6.1668289516390784E-3</v>
      </c>
      <c r="BB299">
        <f t="shared" si="255"/>
        <v>-7.9435783221974685E-2</v>
      </c>
      <c r="BC299">
        <f t="shared" si="256"/>
        <v>-0.1262753813516517</v>
      </c>
      <c r="BD299">
        <f t="shared" si="257"/>
        <v>6.4782096584216728E-2</v>
      </c>
      <c r="BE299">
        <f t="shared" si="258"/>
        <v>-3.4782608695652175E-3</v>
      </c>
      <c r="BF299">
        <f t="shared" si="259"/>
        <v>-4.9489795918367288E-2</v>
      </c>
      <c r="BG299">
        <f t="shared" si="260"/>
        <v>1.055099648300124E-2</v>
      </c>
      <c r="BH299">
        <f t="shared" si="261"/>
        <v>5.3391053391053392E-2</v>
      </c>
      <c r="BI299">
        <f t="shared" si="262"/>
        <v>-3.3506317689530607E-2</v>
      </c>
      <c r="BL299">
        <f t="shared" si="263"/>
        <v>1.0310998516935493E-2</v>
      </c>
      <c r="BM299">
        <f t="shared" si="264"/>
        <v>6.4929825908807776E-2</v>
      </c>
      <c r="BN299">
        <f t="shared" si="265"/>
        <v>1.0576684055178574E-4</v>
      </c>
      <c r="BO299">
        <f t="shared" si="266"/>
        <v>6.9956855330097767E-3</v>
      </c>
      <c r="BP299">
        <f t="shared" si="267"/>
        <v>1.1112718666917648E-3</v>
      </c>
      <c r="BQ299">
        <f t="shared" si="268"/>
        <v>3.5423842115192428E-5</v>
      </c>
      <c r="BR299">
        <f t="shared" si="269"/>
        <v>2.7922814783863529E-3</v>
      </c>
      <c r="BS299">
        <f t="shared" si="270"/>
        <v>1.105145365868033E-2</v>
      </c>
      <c r="BT299">
        <f t="shared" si="271"/>
        <v>3.1506647330790346E-3</v>
      </c>
      <c r="BU299">
        <f t="shared" si="272"/>
        <v>1.0324799910008902E-4</v>
      </c>
      <c r="BV299">
        <f t="shared" si="273"/>
        <v>1.8768470057769521E-3</v>
      </c>
      <c r="BW299">
        <f t="shared" si="274"/>
        <v>2.3881418285118047E-4</v>
      </c>
      <c r="BX299">
        <f t="shared" si="275"/>
        <v>2.4874802609124915E-3</v>
      </c>
      <c r="BY299">
        <f t="shared" si="276"/>
        <v>8.9440090812888974E-4</v>
      </c>
    </row>
    <row r="300" spans="1:77" ht="15.75" thickBot="1">
      <c r="A300" s="1">
        <v>40892</v>
      </c>
      <c r="B300" s="3">
        <v>17.75</v>
      </c>
      <c r="C300" s="3">
        <v>140.80000000000001</v>
      </c>
      <c r="D300" s="3">
        <v>754</v>
      </c>
      <c r="E300" s="3">
        <v>303</v>
      </c>
      <c r="F300" s="2">
        <v>92</v>
      </c>
      <c r="G300" s="3">
        <v>3125</v>
      </c>
      <c r="H300" s="2">
        <v>129</v>
      </c>
      <c r="I300" s="3">
        <v>86.5</v>
      </c>
      <c r="J300" s="3">
        <v>452.5</v>
      </c>
      <c r="K300" s="3">
        <v>12000</v>
      </c>
      <c r="L300" s="3">
        <v>372</v>
      </c>
      <c r="M300" s="3">
        <v>170.6</v>
      </c>
      <c r="N300" s="3">
        <v>691.8</v>
      </c>
      <c r="O300" s="3">
        <v>857.1</v>
      </c>
      <c r="Q300">
        <f t="shared" si="222"/>
        <v>9.0960773166571997E-3</v>
      </c>
      <c r="R300">
        <f t="shared" si="223"/>
        <v>-2.9032480518584786E-2</v>
      </c>
      <c r="S300">
        <f t="shared" si="224"/>
        <v>5.3333333333333332E-3</v>
      </c>
      <c r="T300">
        <f t="shared" si="225"/>
        <v>3.2016348773841879E-2</v>
      </c>
      <c r="U300">
        <f t="shared" si="226"/>
        <v>1.6574585635359115E-2</v>
      </c>
      <c r="V300">
        <f t="shared" si="227"/>
        <v>-3.189792663476874E-3</v>
      </c>
      <c r="W300">
        <f t="shared" si="228"/>
        <v>1.8153117600631388E-2</v>
      </c>
      <c r="X300">
        <f t="shared" si="229"/>
        <v>1.8965720343974549E-2</v>
      </c>
      <c r="Y300">
        <f t="shared" si="230"/>
        <v>5.5555555555555558E-3</v>
      </c>
      <c r="Z300">
        <f t="shared" si="231"/>
        <v>-7.4441687344913151E-3</v>
      </c>
      <c r="AA300">
        <f t="shared" si="232"/>
        <v>-5.0815726129980676E-3</v>
      </c>
      <c r="AB300">
        <f t="shared" si="233"/>
        <v>-6.4436764102872497E-4</v>
      </c>
      <c r="AC300">
        <f t="shared" si="234"/>
        <v>1.1577424023154191E-3</v>
      </c>
      <c r="AD300">
        <f t="shared" si="234"/>
        <v>3.8650737877723921E-3</v>
      </c>
      <c r="AG300">
        <f t="shared" si="235"/>
        <v>7.4166269473092299E-5</v>
      </c>
      <c r="AH300">
        <f t="shared" si="236"/>
        <v>7.3818849660208484E-4</v>
      </c>
      <c r="AI300">
        <f t="shared" si="237"/>
        <v>3.1742664922174763E-5</v>
      </c>
      <c r="AJ300">
        <f t="shared" si="238"/>
        <v>1.0339191987283583E-3</v>
      </c>
      <c r="AK300">
        <f t="shared" si="239"/>
        <v>2.8372690120014542E-4</v>
      </c>
      <c r="AL300">
        <f t="shared" si="240"/>
        <v>1.1742050841935554E-5</v>
      </c>
      <c r="AM300">
        <f t="shared" si="241"/>
        <v>3.8196551872411857E-4</v>
      </c>
      <c r="AN300">
        <f t="shared" si="242"/>
        <v>4.0790701361557991E-4</v>
      </c>
      <c r="AO300">
        <f t="shared" si="243"/>
        <v>2.6482347190812719E-5</v>
      </c>
      <c r="AP300">
        <f t="shared" si="244"/>
        <v>6.2935228454640831E-5</v>
      </c>
      <c r="AQ300">
        <f t="shared" si="245"/>
        <v>2.2805085632302308E-5</v>
      </c>
      <c r="AR300">
        <f t="shared" si="246"/>
        <v>2.3377389313228179E-7</v>
      </c>
      <c r="AS300">
        <f t="shared" si="247"/>
        <v>8.9773488583687789E-7</v>
      </c>
      <c r="AT300">
        <f t="shared" si="248"/>
        <v>1.6208457758519581E-5</v>
      </c>
      <c r="AV300">
        <f t="shared" si="249"/>
        <v>-1.443642420877299E-2</v>
      </c>
      <c r="AW300">
        <f t="shared" si="250"/>
        <v>-0.25894736842105259</v>
      </c>
      <c r="AX300">
        <f t="shared" si="251"/>
        <v>-7.6335877862594827E-3</v>
      </c>
      <c r="AY300">
        <f t="shared" si="252"/>
        <v>-0.16066481994459833</v>
      </c>
      <c r="AZ300">
        <f t="shared" si="253"/>
        <v>-2.4390243902438994E-2</v>
      </c>
      <c r="BA300">
        <f t="shared" si="254"/>
        <v>1.6260162601626018E-2</v>
      </c>
      <c r="BB300">
        <f t="shared" si="255"/>
        <v>-5.6327724945135257E-2</v>
      </c>
      <c r="BC300">
        <f t="shared" si="256"/>
        <v>-0.10427669048358697</v>
      </c>
      <c r="BD300">
        <f t="shared" si="257"/>
        <v>6.4705882352941183E-2</v>
      </c>
      <c r="BE300">
        <f t="shared" si="258"/>
        <v>4.940970703979012E-2</v>
      </c>
      <c r="BF300">
        <f t="shared" si="259"/>
        <v>-5.1020408163265307E-2</v>
      </c>
      <c r="BG300">
        <f t="shared" si="260"/>
        <v>2.3501762632197752E-3</v>
      </c>
      <c r="BH300">
        <f t="shared" si="261"/>
        <v>-1.7329545454545518E-2</v>
      </c>
      <c r="BI300">
        <f t="shared" si="262"/>
        <v>-3.9125560538116569E-2</v>
      </c>
      <c r="BL300">
        <f t="shared" si="263"/>
        <v>7.3323712676517851E-4</v>
      </c>
      <c r="BM300">
        <f t="shared" si="264"/>
        <v>4.9924586129430466E-2</v>
      </c>
      <c r="BN300">
        <f t="shared" si="265"/>
        <v>2.0678265750356926E-6</v>
      </c>
      <c r="BO300">
        <f t="shared" si="266"/>
        <v>2.5216077219170217E-2</v>
      </c>
      <c r="BP300">
        <f t="shared" si="267"/>
        <v>4.1179908748362361E-4</v>
      </c>
      <c r="BQ300">
        <f t="shared" si="268"/>
        <v>2.5744609514591148E-4</v>
      </c>
      <c r="BR300">
        <f t="shared" si="269"/>
        <v>8.8410983062080651E-4</v>
      </c>
      <c r="BS300">
        <f t="shared" si="270"/>
        <v>6.9101319554004019E-3</v>
      </c>
      <c r="BT300">
        <f t="shared" si="271"/>
        <v>3.142114612824732E-3</v>
      </c>
      <c r="BU300">
        <f t="shared" si="272"/>
        <v>1.8255850483782192E-3</v>
      </c>
      <c r="BV300">
        <f t="shared" si="273"/>
        <v>2.0118099602085878E-3</v>
      </c>
      <c r="BW300">
        <f t="shared" si="274"/>
        <v>5.2603016299655206E-5</v>
      </c>
      <c r="BX300">
        <f t="shared" si="275"/>
        <v>4.3455377207315103E-4</v>
      </c>
      <c r="BY300">
        <f t="shared" si="276"/>
        <v>1.2620809777774918E-3</v>
      </c>
    </row>
    <row r="301" spans="1:77" ht="15.75" thickBot="1">
      <c r="A301" s="1">
        <v>40891</v>
      </c>
      <c r="B301" s="3">
        <v>17.59</v>
      </c>
      <c r="C301" s="3">
        <v>145.01</v>
      </c>
      <c r="D301" s="3">
        <v>750</v>
      </c>
      <c r="E301" s="3">
        <v>293.60000000000002</v>
      </c>
      <c r="F301" s="2">
        <v>90.5</v>
      </c>
      <c r="G301" s="3">
        <v>3135</v>
      </c>
      <c r="H301" s="2">
        <v>126.7</v>
      </c>
      <c r="I301" s="3">
        <v>84.89</v>
      </c>
      <c r="J301" s="3">
        <v>450</v>
      </c>
      <c r="K301" s="3">
        <v>12090</v>
      </c>
      <c r="L301" s="3">
        <v>373.9</v>
      </c>
      <c r="M301" s="3">
        <v>170.71</v>
      </c>
      <c r="N301" s="3">
        <v>691</v>
      </c>
      <c r="O301" s="3">
        <v>853.8</v>
      </c>
      <c r="Q301">
        <f t="shared" si="222"/>
        <v>-7.3363431151240981E-3</v>
      </c>
      <c r="R301">
        <f t="shared" si="223"/>
        <v>-3.3266666666666729E-2</v>
      </c>
      <c r="S301">
        <f t="shared" si="224"/>
        <v>-2.6595744680851063E-3</v>
      </c>
      <c r="T301">
        <f t="shared" si="225"/>
        <v>-4.737183646982468E-2</v>
      </c>
      <c r="U301">
        <f t="shared" si="226"/>
        <v>5.5555555555555558E-3</v>
      </c>
      <c r="V301">
        <f t="shared" si="227"/>
        <v>-6.3391442155309036E-3</v>
      </c>
      <c r="W301">
        <f t="shared" si="228"/>
        <v>-2.1621621621621599E-2</v>
      </c>
      <c r="X301">
        <f t="shared" si="229"/>
        <v>-1.2941176470588169E-3</v>
      </c>
      <c r="Y301">
        <f t="shared" si="230"/>
        <v>2.2271714922048997E-3</v>
      </c>
      <c r="Z301">
        <f t="shared" si="231"/>
        <v>3.3195020746887966E-3</v>
      </c>
      <c r="AA301">
        <f t="shared" si="232"/>
        <v>5.1075268817203688E-3</v>
      </c>
      <c r="AB301">
        <f t="shared" si="233"/>
        <v>-5.7079620245791239E-3</v>
      </c>
      <c r="AC301">
        <f t="shared" si="234"/>
        <v>-3.0855539971949508E-2</v>
      </c>
      <c r="AD301">
        <f t="shared" si="234"/>
        <v>-9.742519137091267E-3</v>
      </c>
      <c r="AG301">
        <f t="shared" si="235"/>
        <v>6.1159225023832198E-5</v>
      </c>
      <c r="AH301">
        <f t="shared" si="236"/>
        <v>9.8619932452794065E-4</v>
      </c>
      <c r="AI301">
        <f t="shared" si="237"/>
        <v>5.5641492015333037E-6</v>
      </c>
      <c r="AJ301">
        <f t="shared" si="238"/>
        <v>2.2310102564857678E-3</v>
      </c>
      <c r="AK301">
        <f t="shared" si="239"/>
        <v>3.3932544964915472E-5</v>
      </c>
      <c r="AL301">
        <f t="shared" si="240"/>
        <v>4.3244027890188349E-5</v>
      </c>
      <c r="AM301">
        <f t="shared" si="241"/>
        <v>4.0928531170097597E-4</v>
      </c>
      <c r="AN301">
        <f t="shared" si="242"/>
        <v>3.9853970859547948E-9</v>
      </c>
      <c r="AO301">
        <f t="shared" si="243"/>
        <v>3.3040919260157345E-6</v>
      </c>
      <c r="AP301">
        <f t="shared" si="244"/>
        <v>8.0117197720591424E-6</v>
      </c>
      <c r="AQ301">
        <f t="shared" si="245"/>
        <v>2.9307416148259894E-5</v>
      </c>
      <c r="AR301">
        <f t="shared" si="246"/>
        <v>3.0770274951299174E-5</v>
      </c>
      <c r="AS301">
        <f t="shared" si="247"/>
        <v>9.6508353499855212E-4</v>
      </c>
      <c r="AT301">
        <f t="shared" si="248"/>
        <v>9.1807442379441967E-5</v>
      </c>
      <c r="AV301">
        <f t="shared" si="249"/>
        <v>-4.6612466124661217E-2</v>
      </c>
      <c r="AW301">
        <f t="shared" si="250"/>
        <v>-0.24826334888543294</v>
      </c>
      <c r="AX301">
        <f t="shared" si="251"/>
        <v>-1.0684606252473318E-2</v>
      </c>
      <c r="AY301">
        <f t="shared" si="252"/>
        <v>-0.22328042328042322</v>
      </c>
      <c r="AZ301">
        <f t="shared" si="253"/>
        <v>-4.7869542346133588E-2</v>
      </c>
      <c r="BA301">
        <f t="shared" si="254"/>
        <v>-7.9113924050632917E-3</v>
      </c>
      <c r="BB301">
        <f t="shared" si="255"/>
        <v>-9.4870695813687581E-2</v>
      </c>
      <c r="BC301">
        <f t="shared" si="256"/>
        <v>-0.11119254528321645</v>
      </c>
      <c r="BD301">
        <f t="shared" si="257"/>
        <v>5.3864168618266976E-2</v>
      </c>
      <c r="BE301">
        <f t="shared" si="258"/>
        <v>4.9479166666666664E-2</v>
      </c>
      <c r="BF301">
        <f t="shared" si="259"/>
        <v>-5.3178019751835913E-2</v>
      </c>
      <c r="BG301">
        <f t="shared" si="260"/>
        <v>-7.4999999999999538E-3</v>
      </c>
      <c r="BH301">
        <f t="shared" si="261"/>
        <v>-5.2775873886223443E-2</v>
      </c>
      <c r="BI301">
        <f t="shared" si="262"/>
        <v>-5.8966163341783319E-2</v>
      </c>
      <c r="BL301">
        <f t="shared" si="263"/>
        <v>3.5110831539816941E-3</v>
      </c>
      <c r="BM301">
        <f t="shared" si="264"/>
        <v>4.5264300275662375E-2</v>
      </c>
      <c r="BN301">
        <f t="shared" si="265"/>
        <v>2.0151232394251823E-5</v>
      </c>
      <c r="BO301">
        <f t="shared" si="266"/>
        <v>4.9022969261445663E-2</v>
      </c>
      <c r="BP301">
        <f t="shared" si="267"/>
        <v>1.9159995263218249E-3</v>
      </c>
      <c r="BQ301">
        <f t="shared" si="268"/>
        <v>6.6038834832322921E-5</v>
      </c>
      <c r="BR301">
        <f t="shared" si="269"/>
        <v>4.6617426260743477E-3</v>
      </c>
      <c r="BS301">
        <f t="shared" si="270"/>
        <v>8.1077523410938348E-3</v>
      </c>
      <c r="BT301">
        <f t="shared" si="271"/>
        <v>2.0442022062702589E-3</v>
      </c>
      <c r="BU301">
        <f t="shared" si="272"/>
        <v>1.8315254573094623E-3</v>
      </c>
      <c r="BV301">
        <f t="shared" si="273"/>
        <v>2.2100168359057391E-3</v>
      </c>
      <c r="BW301">
        <f t="shared" si="274"/>
        <v>6.7463962352641636E-6</v>
      </c>
      <c r="BX301">
        <f t="shared" si="275"/>
        <v>3.1688209908957159E-3</v>
      </c>
      <c r="BY301">
        <f t="shared" si="276"/>
        <v>3.0654362406072203E-3</v>
      </c>
    </row>
    <row r="302" spans="1:77" ht="15.75" thickBot="1">
      <c r="A302" s="1">
        <v>40890</v>
      </c>
      <c r="B302" s="3">
        <v>17.72</v>
      </c>
      <c r="C302" s="3">
        <v>150</v>
      </c>
      <c r="D302" s="3">
        <v>752</v>
      </c>
      <c r="E302" s="3">
        <v>308.2</v>
      </c>
      <c r="F302" s="2">
        <v>90</v>
      </c>
      <c r="G302" s="3">
        <v>3155</v>
      </c>
      <c r="H302" s="2">
        <v>129.5</v>
      </c>
      <c r="I302" s="3">
        <v>85</v>
      </c>
      <c r="J302" s="3">
        <v>449</v>
      </c>
      <c r="K302" s="3">
        <v>12050</v>
      </c>
      <c r="L302" s="3">
        <v>372</v>
      </c>
      <c r="M302" s="3">
        <v>171.69</v>
      </c>
      <c r="N302" s="3">
        <v>713</v>
      </c>
      <c r="O302" s="3">
        <v>862.2</v>
      </c>
      <c r="Q302">
        <f t="shared" si="222"/>
        <v>5.6465273856566968E-4</v>
      </c>
      <c r="R302">
        <f t="shared" si="223"/>
        <v>1.7362995116657638E-2</v>
      </c>
      <c r="S302">
        <f t="shared" si="224"/>
        <v>9.3959731543624154E-3</v>
      </c>
      <c r="T302">
        <f t="shared" si="225"/>
        <v>-8.3655083655084384E-3</v>
      </c>
      <c r="U302">
        <f t="shared" si="226"/>
        <v>-1.7252675256606228E-2</v>
      </c>
      <c r="V302">
        <f t="shared" si="227"/>
        <v>3.4987277353689568E-3</v>
      </c>
      <c r="W302">
        <f t="shared" si="228"/>
        <v>3.875968992248062E-3</v>
      </c>
      <c r="X302">
        <f t="shared" si="229"/>
        <v>-4.6838407494145858E-3</v>
      </c>
      <c r="Y302">
        <f t="shared" si="230"/>
        <v>-6.6770531938573638E-4</v>
      </c>
      <c r="Z302">
        <f t="shared" si="231"/>
        <v>0</v>
      </c>
      <c r="AA302">
        <f t="shared" si="232"/>
        <v>-2.6809651474530832E-3</v>
      </c>
      <c r="AB302">
        <f t="shared" si="233"/>
        <v>4.0350877192982327E-3</v>
      </c>
      <c r="AC302">
        <f t="shared" si="234"/>
        <v>1.5669515669515671E-2</v>
      </c>
      <c r="AD302">
        <f t="shared" si="234"/>
        <v>2.4415765608650419E-3</v>
      </c>
      <c r="AG302">
        <f t="shared" si="235"/>
        <v>6.4898303442361569E-9</v>
      </c>
      <c r="AH302">
        <f t="shared" si="236"/>
        <v>3.6963335107412091E-4</v>
      </c>
      <c r="AI302">
        <f t="shared" si="237"/>
        <v>9.4026043937139135E-5</v>
      </c>
      <c r="AJ302">
        <f t="shared" si="238"/>
        <v>6.7687530380337676E-5</v>
      </c>
      <c r="AK302">
        <f t="shared" si="239"/>
        <v>2.8842453112167649E-4</v>
      </c>
      <c r="AL302">
        <f t="shared" si="240"/>
        <v>1.0639683680342885E-5</v>
      </c>
      <c r="AM302">
        <f t="shared" si="241"/>
        <v>2.7739072160056535E-5</v>
      </c>
      <c r="AN302">
        <f t="shared" si="242"/>
        <v>1.1922194556618532E-5</v>
      </c>
      <c r="AO302">
        <f t="shared" si="243"/>
        <v>1.1602751358886134E-6</v>
      </c>
      <c r="AP302">
        <f t="shared" si="244"/>
        <v>2.3912483924114675E-7</v>
      </c>
      <c r="AQ302">
        <f t="shared" si="245"/>
        <v>5.6399580889775114E-6</v>
      </c>
      <c r="AR302">
        <f t="shared" si="246"/>
        <v>1.7606027126298732E-5</v>
      </c>
      <c r="AS302">
        <f t="shared" si="247"/>
        <v>2.3898878137342317E-4</v>
      </c>
      <c r="AT302">
        <f t="shared" si="248"/>
        <v>6.7728796076975437E-6</v>
      </c>
      <c r="AV302">
        <f t="shared" si="249"/>
        <v>-2.3153252480705717E-2</v>
      </c>
      <c r="AW302">
        <f t="shared" si="250"/>
        <v>-0.21218487394957986</v>
      </c>
      <c r="AX302">
        <f t="shared" si="251"/>
        <v>-1.5835623609475227E-2</v>
      </c>
      <c r="AY302">
        <f t="shared" si="252"/>
        <v>-0.17615610799251544</v>
      </c>
      <c r="AZ302">
        <f t="shared" si="253"/>
        <v>-5.857740585774053E-2</v>
      </c>
      <c r="BA302">
        <f t="shared" si="254"/>
        <v>-1.4985950671245708E-2</v>
      </c>
      <c r="BB302">
        <f t="shared" si="255"/>
        <v>-6.7674586033117393E-2</v>
      </c>
      <c r="BC302">
        <f t="shared" si="256"/>
        <v>-0.11467555462972612</v>
      </c>
      <c r="BD302">
        <f t="shared" si="257"/>
        <v>5.2014995313964356E-2</v>
      </c>
      <c r="BE302">
        <f t="shared" si="258"/>
        <v>5.4150992914005776E-2</v>
      </c>
      <c r="BF302">
        <f t="shared" si="259"/>
        <v>-6.3444108761329276E-2</v>
      </c>
      <c r="BG302">
        <f t="shared" si="260"/>
        <v>3.4482758620689854E-3</v>
      </c>
      <c r="BH302">
        <f t="shared" si="261"/>
        <v>-2.4757215155245552E-2</v>
      </c>
      <c r="BI302">
        <f t="shared" si="262"/>
        <v>-5.2527472527472474E-2</v>
      </c>
      <c r="BL302">
        <f t="shared" si="263"/>
        <v>1.28129490390406E-3</v>
      </c>
      <c r="BM302">
        <f t="shared" si="264"/>
        <v>3.1214270852290588E-2</v>
      </c>
      <c r="BN302">
        <f t="shared" si="265"/>
        <v>9.2930173859544023E-5</v>
      </c>
      <c r="BO302">
        <f t="shared" si="266"/>
        <v>3.0375957364519288E-2</v>
      </c>
      <c r="BP302">
        <f t="shared" si="267"/>
        <v>2.9680698941377628E-3</v>
      </c>
      <c r="BQ302">
        <f t="shared" si="268"/>
        <v>2.3106998868940555E-4</v>
      </c>
      <c r="BR302">
        <f t="shared" si="269"/>
        <v>1.6876358692146866E-3</v>
      </c>
      <c r="BS302">
        <f t="shared" si="270"/>
        <v>8.7471253222283305E-3</v>
      </c>
      <c r="BT302">
        <f t="shared" si="271"/>
        <v>1.8804088413100707E-3</v>
      </c>
      <c r="BU302">
        <f t="shared" si="272"/>
        <v>2.2532254092426257E-3</v>
      </c>
      <c r="BV302">
        <f t="shared" si="273"/>
        <v>3.2806438656445705E-3</v>
      </c>
      <c r="BW302">
        <f t="shared" si="274"/>
        <v>6.973741871017676E-5</v>
      </c>
      <c r="BX302">
        <f t="shared" si="275"/>
        <v>7.9939776177315213E-4</v>
      </c>
      <c r="BY302">
        <f t="shared" si="276"/>
        <v>2.3939189513627682E-3</v>
      </c>
    </row>
    <row r="303" spans="1:77" ht="15.75" thickBot="1">
      <c r="A303" s="1">
        <v>40889</v>
      </c>
      <c r="B303" s="3">
        <v>17.71</v>
      </c>
      <c r="C303" s="3">
        <v>147.44</v>
      </c>
      <c r="D303" s="3">
        <v>745</v>
      </c>
      <c r="E303" s="3">
        <v>310.8</v>
      </c>
      <c r="F303" s="2">
        <v>91.58</v>
      </c>
      <c r="G303" s="3">
        <v>3144</v>
      </c>
      <c r="H303" s="2">
        <v>129</v>
      </c>
      <c r="I303" s="3">
        <v>85.4</v>
      </c>
      <c r="J303" s="3">
        <v>449.3</v>
      </c>
      <c r="K303" s="3">
        <v>12050</v>
      </c>
      <c r="L303" s="3">
        <v>373</v>
      </c>
      <c r="M303" s="3">
        <v>171</v>
      </c>
      <c r="N303" s="3">
        <v>702</v>
      </c>
      <c r="O303" s="3">
        <v>860.1</v>
      </c>
      <c r="Q303">
        <f t="shared" si="222"/>
        <v>-1.6910935738442834E-3</v>
      </c>
      <c r="R303">
        <f t="shared" si="223"/>
        <v>2.9249710904020601E-3</v>
      </c>
      <c r="S303">
        <f t="shared" si="224"/>
        <v>-7.989347536617843E-3</v>
      </c>
      <c r="T303">
        <f t="shared" si="225"/>
        <v>-4.6625766871165611E-2</v>
      </c>
      <c r="U303">
        <f t="shared" si="226"/>
        <v>5.1585994951157815E-3</v>
      </c>
      <c r="V303">
        <f t="shared" si="227"/>
        <v>-2.3602484472049691E-2</v>
      </c>
      <c r="W303">
        <f t="shared" si="228"/>
        <v>-4.629629629629586E-3</v>
      </c>
      <c r="X303">
        <f t="shared" si="229"/>
        <v>2.5579440374684879E-2</v>
      </c>
      <c r="Y303">
        <f t="shared" si="230"/>
        <v>7.3991031390134784E-3</v>
      </c>
      <c r="Z303">
        <f t="shared" si="231"/>
        <v>-1.3184833346982229E-2</v>
      </c>
      <c r="AA303">
        <f t="shared" si="232"/>
        <v>-5.3333333333333332E-3</v>
      </c>
      <c r="AB303">
        <f t="shared" si="233"/>
        <v>7.5418336082960233E-3</v>
      </c>
      <c r="AC303">
        <f t="shared" si="234"/>
        <v>-2.6352288488210817E-2</v>
      </c>
      <c r="AD303">
        <f t="shared" si="234"/>
        <v>-1.5115080728271994E-2</v>
      </c>
      <c r="AG303">
        <f t="shared" si="235"/>
        <v>4.7314377416772424E-6</v>
      </c>
      <c r="AH303">
        <f t="shared" si="236"/>
        <v>2.2923288226229776E-5</v>
      </c>
      <c r="AI303">
        <f t="shared" si="237"/>
        <v>5.9114846068119763E-5</v>
      </c>
      <c r="AJ303">
        <f t="shared" si="238"/>
        <v>2.1610878131857634E-3</v>
      </c>
      <c r="AK303">
        <f t="shared" si="239"/>
        <v>2.9465450136784434E-5</v>
      </c>
      <c r="AL303">
        <f t="shared" si="240"/>
        <v>5.6831505701838481E-4</v>
      </c>
      <c r="AM303">
        <f t="shared" si="241"/>
        <v>1.0489884206495347E-5</v>
      </c>
      <c r="AN303">
        <f t="shared" si="242"/>
        <v>7.1879905063012726E-4</v>
      </c>
      <c r="AO303">
        <f t="shared" si="243"/>
        <v>4.8855176031361592E-5</v>
      </c>
      <c r="AP303">
        <f t="shared" si="244"/>
        <v>1.8697382575674965E-4</v>
      </c>
      <c r="AQ303">
        <f t="shared" si="245"/>
        <v>2.5273019146065718E-5</v>
      </c>
      <c r="AR303">
        <f t="shared" si="246"/>
        <v>5.9331580359444298E-5</v>
      </c>
      <c r="AS303">
        <f t="shared" si="247"/>
        <v>7.0556864624392258E-4</v>
      </c>
      <c r="AT303">
        <f t="shared" si="248"/>
        <v>2.2362754792827107E-4</v>
      </c>
      <c r="AV303">
        <f t="shared" si="249"/>
        <v>-8.9535534415221118E-3</v>
      </c>
      <c r="AW303">
        <f t="shared" si="250"/>
        <v>-0.20302702702702705</v>
      </c>
      <c r="AX303">
        <f t="shared" si="251"/>
        <v>-9.3085106382978719E-3</v>
      </c>
      <c r="AY303">
        <f t="shared" si="252"/>
        <v>-0.15999999999999998</v>
      </c>
      <c r="AZ303">
        <f t="shared" si="253"/>
        <v>-4.2951196572264601E-2</v>
      </c>
      <c r="BA303">
        <f t="shared" si="254"/>
        <v>-1.6270337922403004E-2</v>
      </c>
      <c r="BB303">
        <f t="shared" si="255"/>
        <v>-6.7919075144508706E-2</v>
      </c>
      <c r="BC303">
        <f t="shared" si="256"/>
        <v>-0.13308293574256419</v>
      </c>
      <c r="BD303">
        <f t="shared" si="257"/>
        <v>5.5190230155002344E-2</v>
      </c>
      <c r="BE303">
        <f t="shared" si="258"/>
        <v>5.701754385964912E-2</v>
      </c>
      <c r="BF303">
        <f t="shared" si="259"/>
        <v>-5.3299492385786802E-2</v>
      </c>
      <c r="BG303">
        <f t="shared" si="260"/>
        <v>-7.5449796865932166E-3</v>
      </c>
      <c r="BH303">
        <f t="shared" si="261"/>
        <v>-2.2284122562674095E-2</v>
      </c>
      <c r="BI303">
        <f t="shared" si="262"/>
        <v>-4.6663710928840633E-2</v>
      </c>
      <c r="BL303">
        <f t="shared" si="263"/>
        <v>4.6636479350774501E-4</v>
      </c>
      <c r="BM303">
        <f t="shared" si="264"/>
        <v>2.8062200646299981E-2</v>
      </c>
      <c r="BN303">
        <f t="shared" si="265"/>
        <v>9.6902509618589029E-6</v>
      </c>
      <c r="BO303">
        <f t="shared" si="266"/>
        <v>2.5005378095715677E-2</v>
      </c>
      <c r="BP303">
        <f t="shared" si="267"/>
        <v>1.509616692119587E-3</v>
      </c>
      <c r="BQ303">
        <f t="shared" si="268"/>
        <v>2.7176754567240208E-4</v>
      </c>
      <c r="BR303">
        <f t="shared" si="269"/>
        <v>1.7077832829764843E-3</v>
      </c>
      <c r="BS303">
        <f t="shared" si="270"/>
        <v>1.252909694255502E-2</v>
      </c>
      <c r="BT303">
        <f t="shared" si="271"/>
        <v>2.1658706999372244E-3</v>
      </c>
      <c r="BU303">
        <f t="shared" si="272"/>
        <v>2.5335822728530075E-3</v>
      </c>
      <c r="BV303">
        <f t="shared" si="273"/>
        <v>2.2214526468324913E-3</v>
      </c>
      <c r="BW303">
        <f t="shared" si="274"/>
        <v>6.9820783157449628E-6</v>
      </c>
      <c r="BX303">
        <f t="shared" si="275"/>
        <v>6.656673731619305E-4</v>
      </c>
      <c r="BY303">
        <f t="shared" si="276"/>
        <v>1.8545020196854909E-3</v>
      </c>
    </row>
    <row r="304" spans="1:77" ht="15.75" thickBot="1">
      <c r="A304" s="1">
        <v>40886</v>
      </c>
      <c r="B304" s="3">
        <v>17.739999999999998</v>
      </c>
      <c r="C304" s="3">
        <v>147.01</v>
      </c>
      <c r="D304" s="3">
        <v>751</v>
      </c>
      <c r="E304" s="3">
        <v>326</v>
      </c>
      <c r="F304" s="2">
        <v>91.11</v>
      </c>
      <c r="G304" s="3">
        <v>3220</v>
      </c>
      <c r="H304" s="2">
        <v>129.6</v>
      </c>
      <c r="I304" s="3">
        <v>83.27</v>
      </c>
      <c r="J304" s="3">
        <v>446</v>
      </c>
      <c r="K304" s="3">
        <v>12211</v>
      </c>
      <c r="L304" s="3">
        <v>375</v>
      </c>
      <c r="M304" s="3">
        <v>169.72</v>
      </c>
      <c r="N304" s="3">
        <v>721</v>
      </c>
      <c r="O304" s="3">
        <v>873.3</v>
      </c>
      <c r="Q304">
        <f t="shared" si="222"/>
        <v>-1.6629711751663011E-2</v>
      </c>
      <c r="R304">
        <f t="shared" si="223"/>
        <v>-2.3254268819347553E-2</v>
      </c>
      <c r="S304">
        <f t="shared" si="224"/>
        <v>8.5952189094815699E-3</v>
      </c>
      <c r="T304">
        <f t="shared" si="225"/>
        <v>-5.2876234747239945E-2</v>
      </c>
      <c r="U304">
        <f t="shared" si="226"/>
        <v>-4.3711069828434668E-3</v>
      </c>
      <c r="V304">
        <f t="shared" si="227"/>
        <v>1.5772870662460567E-2</v>
      </c>
      <c r="W304">
        <f t="shared" si="228"/>
        <v>-3.0769230769231207E-3</v>
      </c>
      <c r="X304">
        <f t="shared" si="229"/>
        <v>-9.869203329369778E-3</v>
      </c>
      <c r="Y304">
        <f t="shared" si="230"/>
        <v>-1.1198208286674132E-3</v>
      </c>
      <c r="Z304">
        <f t="shared" si="231"/>
        <v>-3.2650395886050119E-3</v>
      </c>
      <c r="AA304">
        <f t="shared" si="232"/>
        <v>-5.3050397877984082E-3</v>
      </c>
      <c r="AB304">
        <f t="shared" si="233"/>
        <v>-5.5662975332512379E-3</v>
      </c>
      <c r="AC304">
        <f t="shared" si="234"/>
        <v>1.7786561264822167E-2</v>
      </c>
      <c r="AD304">
        <f t="shared" si="234"/>
        <v>-3.4234851078397809E-3</v>
      </c>
      <c r="AG304">
        <f t="shared" si="235"/>
        <v>2.9288232181630885E-4</v>
      </c>
      <c r="AH304">
        <f t="shared" si="236"/>
        <v>4.5759254250317204E-4</v>
      </c>
      <c r="AI304">
        <f t="shared" si="237"/>
        <v>7.913789954452536E-5</v>
      </c>
      <c r="AJ304">
        <f t="shared" si="238"/>
        <v>2.7812934337343794E-3</v>
      </c>
      <c r="AK304">
        <f t="shared" si="239"/>
        <v>1.6822283685589996E-5</v>
      </c>
      <c r="AL304">
        <f t="shared" si="240"/>
        <v>2.4136716319160493E-4</v>
      </c>
      <c r="AM304">
        <f t="shared" si="241"/>
        <v>2.842941706414409E-6</v>
      </c>
      <c r="AN304">
        <f t="shared" si="242"/>
        <v>7.4618770199567612E-5</v>
      </c>
      <c r="AO304">
        <f t="shared" si="243"/>
        <v>2.3386856707002193E-6</v>
      </c>
      <c r="AP304">
        <f t="shared" si="244"/>
        <v>1.4092842706459783E-5</v>
      </c>
      <c r="AQ304">
        <f t="shared" si="245"/>
        <v>2.4989343474602334E-5</v>
      </c>
      <c r="AR304">
        <f t="shared" si="246"/>
        <v>2.9218690689581999E-5</v>
      </c>
      <c r="AS304">
        <f t="shared" si="247"/>
        <v>3.0892658844468269E-4</v>
      </c>
      <c r="AT304">
        <f t="shared" si="248"/>
        <v>1.0644467405519379E-5</v>
      </c>
      <c r="AV304">
        <f t="shared" si="249"/>
        <v>-1.3896609227348528E-2</v>
      </c>
      <c r="AW304">
        <f t="shared" si="250"/>
        <v>-0.22134533898305095</v>
      </c>
      <c r="AX304">
        <f t="shared" si="251"/>
        <v>1.6238159675236806E-2</v>
      </c>
      <c r="AY304">
        <f t="shared" si="252"/>
        <v>-0.12600536193029491</v>
      </c>
      <c r="AZ304">
        <f t="shared" si="253"/>
        <v>-4.5868677348413399E-2</v>
      </c>
      <c r="BA304">
        <f t="shared" si="254"/>
        <v>-8.925823330255463E-3</v>
      </c>
      <c r="BB304">
        <f t="shared" si="255"/>
        <v>-7.0967741935483913E-2</v>
      </c>
      <c r="BC304">
        <f t="shared" si="256"/>
        <v>-0.15047949398082025</v>
      </c>
      <c r="BD304">
        <f t="shared" si="257"/>
        <v>5.1886792452830191E-2</v>
      </c>
      <c r="BE304">
        <f t="shared" si="258"/>
        <v>6.6462882096069875E-2</v>
      </c>
      <c r="BF304">
        <f t="shared" si="259"/>
        <v>-4.7981721249047926E-2</v>
      </c>
      <c r="BG304">
        <f t="shared" si="260"/>
        <v>-1.8902826752991559E-2</v>
      </c>
      <c r="BH304">
        <f t="shared" si="261"/>
        <v>-1.1651816312542838E-2</v>
      </c>
      <c r="BI304">
        <f t="shared" si="262"/>
        <v>-3.4173855341738654E-2</v>
      </c>
      <c r="BL304">
        <f t="shared" si="263"/>
        <v>7.0429392721968161E-4</v>
      </c>
      <c r="BM304">
        <f t="shared" si="264"/>
        <v>3.4535046450849934E-2</v>
      </c>
      <c r="BN304">
        <f t="shared" si="265"/>
        <v>5.0327329700772467E-4</v>
      </c>
      <c r="BO304">
        <f t="shared" si="266"/>
        <v>1.5409808826261535E-2</v>
      </c>
      <c r="BP304">
        <f t="shared" si="267"/>
        <v>1.7448387340894132E-3</v>
      </c>
      <c r="BQ304">
        <f t="shared" si="268"/>
        <v>8.3555305032074884E-5</v>
      </c>
      <c r="BR304">
        <f t="shared" si="269"/>
        <v>1.969052002854989E-3</v>
      </c>
      <c r="BS304">
        <f t="shared" si="270"/>
        <v>1.6726250700056129E-2</v>
      </c>
      <c r="BT304">
        <f t="shared" si="271"/>
        <v>1.8693065813028325E-3</v>
      </c>
      <c r="BU304">
        <f t="shared" si="272"/>
        <v>3.5736532669914693E-3</v>
      </c>
      <c r="BV304">
        <f t="shared" si="273"/>
        <v>1.7484538867953764E-3</v>
      </c>
      <c r="BW304">
        <f t="shared" si="274"/>
        <v>1.9600586119713183E-4</v>
      </c>
      <c r="BX304">
        <f t="shared" si="275"/>
        <v>2.3007502635372898E-4</v>
      </c>
      <c r="BY304">
        <f t="shared" si="276"/>
        <v>9.3477399258169226E-4</v>
      </c>
    </row>
    <row r="305" spans="1:77" ht="15.75" thickBot="1">
      <c r="A305" s="1">
        <v>40885</v>
      </c>
      <c r="B305" s="3">
        <v>18.04</v>
      </c>
      <c r="C305" s="3">
        <v>150.51</v>
      </c>
      <c r="D305" s="3">
        <v>744.6</v>
      </c>
      <c r="E305" s="3">
        <v>344.2</v>
      </c>
      <c r="F305" s="2">
        <v>91.51</v>
      </c>
      <c r="G305" s="3">
        <v>3170</v>
      </c>
      <c r="H305" s="2">
        <v>130</v>
      </c>
      <c r="I305" s="3">
        <v>84.1</v>
      </c>
      <c r="J305" s="3">
        <v>446.5</v>
      </c>
      <c r="K305" s="3">
        <v>12251</v>
      </c>
      <c r="L305" s="3">
        <v>377</v>
      </c>
      <c r="M305" s="3">
        <v>170.67</v>
      </c>
      <c r="N305" s="3">
        <v>708.4</v>
      </c>
      <c r="O305" s="3">
        <v>876.3</v>
      </c>
      <c r="Q305">
        <f t="shared" si="222"/>
        <v>1.3483146067415642E-2</v>
      </c>
      <c r="R305">
        <f t="shared" si="223"/>
        <v>3.3999999999999395E-3</v>
      </c>
      <c r="S305">
        <f t="shared" si="224"/>
        <v>1.4441416893733001E-2</v>
      </c>
      <c r="T305">
        <f t="shared" si="225"/>
        <v>-1.6009148084619847E-2</v>
      </c>
      <c r="U305">
        <f t="shared" si="226"/>
        <v>-5.3260869565216837E-3</v>
      </c>
      <c r="V305">
        <f t="shared" si="227"/>
        <v>-7.5140889167188479E-3</v>
      </c>
      <c r="W305">
        <f t="shared" si="228"/>
        <v>-2.9850746268656716E-2</v>
      </c>
      <c r="X305">
        <f t="shared" si="229"/>
        <v>-1.0588235294117714E-2</v>
      </c>
      <c r="Y305">
        <f t="shared" si="230"/>
        <v>-2.2346368715083797E-3</v>
      </c>
      <c r="Z305">
        <f t="shared" si="231"/>
        <v>8.163265306122449E-5</v>
      </c>
      <c r="AA305">
        <f t="shared" si="232"/>
        <v>-4.2260961436873289E-3</v>
      </c>
      <c r="AB305">
        <f t="shared" si="233"/>
        <v>-1.3458162668228096E-3</v>
      </c>
      <c r="AC305">
        <f t="shared" si="234"/>
        <v>-2.7857829010566854E-2</v>
      </c>
      <c r="AD305">
        <f t="shared" si="234"/>
        <v>-4.2045454545455059E-3</v>
      </c>
      <c r="AG305">
        <f t="shared" si="235"/>
        <v>1.6897537401220456E-4</v>
      </c>
      <c r="AH305">
        <f t="shared" si="236"/>
        <v>2.7697653253258219E-5</v>
      </c>
      <c r="AI305">
        <f t="shared" si="237"/>
        <v>2.1733088268119675E-4</v>
      </c>
      <c r="AJ305">
        <f t="shared" si="238"/>
        <v>2.5188492406961056E-4</v>
      </c>
      <c r="AK305">
        <f t="shared" si="239"/>
        <v>2.5567966837320576E-5</v>
      </c>
      <c r="AL305">
        <f t="shared" si="240"/>
        <v>6.0077440656629202E-5</v>
      </c>
      <c r="AM305">
        <f t="shared" si="241"/>
        <v>8.0996737149146962E-4</v>
      </c>
      <c r="AN305">
        <f t="shared" si="242"/>
        <v>8.7558083555951821E-5</v>
      </c>
      <c r="AO305">
        <f t="shared" si="243"/>
        <v>6.9912237451052313E-6</v>
      </c>
      <c r="AP305">
        <f t="shared" si="244"/>
        <v>1.6595135368064464E-7</v>
      </c>
      <c r="AQ305">
        <f t="shared" si="245"/>
        <v>1.5366326223833694E-5</v>
      </c>
      <c r="AR305">
        <f t="shared" si="246"/>
        <v>1.4041072727109255E-6</v>
      </c>
      <c r="AS305">
        <f t="shared" si="247"/>
        <v>7.878172657194445E-4</v>
      </c>
      <c r="AT305">
        <f t="shared" si="248"/>
        <v>1.6351075774900677E-5</v>
      </c>
      <c r="AV305">
        <f t="shared" si="249"/>
        <v>0</v>
      </c>
      <c r="AW305">
        <f t="shared" si="250"/>
        <v>-0.21609375000000006</v>
      </c>
      <c r="AX305">
        <f t="shared" si="251"/>
        <v>1.0312075983717806E-2</v>
      </c>
      <c r="AY305">
        <f t="shared" si="252"/>
        <v>-9.4210526315789508E-2</v>
      </c>
      <c r="AZ305">
        <f t="shared" si="253"/>
        <v>-4.3682725467655899E-2</v>
      </c>
      <c r="BA305">
        <f t="shared" si="254"/>
        <v>-5.2316890881913304E-2</v>
      </c>
      <c r="BB305">
        <f t="shared" si="255"/>
        <v>-0.10897875257025363</v>
      </c>
      <c r="BC305">
        <f t="shared" si="256"/>
        <v>-0.15528324628364812</v>
      </c>
      <c r="BD305">
        <f t="shared" si="257"/>
        <v>4.0065222455159533E-2</v>
      </c>
      <c r="BE305">
        <f t="shared" si="258"/>
        <v>6.5304347826086961E-2</v>
      </c>
      <c r="BF305">
        <f t="shared" si="259"/>
        <v>-1.4379084967320261E-2</v>
      </c>
      <c r="BG305">
        <f t="shared" si="260"/>
        <v>-4.7235829251224765E-3</v>
      </c>
      <c r="BH305">
        <f t="shared" si="261"/>
        <v>-5.6095936042638274E-2</v>
      </c>
      <c r="BI305">
        <f t="shared" si="262"/>
        <v>-3.6079639203608037E-2</v>
      </c>
      <c r="BL305">
        <f t="shared" si="263"/>
        <v>1.5981832881491089E-4</v>
      </c>
      <c r="BM305">
        <f t="shared" si="264"/>
        <v>3.2610756278508658E-2</v>
      </c>
      <c r="BN305">
        <f t="shared" si="265"/>
        <v>2.7250316317468671E-4</v>
      </c>
      <c r="BO305">
        <f t="shared" si="266"/>
        <v>8.5269370057560103E-3</v>
      </c>
      <c r="BP305">
        <f t="shared" si="267"/>
        <v>1.5669971610582469E-3</v>
      </c>
      <c r="BQ305">
        <f t="shared" si="268"/>
        <v>2.7596033174249516E-3</v>
      </c>
      <c r="BR305">
        <f t="shared" si="269"/>
        <v>6.7872902128107834E-3</v>
      </c>
      <c r="BS305">
        <f t="shared" si="270"/>
        <v>1.7991865373752663E-2</v>
      </c>
      <c r="BT305">
        <f t="shared" si="271"/>
        <v>9.8683363299114073E-4</v>
      </c>
      <c r="BU305">
        <f t="shared" si="272"/>
        <v>3.4364810170049477E-3</v>
      </c>
      <c r="BV305">
        <f t="shared" si="273"/>
        <v>6.7434995703439992E-5</v>
      </c>
      <c r="BW305">
        <f t="shared" si="274"/>
        <v>3.2053352535789442E-8</v>
      </c>
      <c r="BX305">
        <f t="shared" si="275"/>
        <v>3.5536315526610591E-3</v>
      </c>
      <c r="BY305">
        <f t="shared" si="276"/>
        <v>1.0549411578293642E-3</v>
      </c>
    </row>
    <row r="306" spans="1:77" ht="15.75" thickBot="1">
      <c r="A306" s="1">
        <v>40884</v>
      </c>
      <c r="B306" s="3">
        <v>17.8</v>
      </c>
      <c r="C306" s="3">
        <v>150</v>
      </c>
      <c r="D306" s="3">
        <v>734</v>
      </c>
      <c r="E306" s="3">
        <v>349.8</v>
      </c>
      <c r="F306" s="2">
        <v>92</v>
      </c>
      <c r="G306" s="3">
        <v>3194</v>
      </c>
      <c r="H306" s="2">
        <v>134</v>
      </c>
      <c r="I306" s="3">
        <v>85</v>
      </c>
      <c r="J306" s="3">
        <v>447.5</v>
      </c>
      <c r="K306" s="3">
        <v>12250</v>
      </c>
      <c r="L306" s="3">
        <v>378.6</v>
      </c>
      <c r="M306" s="3">
        <v>170.9</v>
      </c>
      <c r="N306" s="3">
        <v>728.7</v>
      </c>
      <c r="O306" s="3">
        <v>880</v>
      </c>
      <c r="Q306">
        <f t="shared" si="222"/>
        <v>0</v>
      </c>
      <c r="R306">
        <f t="shared" si="223"/>
        <v>-2.2801302931596091E-2</v>
      </c>
      <c r="S306">
        <f t="shared" si="224"/>
        <v>-1.6085790884718499E-2</v>
      </c>
      <c r="T306">
        <f t="shared" si="225"/>
        <v>2.5505716798592752E-2</v>
      </c>
      <c r="U306">
        <f t="shared" si="226"/>
        <v>-7.4441687344912908E-3</v>
      </c>
      <c r="V306">
        <f t="shared" si="227"/>
        <v>-3.7951807228915661E-2</v>
      </c>
      <c r="W306">
        <f t="shared" si="228"/>
        <v>7.5187969924812026E-3</v>
      </c>
      <c r="X306">
        <f t="shared" si="229"/>
        <v>-2.5452877780325601E-2</v>
      </c>
      <c r="Y306">
        <f t="shared" si="230"/>
        <v>-8.8593576965669985E-3</v>
      </c>
      <c r="Z306">
        <f t="shared" si="231"/>
        <v>1.231303198082803E-2</v>
      </c>
      <c r="AA306">
        <f t="shared" si="232"/>
        <v>-1.5344603381014245E-2</v>
      </c>
      <c r="AB306">
        <f t="shared" si="233"/>
        <v>5.2941176470588571E-3</v>
      </c>
      <c r="AC306">
        <f t="shared" si="234"/>
        <v>-8.5714285714285094E-3</v>
      </c>
      <c r="AD306">
        <f t="shared" si="234"/>
        <v>-1.1124845488257082E-2</v>
      </c>
      <c r="AG306">
        <f t="shared" si="235"/>
        <v>2.3434627982572245E-7</v>
      </c>
      <c r="AH306">
        <f t="shared" si="236"/>
        <v>4.3841856000067034E-4</v>
      </c>
      <c r="AI306">
        <f t="shared" si="237"/>
        <v>2.4916816036352804E-4</v>
      </c>
      <c r="AJ306">
        <f t="shared" si="238"/>
        <v>6.576138118840791E-4</v>
      </c>
      <c r="AK306">
        <f t="shared" si="239"/>
        <v>5.1474303854351567E-5</v>
      </c>
      <c r="AL306">
        <f t="shared" si="240"/>
        <v>1.4583754455445572E-3</v>
      </c>
      <c r="AM306">
        <f t="shared" si="241"/>
        <v>7.9381284884769656E-5</v>
      </c>
      <c r="AN306">
        <f t="shared" si="242"/>
        <v>5.8669996169939437E-4</v>
      </c>
      <c r="AO306">
        <f t="shared" si="243"/>
        <v>8.5910895535014576E-5</v>
      </c>
      <c r="AP306">
        <f t="shared" si="244"/>
        <v>1.3980763945108709E-4</v>
      </c>
      <c r="AQ306">
        <f t="shared" si="245"/>
        <v>2.2615641689540048E-4</v>
      </c>
      <c r="AR306">
        <f t="shared" si="246"/>
        <v>2.9756845954999063E-5</v>
      </c>
      <c r="AS306">
        <f t="shared" si="247"/>
        <v>7.7117943100899053E-5</v>
      </c>
      <c r="AT306">
        <f t="shared" si="248"/>
        <v>1.2020812022635925E-4</v>
      </c>
      <c r="AV306">
        <f t="shared" si="249"/>
        <v>-1.330376940133029E-2</v>
      </c>
      <c r="AW306">
        <f t="shared" si="250"/>
        <v>-0.21720070973802319</v>
      </c>
      <c r="AX306">
        <f t="shared" si="251"/>
        <v>-2.3936170212765957E-2</v>
      </c>
      <c r="AY306">
        <f t="shared" si="252"/>
        <v>-5.0746268656716387E-2</v>
      </c>
      <c r="AZ306">
        <f t="shared" si="253"/>
        <v>-3.0966926479882008E-2</v>
      </c>
      <c r="BA306">
        <f t="shared" si="254"/>
        <v>-3.212121212121212E-2</v>
      </c>
      <c r="BB306">
        <f t="shared" si="255"/>
        <v>-5.9649122807017542E-2</v>
      </c>
      <c r="BC306">
        <f t="shared" si="256"/>
        <v>-0.13617886178861793</v>
      </c>
      <c r="BD306">
        <f t="shared" si="257"/>
        <v>4.4828391314499158E-2</v>
      </c>
      <c r="BE306">
        <f t="shared" si="258"/>
        <v>7.4561403508771926E-2</v>
      </c>
      <c r="BF306">
        <f t="shared" si="259"/>
        <v>6.9148936170213369E-3</v>
      </c>
      <c r="BG306">
        <f t="shared" si="260"/>
        <v>-1.7523364485980313E-3</v>
      </c>
      <c r="BH306">
        <f t="shared" si="261"/>
        <v>-2.9435269046350441E-2</v>
      </c>
      <c r="BI306">
        <f t="shared" si="262"/>
        <v>-2.3957409050576778E-2</v>
      </c>
      <c r="BL306">
        <f t="shared" si="263"/>
        <v>6.731791833850503E-4</v>
      </c>
      <c r="BM306">
        <f t="shared" si="264"/>
        <v>3.3011781147125552E-2</v>
      </c>
      <c r="BN306">
        <f t="shared" si="265"/>
        <v>3.1472804985975517E-4</v>
      </c>
      <c r="BO306">
        <f t="shared" si="266"/>
        <v>2.388976552896889E-3</v>
      </c>
      <c r="BP306">
        <f t="shared" si="267"/>
        <v>7.2197088897258451E-4</v>
      </c>
      <c r="BQ306">
        <f t="shared" si="268"/>
        <v>1.0456329274744491E-3</v>
      </c>
      <c r="BR306">
        <f t="shared" si="269"/>
        <v>1.0926582990598301E-3</v>
      </c>
      <c r="BS306">
        <f t="shared" si="270"/>
        <v>1.3231757059276983E-2</v>
      </c>
      <c r="BT306">
        <f t="shared" si="271"/>
        <v>1.3087809098469468E-3</v>
      </c>
      <c r="BU306">
        <f t="shared" si="272"/>
        <v>4.6074991955073925E-3</v>
      </c>
      <c r="BV306">
        <f t="shared" si="273"/>
        <v>1.7114126741637979E-4</v>
      </c>
      <c r="BW306">
        <f t="shared" si="274"/>
        <v>9.9242702371319054E-6</v>
      </c>
      <c r="BX306">
        <f t="shared" si="275"/>
        <v>1.0858130148621874E-3</v>
      </c>
      <c r="BY306">
        <f t="shared" si="276"/>
        <v>4.144330003546709E-4</v>
      </c>
    </row>
    <row r="307" spans="1:77" ht="15.75" thickBot="1">
      <c r="A307" s="1">
        <v>40883</v>
      </c>
      <c r="B307" s="3">
        <v>17.8</v>
      </c>
      <c r="C307" s="3">
        <v>153.5</v>
      </c>
      <c r="D307" s="3">
        <v>746</v>
      </c>
      <c r="E307" s="3">
        <v>341.1</v>
      </c>
      <c r="F307" s="2">
        <v>92.69</v>
      </c>
      <c r="G307" s="3">
        <v>3320</v>
      </c>
      <c r="H307" s="2">
        <v>133</v>
      </c>
      <c r="I307" s="3">
        <v>87.22</v>
      </c>
      <c r="J307" s="3">
        <v>451.5</v>
      </c>
      <c r="K307" s="3">
        <v>12101</v>
      </c>
      <c r="L307" s="3">
        <v>384.5</v>
      </c>
      <c r="M307" s="3">
        <v>170</v>
      </c>
      <c r="N307" s="3">
        <v>735</v>
      </c>
      <c r="O307" s="3">
        <v>889.9</v>
      </c>
      <c r="Q307">
        <f t="shared" si="222"/>
        <v>-1.6030956329463743E-2</v>
      </c>
      <c r="R307">
        <f t="shared" si="223"/>
        <v>-3.246753246753247E-3</v>
      </c>
      <c r="S307">
        <f t="shared" si="224"/>
        <v>-1.7257278355947862E-2</v>
      </c>
      <c r="T307">
        <f t="shared" si="225"/>
        <v>-2.1795239460854505E-2</v>
      </c>
      <c r="U307">
        <f t="shared" si="226"/>
        <v>-8.6631016042780992E-3</v>
      </c>
      <c r="V307">
        <f t="shared" si="227"/>
        <v>-1.9202363367799114E-2</v>
      </c>
      <c r="W307">
        <f t="shared" si="228"/>
        <v>-1.37189469781238E-2</v>
      </c>
      <c r="X307">
        <f t="shared" si="229"/>
        <v>3.2189349112426019E-2</v>
      </c>
      <c r="Y307">
        <f t="shared" si="230"/>
        <v>7.8125E-3</v>
      </c>
      <c r="Z307">
        <f t="shared" si="231"/>
        <v>4.2323651452282158E-3</v>
      </c>
      <c r="AA307">
        <f t="shared" si="232"/>
        <v>-4.1440041440042024E-3</v>
      </c>
      <c r="AB307">
        <f t="shared" si="233"/>
        <v>0</v>
      </c>
      <c r="AC307">
        <f t="shared" si="234"/>
        <v>5.4719562243502051E-3</v>
      </c>
      <c r="AD307">
        <f t="shared" si="234"/>
        <v>-1.2429253135057203E-2</v>
      </c>
      <c r="AG307">
        <f t="shared" si="235"/>
        <v>2.727468627871632E-4</v>
      </c>
      <c r="AH307">
        <f t="shared" si="236"/>
        <v>1.9151715957446638E-6</v>
      </c>
      <c r="AI307">
        <f t="shared" si="237"/>
        <v>2.875245463586649E-4</v>
      </c>
      <c r="AJ307">
        <f t="shared" si="238"/>
        <v>4.6902453486166485E-4</v>
      </c>
      <c r="AK307">
        <f t="shared" si="239"/>
        <v>7.0450713969000652E-5</v>
      </c>
      <c r="AL307">
        <f t="shared" si="240"/>
        <v>3.7788398585816168E-4</v>
      </c>
      <c r="AM307">
        <f t="shared" si="241"/>
        <v>1.5198270104587605E-4</v>
      </c>
      <c r="AN307">
        <f t="shared" si="242"/>
        <v>1.116918909018931E-3</v>
      </c>
      <c r="AO307">
        <f t="shared" si="243"/>
        <v>5.4805069895964939E-5</v>
      </c>
      <c r="AP307">
        <f t="shared" si="244"/>
        <v>1.4012753220701135E-5</v>
      </c>
      <c r="AQ307">
        <f t="shared" si="245"/>
        <v>1.4729465587740234E-5</v>
      </c>
      <c r="AR307">
        <f t="shared" si="246"/>
        <v>2.5877851239446424E-8</v>
      </c>
      <c r="AS307">
        <f t="shared" si="247"/>
        <v>2.7685513703661305E-5</v>
      </c>
      <c r="AT307">
        <f t="shared" si="248"/>
        <v>1.5051251053008525E-4</v>
      </c>
      <c r="AV307">
        <f t="shared" si="249"/>
        <v>-2.19780219780219E-2</v>
      </c>
      <c r="AW307">
        <f t="shared" si="250"/>
        <v>-0.20052083333333334</v>
      </c>
      <c r="AX307">
        <f t="shared" si="251"/>
        <v>-1.9066403681788299E-2</v>
      </c>
      <c r="AY307">
        <f t="shared" si="252"/>
        <v>-9.4985407269832733E-2</v>
      </c>
      <c r="AZ307">
        <f t="shared" si="253"/>
        <v>-3.4479166666666693E-2</v>
      </c>
      <c r="BA307">
        <f t="shared" si="254"/>
        <v>-3.1787693205016038E-2</v>
      </c>
      <c r="BB307">
        <f t="shared" si="255"/>
        <v>-8.9041095890410954E-2</v>
      </c>
      <c r="BC307">
        <f t="shared" si="256"/>
        <v>-0.1233289777867122</v>
      </c>
      <c r="BD307">
        <f t="shared" si="257"/>
        <v>5.737704918032787E-2</v>
      </c>
      <c r="BE307">
        <f t="shared" si="258"/>
        <v>6.1491228070175437E-2</v>
      </c>
      <c r="BF307">
        <f t="shared" si="259"/>
        <v>1.6657852987837153E-2</v>
      </c>
      <c r="BG307">
        <f t="shared" si="260"/>
        <v>-1.7341040462427744E-2</v>
      </c>
      <c r="BH307">
        <f t="shared" si="261"/>
        <v>-3.2894736842105261E-2</v>
      </c>
      <c r="BI307">
        <f t="shared" si="262"/>
        <v>-3.0293124114634484E-2</v>
      </c>
      <c r="BL307">
        <f t="shared" si="263"/>
        <v>1.1985408961089877E-3</v>
      </c>
      <c r="BM307">
        <f t="shared" si="264"/>
        <v>2.7228817734808342E-2</v>
      </c>
      <c r="BN307">
        <f t="shared" si="265"/>
        <v>1.6565774585419995E-4</v>
      </c>
      <c r="BO307">
        <f t="shared" si="266"/>
        <v>8.6706446544391087E-3</v>
      </c>
      <c r="BP307">
        <f t="shared" si="267"/>
        <v>9.2305110774755332E-4</v>
      </c>
      <c r="BQ307">
        <f t="shared" si="268"/>
        <v>1.0241746616429998E-3</v>
      </c>
      <c r="BR307">
        <f t="shared" si="269"/>
        <v>3.8996721944944634E-3</v>
      </c>
      <c r="BS307">
        <f t="shared" si="270"/>
        <v>1.0440648333005145E-2</v>
      </c>
      <c r="BT307">
        <f t="shared" si="271"/>
        <v>2.3741972511220925E-3</v>
      </c>
      <c r="BU307">
        <f t="shared" si="272"/>
        <v>3.0039592506414174E-3</v>
      </c>
      <c r="BV307">
        <f t="shared" si="273"/>
        <v>5.2098320792527729E-4</v>
      </c>
      <c r="BW307">
        <f t="shared" si="274"/>
        <v>1.5471436763096004E-4</v>
      </c>
      <c r="BX307">
        <f t="shared" si="275"/>
        <v>1.325771462851048E-3</v>
      </c>
      <c r="BY307">
        <f t="shared" si="276"/>
        <v>7.1253454107865466E-4</v>
      </c>
    </row>
    <row r="308" spans="1:77" ht="15.75" thickBot="1">
      <c r="A308" s="1">
        <v>40882</v>
      </c>
      <c r="B308" s="3">
        <v>18.09</v>
      </c>
      <c r="C308" s="3">
        <v>154</v>
      </c>
      <c r="D308" s="3">
        <v>759.1</v>
      </c>
      <c r="E308" s="3">
        <v>348.7</v>
      </c>
      <c r="F308" s="2">
        <v>93.5</v>
      </c>
      <c r="G308" s="3">
        <v>3385</v>
      </c>
      <c r="H308" s="2">
        <v>134.85</v>
      </c>
      <c r="I308" s="3">
        <v>84.5</v>
      </c>
      <c r="J308" s="3">
        <v>448</v>
      </c>
      <c r="K308" s="3">
        <v>12050</v>
      </c>
      <c r="L308" s="3">
        <v>386.1</v>
      </c>
      <c r="M308" s="3">
        <v>170</v>
      </c>
      <c r="N308" s="3">
        <v>731</v>
      </c>
      <c r="O308" s="3">
        <v>901.1</v>
      </c>
      <c r="Q308">
        <f t="shared" si="222"/>
        <v>1.3445378151260415E-2</v>
      </c>
      <c r="R308">
        <f t="shared" si="223"/>
        <v>-1.8483110261312975E-2</v>
      </c>
      <c r="S308">
        <f t="shared" si="224"/>
        <v>1.2133333333333364E-2</v>
      </c>
      <c r="T308">
        <f t="shared" si="225"/>
        <v>4.3387193297426692E-2</v>
      </c>
      <c r="U308">
        <f t="shared" si="226"/>
        <v>-2.6666666666666666E-3</v>
      </c>
      <c r="V308">
        <f t="shared" si="227"/>
        <v>3.201219512195122E-2</v>
      </c>
      <c r="W308">
        <f t="shared" si="228"/>
        <v>2.2365428354814167E-2</v>
      </c>
      <c r="X308">
        <f t="shared" si="229"/>
        <v>-2.300844028211348E-2</v>
      </c>
      <c r="Y308">
        <f t="shared" si="230"/>
        <v>8.9365504915097684E-4</v>
      </c>
      <c r="Z308">
        <f t="shared" si="231"/>
        <v>-2.1915584415584416E-2</v>
      </c>
      <c r="AA308">
        <f t="shared" si="232"/>
        <v>-4.3837029396595886E-3</v>
      </c>
      <c r="AB308">
        <f t="shared" si="233"/>
        <v>-5.8479532163742687E-3</v>
      </c>
      <c r="AC308">
        <f t="shared" si="234"/>
        <v>1.3869625520110958E-2</v>
      </c>
      <c r="AD308">
        <f t="shared" si="234"/>
        <v>1.4523755910830868E-2</v>
      </c>
      <c r="AG308">
        <f t="shared" si="235"/>
        <v>1.6799490615428445E-4</v>
      </c>
      <c r="AH308">
        <f t="shared" si="236"/>
        <v>2.7623285178483359E-4</v>
      </c>
      <c r="AI308">
        <f t="shared" si="237"/>
        <v>1.5460592055651574E-4</v>
      </c>
      <c r="AJ308">
        <f t="shared" si="238"/>
        <v>1.894465535951419E-3</v>
      </c>
      <c r="AK308">
        <f t="shared" si="239"/>
        <v>5.7458842781238644E-6</v>
      </c>
      <c r="AL308">
        <f t="shared" si="240"/>
        <v>1.0096709728767766E-3</v>
      </c>
      <c r="AM308">
        <f t="shared" si="241"/>
        <v>5.643593623780597E-4</v>
      </c>
      <c r="AN308">
        <f t="shared" si="242"/>
        <v>4.7425744333619659E-4</v>
      </c>
      <c r="AO308">
        <f t="shared" si="243"/>
        <v>2.3444933597389808E-7</v>
      </c>
      <c r="AP308">
        <f t="shared" si="244"/>
        <v>5.0196557873742977E-4</v>
      </c>
      <c r="AQ308">
        <f t="shared" si="245"/>
        <v>1.6626800440158375E-5</v>
      </c>
      <c r="AR308">
        <f t="shared" si="246"/>
        <v>3.2342961668333083E-5</v>
      </c>
      <c r="AS308">
        <f t="shared" si="247"/>
        <v>1.865784391662061E-4</v>
      </c>
      <c r="AT308">
        <f t="shared" si="248"/>
        <v>2.1563909302581559E-4</v>
      </c>
      <c r="AV308">
        <f t="shared" si="249"/>
        <v>-5.5248618784539021E-4</v>
      </c>
      <c r="AW308">
        <f t="shared" si="250"/>
        <v>-0.18518518518518517</v>
      </c>
      <c r="AX308">
        <f t="shared" si="251"/>
        <v>-1.6582458867728921E-2</v>
      </c>
      <c r="AY308">
        <f t="shared" si="252"/>
        <v>-7.4329705335810986E-2</v>
      </c>
      <c r="AZ308">
        <f t="shared" si="253"/>
        <v>-2.6041666666666668E-2</v>
      </c>
      <c r="BA308">
        <f t="shared" si="254"/>
        <v>-2.1676300578034682E-2</v>
      </c>
      <c r="BB308">
        <f t="shared" si="255"/>
        <v>-7.6369863013698663E-2</v>
      </c>
      <c r="BC308">
        <f t="shared" si="256"/>
        <v>-0.12435233160621761</v>
      </c>
      <c r="BD308">
        <f t="shared" si="257"/>
        <v>3.8238702201622246E-2</v>
      </c>
      <c r="BE308">
        <f t="shared" si="258"/>
        <v>3.7005163511187607E-2</v>
      </c>
      <c r="BF308">
        <f t="shared" si="259"/>
        <v>1.3385826771653604E-2</v>
      </c>
      <c r="BG308">
        <f t="shared" si="260"/>
        <v>-1.1627906976744186E-2</v>
      </c>
      <c r="BH308">
        <f t="shared" si="261"/>
        <v>-1.229563572490207E-2</v>
      </c>
      <c r="BI308">
        <f t="shared" si="262"/>
        <v>-2.3726977248103985E-2</v>
      </c>
      <c r="BL308">
        <f t="shared" si="263"/>
        <v>1.7409255037386569E-4</v>
      </c>
      <c r="BM308">
        <f t="shared" si="264"/>
        <v>2.240288112952582E-2</v>
      </c>
      <c r="BN308">
        <f t="shared" si="265"/>
        <v>1.0788696499993232E-4</v>
      </c>
      <c r="BO308">
        <f t="shared" si="266"/>
        <v>5.2505377497298802E-3</v>
      </c>
      <c r="BP308">
        <f t="shared" si="267"/>
        <v>4.8155037869150488E-4</v>
      </c>
      <c r="BQ308">
        <f t="shared" si="268"/>
        <v>4.7923060696232857E-4</v>
      </c>
      <c r="BR308">
        <f t="shared" si="269"/>
        <v>2.4776623718914966E-3</v>
      </c>
      <c r="BS308">
        <f t="shared" si="270"/>
        <v>1.0650827130344107E-2</v>
      </c>
      <c r="BT308">
        <f t="shared" si="271"/>
        <v>8.7541352982054E-4</v>
      </c>
      <c r="BU308">
        <f t="shared" si="272"/>
        <v>9.1944321890835698E-4</v>
      </c>
      <c r="BV308">
        <f t="shared" si="273"/>
        <v>3.8232099644694228E-4</v>
      </c>
      <c r="BW308">
        <f t="shared" si="274"/>
        <v>4.5229519540172219E-5</v>
      </c>
      <c r="BX308">
        <f t="shared" si="275"/>
        <v>2.5002072421268179E-4</v>
      </c>
      <c r="BY308">
        <f t="shared" si="276"/>
        <v>4.0510400953935335E-4</v>
      </c>
    </row>
    <row r="309" spans="1:77" ht="15.75" thickBot="1">
      <c r="A309" s="1">
        <v>40879</v>
      </c>
      <c r="B309" s="3">
        <v>17.850000000000001</v>
      </c>
      <c r="C309" s="3">
        <v>156.9</v>
      </c>
      <c r="D309" s="3">
        <v>750</v>
      </c>
      <c r="E309" s="3">
        <v>334.2</v>
      </c>
      <c r="F309" s="2">
        <v>93.75</v>
      </c>
      <c r="G309" s="3">
        <v>3280</v>
      </c>
      <c r="H309" s="2">
        <v>131.9</v>
      </c>
      <c r="I309" s="3">
        <v>86.49</v>
      </c>
      <c r="J309" s="3">
        <v>447.6</v>
      </c>
      <c r="K309" s="3">
        <v>12320</v>
      </c>
      <c r="L309" s="3">
        <v>387.8</v>
      </c>
      <c r="M309" s="3">
        <v>171</v>
      </c>
      <c r="N309" s="3">
        <v>721</v>
      </c>
      <c r="O309" s="3">
        <v>888.2</v>
      </c>
      <c r="Q309">
        <f t="shared" si="222"/>
        <v>2.8089887640449836E-3</v>
      </c>
      <c r="R309">
        <f t="shared" si="223"/>
        <v>-6.3694267515919942E-4</v>
      </c>
      <c r="S309">
        <f t="shared" si="224"/>
        <v>1.078167115902965E-2</v>
      </c>
      <c r="T309">
        <f t="shared" si="225"/>
        <v>2.9892141756548501E-2</v>
      </c>
      <c r="U309">
        <f t="shared" si="226"/>
        <v>1.3513513513513514E-2</v>
      </c>
      <c r="V309">
        <f t="shared" si="227"/>
        <v>4.6251993620414676E-2</v>
      </c>
      <c r="W309">
        <f t="shared" si="228"/>
        <v>3.0418250950570774E-3</v>
      </c>
      <c r="X309">
        <f t="shared" si="229"/>
        <v>2.3550295857988107E-2</v>
      </c>
      <c r="Y309">
        <f t="shared" si="230"/>
        <v>-5.3333333333332828E-3</v>
      </c>
      <c r="Z309">
        <f t="shared" si="231"/>
        <v>-1.44E-2</v>
      </c>
      <c r="AA309">
        <f t="shared" si="232"/>
        <v>-1.8018018018017726E-3</v>
      </c>
      <c r="AB309">
        <f t="shared" si="233"/>
        <v>1.1697274535039323E-4</v>
      </c>
      <c r="AC309">
        <f t="shared" si="234"/>
        <v>3.8904899135446688E-2</v>
      </c>
      <c r="AD309">
        <f t="shared" si="234"/>
        <v>1.6596085612910608E-2</v>
      </c>
      <c r="AG309">
        <f t="shared" si="235"/>
        <v>5.4051391265884964E-6</v>
      </c>
      <c r="AH309">
        <f t="shared" si="236"/>
        <v>1.5028634745535327E-6</v>
      </c>
      <c r="AI309">
        <f t="shared" si="237"/>
        <v>1.2281960616164305E-4</v>
      </c>
      <c r="AJ309">
        <f t="shared" si="238"/>
        <v>9.0182534096873088E-4</v>
      </c>
      <c r="AK309">
        <f t="shared" si="239"/>
        <v>1.899744730029527E-4</v>
      </c>
      <c r="AL309">
        <f t="shared" si="240"/>
        <v>2.117391147478582E-3</v>
      </c>
      <c r="AM309">
        <f t="shared" si="241"/>
        <v>1.9648347480056836E-5</v>
      </c>
      <c r="AN309">
        <f t="shared" si="242"/>
        <v>6.1411201208451535E-4</v>
      </c>
      <c r="AO309">
        <f t="shared" si="243"/>
        <v>3.2979622011857769E-5</v>
      </c>
      <c r="AP309">
        <f t="shared" si="244"/>
        <v>2.2168243789619533E-4</v>
      </c>
      <c r="AQ309">
        <f t="shared" si="245"/>
        <v>2.2371072659158914E-6</v>
      </c>
      <c r="AR309">
        <f t="shared" si="246"/>
        <v>7.7194336091695152E-8</v>
      </c>
      <c r="AS309">
        <f t="shared" si="247"/>
        <v>1.4972755872054086E-3</v>
      </c>
      <c r="AT309">
        <f t="shared" si="248"/>
        <v>2.8079653694110051E-4</v>
      </c>
      <c r="AV309">
        <f t="shared" si="249"/>
        <v>-1.7611447440836557E-2</v>
      </c>
      <c r="AW309">
        <f t="shared" si="250"/>
        <v>-0.16763925729442969</v>
      </c>
      <c r="AX309">
        <f t="shared" si="251"/>
        <v>-9.247027741083224E-3</v>
      </c>
      <c r="AY309">
        <f t="shared" si="252"/>
        <v>-0.11117021276595748</v>
      </c>
      <c r="AZ309">
        <f t="shared" si="253"/>
        <v>-4.336734693877551E-2</v>
      </c>
      <c r="BA309">
        <f t="shared" si="254"/>
        <v>1.2345679012345678E-2</v>
      </c>
      <c r="BB309">
        <f t="shared" si="255"/>
        <v>-8.9088397790055285E-2</v>
      </c>
      <c r="BC309">
        <f t="shared" si="256"/>
        <v>-0.15792035829033199</v>
      </c>
      <c r="BD309">
        <f t="shared" si="257"/>
        <v>3.6111111111111163E-2</v>
      </c>
      <c r="BE309">
        <f t="shared" si="258"/>
        <v>6.2068965517241378E-2</v>
      </c>
      <c r="BF309">
        <f t="shared" si="259"/>
        <v>2.3218997361477603E-2</v>
      </c>
      <c r="BG309">
        <f t="shared" si="260"/>
        <v>-1.7805858701895431E-2</v>
      </c>
      <c r="BH309">
        <f t="shared" si="261"/>
        <v>-2.3035230352303523E-2</v>
      </c>
      <c r="BI309">
        <f t="shared" si="262"/>
        <v>-1.8997128341064647E-2</v>
      </c>
      <c r="BL309">
        <f t="shared" si="263"/>
        <v>9.1526669028450434E-4</v>
      </c>
      <c r="BM309">
        <f t="shared" si="264"/>
        <v>1.7458334904548952E-2</v>
      </c>
      <c r="BN309">
        <f t="shared" si="265"/>
        <v>9.3112488220313463E-6</v>
      </c>
      <c r="BO309">
        <f t="shared" si="266"/>
        <v>1.1946730874752096E-2</v>
      </c>
      <c r="BP309">
        <f t="shared" si="267"/>
        <v>1.5421279078754345E-3</v>
      </c>
      <c r="BQ309">
        <f t="shared" si="268"/>
        <v>1.471525055508977E-4</v>
      </c>
      <c r="BR309">
        <f t="shared" si="269"/>
        <v>3.9055821890390582E-3</v>
      </c>
      <c r="BS309">
        <f t="shared" si="270"/>
        <v>1.8706271227591317E-2</v>
      </c>
      <c r="BT309">
        <f t="shared" si="271"/>
        <v>7.5404044738510312E-4</v>
      </c>
      <c r="BU309">
        <f t="shared" si="272"/>
        <v>3.0676227459976381E-3</v>
      </c>
      <c r="BV309">
        <f t="shared" si="273"/>
        <v>8.6354880654577223E-4</v>
      </c>
      <c r="BW309">
        <f t="shared" si="274"/>
        <v>1.664936354217139E-4</v>
      </c>
      <c r="BX309">
        <f t="shared" si="275"/>
        <v>7.0498949491704717E-4</v>
      </c>
      <c r="BY309">
        <f t="shared" si="276"/>
        <v>2.3707829039954176E-4</v>
      </c>
    </row>
    <row r="310" spans="1:77" ht="15.75" thickBot="1">
      <c r="A310" s="1">
        <v>40878</v>
      </c>
      <c r="B310" s="3">
        <v>17.8</v>
      </c>
      <c r="C310" s="3">
        <v>157</v>
      </c>
      <c r="D310" s="3">
        <v>742</v>
      </c>
      <c r="E310" s="3">
        <v>324.5</v>
      </c>
      <c r="F310" s="2">
        <v>92.5</v>
      </c>
      <c r="G310" s="3">
        <v>3135</v>
      </c>
      <c r="H310" s="2">
        <v>131.5</v>
      </c>
      <c r="I310" s="3">
        <v>84.5</v>
      </c>
      <c r="J310" s="3">
        <v>450</v>
      </c>
      <c r="K310" s="3">
        <v>12500</v>
      </c>
      <c r="L310" s="3">
        <v>388.5</v>
      </c>
      <c r="M310" s="3">
        <v>170.98</v>
      </c>
      <c r="N310" s="3">
        <v>694</v>
      </c>
      <c r="O310" s="3">
        <v>873.7</v>
      </c>
      <c r="Q310">
        <f t="shared" si="222"/>
        <v>1.1363636363636322E-2</v>
      </c>
      <c r="R310">
        <f t="shared" si="223"/>
        <v>-1.2578616352201259E-2</v>
      </c>
      <c r="S310">
        <f t="shared" si="224"/>
        <v>-6.7340067340067344E-4</v>
      </c>
      <c r="T310">
        <f t="shared" si="225"/>
        <v>-1.9637462235649546E-2</v>
      </c>
      <c r="U310">
        <f t="shared" si="226"/>
        <v>-5.3763440860215058E-3</v>
      </c>
      <c r="V310">
        <f t="shared" si="227"/>
        <v>5.4522129570237334E-3</v>
      </c>
      <c r="W310">
        <f t="shared" si="228"/>
        <v>-2.3031203566121802E-2</v>
      </c>
      <c r="X310">
        <f t="shared" si="229"/>
        <v>2.3870107839573475E-2</v>
      </c>
      <c r="Y310">
        <f t="shared" si="230"/>
        <v>0</v>
      </c>
      <c r="Z310">
        <f t="shared" si="231"/>
        <v>1.7915309446254073E-2</v>
      </c>
      <c r="AA310">
        <f t="shared" si="232"/>
        <v>-1.3959390862944163E-2</v>
      </c>
      <c r="AB310">
        <f t="shared" si="233"/>
        <v>-1.1695906432754522E-4</v>
      </c>
      <c r="AC310">
        <f t="shared" si="234"/>
        <v>-8.5714285714285719E-3</v>
      </c>
      <c r="AD310">
        <f t="shared" si="234"/>
        <v>-5.9164865172373782E-3</v>
      </c>
      <c r="AG310">
        <f t="shared" si="235"/>
        <v>1.1836445824617597E-4</v>
      </c>
      <c r="AH310">
        <f t="shared" si="236"/>
        <v>1.1482751997361053E-4</v>
      </c>
      <c r="AI310">
        <f t="shared" si="237"/>
        <v>1.3888374314361857E-7</v>
      </c>
      <c r="AJ310">
        <f t="shared" si="238"/>
        <v>3.8021868568906497E-4</v>
      </c>
      <c r="AK310">
        <f t="shared" si="239"/>
        <v>2.6078740726610599E-5</v>
      </c>
      <c r="AL310">
        <f t="shared" si="240"/>
        <v>2.7199750666487515E-5</v>
      </c>
      <c r="AM310">
        <f t="shared" si="241"/>
        <v>4.6830617676510184E-4</v>
      </c>
      <c r="AN310">
        <f t="shared" si="242"/>
        <v>6.3006499455509459E-4</v>
      </c>
      <c r="AO310">
        <f t="shared" si="243"/>
        <v>1.6765369436963319E-7</v>
      </c>
      <c r="AP310">
        <f t="shared" si="244"/>
        <v>3.0367612409957291E-4</v>
      </c>
      <c r="AQ310">
        <f t="shared" si="245"/>
        <v>1.8641219972950803E-4</v>
      </c>
      <c r="AR310">
        <f t="shared" si="246"/>
        <v>1.9278138916316728E-9</v>
      </c>
      <c r="AS310">
        <f t="shared" si="247"/>
        <v>7.711794310090015E-5</v>
      </c>
      <c r="AT310">
        <f t="shared" si="248"/>
        <v>3.3126786423905571E-5</v>
      </c>
      <c r="AV310">
        <f t="shared" si="249"/>
        <v>-5.5865921787708311E-3</v>
      </c>
      <c r="AW310">
        <f t="shared" si="250"/>
        <v>-0.13736263736263737</v>
      </c>
      <c r="AX310">
        <f t="shared" si="251"/>
        <v>1.347890551287542E-4</v>
      </c>
      <c r="AY310">
        <f t="shared" si="252"/>
        <v>-0.13673849428039367</v>
      </c>
      <c r="AZ310">
        <f t="shared" si="253"/>
        <v>-3.242677824267777E-2</v>
      </c>
      <c r="BA310">
        <f t="shared" si="254"/>
        <v>-3.8048481129180731E-2</v>
      </c>
      <c r="BB310">
        <f t="shared" si="255"/>
        <v>-7.71282195241772E-2</v>
      </c>
      <c r="BC310">
        <f t="shared" si="256"/>
        <v>-0.19546796153479959</v>
      </c>
      <c r="BD310">
        <f t="shared" si="257"/>
        <v>6.0570351166627359E-2</v>
      </c>
      <c r="BE310">
        <f t="shared" si="258"/>
        <v>7.7586206896551727E-2</v>
      </c>
      <c r="BF310">
        <f t="shared" si="259"/>
        <v>3.7106246663107252E-2</v>
      </c>
      <c r="BG310">
        <f t="shared" si="260"/>
        <v>-5.9302325581395941E-3</v>
      </c>
      <c r="BH310">
        <f t="shared" si="261"/>
        <v>-4.3418332184700204E-2</v>
      </c>
      <c r="BI310">
        <f t="shared" si="262"/>
        <v>-2.630112559901918E-2</v>
      </c>
      <c r="BL310">
        <f t="shared" si="263"/>
        <v>3.322789266508268E-4</v>
      </c>
      <c r="BM310">
        <f t="shared" si="264"/>
        <v>1.0374109493110698E-2</v>
      </c>
      <c r="BN310">
        <f t="shared" si="265"/>
        <v>4.0073747662521149E-5</v>
      </c>
      <c r="BO310">
        <f t="shared" si="266"/>
        <v>1.8189750580366554E-2</v>
      </c>
      <c r="BP310">
        <f t="shared" si="267"/>
        <v>8.0255307667820525E-4</v>
      </c>
      <c r="BQ310">
        <f t="shared" si="268"/>
        <v>1.4640967252483885E-3</v>
      </c>
      <c r="BR310">
        <f t="shared" si="269"/>
        <v>2.5537335696285113E-3</v>
      </c>
      <c r="BS310">
        <f t="shared" si="270"/>
        <v>3.0386930556587678E-2</v>
      </c>
      <c r="BT310">
        <f t="shared" si="271"/>
        <v>2.6955864014055831E-3</v>
      </c>
      <c r="BU310">
        <f t="shared" si="272"/>
        <v>5.0272872403597903E-3</v>
      </c>
      <c r="BV310">
        <f t="shared" si="273"/>
        <v>1.8725914970807941E-3</v>
      </c>
      <c r="BW310">
        <f t="shared" si="274"/>
        <v>1.0559928596224747E-6</v>
      </c>
      <c r="BX310">
        <f t="shared" si="275"/>
        <v>2.20286982864943E-3</v>
      </c>
      <c r="BY310">
        <f t="shared" si="276"/>
        <v>5.1535102486851821E-4</v>
      </c>
    </row>
    <row r="311" spans="1:77" ht="15.75" thickBot="1">
      <c r="A311" s="1">
        <v>40877</v>
      </c>
      <c r="B311" s="3">
        <v>17.600000000000001</v>
      </c>
      <c r="C311" s="3">
        <v>159</v>
      </c>
      <c r="D311" s="3">
        <v>742.5</v>
      </c>
      <c r="E311" s="3">
        <v>331</v>
      </c>
      <c r="F311" s="2">
        <v>93</v>
      </c>
      <c r="G311" s="3">
        <v>3118</v>
      </c>
      <c r="H311" s="2">
        <v>134.6</v>
      </c>
      <c r="I311" s="3">
        <v>82.53</v>
      </c>
      <c r="J311" s="3">
        <v>450</v>
      </c>
      <c r="K311" s="3">
        <v>12280</v>
      </c>
      <c r="L311" s="3">
        <v>394</v>
      </c>
      <c r="M311" s="3">
        <v>171</v>
      </c>
      <c r="N311" s="3">
        <v>700</v>
      </c>
      <c r="O311" s="3">
        <v>878.9</v>
      </c>
      <c r="Q311">
        <f t="shared" si="222"/>
        <v>-2.832861189801539E-3</v>
      </c>
      <c r="R311">
        <f t="shared" si="223"/>
        <v>0.06</v>
      </c>
      <c r="S311">
        <f t="shared" si="224"/>
        <v>5.0212164073550211E-2</v>
      </c>
      <c r="T311">
        <f t="shared" si="225"/>
        <v>7.747395833333337E-2</v>
      </c>
      <c r="U311">
        <f t="shared" si="226"/>
        <v>6.3845904122930789E-3</v>
      </c>
      <c r="V311">
        <f t="shared" si="227"/>
        <v>5.3378378378378381E-2</v>
      </c>
      <c r="W311">
        <f t="shared" si="228"/>
        <v>4.3410852713178252E-2</v>
      </c>
      <c r="X311">
        <f t="shared" si="229"/>
        <v>-1.7499999999999988E-2</v>
      </c>
      <c r="Y311">
        <f t="shared" si="230"/>
        <v>0</v>
      </c>
      <c r="Z311">
        <f t="shared" si="231"/>
        <v>-5.6680161943319842E-3</v>
      </c>
      <c r="AA311">
        <f t="shared" si="232"/>
        <v>2.47074122236671E-2</v>
      </c>
      <c r="AB311">
        <f t="shared" si="233"/>
        <v>0</v>
      </c>
      <c r="AC311">
        <f t="shared" si="234"/>
        <v>4.6337817638266068E-2</v>
      </c>
      <c r="AD311">
        <f t="shared" si="234"/>
        <v>4.2091534266065926E-2</v>
      </c>
      <c r="AG311">
        <f t="shared" si="235"/>
        <v>1.1002186790870441E-5</v>
      </c>
      <c r="AH311">
        <f t="shared" si="236"/>
        <v>3.8270129522007708E-3</v>
      </c>
      <c r="AI311">
        <f t="shared" si="237"/>
        <v>2.5515524253514931E-3</v>
      </c>
      <c r="AJ311">
        <f t="shared" si="238"/>
        <v>6.0236572391850806E-3</v>
      </c>
      <c r="AK311">
        <f t="shared" si="239"/>
        <v>4.4278373092009292E-5</v>
      </c>
      <c r="AL311">
        <f t="shared" si="240"/>
        <v>2.8240193880444955E-3</v>
      </c>
      <c r="AM311">
        <f t="shared" si="241"/>
        <v>2.0071899278417274E-3</v>
      </c>
      <c r="AN311">
        <f t="shared" si="242"/>
        <v>2.6468076298807414E-4</v>
      </c>
      <c r="AO311">
        <f t="shared" si="243"/>
        <v>1.6765369436963319E-7</v>
      </c>
      <c r="AP311">
        <f t="shared" si="244"/>
        <v>3.790889675710796E-5</v>
      </c>
      <c r="AQ311">
        <f t="shared" si="245"/>
        <v>6.2567607160986195E-4</v>
      </c>
      <c r="AR311">
        <f t="shared" si="246"/>
        <v>2.5877851239446424E-8</v>
      </c>
      <c r="AS311">
        <f t="shared" si="247"/>
        <v>2.127752157060916E-3</v>
      </c>
      <c r="AT311">
        <f t="shared" si="248"/>
        <v>1.7852681260406445E-3</v>
      </c>
      <c r="AV311">
        <f t="shared" si="249"/>
        <v>-2.6548672566371511E-2</v>
      </c>
      <c r="AW311">
        <f t="shared" si="250"/>
        <v>-0.19083969465648856</v>
      </c>
      <c r="AX311">
        <f t="shared" si="251"/>
        <v>-2.3026315789473683E-2</v>
      </c>
      <c r="AY311">
        <f t="shared" si="252"/>
        <v>-0.16181311724487207</v>
      </c>
      <c r="AZ311">
        <f t="shared" si="253"/>
        <v>-3.4267912772585639E-2</v>
      </c>
      <c r="BA311">
        <f t="shared" si="254"/>
        <v>-0.10040392383150606</v>
      </c>
      <c r="BB311">
        <f t="shared" si="255"/>
        <v>-0.11260548523206759</v>
      </c>
      <c r="BC311">
        <f t="shared" si="256"/>
        <v>-0.17138554216867463</v>
      </c>
      <c r="BD311">
        <f t="shared" si="257"/>
        <v>5.6338028169014086E-2</v>
      </c>
      <c r="BE311">
        <f t="shared" si="258"/>
        <v>4.0677966101694912E-2</v>
      </c>
      <c r="BF311">
        <f t="shared" si="259"/>
        <v>4.2052367098651088E-2</v>
      </c>
      <c r="BG311">
        <f t="shared" si="260"/>
        <v>-2.3415191319246114E-2</v>
      </c>
      <c r="BH311">
        <f t="shared" si="261"/>
        <v>-8.076165462902167E-2</v>
      </c>
      <c r="BI311">
        <f t="shared" si="262"/>
        <v>-5.5250994302913019E-2</v>
      </c>
      <c r="BL311">
        <f t="shared" si="263"/>
        <v>1.5359031270511044E-3</v>
      </c>
      <c r="BM311">
        <f t="shared" si="264"/>
        <v>2.4127542425260256E-2</v>
      </c>
      <c r="BN311">
        <f t="shared" si="265"/>
        <v>2.8327320117144724E-4</v>
      </c>
      <c r="BO311">
        <f t="shared" si="266"/>
        <v>2.5582085173901217E-2</v>
      </c>
      <c r="BP311">
        <f t="shared" si="267"/>
        <v>9.1025920735702051E-4</v>
      </c>
      <c r="BQ311">
        <f t="shared" si="268"/>
        <v>1.0124175030643934E-2</v>
      </c>
      <c r="BR311">
        <f t="shared" si="269"/>
        <v>7.398020230805059E-3</v>
      </c>
      <c r="BS311">
        <f t="shared" si="270"/>
        <v>2.2570872266136462E-2</v>
      </c>
      <c r="BT311">
        <f t="shared" si="271"/>
        <v>2.2740226908742143E-3</v>
      </c>
      <c r="BU311">
        <f t="shared" si="272"/>
        <v>1.1556685042615571E-3</v>
      </c>
      <c r="BV311">
        <f t="shared" si="273"/>
        <v>2.3251269977016282E-3</v>
      </c>
      <c r="BW311">
        <f t="shared" si="274"/>
        <v>3.427153921496584E-4</v>
      </c>
      <c r="BX311">
        <f t="shared" si="275"/>
        <v>7.1027918269336281E-3</v>
      </c>
      <c r="BY311">
        <f t="shared" si="276"/>
        <v>2.6678477862107095E-3</v>
      </c>
    </row>
    <row r="312" spans="1:77" ht="15.75" thickBot="1">
      <c r="A312" s="1">
        <v>40876</v>
      </c>
      <c r="B312" s="3">
        <v>17.649999999999999</v>
      </c>
      <c r="C312" s="3">
        <v>150</v>
      </c>
      <c r="D312" s="3">
        <v>707</v>
      </c>
      <c r="E312" s="3">
        <v>307.2</v>
      </c>
      <c r="F312" s="2">
        <v>92.41</v>
      </c>
      <c r="G312" s="3">
        <v>2960</v>
      </c>
      <c r="H312" s="2">
        <v>129</v>
      </c>
      <c r="I312" s="3">
        <v>84</v>
      </c>
      <c r="J312" s="3">
        <v>450</v>
      </c>
      <c r="K312" s="3">
        <v>12350</v>
      </c>
      <c r="L312" s="3">
        <v>384.5</v>
      </c>
      <c r="M312" s="3">
        <v>171</v>
      </c>
      <c r="N312" s="3">
        <v>669</v>
      </c>
      <c r="O312" s="3">
        <v>843.4</v>
      </c>
      <c r="Q312">
        <f t="shared" si="222"/>
        <v>-3.3935413245758127E-2</v>
      </c>
      <c r="R312">
        <f t="shared" si="223"/>
        <v>-1.8966644865925478E-2</v>
      </c>
      <c r="S312">
        <f t="shared" si="224"/>
        <v>-2.2130013831258646E-2</v>
      </c>
      <c r="T312">
        <f t="shared" si="225"/>
        <v>-2.0095693779904344E-2</v>
      </c>
      <c r="U312">
        <f t="shared" si="226"/>
        <v>-1.3767342582710845E-2</v>
      </c>
      <c r="V312">
        <f t="shared" si="227"/>
        <v>-3.9896204995134611E-2</v>
      </c>
      <c r="W312">
        <f t="shared" si="228"/>
        <v>-1.9756838905775034E-2</v>
      </c>
      <c r="X312">
        <f t="shared" si="229"/>
        <v>-6.6666666666666666E-2</v>
      </c>
      <c r="Y312">
        <f t="shared" si="230"/>
        <v>-1.098901098901099E-2</v>
      </c>
      <c r="Z312">
        <f t="shared" si="231"/>
        <v>-8.0321285140562242E-3</v>
      </c>
      <c r="AA312">
        <f t="shared" si="232"/>
        <v>-5.6891647271786619E-3</v>
      </c>
      <c r="AB312">
        <f t="shared" si="233"/>
        <v>1.7546938059309316E-4</v>
      </c>
      <c r="AC312">
        <f t="shared" si="234"/>
        <v>1.3636363636363636E-2</v>
      </c>
      <c r="AD312">
        <f t="shared" si="234"/>
        <v>-1.8503433026882319E-2</v>
      </c>
      <c r="AG312">
        <f t="shared" si="235"/>
        <v>1.1847024277762952E-3</v>
      </c>
      <c r="AH312">
        <f t="shared" si="236"/>
        <v>2.9253959364645483E-4</v>
      </c>
      <c r="AI312">
        <f t="shared" si="237"/>
        <v>4.7651765088049428E-4</v>
      </c>
      <c r="AJ312">
        <f t="shared" si="238"/>
        <v>3.9829895619133217E-4</v>
      </c>
      <c r="AK312">
        <f t="shared" si="239"/>
        <v>1.8218880522980407E-4</v>
      </c>
      <c r="AL312">
        <f t="shared" si="240"/>
        <v>1.6106641048130772E-3</v>
      </c>
      <c r="AM312">
        <f t="shared" si="241"/>
        <v>3.3731062997363474E-4</v>
      </c>
      <c r="AN312">
        <f t="shared" si="242"/>
        <v>4.281828088949894E-3</v>
      </c>
      <c r="AO312">
        <f t="shared" si="243"/>
        <v>1.2992503518015854E-4</v>
      </c>
      <c r="AP312">
        <f t="shared" si="244"/>
        <v>7.2609698053968845E-5</v>
      </c>
      <c r="AQ312">
        <f t="shared" si="245"/>
        <v>2.8977326062762047E-5</v>
      </c>
      <c r="AR312">
        <f t="shared" si="246"/>
        <v>1.131214491065053E-7</v>
      </c>
      <c r="AS312">
        <f t="shared" si="247"/>
        <v>1.8026042865845252E-4</v>
      </c>
      <c r="AT312">
        <f t="shared" si="248"/>
        <v>3.3644855056067549E-4</v>
      </c>
      <c r="AV312">
        <f t="shared" si="249"/>
        <v>-4.8004314994606292E-2</v>
      </c>
      <c r="AW312">
        <f t="shared" si="250"/>
        <v>-0.28229665071770332</v>
      </c>
      <c r="AX312">
        <f t="shared" si="251"/>
        <v>-9.0207180543044677E-2</v>
      </c>
      <c r="AY312">
        <f t="shared" si="252"/>
        <v>-0.30670277589708878</v>
      </c>
      <c r="AZ312">
        <f t="shared" si="253"/>
        <v>-6.6565656565656606E-2</v>
      </c>
      <c r="BA312">
        <f t="shared" si="254"/>
        <v>-0.18005540166204986</v>
      </c>
      <c r="BB312">
        <f t="shared" si="255"/>
        <v>-0.14285714285714285</v>
      </c>
      <c r="BC312">
        <f t="shared" si="256"/>
        <v>-0.15151515151515152</v>
      </c>
      <c r="BD312">
        <f t="shared" si="257"/>
        <v>2.9983978027008522E-2</v>
      </c>
      <c r="BE312">
        <f t="shared" si="258"/>
        <v>5.3754266211604097E-2</v>
      </c>
      <c r="BF312">
        <f t="shared" si="259"/>
        <v>-1.1313962458215423E-2</v>
      </c>
      <c r="BG312">
        <f t="shared" si="260"/>
        <v>-2.8409090909090908E-2</v>
      </c>
      <c r="BH312">
        <f t="shared" si="261"/>
        <v>-0.15986437272384774</v>
      </c>
      <c r="BI312">
        <f t="shared" si="262"/>
        <v>-0.12835882596114101</v>
      </c>
      <c r="BL312">
        <f t="shared" si="263"/>
        <v>3.6779667186387487E-3</v>
      </c>
      <c r="BM312">
        <f t="shared" si="264"/>
        <v>6.0904013825625949E-2</v>
      </c>
      <c r="BN312">
        <f t="shared" si="265"/>
        <v>7.0579466995193789E-3</v>
      </c>
      <c r="BO312">
        <f t="shared" si="266"/>
        <v>9.2923563331286055E-2</v>
      </c>
      <c r="BP312">
        <f t="shared" si="267"/>
        <v>3.9022817664716458E-3</v>
      </c>
      <c r="BQ312">
        <f t="shared" si="268"/>
        <v>3.2497430610785978E-2</v>
      </c>
      <c r="BR312">
        <f t="shared" si="269"/>
        <v>1.3517178726240538E-2</v>
      </c>
      <c r="BS312">
        <f t="shared" si="270"/>
        <v>1.6995206478829284E-2</v>
      </c>
      <c r="BT312">
        <f t="shared" si="271"/>
        <v>4.5508254672186547E-4</v>
      </c>
      <c r="BU312">
        <f t="shared" si="272"/>
        <v>2.2157190348714379E-3</v>
      </c>
      <c r="BV312">
        <f t="shared" si="273"/>
        <v>2.6489126815126722E-5</v>
      </c>
      <c r="BW312">
        <f t="shared" si="274"/>
        <v>5.5255429560714306E-4</v>
      </c>
      <c r="BX312">
        <f t="shared" si="275"/>
        <v>2.6693279483631833E-2</v>
      </c>
      <c r="BY312">
        <f t="shared" si="276"/>
        <v>1.5564819180168219E-2</v>
      </c>
    </row>
    <row r="313" spans="1:77" ht="15.75" thickBot="1">
      <c r="A313" s="1">
        <v>40875</v>
      </c>
      <c r="B313" s="3">
        <v>18.27</v>
      </c>
      <c r="C313" s="3">
        <v>152.9</v>
      </c>
      <c r="D313" s="3">
        <v>723</v>
      </c>
      <c r="E313" s="3">
        <v>313.5</v>
      </c>
      <c r="F313" s="2">
        <v>93.7</v>
      </c>
      <c r="G313" s="3">
        <v>3083</v>
      </c>
      <c r="H313" s="2">
        <v>131.6</v>
      </c>
      <c r="I313" s="3">
        <v>90</v>
      </c>
      <c r="J313" s="3">
        <v>455</v>
      </c>
      <c r="K313" s="3">
        <v>12450</v>
      </c>
      <c r="L313" s="3">
        <v>386.7</v>
      </c>
      <c r="M313" s="3">
        <v>170.97</v>
      </c>
      <c r="N313" s="3">
        <v>660</v>
      </c>
      <c r="O313" s="3">
        <v>859.3</v>
      </c>
      <c r="Q313">
        <f t="shared" si="222"/>
        <v>-4.3596730245232607E-3</v>
      </c>
      <c r="R313">
        <f t="shared" si="223"/>
        <v>3.9428959891230533E-2</v>
      </c>
      <c r="S313">
        <f t="shared" si="224"/>
        <v>6.9637883008356544E-3</v>
      </c>
      <c r="T313">
        <f t="shared" si="225"/>
        <v>8.9298123697011775E-2</v>
      </c>
      <c r="U313">
        <f t="shared" si="226"/>
        <v>1.3082495404908726E-2</v>
      </c>
      <c r="V313">
        <f t="shared" si="227"/>
        <v>1.0819672131147541E-2</v>
      </c>
      <c r="W313">
        <f t="shared" si="228"/>
        <v>4.4444444444444398E-2</v>
      </c>
      <c r="X313">
        <f t="shared" si="229"/>
        <v>2.2227161591460346E-4</v>
      </c>
      <c r="Y313">
        <f t="shared" si="230"/>
        <v>1.1111111111111112E-2</v>
      </c>
      <c r="Z313">
        <f t="shared" si="231"/>
        <v>4.0322580645161289E-3</v>
      </c>
      <c r="AA313">
        <f t="shared" si="232"/>
        <v>1.5540015540014655E-3</v>
      </c>
      <c r="AB313">
        <f t="shared" si="233"/>
        <v>-3.0903790087463624E-3</v>
      </c>
      <c r="AC313">
        <f t="shared" si="234"/>
        <v>4.3313310148593069E-2</v>
      </c>
      <c r="AD313">
        <f t="shared" si="234"/>
        <v>1.9335705812574086E-2</v>
      </c>
      <c r="AG313">
        <f t="shared" si="235"/>
        <v>2.3462071773540582E-5</v>
      </c>
      <c r="AH313">
        <f t="shared" si="236"/>
        <v>1.7050140594110793E-3</v>
      </c>
      <c r="AI313">
        <f t="shared" si="237"/>
        <v>5.277322005487631E-5</v>
      </c>
      <c r="AJ313">
        <f t="shared" si="238"/>
        <v>7.9988676559379357E-3</v>
      </c>
      <c r="AK313">
        <f t="shared" si="239"/>
        <v>1.7827869860797882E-4</v>
      </c>
      <c r="AL313">
        <f t="shared" si="240"/>
        <v>1.1199559645932059E-4</v>
      </c>
      <c r="AM313">
        <f t="shared" si="241"/>
        <v>2.1008715177873393E-3</v>
      </c>
      <c r="AN313">
        <f t="shared" si="242"/>
        <v>2.1119624811373498E-6</v>
      </c>
      <c r="AO313">
        <f t="shared" si="243"/>
        <v>1.1452543574898421E-4</v>
      </c>
      <c r="AP313">
        <f t="shared" si="244"/>
        <v>1.2554649893026442E-5</v>
      </c>
      <c r="AQ313">
        <f t="shared" si="245"/>
        <v>3.4599984529545356E-6</v>
      </c>
      <c r="AR313">
        <f t="shared" si="246"/>
        <v>8.5820468092593259E-6</v>
      </c>
      <c r="AS313">
        <f t="shared" si="247"/>
        <v>1.8578734772496165E-3</v>
      </c>
      <c r="AT313">
        <f t="shared" si="248"/>
        <v>3.8011760343392053E-4</v>
      </c>
      <c r="AV313">
        <f t="shared" si="249"/>
        <v>3.846153846153862E-3</v>
      </c>
      <c r="AW313">
        <f t="shared" si="250"/>
        <v>-0.23088531187122738</v>
      </c>
      <c r="AX313">
        <f t="shared" si="251"/>
        <v>-6.589147286821706E-2</v>
      </c>
      <c r="AY313">
        <f t="shared" si="252"/>
        <v>-0.24457831325301205</v>
      </c>
      <c r="AZ313">
        <f t="shared" si="253"/>
        <v>-4.3877551020408134E-2</v>
      </c>
      <c r="BA313">
        <f t="shared" si="254"/>
        <v>-0.13398876404494381</v>
      </c>
      <c r="BB313">
        <f t="shared" si="255"/>
        <v>-9.2413793103448313E-2</v>
      </c>
      <c r="BC313">
        <f t="shared" si="256"/>
        <v>-9.5022624434389164E-2</v>
      </c>
      <c r="BD313">
        <f t="shared" si="257"/>
        <v>4.8145588574061218E-2</v>
      </c>
      <c r="BE313">
        <f t="shared" si="258"/>
        <v>1.2853888708102831E-2</v>
      </c>
      <c r="BF313">
        <f t="shared" si="259"/>
        <v>-2.1012658227848129E-2</v>
      </c>
      <c r="BG313">
        <f t="shared" si="260"/>
        <v>-2.3028571428571436E-2</v>
      </c>
      <c r="BH313">
        <f t="shared" si="261"/>
        <v>-0.10496338486574448</v>
      </c>
      <c r="BI313">
        <f t="shared" si="262"/>
        <v>-9.7942473231156901E-2</v>
      </c>
      <c r="BL313">
        <f t="shared" si="263"/>
        <v>7.7365632708353214E-5</v>
      </c>
      <c r="BM313">
        <f t="shared" si="264"/>
        <v>3.8171799751391455E-2</v>
      </c>
      <c r="BN313">
        <f t="shared" si="265"/>
        <v>3.5635979723519398E-3</v>
      </c>
      <c r="BO313">
        <f t="shared" si="266"/>
        <v>5.8907756919358581E-2</v>
      </c>
      <c r="BP313">
        <f t="shared" si="267"/>
        <v>1.5824595797929929E-3</v>
      </c>
      <c r="BQ313">
        <f t="shared" si="268"/>
        <v>1.8010659883908452E-2</v>
      </c>
      <c r="BR313">
        <f t="shared" si="269"/>
        <v>4.3322793239177334E-3</v>
      </c>
      <c r="BS313">
        <f t="shared" si="270"/>
        <v>5.4572404311997889E-3</v>
      </c>
      <c r="BT313">
        <f t="shared" si="271"/>
        <v>1.5597977097512232E-3</v>
      </c>
      <c r="BU313">
        <f t="shared" si="272"/>
        <v>3.80818250200297E-5</v>
      </c>
      <c r="BV313">
        <f t="shared" si="273"/>
        <v>2.203875233108721E-4</v>
      </c>
      <c r="BW313">
        <f t="shared" si="274"/>
        <v>3.2855020850016396E-4</v>
      </c>
      <c r="BX313">
        <f t="shared" si="275"/>
        <v>1.1767865442730993E-2</v>
      </c>
      <c r="BY313">
        <f t="shared" si="276"/>
        <v>8.9005434870964711E-3</v>
      </c>
    </row>
    <row r="314" spans="1:77" ht="15.75" thickBot="1">
      <c r="A314" s="1">
        <v>40872</v>
      </c>
      <c r="B314" s="3">
        <v>18.350000000000001</v>
      </c>
      <c r="C314" s="3">
        <v>147.1</v>
      </c>
      <c r="D314" s="3">
        <v>718</v>
      </c>
      <c r="E314" s="3">
        <v>287.8</v>
      </c>
      <c r="F314" s="2">
        <v>92.49</v>
      </c>
      <c r="G314" s="3">
        <v>3050</v>
      </c>
      <c r="H314" s="2">
        <v>126</v>
      </c>
      <c r="I314" s="3">
        <v>89.98</v>
      </c>
      <c r="J314" s="3">
        <v>450</v>
      </c>
      <c r="K314" s="3">
        <v>12400</v>
      </c>
      <c r="L314" s="3">
        <v>386.1</v>
      </c>
      <c r="M314" s="3">
        <v>171.5</v>
      </c>
      <c r="N314" s="3">
        <v>632.6</v>
      </c>
      <c r="O314" s="3">
        <v>843</v>
      </c>
      <c r="Q314">
        <f t="shared" si="222"/>
        <v>-2.1750951604132215E-3</v>
      </c>
      <c r="R314">
        <f t="shared" si="223"/>
        <v>-2.5827814569536461E-2</v>
      </c>
      <c r="S314">
        <f t="shared" si="224"/>
        <v>-1.5764222069910898E-2</v>
      </c>
      <c r="T314">
        <f t="shared" si="225"/>
        <v>1.01790101790103E-2</v>
      </c>
      <c r="U314">
        <f t="shared" si="226"/>
        <v>-5.4838709677419908E-3</v>
      </c>
      <c r="V314">
        <f t="shared" si="227"/>
        <v>-2.0866773675762441E-2</v>
      </c>
      <c r="W314">
        <f t="shared" si="228"/>
        <v>-1.5625E-2</v>
      </c>
      <c r="X314">
        <f t="shared" si="229"/>
        <v>-2.0465926409753924E-2</v>
      </c>
      <c r="Y314">
        <f t="shared" si="230"/>
        <v>2.2727272727272728E-2</v>
      </c>
      <c r="Z314">
        <f t="shared" si="231"/>
        <v>1.6155088852988692E-3</v>
      </c>
      <c r="AA314">
        <f t="shared" si="232"/>
        <v>-9.9999999999999412E-3</v>
      </c>
      <c r="AB314">
        <f t="shared" si="233"/>
        <v>2.9163021289012173E-4</v>
      </c>
      <c r="AC314">
        <f t="shared" si="234"/>
        <v>-2.2256568778979871E-2</v>
      </c>
      <c r="AD314">
        <f t="shared" si="234"/>
        <v>-1.1027686532144507E-2</v>
      </c>
      <c r="AG314">
        <f t="shared" si="235"/>
        <v>7.0712830302566442E-6</v>
      </c>
      <c r="AH314">
        <f t="shared" si="236"/>
        <v>5.7431923934650464E-4</v>
      </c>
      <c r="AI314">
        <f t="shared" si="237"/>
        <v>2.3911959995595258E-4</v>
      </c>
      <c r="AJ314">
        <f t="shared" si="238"/>
        <v>1.0644617090030247E-4</v>
      </c>
      <c r="AK314">
        <f t="shared" si="239"/>
        <v>2.7188525303151639E-5</v>
      </c>
      <c r="AL314">
        <f t="shared" si="240"/>
        <v>4.4536398475726315E-4</v>
      </c>
      <c r="AM314">
        <f t="shared" si="241"/>
        <v>2.0261186440474589E-4</v>
      </c>
      <c r="AN314">
        <f t="shared" si="242"/>
        <v>3.6998286926128891E-4</v>
      </c>
      <c r="AO314">
        <f t="shared" si="243"/>
        <v>4.9808497190066356E-4</v>
      </c>
      <c r="AP314">
        <f t="shared" si="244"/>
        <v>1.2690134242516376E-6</v>
      </c>
      <c r="AQ314">
        <f t="shared" si="245"/>
        <v>9.397158953166357E-5</v>
      </c>
      <c r="AR314">
        <f t="shared" si="246"/>
        <v>2.0475277003253998E-7</v>
      </c>
      <c r="AS314">
        <f t="shared" si="247"/>
        <v>5.0475811123918877E-4</v>
      </c>
      <c r="AT314">
        <f t="shared" si="248"/>
        <v>1.1808706891877685E-4</v>
      </c>
      <c r="AV314">
        <f t="shared" si="249"/>
        <v>9.9064391854705395E-3</v>
      </c>
      <c r="AW314">
        <f t="shared" si="250"/>
        <v>-0.26450000000000001</v>
      </c>
      <c r="AX314">
        <f t="shared" si="251"/>
        <v>-5.8977719528178242E-2</v>
      </c>
      <c r="AY314">
        <f t="shared" si="252"/>
        <v>-0.29060882425437512</v>
      </c>
      <c r="AZ314">
        <f t="shared" si="253"/>
        <v>-4.9922958397534668E-2</v>
      </c>
      <c r="BA314">
        <f t="shared" si="254"/>
        <v>-0.13080649757765744</v>
      </c>
      <c r="BB314">
        <f t="shared" si="255"/>
        <v>-0.12195121951219512</v>
      </c>
      <c r="BC314">
        <f t="shared" si="256"/>
        <v>-8.1836734693877505E-2</v>
      </c>
      <c r="BD314">
        <f t="shared" si="257"/>
        <v>3.0927835051546393E-2</v>
      </c>
      <c r="BE314">
        <f t="shared" si="258"/>
        <v>1.2244897959183673E-2</v>
      </c>
      <c r="BF314">
        <f t="shared" si="259"/>
        <v>-3.4749999999999941E-2</v>
      </c>
      <c r="BG314">
        <f t="shared" si="260"/>
        <v>-1.4367816091954023E-2</v>
      </c>
      <c r="BH314">
        <f t="shared" si="261"/>
        <v>-0.13873383253914223</v>
      </c>
      <c r="BI314">
        <f t="shared" si="262"/>
        <v>-0.10793650793650794</v>
      </c>
      <c r="BL314">
        <f t="shared" si="263"/>
        <v>7.4828958644498467E-6</v>
      </c>
      <c r="BM314">
        <f t="shared" si="264"/>
        <v>5.2436756786589246E-2</v>
      </c>
      <c r="BN314">
        <f t="shared" si="265"/>
        <v>2.7859527916325013E-3</v>
      </c>
      <c r="BO314">
        <f t="shared" si="266"/>
        <v>8.3370622082865012E-2</v>
      </c>
      <c r="BP314">
        <f t="shared" si="267"/>
        <v>2.0999808400741964E-3</v>
      </c>
      <c r="BQ314">
        <f t="shared" si="268"/>
        <v>1.7166642199930669E-2</v>
      </c>
      <c r="BR314">
        <f t="shared" si="269"/>
        <v>9.0930488023979218E-3</v>
      </c>
      <c r="BS314">
        <f t="shared" si="270"/>
        <v>3.6829420300289232E-3</v>
      </c>
      <c r="BT314">
        <f t="shared" si="271"/>
        <v>4.9624338204896739E-4</v>
      </c>
      <c r="BU314">
        <f t="shared" si="272"/>
        <v>3.093647329481161E-5</v>
      </c>
      <c r="BV314">
        <f t="shared" si="273"/>
        <v>8.1697625043541835E-4</v>
      </c>
      <c r="BW314">
        <f t="shared" si="274"/>
        <v>8.9589985784321698E-5</v>
      </c>
      <c r="BX314">
        <f t="shared" si="275"/>
        <v>2.0235130910543384E-2</v>
      </c>
      <c r="BY314">
        <f t="shared" si="276"/>
        <v>1.0886152487928534E-2</v>
      </c>
    </row>
    <row r="315" spans="1:77" ht="15.75" thickBot="1">
      <c r="A315" s="1">
        <v>40871</v>
      </c>
      <c r="B315" s="3">
        <v>18.39</v>
      </c>
      <c r="C315" s="3">
        <v>151</v>
      </c>
      <c r="D315" s="3">
        <v>729.5</v>
      </c>
      <c r="E315" s="3">
        <v>284.89999999999998</v>
      </c>
      <c r="F315" s="2">
        <v>93</v>
      </c>
      <c r="G315" s="3">
        <v>3115</v>
      </c>
      <c r="H315" s="2">
        <v>128</v>
      </c>
      <c r="I315" s="3">
        <v>91.86</v>
      </c>
      <c r="J315" s="3">
        <v>440</v>
      </c>
      <c r="K315" s="3">
        <v>12380</v>
      </c>
      <c r="L315" s="3">
        <v>390</v>
      </c>
      <c r="M315" s="3">
        <v>171.45</v>
      </c>
      <c r="N315" s="3">
        <v>647</v>
      </c>
      <c r="O315" s="3">
        <v>852.4</v>
      </c>
      <c r="Q315">
        <f t="shared" si="222"/>
        <v>3.8983050847457699E-2</v>
      </c>
      <c r="R315">
        <f t="shared" si="223"/>
        <v>4.6213538418901037E-2</v>
      </c>
      <c r="S315">
        <f t="shared" si="224"/>
        <v>8.1536760641237934E-3</v>
      </c>
      <c r="T315">
        <f t="shared" si="225"/>
        <v>3.5223670306445934E-3</v>
      </c>
      <c r="U315">
        <f t="shared" si="226"/>
        <v>2.7624309392265192E-2</v>
      </c>
      <c r="V315">
        <f t="shared" si="227"/>
        <v>1.6313213703099509E-2</v>
      </c>
      <c r="W315">
        <f t="shared" si="228"/>
        <v>2.1956087824351298E-2</v>
      </c>
      <c r="X315">
        <f t="shared" si="229"/>
        <v>5.8904899135446678E-2</v>
      </c>
      <c r="Y315">
        <f t="shared" si="230"/>
        <v>1.1494252873563218E-2</v>
      </c>
      <c r="Z315">
        <f t="shared" si="231"/>
        <v>6.5040650406504065E-3</v>
      </c>
      <c r="AA315">
        <f t="shared" si="232"/>
        <v>-1.024590163934368E-3</v>
      </c>
      <c r="AB315">
        <f t="shared" si="233"/>
        <v>8.5294117647058149E-3</v>
      </c>
      <c r="AC315">
        <f t="shared" si="234"/>
        <v>-3.0816640986132513E-3</v>
      </c>
      <c r="AD315">
        <f t="shared" si="234"/>
        <v>8.5186938002838747E-3</v>
      </c>
      <c r="AG315">
        <f t="shared" si="235"/>
        <v>1.4821697356828547E-3</v>
      </c>
      <c r="AH315">
        <f t="shared" si="236"/>
        <v>2.3113397001072742E-3</v>
      </c>
      <c r="AI315">
        <f t="shared" si="237"/>
        <v>7.1476974811563614E-5</v>
      </c>
      <c r="AJ315">
        <f t="shared" si="238"/>
        <v>1.3400228205260577E-5</v>
      </c>
      <c r="AK315">
        <f t="shared" si="239"/>
        <v>7.7807069699640423E-4</v>
      </c>
      <c r="AL315">
        <f t="shared" si="240"/>
        <v>2.5844866813282033E-4</v>
      </c>
      <c r="AM315">
        <f t="shared" si="241"/>
        <v>5.4507813098488944E-4</v>
      </c>
      <c r="AN315">
        <f t="shared" si="242"/>
        <v>3.6163248789411839E-3</v>
      </c>
      <c r="AO315">
        <f t="shared" si="243"/>
        <v>1.2287273584801812E-4</v>
      </c>
      <c r="AP315">
        <f t="shared" si="244"/>
        <v>3.6180960217927532E-5</v>
      </c>
      <c r="AQ315">
        <f t="shared" si="245"/>
        <v>5.1622013482186793E-7</v>
      </c>
      <c r="AR315">
        <f t="shared" si="246"/>
        <v>7.5520926616637392E-5</v>
      </c>
      <c r="AS315">
        <f t="shared" si="247"/>
        <v>1.0836722637100572E-5</v>
      </c>
      <c r="AT315">
        <f t="shared" si="248"/>
        <v>7.5335333055742907E-5</v>
      </c>
      <c r="AV315">
        <f t="shared" si="249"/>
        <v>5.4674685620558459E-3</v>
      </c>
      <c r="AW315">
        <f t="shared" si="250"/>
        <v>-0.25944090240313883</v>
      </c>
      <c r="AX315">
        <f t="shared" si="251"/>
        <v>-3.3774834437086093E-2</v>
      </c>
      <c r="AY315">
        <f t="shared" si="252"/>
        <v>-0.29654320987654326</v>
      </c>
      <c r="AZ315">
        <f t="shared" si="253"/>
        <v>-3.875968992248062E-2</v>
      </c>
      <c r="BA315">
        <f t="shared" si="254"/>
        <v>-0.10719403840642018</v>
      </c>
      <c r="BB315">
        <f t="shared" si="255"/>
        <v>-0.11602209944751388</v>
      </c>
      <c r="BC315">
        <f t="shared" si="256"/>
        <v>-6.4085583290881362E-2</v>
      </c>
      <c r="BD315">
        <f t="shared" si="257"/>
        <v>8.0183276059564712E-3</v>
      </c>
      <c r="BE315">
        <f t="shared" si="258"/>
        <v>5.3617021276595747E-2</v>
      </c>
      <c r="BF315">
        <f t="shared" si="259"/>
        <v>-2.8642590286425903E-2</v>
      </c>
      <c r="BG315">
        <f t="shared" si="260"/>
        <v>5.5718475073313119E-3</v>
      </c>
      <c r="BH315">
        <f t="shared" si="261"/>
        <v>-0.11004126547455295</v>
      </c>
      <c r="BI315">
        <f t="shared" si="262"/>
        <v>-9.3480803998723785E-2</v>
      </c>
      <c r="BL315">
        <f t="shared" si="263"/>
        <v>5.1472859860273347E-5</v>
      </c>
      <c r="BM315">
        <f t="shared" si="264"/>
        <v>5.0145378299236799E-2</v>
      </c>
      <c r="BN315">
        <f t="shared" si="265"/>
        <v>7.6061451163495538E-4</v>
      </c>
      <c r="BO315">
        <f t="shared" si="266"/>
        <v>8.6832824622842114E-2</v>
      </c>
      <c r="BP315">
        <f t="shared" si="267"/>
        <v>1.2014736147356133E-3</v>
      </c>
      <c r="BQ315">
        <f t="shared" si="268"/>
        <v>1.1536709214746591E-2</v>
      </c>
      <c r="BR315">
        <f t="shared" si="269"/>
        <v>7.9974313829544071E-3</v>
      </c>
      <c r="BS315">
        <f t="shared" si="270"/>
        <v>1.8435083628397413E-3</v>
      </c>
      <c r="BT315">
        <f t="shared" si="271"/>
        <v>4.0067200551861479E-7</v>
      </c>
      <c r="BU315">
        <f t="shared" si="272"/>
        <v>2.2028172417624453E-3</v>
      </c>
      <c r="BV315">
        <f t="shared" si="273"/>
        <v>5.051430070122713E-4</v>
      </c>
      <c r="BW315">
        <f t="shared" si="274"/>
        <v>1.0971441564142003E-4</v>
      </c>
      <c r="BX315">
        <f t="shared" si="275"/>
        <v>1.289534518667188E-2</v>
      </c>
      <c r="BY315">
        <f t="shared" si="276"/>
        <v>8.0785982092425202E-3</v>
      </c>
    </row>
    <row r="316" spans="1:77" ht="15.75" thickBot="1">
      <c r="A316" s="1">
        <v>40870</v>
      </c>
      <c r="B316" s="3">
        <v>17.7</v>
      </c>
      <c r="C316" s="3">
        <v>144.33000000000001</v>
      </c>
      <c r="D316" s="3">
        <v>723.6</v>
      </c>
      <c r="E316" s="3">
        <v>283.89999999999998</v>
      </c>
      <c r="F316" s="2">
        <v>90.5</v>
      </c>
      <c r="G316" s="3">
        <v>3065</v>
      </c>
      <c r="H316" s="2">
        <v>125.25</v>
      </c>
      <c r="I316" s="3">
        <v>86.75</v>
      </c>
      <c r="J316" s="3">
        <v>435</v>
      </c>
      <c r="K316" s="3">
        <v>12300</v>
      </c>
      <c r="L316" s="3">
        <v>390.4</v>
      </c>
      <c r="M316" s="3">
        <v>170</v>
      </c>
      <c r="N316" s="3">
        <v>649</v>
      </c>
      <c r="O316" s="3">
        <v>845.2</v>
      </c>
      <c r="Q316">
        <f t="shared" si="222"/>
        <v>-1.117318435754186E-2</v>
      </c>
      <c r="R316">
        <f t="shared" si="223"/>
        <v>-3.0366140409808413E-2</v>
      </c>
      <c r="S316">
        <f t="shared" si="224"/>
        <v>-1.4840027229407729E-2</v>
      </c>
      <c r="T316">
        <f t="shared" si="225"/>
        <v>-1.7647058823529491E-2</v>
      </c>
      <c r="U316">
        <f t="shared" si="226"/>
        <v>-2.1621621621621623E-2</v>
      </c>
      <c r="V316">
        <f t="shared" si="227"/>
        <v>2.337228714524207E-2</v>
      </c>
      <c r="W316">
        <f t="shared" si="228"/>
        <v>1.9198464122869761E-3</v>
      </c>
      <c r="X316">
        <f t="shared" si="229"/>
        <v>-5.7065217391304345E-2</v>
      </c>
      <c r="Y316">
        <f t="shared" si="230"/>
        <v>1.6355140186915886E-2</v>
      </c>
      <c r="Z316">
        <f t="shared" si="231"/>
        <v>1.8211920529801324E-2</v>
      </c>
      <c r="AA316">
        <f t="shared" si="232"/>
        <v>-1.534526854220007E-3</v>
      </c>
      <c r="AB316">
        <f t="shared" si="233"/>
        <v>-5.8788947677833228E-4</v>
      </c>
      <c r="AC316">
        <f t="shared" si="234"/>
        <v>-7.6452599388379203E-3</v>
      </c>
      <c r="AD316">
        <f t="shared" si="234"/>
        <v>-1.2997754933237731E-3</v>
      </c>
      <c r="AG316">
        <f t="shared" si="235"/>
        <v>1.3589212134283444E-4</v>
      </c>
      <c r="AH316">
        <f t="shared" si="236"/>
        <v>8.1243722227357796E-4</v>
      </c>
      <c r="AI316">
        <f t="shared" si="237"/>
        <v>2.1139117611026275E-4</v>
      </c>
      <c r="AJ316">
        <f t="shared" si="238"/>
        <v>3.0655785473857202E-4</v>
      </c>
      <c r="AK316">
        <f t="shared" si="239"/>
        <v>4.559084324900416E-4</v>
      </c>
      <c r="AL316">
        <f t="shared" si="240"/>
        <v>5.3524729806028086E-4</v>
      </c>
      <c r="AM316">
        <f t="shared" si="241"/>
        <v>1.0960515784034593E-5</v>
      </c>
      <c r="AN316">
        <f t="shared" si="242"/>
        <v>3.1174612112976562E-3</v>
      </c>
      <c r="AO316">
        <f t="shared" si="243"/>
        <v>2.5426486450053927E-4</v>
      </c>
      <c r="AP316">
        <f t="shared" si="244"/>
        <v>3.1410177295987596E-4</v>
      </c>
      <c r="AQ316">
        <f t="shared" si="245"/>
        <v>1.5090188910211334E-6</v>
      </c>
      <c r="AR316">
        <f t="shared" si="246"/>
        <v>1.823490994035032E-7</v>
      </c>
      <c r="AS316">
        <f t="shared" si="247"/>
        <v>6.1709094158358819E-5</v>
      </c>
      <c r="AT316">
        <f t="shared" si="248"/>
        <v>1.297039420758008E-6</v>
      </c>
      <c r="AV316">
        <f t="shared" si="249"/>
        <v>-3.2786885245901717E-2</v>
      </c>
      <c r="AW316">
        <f t="shared" si="250"/>
        <v>-0.24867256637168134</v>
      </c>
      <c r="AX316">
        <f t="shared" si="251"/>
        <v>-2.4929254817410051E-2</v>
      </c>
      <c r="AY316">
        <f t="shared" si="252"/>
        <v>-0.28126582278481016</v>
      </c>
      <c r="AZ316">
        <f t="shared" si="253"/>
        <v>-6.6047471620227088E-2</v>
      </c>
      <c r="BA316">
        <f t="shared" si="254"/>
        <v>-0.13661971830985917</v>
      </c>
      <c r="BB316">
        <f t="shared" si="255"/>
        <v>-0.10727013542409131</v>
      </c>
      <c r="BC316">
        <f t="shared" si="256"/>
        <v>-0.14950980392156862</v>
      </c>
      <c r="BD316">
        <f t="shared" si="257"/>
        <v>-2.247191011235955E-2</v>
      </c>
      <c r="BE316">
        <f t="shared" si="258"/>
        <v>7.8947368421052627E-2</v>
      </c>
      <c r="BF316">
        <f t="shared" si="259"/>
        <v>-1.909547738693473E-2</v>
      </c>
      <c r="BG316">
        <f t="shared" si="260"/>
        <v>-1.0707635009311007E-2</v>
      </c>
      <c r="BH316">
        <f t="shared" si="261"/>
        <v>-9.4839609483960946E-2</v>
      </c>
      <c r="BI316">
        <f t="shared" si="262"/>
        <v>-9.2451412004724481E-2</v>
      </c>
      <c r="BL316">
        <f t="shared" si="263"/>
        <v>2.0637770199546032E-3</v>
      </c>
      <c r="BM316">
        <f t="shared" si="264"/>
        <v>4.5438593117533212E-2</v>
      </c>
      <c r="BN316">
        <f t="shared" si="265"/>
        <v>3.5095005342837494E-4</v>
      </c>
      <c r="BO316">
        <f t="shared" si="266"/>
        <v>7.8062522626459838E-2</v>
      </c>
      <c r="BP316">
        <f t="shared" si="267"/>
        <v>3.8378100727524921E-3</v>
      </c>
      <c r="BQ316">
        <f t="shared" si="268"/>
        <v>1.8723749923217594E-2</v>
      </c>
      <c r="BR316">
        <f t="shared" si="269"/>
        <v>6.5086806969637361E-3</v>
      </c>
      <c r="BS316">
        <f t="shared" si="270"/>
        <v>1.6476370954644659E-2</v>
      </c>
      <c r="BT316">
        <f t="shared" si="271"/>
        <v>9.6865509048032182E-4</v>
      </c>
      <c r="BU316">
        <f t="shared" si="272"/>
        <v>5.2221618672297753E-3</v>
      </c>
      <c r="BV316">
        <f t="shared" si="273"/>
        <v>1.67140263287054E-4</v>
      </c>
      <c r="BW316">
        <f t="shared" si="274"/>
        <v>3.3698229141534267E-5</v>
      </c>
      <c r="BX316">
        <f t="shared" si="275"/>
        <v>9.6739061594711927E-3</v>
      </c>
      <c r="BY316">
        <f t="shared" si="276"/>
        <v>7.8946122471306914E-3</v>
      </c>
    </row>
    <row r="317" spans="1:77" ht="15.75" thickBot="1">
      <c r="A317" s="1">
        <v>40869</v>
      </c>
      <c r="B317" s="3">
        <v>17.899999999999999</v>
      </c>
      <c r="C317" s="3">
        <v>148.85</v>
      </c>
      <c r="D317" s="3">
        <v>734.5</v>
      </c>
      <c r="E317" s="3">
        <v>289</v>
      </c>
      <c r="F317" s="2">
        <v>92.5</v>
      </c>
      <c r="G317" s="3">
        <v>2995</v>
      </c>
      <c r="H317" s="2">
        <v>125.01</v>
      </c>
      <c r="I317" s="3">
        <v>92</v>
      </c>
      <c r="J317" s="3">
        <v>428</v>
      </c>
      <c r="K317" s="3">
        <v>12080</v>
      </c>
      <c r="L317" s="3">
        <v>391</v>
      </c>
      <c r="M317" s="3">
        <v>170.1</v>
      </c>
      <c r="N317" s="3">
        <v>654</v>
      </c>
      <c r="O317" s="3">
        <v>846.3</v>
      </c>
      <c r="Q317">
        <f t="shared" si="222"/>
        <v>8.450704225352032E-3</v>
      </c>
      <c r="R317">
        <f t="shared" si="223"/>
        <v>-9.0539910791559396E-3</v>
      </c>
      <c r="S317">
        <f t="shared" si="224"/>
        <v>-2.7155465037338763E-3</v>
      </c>
      <c r="T317">
        <f t="shared" si="225"/>
        <v>-5.8631921824104233E-2</v>
      </c>
      <c r="U317">
        <f t="shared" si="226"/>
        <v>-2.6954177897574125E-3</v>
      </c>
      <c r="V317">
        <f t="shared" si="227"/>
        <v>-6.3039150630391505E-3</v>
      </c>
      <c r="W317">
        <f t="shared" si="228"/>
        <v>4.1770423327175694E-3</v>
      </c>
      <c r="X317">
        <f t="shared" si="229"/>
        <v>-3.6447423544197777E-2</v>
      </c>
      <c r="Y317">
        <f t="shared" si="230"/>
        <v>1.301775147928994E-2</v>
      </c>
      <c r="Z317">
        <f t="shared" si="231"/>
        <v>3.3123550844650548E-4</v>
      </c>
      <c r="AA317">
        <f t="shared" si="232"/>
        <v>-1.7870819504722712E-3</v>
      </c>
      <c r="AB317">
        <f t="shared" si="233"/>
        <v>-5.2631578947368749E-3</v>
      </c>
      <c r="AC317">
        <f t="shared" si="234"/>
        <v>-3.3402305645876471E-2</v>
      </c>
      <c r="AD317">
        <f t="shared" si="234"/>
        <v>-1.0638297872340453E-2</v>
      </c>
      <c r="AG317">
        <f t="shared" si="235"/>
        <v>6.3466890348173584E-5</v>
      </c>
      <c r="AH317">
        <f t="shared" si="236"/>
        <v>5.1712423758746133E-5</v>
      </c>
      <c r="AI317">
        <f t="shared" si="237"/>
        <v>5.8313407705325464E-6</v>
      </c>
      <c r="AJ317">
        <f t="shared" si="238"/>
        <v>3.4215078672204238E-3</v>
      </c>
      <c r="AK317">
        <f t="shared" si="239"/>
        <v>5.8845470911189979E-6</v>
      </c>
      <c r="AL317">
        <f t="shared" si="240"/>
        <v>4.2781933820370079E-5</v>
      </c>
      <c r="AM317">
        <f t="shared" si="241"/>
        <v>3.1001097162909978E-5</v>
      </c>
      <c r="AN317">
        <f t="shared" si="242"/>
        <v>1.2401973574010306E-3</v>
      </c>
      <c r="AO317">
        <f t="shared" si="243"/>
        <v>1.5896913095358328E-4</v>
      </c>
      <c r="AP317">
        <f t="shared" si="244"/>
        <v>2.4890873447549594E-8</v>
      </c>
      <c r="AQ317">
        <f t="shared" si="245"/>
        <v>2.1932910871333444E-6</v>
      </c>
      <c r="AR317">
        <f t="shared" si="246"/>
        <v>2.6033383172742863E-5</v>
      </c>
      <c r="AS317">
        <f t="shared" si="247"/>
        <v>1.1298041441900055E-3</v>
      </c>
      <c r="AT317">
        <f t="shared" si="248"/>
        <v>1.0977588486433367E-4</v>
      </c>
      <c r="AV317">
        <f t="shared" si="249"/>
        <v>-2.1323127392017527E-2</v>
      </c>
      <c r="AW317">
        <f t="shared" si="250"/>
        <v>-0.1590395480225989</v>
      </c>
      <c r="AX317">
        <f t="shared" si="251"/>
        <v>1.7313019390581719E-2</v>
      </c>
      <c r="AY317">
        <f t="shared" si="252"/>
        <v>-0.24935064935064935</v>
      </c>
      <c r="AZ317">
        <f t="shared" si="253"/>
        <v>-3.5956227201667565E-2</v>
      </c>
      <c r="BA317">
        <f t="shared" si="254"/>
        <v>-0.1563380281690141</v>
      </c>
      <c r="BB317">
        <f t="shared" si="255"/>
        <v>-9.4327320147793922E-2</v>
      </c>
      <c r="BC317">
        <f t="shared" si="256"/>
        <v>-0.10261412407335151</v>
      </c>
      <c r="BD317">
        <f t="shared" si="257"/>
        <v>-1.6091954022988506E-2</v>
      </c>
      <c r="BE317">
        <f t="shared" si="258"/>
        <v>0.10319634703196347</v>
      </c>
      <c r="BF317">
        <f t="shared" si="259"/>
        <v>-2.5510204081632651E-3</v>
      </c>
      <c r="BG317">
        <f t="shared" si="260"/>
        <v>-1.5454071887480556E-2</v>
      </c>
      <c r="BH317">
        <f t="shared" si="261"/>
        <v>-7.9521463757916966E-2</v>
      </c>
      <c r="BI317">
        <f t="shared" si="262"/>
        <v>-7.5990828693088791E-2</v>
      </c>
      <c r="BL317">
        <f t="shared" si="263"/>
        <v>1.1536249481747677E-3</v>
      </c>
      <c r="BM317">
        <f t="shared" si="264"/>
        <v>1.5259730861809323E-2</v>
      </c>
      <c r="BN317">
        <f t="shared" si="265"/>
        <v>5.5265489626120259E-4</v>
      </c>
      <c r="BO317">
        <f t="shared" si="266"/>
        <v>6.1247111886669703E-2</v>
      </c>
      <c r="BP317">
        <f t="shared" si="267"/>
        <v>1.0149842016060862E-3</v>
      </c>
      <c r="BQ317">
        <f t="shared" si="268"/>
        <v>2.4508861827688581E-2</v>
      </c>
      <c r="BR317">
        <f t="shared" si="269"/>
        <v>4.5878378110777293E-3</v>
      </c>
      <c r="BS317">
        <f t="shared" si="270"/>
        <v>6.636487089963632E-3</v>
      </c>
      <c r="BT317">
        <f t="shared" si="271"/>
        <v>6.1222932146662605E-4</v>
      </c>
      <c r="BU317">
        <f t="shared" si="272"/>
        <v>9.3148567715791632E-3</v>
      </c>
      <c r="BV317">
        <f t="shared" si="273"/>
        <v>1.3076780827382771E-5</v>
      </c>
      <c r="BW317">
        <f t="shared" si="274"/>
        <v>1.1133319125085174E-4</v>
      </c>
      <c r="BX317">
        <f t="shared" si="275"/>
        <v>6.895288132716248E-3</v>
      </c>
      <c r="BY317">
        <f t="shared" si="276"/>
        <v>5.2404637167938507E-3</v>
      </c>
    </row>
    <row r="318" spans="1:77" ht="15.75" thickBot="1">
      <c r="A318" s="1">
        <v>40868</v>
      </c>
      <c r="B318" s="3">
        <v>17.75</v>
      </c>
      <c r="C318" s="3">
        <v>150.21</v>
      </c>
      <c r="D318" s="3">
        <v>736.5</v>
      </c>
      <c r="E318" s="3">
        <v>307</v>
      </c>
      <c r="F318" s="2">
        <v>92.75</v>
      </c>
      <c r="G318" s="3">
        <v>3014</v>
      </c>
      <c r="H318" s="2">
        <v>124.49</v>
      </c>
      <c r="I318" s="3">
        <v>95.48</v>
      </c>
      <c r="J318" s="3">
        <v>422.5</v>
      </c>
      <c r="K318" s="3">
        <v>12076</v>
      </c>
      <c r="L318" s="3">
        <v>391.7</v>
      </c>
      <c r="M318" s="3">
        <v>171</v>
      </c>
      <c r="N318" s="3">
        <v>676.6</v>
      </c>
      <c r="O318" s="3">
        <v>855.4</v>
      </c>
      <c r="Q318">
        <f t="shared" si="222"/>
        <v>-2.9524330235101103E-2</v>
      </c>
      <c r="R318">
        <f t="shared" si="223"/>
        <v>-0.11118343195266267</v>
      </c>
      <c r="S318">
        <f t="shared" si="224"/>
        <v>-1.4188194351492468E-2</v>
      </c>
      <c r="T318">
        <f t="shared" si="225"/>
        <v>-7.835484839387577E-2</v>
      </c>
      <c r="U318">
        <f t="shared" si="226"/>
        <v>-2.368421052631579E-2</v>
      </c>
      <c r="V318">
        <f t="shared" si="227"/>
        <v>-1.180327868852459E-2</v>
      </c>
      <c r="W318">
        <f t="shared" si="228"/>
        <v>-5.1143292682926784E-2</v>
      </c>
      <c r="X318">
        <f t="shared" si="229"/>
        <v>-2.0942408376959184E-4</v>
      </c>
      <c r="Y318">
        <f t="shared" si="230"/>
        <v>-1.0074976569821956E-2</v>
      </c>
      <c r="Z318">
        <f t="shared" si="231"/>
        <v>4.9995652551952006E-2</v>
      </c>
      <c r="AA318">
        <f t="shared" si="232"/>
        <v>1.2144702842377231E-2</v>
      </c>
      <c r="AB318">
        <f t="shared" si="233"/>
        <v>4.8184275473028152E-3</v>
      </c>
      <c r="AC318">
        <f t="shared" si="234"/>
        <v>-2.479100605361766E-2</v>
      </c>
      <c r="AD318">
        <f t="shared" si="234"/>
        <v>-1.7572068450671951E-2</v>
      </c>
      <c r="AG318">
        <f t="shared" si="235"/>
        <v>9.0050548037918057E-4</v>
      </c>
      <c r="AH318">
        <f t="shared" si="236"/>
        <v>1.1950988327109557E-2</v>
      </c>
      <c r="AI318">
        <f t="shared" si="237"/>
        <v>1.9286167775288079E-4</v>
      </c>
      <c r="AJ318">
        <f t="shared" si="238"/>
        <v>6.1178338891477845E-3</v>
      </c>
      <c r="AK318">
        <f t="shared" si="239"/>
        <v>5.4824355311763819E-4</v>
      </c>
      <c r="AL318">
        <f t="shared" si="240"/>
        <v>1.4496529931842423E-4</v>
      </c>
      <c r="AM318">
        <f t="shared" si="241"/>
        <v>2.4753084826034501E-3</v>
      </c>
      <c r="AN318">
        <f t="shared" si="242"/>
        <v>1.0435921108310759E-6</v>
      </c>
      <c r="AO318">
        <f t="shared" si="243"/>
        <v>1.0992331295602961E-4</v>
      </c>
      <c r="AP318">
        <f t="shared" si="244"/>
        <v>2.4509082582142008E-3</v>
      </c>
      <c r="AQ318">
        <f t="shared" si="245"/>
        <v>1.5502262972140319E-4</v>
      </c>
      <c r="AR318">
        <f t="shared" si="246"/>
        <v>2.4793363650876909E-5</v>
      </c>
      <c r="AS318">
        <f t="shared" si="247"/>
        <v>6.2506298808516264E-4</v>
      </c>
      <c r="AT318">
        <f t="shared" si="248"/>
        <v>3.03148817874764E-4</v>
      </c>
      <c r="AV318">
        <f t="shared" si="249"/>
        <v>-2.6864035087719215E-2</v>
      </c>
      <c r="AW318">
        <f t="shared" si="250"/>
        <v>-0.18761492698756083</v>
      </c>
      <c r="AX318">
        <f t="shared" si="251"/>
        <v>1.0842712050507792E-2</v>
      </c>
      <c r="AY318">
        <f t="shared" si="252"/>
        <v>-0.22631048387096778</v>
      </c>
      <c r="AZ318">
        <f t="shared" si="253"/>
        <v>-3.3854166666666664E-2</v>
      </c>
      <c r="BA318">
        <f t="shared" si="254"/>
        <v>-0.16671274536909039</v>
      </c>
      <c r="BB318">
        <f t="shared" si="255"/>
        <v>-0.13482521370491343</v>
      </c>
      <c r="BC318">
        <f t="shared" si="256"/>
        <v>-9.0666666666666632E-2</v>
      </c>
      <c r="BD318">
        <f t="shared" si="257"/>
        <v>-8.2159624413145546E-3</v>
      </c>
      <c r="BE318">
        <f t="shared" si="258"/>
        <v>5.9763053971039932E-2</v>
      </c>
      <c r="BF318">
        <f t="shared" si="259"/>
        <v>1.6610433428497214E-2</v>
      </c>
      <c r="BG318">
        <f t="shared" si="260"/>
        <v>-5.8139534883720929E-3</v>
      </c>
      <c r="BH318">
        <f t="shared" si="261"/>
        <v>-5.1318003365115002E-2</v>
      </c>
      <c r="BI318">
        <f t="shared" si="262"/>
        <v>-7.6740420939017839E-2</v>
      </c>
      <c r="BL318">
        <f t="shared" si="263"/>
        <v>1.560721073418701E-3</v>
      </c>
      <c r="BM318">
        <f t="shared" si="264"/>
        <v>2.3136132455668697E-2</v>
      </c>
      <c r="BN318">
        <f t="shared" si="265"/>
        <v>2.9030386778964543E-4</v>
      </c>
      <c r="BO318">
        <f t="shared" si="266"/>
        <v>5.0373929912673719E-2</v>
      </c>
      <c r="BP318">
        <f t="shared" si="267"/>
        <v>8.8546453753969633E-4</v>
      </c>
      <c r="BQ318">
        <f t="shared" si="268"/>
        <v>2.7864884114949043E-2</v>
      </c>
      <c r="BR318">
        <f t="shared" si="269"/>
        <v>1.1714051790785527E-2</v>
      </c>
      <c r="BS318">
        <f t="shared" si="270"/>
        <v>4.8326382657959566E-3</v>
      </c>
      <c r="BT318">
        <f t="shared" si="271"/>
        <v>2.8450502068920713E-4</v>
      </c>
      <c r="BU318">
        <f t="shared" si="272"/>
        <v>2.8175089678012001E-3</v>
      </c>
      <c r="BV318">
        <f t="shared" si="273"/>
        <v>5.1882074828992614E-4</v>
      </c>
      <c r="BW318">
        <f t="shared" si="274"/>
        <v>8.3053341842041572E-7</v>
      </c>
      <c r="BX318">
        <f t="shared" si="275"/>
        <v>3.0068126609310263E-3</v>
      </c>
      <c r="BY318">
        <f t="shared" si="276"/>
        <v>5.3495531406621659E-3</v>
      </c>
    </row>
    <row r="319" spans="1:77" ht="15.75" thickBot="1">
      <c r="A319" s="1">
        <v>40865</v>
      </c>
      <c r="B319" s="3">
        <v>18.29</v>
      </c>
      <c r="C319" s="3">
        <v>169</v>
      </c>
      <c r="D319" s="3">
        <v>747.1</v>
      </c>
      <c r="E319" s="3">
        <v>333.1</v>
      </c>
      <c r="F319" s="2">
        <v>95</v>
      </c>
      <c r="G319" s="3">
        <v>3050</v>
      </c>
      <c r="H319" s="2">
        <v>131.19999999999999</v>
      </c>
      <c r="I319" s="3">
        <v>95.5</v>
      </c>
      <c r="J319" s="3">
        <v>426.8</v>
      </c>
      <c r="K319" s="3">
        <v>11501</v>
      </c>
      <c r="L319" s="3">
        <v>387</v>
      </c>
      <c r="M319" s="3">
        <v>170.18</v>
      </c>
      <c r="N319" s="3">
        <v>693.8</v>
      </c>
      <c r="O319" s="3">
        <v>870.7</v>
      </c>
      <c r="Q319">
        <f t="shared" si="222"/>
        <v>9.9392600773053411E-3</v>
      </c>
      <c r="R319">
        <f t="shared" si="223"/>
        <v>-9.1397849462365593E-2</v>
      </c>
      <c r="S319">
        <f t="shared" si="224"/>
        <v>-1.5029663810151585E-2</v>
      </c>
      <c r="T319">
        <f t="shared" si="225"/>
        <v>-4.4189383070301229E-2</v>
      </c>
      <c r="U319">
        <f t="shared" si="226"/>
        <v>1.6042780748663103E-2</v>
      </c>
      <c r="V319">
        <f t="shared" si="227"/>
        <v>-1.0061668289516391E-2</v>
      </c>
      <c r="W319">
        <f t="shared" si="228"/>
        <v>-2.5983667409057165E-2</v>
      </c>
      <c r="X319">
        <f t="shared" si="229"/>
        <v>-3.5256086473381097E-2</v>
      </c>
      <c r="Y319">
        <f t="shared" si="230"/>
        <v>5.4181389870436077E-3</v>
      </c>
      <c r="Z319">
        <f t="shared" si="231"/>
        <v>8.6956521739130441E-5</v>
      </c>
      <c r="AA319">
        <f t="shared" si="232"/>
        <v>-1.2755102040816327E-2</v>
      </c>
      <c r="AB319">
        <f t="shared" si="233"/>
        <v>-2.4618991793668669E-3</v>
      </c>
      <c r="AC319">
        <f t="shared" si="234"/>
        <v>1.1544011544010887E-3</v>
      </c>
      <c r="AD319">
        <f t="shared" si="234"/>
        <v>-1.7712093862815807E-2</v>
      </c>
      <c r="AG319">
        <f t="shared" si="235"/>
        <v>8.9400179631974569E-5</v>
      </c>
      <c r="AH319">
        <f t="shared" si="236"/>
        <v>8.0165150547052578E-3</v>
      </c>
      <c r="AI319">
        <f t="shared" si="237"/>
        <v>2.1694150352795794E-4</v>
      </c>
      <c r="AJ319">
        <f t="shared" si="238"/>
        <v>1.9405009871005967E-3</v>
      </c>
      <c r="AK319">
        <f t="shared" si="239"/>
        <v>2.6609406733695917E-4</v>
      </c>
      <c r="AL319">
        <f t="shared" si="240"/>
        <v>1.0605999258174748E-4</v>
      </c>
      <c r="AM319">
        <f t="shared" si="241"/>
        <v>6.0480811627011666E-4</v>
      </c>
      <c r="AN319">
        <f t="shared" si="242"/>
        <v>1.1577073502412217E-3</v>
      </c>
      <c r="AO319">
        <f t="shared" si="243"/>
        <v>2.5086911644781905E-5</v>
      </c>
      <c r="AP319">
        <f t="shared" si="244"/>
        <v>1.6164211494216894E-7</v>
      </c>
      <c r="AQ319">
        <f t="shared" si="245"/>
        <v>1.5497751353065953E-4</v>
      </c>
      <c r="AR319">
        <f t="shared" si="246"/>
        <v>5.2947539602695136E-6</v>
      </c>
      <c r="AS319">
        <f t="shared" si="247"/>
        <v>8.9141446031551722E-7</v>
      </c>
      <c r="AT319">
        <f t="shared" si="248"/>
        <v>3.0804443731700265E-4</v>
      </c>
      <c r="AV319">
        <f t="shared" si="249"/>
        <v>1.3296398891966672E-2</v>
      </c>
      <c r="AW319">
        <f t="shared" si="250"/>
        <v>-5.5338177752934634E-2</v>
      </c>
      <c r="AX319">
        <f t="shared" si="251"/>
        <v>2.3564871900260374E-2</v>
      </c>
      <c r="AY319">
        <f t="shared" si="252"/>
        <v>-0.14699103713188214</v>
      </c>
      <c r="AZ319">
        <f t="shared" si="253"/>
        <v>-1.3499480789200387E-2</v>
      </c>
      <c r="BA319">
        <f t="shared" si="254"/>
        <v>-0.15605976757055895</v>
      </c>
      <c r="BB319">
        <f t="shared" si="255"/>
        <v>-6.2187276626161664E-2</v>
      </c>
      <c r="BC319">
        <f t="shared" si="256"/>
        <v>-2.311783960720136E-2</v>
      </c>
      <c r="BD319">
        <f t="shared" si="257"/>
        <v>1.7644253695755924E-2</v>
      </c>
      <c r="BE319">
        <f t="shared" si="258"/>
        <v>3.5776614310645723E-3</v>
      </c>
      <c r="BF319">
        <f t="shared" si="259"/>
        <v>-1.2755102040816327E-2</v>
      </c>
      <c r="BG319">
        <f t="shared" si="260"/>
        <v>-1.0408792231203071E-2</v>
      </c>
      <c r="BH319">
        <f t="shared" si="261"/>
        <v>-1.1117445838084475E-2</v>
      </c>
      <c r="BI319">
        <f t="shared" si="262"/>
        <v>-5.8804453572586721E-2</v>
      </c>
      <c r="BL319">
        <f t="shared" si="263"/>
        <v>4.2833291163748059E-7</v>
      </c>
      <c r="BM319">
        <f t="shared" si="264"/>
        <v>3.9318578708983824E-4</v>
      </c>
      <c r="BN319">
        <f t="shared" si="265"/>
        <v>8.85685321376126E-4</v>
      </c>
      <c r="BO319">
        <f t="shared" si="266"/>
        <v>2.1060373480739795E-2</v>
      </c>
      <c r="BP319">
        <f t="shared" si="267"/>
        <v>8.8398925715873846E-5</v>
      </c>
      <c r="BQ319">
        <f t="shared" si="268"/>
        <v>2.4421814158127705E-2</v>
      </c>
      <c r="BR319">
        <f t="shared" si="269"/>
        <v>1.2668998135301531E-3</v>
      </c>
      <c r="BS319">
        <f t="shared" si="270"/>
        <v>3.8744119010026237E-6</v>
      </c>
      <c r="BT319">
        <f t="shared" si="271"/>
        <v>8.0872961097116423E-5</v>
      </c>
      <c r="BU319">
        <f t="shared" si="272"/>
        <v>9.6421425684348581E-6</v>
      </c>
      <c r="BV319">
        <f t="shared" si="273"/>
        <v>4.340040595676082E-5</v>
      </c>
      <c r="BW319">
        <f t="shared" si="274"/>
        <v>3.0317960984489665E-5</v>
      </c>
      <c r="BX319">
        <f t="shared" si="275"/>
        <v>2.1414967579855976E-4</v>
      </c>
      <c r="BY319">
        <f t="shared" si="276"/>
        <v>3.0475558209920183E-3</v>
      </c>
    </row>
    <row r="320" spans="1:77" ht="15.75" thickBot="1">
      <c r="A320" s="1">
        <v>40863</v>
      </c>
      <c r="B320" s="3">
        <v>18.11</v>
      </c>
      <c r="C320" s="3">
        <v>186</v>
      </c>
      <c r="D320" s="3">
        <v>758.5</v>
      </c>
      <c r="E320" s="3">
        <v>348.5</v>
      </c>
      <c r="F320" s="2">
        <v>93.5</v>
      </c>
      <c r="G320" s="3">
        <v>3081</v>
      </c>
      <c r="H320" s="2">
        <v>134.69999999999999</v>
      </c>
      <c r="I320" s="3">
        <v>98.99</v>
      </c>
      <c r="J320" s="3">
        <v>424.5</v>
      </c>
      <c r="K320" s="3">
        <v>11500</v>
      </c>
      <c r="L320" s="3">
        <v>392</v>
      </c>
      <c r="M320" s="3">
        <v>170.6</v>
      </c>
      <c r="N320" s="3">
        <v>693</v>
      </c>
      <c r="O320" s="3">
        <v>886.4</v>
      </c>
      <c r="Q320">
        <f t="shared" si="222"/>
        <v>5.5524708495279214E-3</v>
      </c>
      <c r="R320">
        <f t="shared" si="223"/>
        <v>-2.1052631578947368E-2</v>
      </c>
      <c r="S320">
        <f t="shared" si="224"/>
        <v>-1.7109765727822514E-3</v>
      </c>
      <c r="T320">
        <f t="shared" si="225"/>
        <v>-3.4626038781163437E-2</v>
      </c>
      <c r="U320">
        <f t="shared" si="226"/>
        <v>-8.4835630965004998E-3</v>
      </c>
      <c r="V320">
        <f t="shared" si="227"/>
        <v>1.9512195121951219E-3</v>
      </c>
      <c r="W320">
        <f t="shared" si="228"/>
        <v>-1.4630577907827361E-2</v>
      </c>
      <c r="X320">
        <f t="shared" si="229"/>
        <v>2.5059542300921632E-2</v>
      </c>
      <c r="Y320">
        <f t="shared" si="230"/>
        <v>-1.176470588235294E-3</v>
      </c>
      <c r="Z320">
        <f t="shared" si="231"/>
        <v>5.684302579798863E-3</v>
      </c>
      <c r="AA320">
        <f t="shared" si="232"/>
        <v>0</v>
      </c>
      <c r="AB320">
        <f t="shared" si="233"/>
        <v>2.3501762632197752E-3</v>
      </c>
      <c r="AC320">
        <f t="shared" si="234"/>
        <v>-1.5625E-2</v>
      </c>
      <c r="AD320">
        <f t="shared" si="234"/>
        <v>-6.2780269058296222E-3</v>
      </c>
      <c r="AG320">
        <f t="shared" si="235"/>
        <v>2.5688451437684471E-5</v>
      </c>
      <c r="AH320">
        <f t="shared" si="236"/>
        <v>3.6824748685596867E-4</v>
      </c>
      <c r="AI320">
        <f t="shared" si="237"/>
        <v>1.9887965779539023E-6</v>
      </c>
      <c r="AJ320">
        <f t="shared" si="238"/>
        <v>1.1894065277422755E-3</v>
      </c>
      <c r="AK320">
        <f t="shared" si="239"/>
        <v>6.7469037858668498E-5</v>
      </c>
      <c r="AL320">
        <f t="shared" si="240"/>
        <v>2.9389773236127908E-6</v>
      </c>
      <c r="AM320">
        <f t="shared" si="241"/>
        <v>1.7529117469876218E-4</v>
      </c>
      <c r="AN320">
        <f t="shared" si="242"/>
        <v>6.9119196486821589E-4</v>
      </c>
      <c r="AO320">
        <f t="shared" si="243"/>
        <v>2.5151611231120965E-6</v>
      </c>
      <c r="AP320">
        <f t="shared" si="244"/>
        <v>2.6991128106438062E-5</v>
      </c>
      <c r="AQ320">
        <f t="shared" si="245"/>
        <v>9.3700610143068842E-8</v>
      </c>
      <c r="AR320">
        <f t="shared" si="246"/>
        <v>6.3053329555192827E-6</v>
      </c>
      <c r="AS320">
        <f t="shared" si="247"/>
        <v>2.5075525899426757E-4</v>
      </c>
      <c r="AT320">
        <f t="shared" si="248"/>
        <v>3.7419252493421511E-5</v>
      </c>
      <c r="AV320">
        <f t="shared" si="249"/>
        <v>3.8802660753880424E-3</v>
      </c>
      <c r="AW320">
        <f t="shared" si="250"/>
        <v>2.7624309392265192E-2</v>
      </c>
      <c r="AX320">
        <f t="shared" si="251"/>
        <v>3.9041095890410958E-2</v>
      </c>
      <c r="AY320">
        <f t="shared" si="252"/>
        <v>-0.11749810078500882</v>
      </c>
      <c r="AZ320">
        <f t="shared" si="253"/>
        <v>-2.8571428571428571E-2</v>
      </c>
      <c r="BA320">
        <f t="shared" si="254"/>
        <v>-0.11971428571428572</v>
      </c>
      <c r="BB320">
        <f t="shared" si="255"/>
        <v>-3.7513397642015008E-2</v>
      </c>
      <c r="BC320">
        <f t="shared" si="256"/>
        <v>-1.9900990099009953E-2</v>
      </c>
      <c r="BD320">
        <f t="shared" si="257"/>
        <v>-2.1889400921658985E-2</v>
      </c>
      <c r="BE320">
        <f t="shared" si="258"/>
        <v>-2.1691973969631237E-3</v>
      </c>
      <c r="BF320">
        <f t="shared" si="259"/>
        <v>1.8181818181818181E-2</v>
      </c>
      <c r="BG320">
        <f t="shared" si="260"/>
        <v>-1.2159814707585375E-2</v>
      </c>
      <c r="BH320">
        <f t="shared" si="261"/>
        <v>-2.1601016518424332E-2</v>
      </c>
      <c r="BI320">
        <f t="shared" si="262"/>
        <v>-3.4422657952069745E-2</v>
      </c>
      <c r="BL320">
        <f t="shared" si="263"/>
        <v>7.6766709463860073E-5</v>
      </c>
      <c r="BM320">
        <f t="shared" si="264"/>
        <v>3.9858481960379222E-3</v>
      </c>
      <c r="BN320">
        <f t="shared" si="265"/>
        <v>2.0463580982198258E-3</v>
      </c>
      <c r="BO320">
        <f t="shared" si="266"/>
        <v>1.3370063307793658E-2</v>
      </c>
      <c r="BP320">
        <f t="shared" si="267"/>
        <v>5.9897756054189425E-4</v>
      </c>
      <c r="BQ320">
        <f t="shared" si="268"/>
        <v>1.4383042150911685E-2</v>
      </c>
      <c r="BR320">
        <f t="shared" si="269"/>
        <v>1.1923891196594531E-4</v>
      </c>
      <c r="BS320">
        <f t="shared" si="270"/>
        <v>1.5587445658696383E-6</v>
      </c>
      <c r="BT320">
        <f t="shared" si="271"/>
        <v>9.3273527904611138E-4</v>
      </c>
      <c r="BU320">
        <f t="shared" si="272"/>
        <v>7.8358590660415826E-5</v>
      </c>
      <c r="BV320">
        <f t="shared" si="273"/>
        <v>5.9287486139788788E-4</v>
      </c>
      <c r="BW320">
        <f t="shared" si="274"/>
        <v>5.2666912382580376E-5</v>
      </c>
      <c r="BX320">
        <f t="shared" si="275"/>
        <v>6.3088501039516539E-4</v>
      </c>
      <c r="BY320">
        <f t="shared" si="276"/>
        <v>9.500497140917521E-4</v>
      </c>
    </row>
    <row r="321" spans="1:77" ht="15.75" thickBot="1">
      <c r="A321" s="1">
        <v>40862</v>
      </c>
      <c r="B321" s="3">
        <v>18.010000000000002</v>
      </c>
      <c r="C321" s="3">
        <v>190</v>
      </c>
      <c r="D321" s="3">
        <v>759.8</v>
      </c>
      <c r="E321" s="3">
        <v>361</v>
      </c>
      <c r="F321" s="2">
        <v>94.3</v>
      </c>
      <c r="G321" s="3">
        <v>3075</v>
      </c>
      <c r="H321" s="2">
        <v>136.69999999999999</v>
      </c>
      <c r="I321" s="3">
        <v>96.57</v>
      </c>
      <c r="J321" s="3">
        <v>425</v>
      </c>
      <c r="K321" s="3">
        <v>11435</v>
      </c>
      <c r="L321" s="3">
        <v>392</v>
      </c>
      <c r="M321" s="3">
        <v>170.2</v>
      </c>
      <c r="N321" s="3">
        <v>704</v>
      </c>
      <c r="O321" s="3">
        <v>892</v>
      </c>
      <c r="Q321">
        <f t="shared" si="222"/>
        <v>-2.3848238482384702E-2</v>
      </c>
      <c r="R321">
        <f t="shared" si="223"/>
        <v>-1.503369621565581E-2</v>
      </c>
      <c r="S321">
        <f t="shared" si="224"/>
        <v>2.2424482258276372E-3</v>
      </c>
      <c r="T321">
        <f t="shared" si="225"/>
        <v>-4.4973544973544971E-2</v>
      </c>
      <c r="U321">
        <f t="shared" si="226"/>
        <v>-7.8905839032088372E-3</v>
      </c>
      <c r="V321">
        <f t="shared" si="227"/>
        <v>-2.6898734177215191E-2</v>
      </c>
      <c r="W321">
        <f t="shared" si="228"/>
        <v>-2.3431918845549373E-2</v>
      </c>
      <c r="X321">
        <f t="shared" si="229"/>
        <v>1.1098314312637294E-2</v>
      </c>
      <c r="Y321">
        <f t="shared" si="230"/>
        <v>-4.6838407494145199E-3</v>
      </c>
      <c r="Z321">
        <f t="shared" si="231"/>
        <v>-7.378472222222222E-3</v>
      </c>
      <c r="AA321">
        <f t="shared" si="232"/>
        <v>-7.3436312990629964E-3</v>
      </c>
      <c r="AB321">
        <f t="shared" si="233"/>
        <v>-1.0465116279069833E-2</v>
      </c>
      <c r="AC321">
        <f t="shared" si="234"/>
        <v>-3.495544893762851E-2</v>
      </c>
      <c r="AD321">
        <f t="shared" si="234"/>
        <v>-1.6863220544472562E-2</v>
      </c>
      <c r="AG321">
        <f t="shared" si="235"/>
        <v>5.9206236779267649E-4</v>
      </c>
      <c r="AH321">
        <f t="shared" si="236"/>
        <v>1.734710320450904E-4</v>
      </c>
      <c r="AI321">
        <f t="shared" si="237"/>
        <v>6.4677533569187935E-6</v>
      </c>
      <c r="AJ321">
        <f t="shared" si="238"/>
        <v>2.0102023138757752E-3</v>
      </c>
      <c r="AK321">
        <f t="shared" si="239"/>
        <v>5.8079254726298584E-5</v>
      </c>
      <c r="AL321">
        <f t="shared" si="240"/>
        <v>7.3634128198187953E-4</v>
      </c>
      <c r="AM321">
        <f t="shared" si="241"/>
        <v>4.8581001374880492E-4</v>
      </c>
      <c r="AN321">
        <f t="shared" si="242"/>
        <v>1.5201168677704937E-4</v>
      </c>
      <c r="AO321">
        <f t="shared" si="243"/>
        <v>2.5941665289734132E-5</v>
      </c>
      <c r="AP321">
        <f t="shared" si="244"/>
        <v>6.1897180936373584E-5</v>
      </c>
      <c r="AQ321">
        <f t="shared" si="245"/>
        <v>4.9526768613495339E-5</v>
      </c>
      <c r="AR321">
        <f t="shared" si="246"/>
        <v>1.0617757501259732E-4</v>
      </c>
      <c r="AS321">
        <f t="shared" si="247"/>
        <v>1.2366266403345781E-3</v>
      </c>
      <c r="AT321">
        <f t="shared" si="248"/>
        <v>2.7896754136299586E-4</v>
      </c>
      <c r="AV321">
        <f t="shared" si="249"/>
        <v>-2.4377031419284902E-2</v>
      </c>
      <c r="AW321">
        <f t="shared" si="250"/>
        <v>4.6831955922865015E-2</v>
      </c>
      <c r="AX321">
        <f t="shared" si="251"/>
        <v>7.8259716142724204E-3</v>
      </c>
      <c r="AY321">
        <f t="shared" si="252"/>
        <v>-0.12991082188479147</v>
      </c>
      <c r="AZ321">
        <f t="shared" si="253"/>
        <v>-2.5524439392373657E-2</v>
      </c>
      <c r="BA321">
        <f t="shared" si="254"/>
        <v>-0.11637931034482758</v>
      </c>
      <c r="BB321">
        <f t="shared" si="255"/>
        <v>-4.7519509476031362E-2</v>
      </c>
      <c r="BC321">
        <f t="shared" si="256"/>
        <v>1.3645428781358215E-2</v>
      </c>
      <c r="BD321">
        <f t="shared" si="257"/>
        <v>-2.5229357798165139E-2</v>
      </c>
      <c r="BE321">
        <f t="shared" si="258"/>
        <v>-2.0976027397260275E-2</v>
      </c>
      <c r="BF321">
        <f t="shared" si="259"/>
        <v>-2.5445292620865142E-3</v>
      </c>
      <c r="BG321">
        <f t="shared" si="260"/>
        <v>-1.5615962984384136E-2</v>
      </c>
      <c r="BH321">
        <f t="shared" si="261"/>
        <v>-7.7519379844961239E-3</v>
      </c>
      <c r="BI321">
        <f t="shared" si="262"/>
        <v>-4.6906720803504623E-2</v>
      </c>
      <c r="BL321">
        <f t="shared" si="263"/>
        <v>1.3704033133173281E-3</v>
      </c>
      <c r="BM321">
        <f t="shared" si="264"/>
        <v>6.7800766376279057E-3</v>
      </c>
      <c r="BN321">
        <f t="shared" si="265"/>
        <v>1.9660429792927849E-4</v>
      </c>
      <c r="BO321">
        <f t="shared" si="266"/>
        <v>1.6394679758519524E-2</v>
      </c>
      <c r="BP321">
        <f t="shared" si="267"/>
        <v>4.5911756713822786E-4</v>
      </c>
      <c r="BQ321">
        <f t="shared" si="268"/>
        <v>1.3594241545196136E-2</v>
      </c>
      <c r="BR321">
        <f t="shared" si="269"/>
        <v>4.3788780698295326E-4</v>
      </c>
      <c r="BS321">
        <f t="shared" si="270"/>
        <v>1.2106861657392104E-3</v>
      </c>
      <c r="BT321">
        <f t="shared" si="271"/>
        <v>1.1478999338311497E-3</v>
      </c>
      <c r="BU321">
        <f t="shared" si="272"/>
        <v>7.6501302251125473E-4</v>
      </c>
      <c r="BV321">
        <f t="shared" si="273"/>
        <v>1.3123769308948242E-5</v>
      </c>
      <c r="BW321">
        <f t="shared" si="274"/>
        <v>1.1477577305147458E-4</v>
      </c>
      <c r="BX321">
        <f t="shared" si="275"/>
        <v>1.2697561941225289E-4</v>
      </c>
      <c r="BY321">
        <f t="shared" si="276"/>
        <v>1.8754909936811036E-3</v>
      </c>
    </row>
    <row r="322" spans="1:77" ht="15.75" thickBot="1">
      <c r="A322" s="1">
        <v>40861</v>
      </c>
      <c r="B322" s="3">
        <v>18.45</v>
      </c>
      <c r="C322" s="3">
        <v>192.9</v>
      </c>
      <c r="D322" s="3">
        <v>758.1</v>
      </c>
      <c r="E322" s="3">
        <v>378</v>
      </c>
      <c r="F322" s="2">
        <v>95.05</v>
      </c>
      <c r="G322" s="3">
        <v>3160</v>
      </c>
      <c r="H322" s="2">
        <v>139.97999999999999</v>
      </c>
      <c r="I322" s="3">
        <v>95.51</v>
      </c>
      <c r="J322" s="3">
        <v>427</v>
      </c>
      <c r="K322" s="3">
        <v>11520</v>
      </c>
      <c r="L322" s="3">
        <v>394.9</v>
      </c>
      <c r="M322" s="3">
        <v>172</v>
      </c>
      <c r="N322" s="3">
        <v>729.5</v>
      </c>
      <c r="O322" s="3">
        <v>907.3</v>
      </c>
      <c r="Q322">
        <f t="shared" ref="Q322:Q385" si="277">(B322-B323)/B323</f>
        <v>1.7089305402425509E-2</v>
      </c>
      <c r="R322">
        <f t="shared" ref="R322:R385" si="278">(C322-C323)/C323</f>
        <v>1.3130252100840336E-2</v>
      </c>
      <c r="S322">
        <f t="shared" ref="S322:S385" si="279">(D322-D323)/D323</f>
        <v>-7.852375343541421E-3</v>
      </c>
      <c r="T322">
        <f t="shared" ref="T322:T385" si="280">(E322-E323)/E323</f>
        <v>1.0425020048115416E-2</v>
      </c>
      <c r="U322">
        <f t="shared" ref="U322:U385" si="281">(F322-F323)/F323</f>
        <v>-5.7531380753137783E-3</v>
      </c>
      <c r="V322">
        <f t="shared" ref="V322:V385" si="282">(G322-G323)/G323</f>
        <v>-1.3424914142990947E-2</v>
      </c>
      <c r="W322">
        <f t="shared" ref="W322:W385" si="283">(H322-H323)/H323</f>
        <v>7.7753779697623043E-3</v>
      </c>
      <c r="X322">
        <f t="shared" ref="X322:X385" si="284">(I322-I323)/I323</f>
        <v>-5.2077908551192579E-3</v>
      </c>
      <c r="Y322">
        <f t="shared" ref="Y322:Y385" si="285">(J322-J323)/J323</f>
        <v>4.6860356138703988E-4</v>
      </c>
      <c r="Z322">
        <f t="shared" ref="Z322:Z385" si="286">(K322-K323)/K323</f>
        <v>7.7858455078295861E-3</v>
      </c>
      <c r="AA322">
        <f t="shared" ref="AA322:AA385" si="287">(L322-L323)/L323</f>
        <v>-5.7905337361530999E-3</v>
      </c>
      <c r="AB322">
        <f t="shared" ref="AB322:AB385" si="288">(M322-M323)/M323</f>
        <v>5.2600818234950653E-3</v>
      </c>
      <c r="AC322">
        <f t="shared" ref="AC322:AD385" si="289">(N322-N323)/N323</f>
        <v>-2.1884831076460437E-3</v>
      </c>
      <c r="AD322">
        <f t="shared" si="289"/>
        <v>-2.9670329670330171E-3</v>
      </c>
      <c r="AG322">
        <f t="shared" ref="AG322:AG385" si="290">(Q322-Q$590)^2</f>
        <v>2.7573307045108665E-4</v>
      </c>
      <c r="AH322">
        <f t="shared" ref="AH322:AH385" si="291">(R322-R$590)^2</f>
        <v>2.2479329045660114E-4</v>
      </c>
      <c r="AI322">
        <f t="shared" ref="AI322:AI385" si="292">(S322-S$590)^2</f>
        <v>5.7027353723568517E-5</v>
      </c>
      <c r="AJ322">
        <f t="shared" ref="AJ322:AJ385" si="293">(T322-T$590)^2</f>
        <v>1.1158299487877222E-4</v>
      </c>
      <c r="AK322">
        <f t="shared" ref="AK322:AK385" si="294">(U322-U$590)^2</f>
        <v>3.0069088422260155E-5</v>
      </c>
      <c r="AL322">
        <f t="shared" ref="AL322:AL385" si="295">(V322-V$590)^2</f>
        <v>1.8664448085729948E-4</v>
      </c>
      <c r="AM322">
        <f t="shared" ref="AM322:AM385" si="296">(W322-W$590)^2</f>
        <v>8.401919543895992E-5</v>
      </c>
      <c r="AN322">
        <f t="shared" ref="AN322:AN385" si="297">(X322-X$590)^2</f>
        <v>1.5814963767353827E-5</v>
      </c>
      <c r="AO322">
        <f t="shared" ref="AO322:AO385" si="298">(Y322-Y$590)^2</f>
        <v>3.4985093608514002E-9</v>
      </c>
      <c r="AP322">
        <f t="shared" ref="AP322:AP385" si="299">(Z322-Z$590)^2</f>
        <v>5.3243897076319863E-5</v>
      </c>
      <c r="AQ322">
        <f t="shared" ref="AQ322:AQ385" si="300">(AA322-AA$590)^2</f>
        <v>3.0078952486029687E-5</v>
      </c>
      <c r="AR322">
        <f t="shared" ref="AR322:AR385" si="301">(AB322-AB$590)^2</f>
        <v>2.9386674674335425E-5</v>
      </c>
      <c r="AS322">
        <f t="shared" ref="AS322:AS385" si="302">(AC322-AC$590)^2</f>
        <v>5.7539381588822524E-6</v>
      </c>
      <c r="AT322">
        <f t="shared" ref="AT322:AT385" si="303">(AD322-AD$590)^2</f>
        <v>7.8743872340966537E-6</v>
      </c>
      <c r="AV322">
        <f t="shared" si="249"/>
        <v>1.3736263736263736E-2</v>
      </c>
      <c r="AW322">
        <f t="shared" si="250"/>
        <v>0.10855697948393779</v>
      </c>
      <c r="AX322">
        <f t="shared" si="251"/>
        <v>-1.4174252275682675E-2</v>
      </c>
      <c r="AY322">
        <f t="shared" si="252"/>
        <v>-0.10764872521246464</v>
      </c>
      <c r="AZ322">
        <f t="shared" si="253"/>
        <v>-2.1112255406797089E-2</v>
      </c>
      <c r="BA322">
        <f t="shared" si="254"/>
        <v>-8.8023088023088017E-2</v>
      </c>
      <c r="BB322">
        <f t="shared" si="255"/>
        <v>3.4408602150536901E-3</v>
      </c>
      <c r="BC322">
        <f t="shared" si="256"/>
        <v>4.0980926430517768E-2</v>
      </c>
      <c r="BD322">
        <f t="shared" si="257"/>
        <v>-2.6669705949395918E-2</v>
      </c>
      <c r="BE322">
        <f t="shared" si="258"/>
        <v>-4.1493775933609959E-3</v>
      </c>
      <c r="BF322">
        <f t="shared" si="259"/>
        <v>-7.5395828097511945E-3</v>
      </c>
      <c r="BG322">
        <f t="shared" si="260"/>
        <v>-1.4326647564469915E-2</v>
      </c>
      <c r="BH322">
        <f t="shared" si="261"/>
        <v>4.3633762517882688E-2</v>
      </c>
      <c r="BI322">
        <f t="shared" si="262"/>
        <v>-3.6734260537212043E-2</v>
      </c>
      <c r="BL322">
        <f t="shared" si="263"/>
        <v>1.1975719798142529E-6</v>
      </c>
      <c r="BM322">
        <f t="shared" si="264"/>
        <v>2.0755082755195001E-2</v>
      </c>
      <c r="BN322">
        <f t="shared" si="265"/>
        <v>6.3658990353152587E-5</v>
      </c>
      <c r="BO322">
        <f t="shared" si="266"/>
        <v>1.1189326809551757E-2</v>
      </c>
      <c r="BP322">
        <f t="shared" si="267"/>
        <v>2.8950494718934573E-4</v>
      </c>
      <c r="BQ322">
        <f t="shared" si="268"/>
        <v>7.7859664899581861E-3</v>
      </c>
      <c r="BR322">
        <f t="shared" si="269"/>
        <v>9.0207724047910998E-4</v>
      </c>
      <c r="BS322">
        <f t="shared" si="270"/>
        <v>3.8601882757387015E-3</v>
      </c>
      <c r="BT322">
        <f t="shared" si="271"/>
        <v>1.2475744631262314E-3</v>
      </c>
      <c r="BU322">
        <f t="shared" si="272"/>
        <v>1.1733696807230193E-4</v>
      </c>
      <c r="BV322">
        <f t="shared" si="273"/>
        <v>1.883424714158163E-6</v>
      </c>
      <c r="BW322">
        <f t="shared" si="274"/>
        <v>8.8812344049140376E-5</v>
      </c>
      <c r="BX322">
        <f t="shared" si="275"/>
        <v>1.609402139971854E-3</v>
      </c>
      <c r="BY322">
        <f t="shared" si="276"/>
        <v>1.0978937024780507E-3</v>
      </c>
    </row>
    <row r="323" spans="1:77" ht="15.75" thickBot="1">
      <c r="A323" s="1">
        <v>40858</v>
      </c>
      <c r="B323" s="3">
        <v>18.14</v>
      </c>
      <c r="C323" s="3">
        <v>190.4</v>
      </c>
      <c r="D323" s="3">
        <v>764.1</v>
      </c>
      <c r="E323" s="3">
        <v>374.1</v>
      </c>
      <c r="F323" s="2">
        <v>95.6</v>
      </c>
      <c r="G323" s="3">
        <v>3203</v>
      </c>
      <c r="H323" s="2">
        <v>138.9</v>
      </c>
      <c r="I323" s="3">
        <v>96.01</v>
      </c>
      <c r="J323" s="3">
        <v>426.8</v>
      </c>
      <c r="K323" s="3">
        <v>11431</v>
      </c>
      <c r="L323" s="3">
        <v>397.2</v>
      </c>
      <c r="M323" s="3">
        <v>171.1</v>
      </c>
      <c r="N323" s="3">
        <v>731.1</v>
      </c>
      <c r="O323" s="3">
        <v>910</v>
      </c>
      <c r="Q323">
        <f t="shared" si="277"/>
        <v>1.5109121432568526E-2</v>
      </c>
      <c r="R323">
        <f t="shared" si="278"/>
        <v>2.9189189189189221E-2</v>
      </c>
      <c r="S323">
        <f t="shared" si="279"/>
        <v>1.6090425531914924E-2</v>
      </c>
      <c r="T323">
        <f t="shared" si="280"/>
        <v>1.1081081081081143E-2</v>
      </c>
      <c r="U323">
        <f t="shared" si="281"/>
        <v>-9.4053715121750875E-4</v>
      </c>
      <c r="V323">
        <f t="shared" si="282"/>
        <v>2.1902377972465581E-3</v>
      </c>
      <c r="W323">
        <f t="shared" si="283"/>
        <v>3.6127167630057803E-3</v>
      </c>
      <c r="X323">
        <f t="shared" si="284"/>
        <v>-2.5378134199573646E-2</v>
      </c>
      <c r="Y323">
        <f t="shared" si="285"/>
        <v>2.3485204321277596E-3</v>
      </c>
      <c r="Z323">
        <f t="shared" si="286"/>
        <v>2.719298245614035E-3</v>
      </c>
      <c r="AA323">
        <f t="shared" si="287"/>
        <v>8.1218274111674836E-3</v>
      </c>
      <c r="AB323">
        <f t="shared" si="288"/>
        <v>-6.9645966337783926E-3</v>
      </c>
      <c r="AC323">
        <f t="shared" si="289"/>
        <v>1.8245125348189447E-2</v>
      </c>
      <c r="AD323">
        <f t="shared" si="289"/>
        <v>8.6455331412103233E-3</v>
      </c>
      <c r="AG323">
        <f t="shared" si="290"/>
        <v>2.1389144918593545E-4</v>
      </c>
      <c r="AH323">
        <f t="shared" si="291"/>
        <v>9.6422951029292894E-4</v>
      </c>
      <c r="AI323">
        <f t="shared" si="292"/>
        <v>2.6866996593420732E-4</v>
      </c>
      <c r="AJ323">
        <f t="shared" si="293"/>
        <v>1.2587373059852518E-4</v>
      </c>
      <c r="AK323">
        <f t="shared" si="294"/>
        <v>4.5014425404174391E-7</v>
      </c>
      <c r="AL323">
        <f t="shared" si="295"/>
        <v>3.8156264650574781E-6</v>
      </c>
      <c r="AM323">
        <f t="shared" si="296"/>
        <v>2.5035385716479227E-5</v>
      </c>
      <c r="AN323">
        <f t="shared" si="297"/>
        <v>5.8308468669975618E-4</v>
      </c>
      <c r="AO323">
        <f t="shared" si="298"/>
        <v>3.7599733419317741E-6</v>
      </c>
      <c r="AP323">
        <f t="shared" si="299"/>
        <v>4.9742127539373255E-6</v>
      </c>
      <c r="AQ323">
        <f t="shared" si="300"/>
        <v>7.1030054064074346E-5</v>
      </c>
      <c r="AR323">
        <f t="shared" si="301"/>
        <v>4.6290751328620039E-5</v>
      </c>
      <c r="AS323">
        <f t="shared" si="302"/>
        <v>3.2525659621981793E-4</v>
      </c>
      <c r="AT323">
        <f t="shared" si="303"/>
        <v>7.7553248962175075E-5</v>
      </c>
      <c r="AV323">
        <f t="shared" ref="AV323:AV386" si="304">(B323-B344)/B344</f>
        <v>-3.2967032967032264E-3</v>
      </c>
      <c r="AW323">
        <f t="shared" ref="AW323:AW386" si="305">(C323-C344)/C344</f>
        <v>5.777777777777781E-2</v>
      </c>
      <c r="AX323">
        <f t="shared" ref="AX323:AX386" si="306">(D323-D344)/D344</f>
        <v>1.7443408788282322E-2</v>
      </c>
      <c r="AY323">
        <f t="shared" ref="AY323:AY386" si="307">(E323-E344)/E344</f>
        <v>-0.17398984323250155</v>
      </c>
      <c r="AZ323">
        <f t="shared" ref="AZ323:AZ386" si="308">(F323-F344)/F344</f>
        <v>-9.3264248704663794E-3</v>
      </c>
      <c r="BA323">
        <f t="shared" ref="BA323:BA386" si="309">(G323-G344)/G344</f>
        <v>-7.8803566292781138E-2</v>
      </c>
      <c r="BB323">
        <f t="shared" ref="BB323:BB386" si="310">(H323-H344)/H344</f>
        <v>-1.1458259198633445E-2</v>
      </c>
      <c r="BC323">
        <f t="shared" ref="BC323:BC386" si="311">(I323-I344)/I344</f>
        <v>2.4106666666666721E-2</v>
      </c>
      <c r="BD323">
        <f t="shared" ref="BD323:BD386" si="312">(J323-J344)/J344</f>
        <v>-2.5570776255707736E-2</v>
      </c>
      <c r="BE323">
        <f t="shared" ref="BE323:BE386" si="313">(K323-K344)/K344</f>
        <v>-2.2991452991452992E-2</v>
      </c>
      <c r="BF323">
        <f t="shared" ref="BF323:BF386" si="314">(L323-L344)/L344</f>
        <v>5.5696202531645284E-3</v>
      </c>
      <c r="BG323">
        <f t="shared" ref="BG323:BG386" si="315">(M323-M344)/M344</f>
        <v>-1.3719160710168293E-2</v>
      </c>
      <c r="BH323">
        <f t="shared" ref="BH323:BH386" si="316">(N323-N344)/N344</f>
        <v>2.9718309859154961E-2</v>
      </c>
      <c r="BI323">
        <f t="shared" ref="BI323:BI386" si="317">(O323-O344)/O344</f>
        <v>-3.9881831610044265E-2</v>
      </c>
      <c r="BL323">
        <f t="shared" ref="BL323:BL386" si="318">(AV323-AV$571)^2</f>
        <v>2.5403994902555287E-4</v>
      </c>
      <c r="BM323">
        <f t="shared" ref="BM323:BM386" si="319">(AW323-AW$571)^2</f>
        <v>8.7024723214009659E-3</v>
      </c>
      <c r="BN323">
        <f t="shared" ref="BN323:BN386" si="320">(AX323-AX$571)^2</f>
        <v>5.5880244549736898E-4</v>
      </c>
      <c r="BO323">
        <f t="shared" ref="BO323:BO386" si="321">(AY323-AY$571)^2</f>
        <v>2.9625546507557676E-2</v>
      </c>
      <c r="BP323">
        <f t="shared" ref="BP323:BP386" si="322">(AZ323-AZ$571)^2</f>
        <v>2.7342591282544706E-5</v>
      </c>
      <c r="BQ323">
        <f t="shared" ref="BQ323:BQ386" si="323">(BA323-BA$571)^2</f>
        <v>6.2439394714491727E-3</v>
      </c>
      <c r="BR323">
        <f t="shared" ref="BR323:BR386" si="324">(BB323-BB$571)^2</f>
        <v>2.2908279440866152E-4</v>
      </c>
      <c r="BS323">
        <f t="shared" ref="BS323:BS386" si="325">(BC323-BC$571)^2</f>
        <v>2.0481194466615569E-3</v>
      </c>
      <c r="BT323">
        <f t="shared" ref="BT323:BT386" si="326">(BD323-BD$571)^2</f>
        <v>1.1711514739302861E-3</v>
      </c>
      <c r="BU323">
        <f t="shared" ref="BU323:BU386" si="327">(BE323-BE$571)^2</f>
        <v>8.8056374695170449E-4</v>
      </c>
      <c r="BV323">
        <f t="shared" ref="BV323:BV386" si="328">(BF323-BF$571)^2</f>
        <v>1.3775303399942373E-4</v>
      </c>
      <c r="BW323">
        <f t="shared" ref="BW323:BW386" si="329">(BG323-BG$571)^2</f>
        <v>7.7731435480070412E-5</v>
      </c>
      <c r="BX323">
        <f t="shared" ref="BX323:BX386" si="330">(BH323-BH$571)^2</f>
        <v>6.8653966525495335E-4</v>
      </c>
      <c r="BY323">
        <f t="shared" ref="BY323:BY386" si="331">(BI323-BI$571)^2</f>
        <v>1.3163871617323684E-3</v>
      </c>
    </row>
    <row r="324" spans="1:77" ht="15.75" thickBot="1">
      <c r="A324" s="1">
        <v>40857</v>
      </c>
      <c r="B324" s="3">
        <v>17.87</v>
      </c>
      <c r="C324" s="3">
        <v>185</v>
      </c>
      <c r="D324" s="3">
        <v>752</v>
      </c>
      <c r="E324" s="3">
        <v>370</v>
      </c>
      <c r="F324" s="2">
        <v>95.69</v>
      </c>
      <c r="G324" s="3">
        <v>3196</v>
      </c>
      <c r="H324" s="2">
        <v>138.4</v>
      </c>
      <c r="I324" s="3">
        <v>98.51</v>
      </c>
      <c r="J324" s="3">
        <v>425.8</v>
      </c>
      <c r="K324" s="3">
        <v>11400</v>
      </c>
      <c r="L324" s="3">
        <v>394</v>
      </c>
      <c r="M324" s="3">
        <v>172.3</v>
      </c>
      <c r="N324" s="3">
        <v>718</v>
      </c>
      <c r="O324" s="3">
        <v>902.2</v>
      </c>
      <c r="Q324">
        <f t="shared" si="277"/>
        <v>-6.6703724291271513E-3</v>
      </c>
      <c r="R324">
        <f t="shared" si="278"/>
        <v>-2.0127118644067854E-2</v>
      </c>
      <c r="S324">
        <f t="shared" si="279"/>
        <v>1.7591339648173207E-2</v>
      </c>
      <c r="T324">
        <f t="shared" si="280"/>
        <v>-8.0428954423592495E-3</v>
      </c>
      <c r="U324">
        <f t="shared" si="281"/>
        <v>2.0944601528956209E-3</v>
      </c>
      <c r="V324">
        <f t="shared" si="282"/>
        <v>-1.631271160357033E-2</v>
      </c>
      <c r="W324">
        <f t="shared" si="283"/>
        <v>-7.8853046594981671E-3</v>
      </c>
      <c r="X324">
        <f t="shared" si="284"/>
        <v>4.9989798000409013E-3</v>
      </c>
      <c r="Y324">
        <f t="shared" si="285"/>
        <v>4.2452830188679513E-3</v>
      </c>
      <c r="Z324">
        <f t="shared" si="286"/>
        <v>-4.3668122270742356E-3</v>
      </c>
      <c r="AA324">
        <f t="shared" si="287"/>
        <v>2.5387154100031163E-4</v>
      </c>
      <c r="AB324">
        <f t="shared" si="288"/>
        <v>-3.9886698653101198E-3</v>
      </c>
      <c r="AC324">
        <f t="shared" si="289"/>
        <v>-1.5764222069910898E-2</v>
      </c>
      <c r="AD324">
        <f t="shared" si="289"/>
        <v>-2.2119000221189999E-3</v>
      </c>
      <c r="AG324">
        <f t="shared" si="290"/>
        <v>5.1186379229627512E-5</v>
      </c>
      <c r="AH324">
        <f t="shared" si="291"/>
        <v>3.3358329001296772E-4</v>
      </c>
      <c r="AI324">
        <f t="shared" si="292"/>
        <v>3.2012614129996604E-4</v>
      </c>
      <c r="AJ324">
        <f t="shared" si="293"/>
        <v>6.2483179533532739E-5</v>
      </c>
      <c r="AK324">
        <f t="shared" si="294"/>
        <v>5.5888241226460445E-6</v>
      </c>
      <c r="AL324">
        <f t="shared" si="295"/>
        <v>2.7388881465309327E-4</v>
      </c>
      <c r="AM324">
        <f t="shared" si="296"/>
        <v>4.2178323752683904E-5</v>
      </c>
      <c r="AN324">
        <f t="shared" si="297"/>
        <v>3.8812494373571276E-5</v>
      </c>
      <c r="AO324">
        <f t="shared" si="298"/>
        <v>1.4713573804770366E-5</v>
      </c>
      <c r="AP324">
        <f t="shared" si="299"/>
        <v>2.3578950508462151E-5</v>
      </c>
      <c r="AQ324">
        <f t="shared" si="300"/>
        <v>3.1357434683977992E-7</v>
      </c>
      <c r="AR324">
        <f t="shared" si="301"/>
        <v>1.4652082876643266E-5</v>
      </c>
      <c r="AS324">
        <f t="shared" si="302"/>
        <v>2.5518387536778826E-4</v>
      </c>
      <c r="AT324">
        <f t="shared" si="303"/>
        <v>4.2066047491944685E-6</v>
      </c>
      <c r="AV324">
        <f t="shared" si="304"/>
        <v>-1.9209659714599224E-2</v>
      </c>
      <c r="AW324">
        <f t="shared" si="305"/>
        <v>7.8717201166180764E-2</v>
      </c>
      <c r="AX324">
        <f t="shared" si="306"/>
        <v>5.6179775280898875E-2</v>
      </c>
      <c r="AY324">
        <f t="shared" si="307"/>
        <v>-0.16194790486976218</v>
      </c>
      <c r="AZ324">
        <f t="shared" si="308"/>
        <v>-5.3014553014553547E-3</v>
      </c>
      <c r="BA324">
        <f t="shared" si="309"/>
        <v>-6.5497076023391818E-2</v>
      </c>
      <c r="BB324">
        <f t="shared" si="310"/>
        <v>1.2361934020920179E-2</v>
      </c>
      <c r="BC324">
        <f t="shared" si="311"/>
        <v>0.13490783410138257</v>
      </c>
      <c r="BD324">
        <f t="shared" si="312"/>
        <v>-1.7762399077277943E-2</v>
      </c>
      <c r="BE324">
        <f t="shared" si="313"/>
        <v>-8.6956521739130436E-3</v>
      </c>
      <c r="BF324">
        <f t="shared" si="314"/>
        <v>5.1020408163265302E-3</v>
      </c>
      <c r="BG324">
        <f t="shared" si="315"/>
        <v>1.744186046511694E-3</v>
      </c>
      <c r="BH324">
        <f t="shared" si="316"/>
        <v>4.9554158748720913E-2</v>
      </c>
      <c r="BI324">
        <f t="shared" si="317"/>
        <v>-2.3909985935302292E-2</v>
      </c>
      <c r="BL324">
        <f t="shared" si="318"/>
        <v>1.0145236027973587E-3</v>
      </c>
      <c r="BM324">
        <f t="shared" si="319"/>
        <v>1.3047685537522207E-2</v>
      </c>
      <c r="BN324">
        <f t="shared" si="320"/>
        <v>3.8906866735948834E-3</v>
      </c>
      <c r="BO324">
        <f t="shared" si="321"/>
        <v>2.5625220287073262E-2</v>
      </c>
      <c r="BP324">
        <f t="shared" si="322"/>
        <v>1.4497238829907991E-6</v>
      </c>
      <c r="BQ324">
        <f t="shared" si="323"/>
        <v>4.3180816359256122E-3</v>
      </c>
      <c r="BR324">
        <f t="shared" si="324"/>
        <v>1.5175445778551084E-3</v>
      </c>
      <c r="BS324">
        <f t="shared" si="325"/>
        <v>2.4353887476100802E-2</v>
      </c>
      <c r="BT324">
        <f t="shared" si="326"/>
        <v>6.9768424814616395E-4</v>
      </c>
      <c r="BU324">
        <f t="shared" si="327"/>
        <v>2.3649806425104245E-4</v>
      </c>
      <c r="BV324">
        <f t="shared" si="328"/>
        <v>1.2699586956052412E-4</v>
      </c>
      <c r="BW324">
        <f t="shared" si="329"/>
        <v>4.4179996403356496E-5</v>
      </c>
      <c r="BX324">
        <f t="shared" si="330"/>
        <v>2.1194745014128319E-3</v>
      </c>
      <c r="BY324">
        <f t="shared" si="331"/>
        <v>4.1250440506842222E-4</v>
      </c>
    </row>
    <row r="325" spans="1:77" ht="15.75" thickBot="1">
      <c r="A325" s="1">
        <v>40856</v>
      </c>
      <c r="B325" s="3">
        <v>17.989999999999998</v>
      </c>
      <c r="C325" s="3">
        <v>188.8</v>
      </c>
      <c r="D325" s="3">
        <v>739</v>
      </c>
      <c r="E325" s="3">
        <v>373</v>
      </c>
      <c r="F325" s="2">
        <v>95.49</v>
      </c>
      <c r="G325" s="3">
        <v>3249</v>
      </c>
      <c r="H325" s="2">
        <v>139.5</v>
      </c>
      <c r="I325" s="3">
        <v>98.02</v>
      </c>
      <c r="J325" s="3">
        <v>424</v>
      </c>
      <c r="K325" s="3">
        <v>11450</v>
      </c>
      <c r="L325" s="3">
        <v>393.9</v>
      </c>
      <c r="M325" s="3">
        <v>172.99</v>
      </c>
      <c r="N325" s="3">
        <v>729.5</v>
      </c>
      <c r="O325" s="3">
        <v>904.2</v>
      </c>
      <c r="Q325">
        <f t="shared" si="277"/>
        <v>-2.7716186252772015E-3</v>
      </c>
      <c r="R325">
        <f t="shared" si="278"/>
        <v>-1.6666666666666607E-2</v>
      </c>
      <c r="S325">
        <f t="shared" si="279"/>
        <v>2.7137042062415195E-3</v>
      </c>
      <c r="T325">
        <f t="shared" si="280"/>
        <v>-1.8421052631578946E-2</v>
      </c>
      <c r="U325">
        <f t="shared" si="281"/>
        <v>-2.0900825582610811E-3</v>
      </c>
      <c r="V325">
        <f t="shared" si="282"/>
        <v>-2.8699551569506727E-2</v>
      </c>
      <c r="W325">
        <f t="shared" si="283"/>
        <v>-4.3865661411926014E-2</v>
      </c>
      <c r="X325">
        <f t="shared" si="284"/>
        <v>-1.5468059461631239E-2</v>
      </c>
      <c r="Y325">
        <f t="shared" si="285"/>
        <v>-1.2345679012345704E-2</v>
      </c>
      <c r="Z325">
        <f t="shared" si="286"/>
        <v>-4.3478260869565218E-3</v>
      </c>
      <c r="AA325">
        <f t="shared" si="287"/>
        <v>2.9803921568627392E-2</v>
      </c>
      <c r="AB325">
        <f t="shared" si="288"/>
        <v>8.8056916258456921E-3</v>
      </c>
      <c r="AC325">
        <f t="shared" si="289"/>
        <v>-2.798134576948701E-2</v>
      </c>
      <c r="AD325">
        <f t="shared" si="289"/>
        <v>-5.3899461005389691E-3</v>
      </c>
      <c r="AG325">
        <f t="shared" si="290"/>
        <v>1.0599659849323276E-5</v>
      </c>
      <c r="AH325">
        <f t="shared" si="291"/>
        <v>2.1915281032055056E-4</v>
      </c>
      <c r="AI325">
        <f t="shared" si="292"/>
        <v>9.0868110574003067E-6</v>
      </c>
      <c r="AJ325">
        <f t="shared" si="293"/>
        <v>3.3426031688148499E-4</v>
      </c>
      <c r="AK325">
        <f t="shared" si="294"/>
        <v>3.3141230807693067E-6</v>
      </c>
      <c r="AL325">
        <f t="shared" si="295"/>
        <v>8.3731677894769818E-4</v>
      </c>
      <c r="AM325">
        <f t="shared" si="296"/>
        <v>1.8041121056191311E-3</v>
      </c>
      <c r="AN325">
        <f t="shared" si="297"/>
        <v>2.0269421389522898E-4</v>
      </c>
      <c r="AO325">
        <f t="shared" si="298"/>
        <v>1.6269345293562311E-4</v>
      </c>
      <c r="AP325">
        <f t="shared" si="299"/>
        <v>2.3394924570258089E-5</v>
      </c>
      <c r="AQ325">
        <f t="shared" si="300"/>
        <v>9.0661373332077554E-4</v>
      </c>
      <c r="AR325">
        <f t="shared" si="301"/>
        <v>8.0399154614363807E-5</v>
      </c>
      <c r="AS325">
        <f t="shared" si="302"/>
        <v>7.9476627931435975E-4</v>
      </c>
      <c r="AT325">
        <f t="shared" si="303"/>
        <v>2.7342932448848711E-5</v>
      </c>
      <c r="AV325">
        <f t="shared" si="304"/>
        <v>-3.3240997229918158E-3</v>
      </c>
      <c r="AW325">
        <f t="shared" si="305"/>
        <v>0.18742138364779881</v>
      </c>
      <c r="AX325">
        <f t="shared" si="306"/>
        <v>3.7921348314606744E-2</v>
      </c>
      <c r="AY325">
        <f t="shared" si="307"/>
        <v>-0.15990990990990991</v>
      </c>
      <c r="AZ325">
        <f t="shared" si="308"/>
        <v>-1.8814675446849254E-3</v>
      </c>
      <c r="BA325">
        <f t="shared" si="309"/>
        <v>-7.7512776831345831E-2</v>
      </c>
      <c r="BB325">
        <f t="shared" si="310"/>
        <v>3.5971223021582736E-3</v>
      </c>
      <c r="BC325">
        <f t="shared" si="311"/>
        <v>0.15317647058823525</v>
      </c>
      <c r="BD325">
        <f t="shared" si="312"/>
        <v>-2.7522935779816515E-2</v>
      </c>
      <c r="BE325">
        <f t="shared" si="313"/>
        <v>2.1500579891158889E-2</v>
      </c>
      <c r="BF325">
        <f t="shared" si="314"/>
        <v>-7.8085642317380927E-3</v>
      </c>
      <c r="BG325">
        <f t="shared" si="315"/>
        <v>-5.7803468208039914E-5</v>
      </c>
      <c r="BH325">
        <f t="shared" si="316"/>
        <v>5.8780841799709722E-2</v>
      </c>
      <c r="BI325">
        <f t="shared" si="317"/>
        <v>-3.0764283417300819E-2</v>
      </c>
      <c r="BL325">
        <f t="shared" si="318"/>
        <v>2.5491402263270037E-4</v>
      </c>
      <c r="BM325">
        <f t="shared" si="319"/>
        <v>4.9698074037651634E-2</v>
      </c>
      <c r="BN325">
        <f t="shared" si="320"/>
        <v>1.9463045855160283E-3</v>
      </c>
      <c r="BO325">
        <f t="shared" si="321"/>
        <v>2.4976894159845279E-2</v>
      </c>
      <c r="BP325">
        <f t="shared" si="322"/>
        <v>4.9104031829052829E-6</v>
      </c>
      <c r="BQ325">
        <f t="shared" si="323"/>
        <v>6.0416128512912311E-3</v>
      </c>
      <c r="BR325">
        <f t="shared" si="324"/>
        <v>9.114881971070566E-4</v>
      </c>
      <c r="BS325">
        <f t="shared" si="325"/>
        <v>3.0389539496607412E-2</v>
      </c>
      <c r="BT325">
        <f t="shared" si="326"/>
        <v>1.3085763603038285E-3</v>
      </c>
      <c r="BU325">
        <f t="shared" si="327"/>
        <v>2.1956537433138462E-4</v>
      </c>
      <c r="BV325">
        <f t="shared" si="328"/>
        <v>2.6940647459054203E-6</v>
      </c>
      <c r="BW325">
        <f t="shared" si="329"/>
        <v>2.3472222286463492E-5</v>
      </c>
      <c r="BX325">
        <f t="shared" si="330"/>
        <v>3.0541576520993533E-3</v>
      </c>
      <c r="BY325">
        <f t="shared" si="331"/>
        <v>7.3791016557149145E-4</v>
      </c>
    </row>
    <row r="326" spans="1:77" ht="15.75" thickBot="1">
      <c r="A326" s="1">
        <v>40855</v>
      </c>
      <c r="B326" s="3">
        <v>18.04</v>
      </c>
      <c r="C326" s="3">
        <v>192</v>
      </c>
      <c r="D326" s="3">
        <v>737</v>
      </c>
      <c r="E326" s="3">
        <v>380</v>
      </c>
      <c r="F326" s="2">
        <v>95.69</v>
      </c>
      <c r="G326" s="3">
        <v>3345</v>
      </c>
      <c r="H326" s="2">
        <v>145.9</v>
      </c>
      <c r="I326" s="3">
        <v>99.56</v>
      </c>
      <c r="J326" s="3">
        <v>429.3</v>
      </c>
      <c r="K326" s="3">
        <v>11500</v>
      </c>
      <c r="L326" s="3">
        <v>382.5</v>
      </c>
      <c r="M326" s="3">
        <v>171.48</v>
      </c>
      <c r="N326" s="3">
        <v>750.5</v>
      </c>
      <c r="O326" s="3">
        <v>909.1</v>
      </c>
      <c r="Q326">
        <f t="shared" si="277"/>
        <v>0</v>
      </c>
      <c r="R326">
        <f t="shared" si="278"/>
        <v>1.9830915353303176E-3</v>
      </c>
      <c r="S326">
        <f t="shared" si="279"/>
        <v>-1.9946808510638299E-2</v>
      </c>
      <c r="T326">
        <f t="shared" si="280"/>
        <v>3.1207598371777476E-2</v>
      </c>
      <c r="U326">
        <f t="shared" si="281"/>
        <v>7.8997261428270481E-3</v>
      </c>
      <c r="V326">
        <f t="shared" si="282"/>
        <v>1.3636363636363636E-2</v>
      </c>
      <c r="W326">
        <f t="shared" si="283"/>
        <v>2.3859649122807056E-2</v>
      </c>
      <c r="X326">
        <f t="shared" si="284"/>
        <v>1.1788617886178826E-2</v>
      </c>
      <c r="Y326">
        <f t="shared" si="285"/>
        <v>2.3348120476301658E-3</v>
      </c>
      <c r="Z326">
        <f t="shared" si="286"/>
        <v>8.771929824561403E-3</v>
      </c>
      <c r="AA326">
        <f t="shared" si="287"/>
        <v>1.7287234042553192E-2</v>
      </c>
      <c r="AB326">
        <f t="shared" si="288"/>
        <v>1.6355140186915956E-3</v>
      </c>
      <c r="AC326">
        <f t="shared" si="289"/>
        <v>-3.9957378795944933E-4</v>
      </c>
      <c r="AD326">
        <f t="shared" si="289"/>
        <v>8.3185448092280394E-3</v>
      </c>
      <c r="AG326">
        <f t="shared" si="290"/>
        <v>2.3434627982572245E-7</v>
      </c>
      <c r="AH326">
        <f t="shared" si="291"/>
        <v>1.4791312427356905E-5</v>
      </c>
      <c r="AI326">
        <f t="shared" si="292"/>
        <v>3.8596841731129158E-4</v>
      </c>
      <c r="AJ326">
        <f t="shared" si="293"/>
        <v>9.8256316200918178E-4</v>
      </c>
      <c r="AK326">
        <f t="shared" si="294"/>
        <v>6.673804069462826E-5</v>
      </c>
      <c r="AL326">
        <f t="shared" si="295"/>
        <v>1.7954629741306408E-4</v>
      </c>
      <c r="AM326">
        <f t="shared" si="296"/>
        <v>6.3758621906997472E-4</v>
      </c>
      <c r="AN326">
        <f t="shared" si="297"/>
        <v>1.6951012820276191E-4</v>
      </c>
      <c r="AO326">
        <f t="shared" si="298"/>
        <v>3.7069983626730787E-6</v>
      </c>
      <c r="AP326">
        <f t="shared" si="299"/>
        <v>6.8606861447872969E-5</v>
      </c>
      <c r="AQ326">
        <f t="shared" si="300"/>
        <v>3.0952559815696938E-4</v>
      </c>
      <c r="AR326">
        <f t="shared" si="301"/>
        <v>3.2269809625478626E-6</v>
      </c>
      <c r="AS326">
        <f t="shared" si="302"/>
        <v>3.7188953622267828E-7</v>
      </c>
      <c r="AT326">
        <f t="shared" si="303"/>
        <v>7.1900969147575776E-5</v>
      </c>
      <c r="AV326">
        <f t="shared" si="304"/>
        <v>-1.2588943623426406E-2</v>
      </c>
      <c r="AW326">
        <f t="shared" si="305"/>
        <v>0.2288</v>
      </c>
      <c r="AX326">
        <f t="shared" si="306"/>
        <v>5.1355206847360911E-2</v>
      </c>
      <c r="AY326">
        <f t="shared" si="307"/>
        <v>-0.25897035881435249</v>
      </c>
      <c r="AZ326">
        <f t="shared" si="308"/>
        <v>-1.1482254697285953E-3</v>
      </c>
      <c r="BA326">
        <f t="shared" si="309"/>
        <v>-4.2644533485975959E-2</v>
      </c>
      <c r="BB326">
        <f t="shared" si="310"/>
        <v>6.5741417092768442E-2</v>
      </c>
      <c r="BC326">
        <f t="shared" si="311"/>
        <v>0.1576744186046512</v>
      </c>
      <c r="BD326">
        <f t="shared" si="312"/>
        <v>-6.939625260235947E-3</v>
      </c>
      <c r="BE326">
        <f t="shared" si="313"/>
        <v>3.5103510351035101E-2</v>
      </c>
      <c r="BF326">
        <f t="shared" si="314"/>
        <v>-3.1645569620253167E-2</v>
      </c>
      <c r="BG326">
        <f t="shared" si="315"/>
        <v>-8.7861271676301176E-3</v>
      </c>
      <c r="BH326">
        <f t="shared" si="316"/>
        <v>7.0460704607046037E-2</v>
      </c>
      <c r="BI326">
        <f t="shared" si="317"/>
        <v>-4.3153352278707501E-2</v>
      </c>
      <c r="BL326">
        <f t="shared" si="318"/>
        <v>6.3659685345506445E-4</v>
      </c>
      <c r="BM326">
        <f t="shared" si="319"/>
        <v>6.9859387483179186E-2</v>
      </c>
      <c r="BN326">
        <f t="shared" si="320"/>
        <v>3.3120946603343816E-3</v>
      </c>
      <c r="BO326">
        <f t="shared" si="321"/>
        <v>6.6101051692383159E-2</v>
      </c>
      <c r="BP326">
        <f t="shared" si="322"/>
        <v>8.6976923450325111E-6</v>
      </c>
      <c r="BQ326">
        <f t="shared" si="323"/>
        <v>1.8369426765328103E-3</v>
      </c>
      <c r="BR326">
        <f t="shared" si="324"/>
        <v>8.5257813288078244E-3</v>
      </c>
      <c r="BS326">
        <f t="shared" si="325"/>
        <v>3.1977989223448279E-2</v>
      </c>
      <c r="BT326">
        <f t="shared" si="326"/>
        <v>2.430773926931263E-4</v>
      </c>
      <c r="BU326">
        <f t="shared" si="327"/>
        <v>8.0773442427456313E-4</v>
      </c>
      <c r="BV326">
        <f t="shared" si="328"/>
        <v>6.49147135411031E-4</v>
      </c>
      <c r="BW326">
        <f t="shared" si="329"/>
        <v>1.5081647912656528E-5</v>
      </c>
      <c r="BX326">
        <f t="shared" si="330"/>
        <v>4.4815388589893156E-3</v>
      </c>
      <c r="BY326">
        <f t="shared" si="331"/>
        <v>1.564484963030105E-3</v>
      </c>
    </row>
    <row r="327" spans="1:77" ht="15.75" thickBot="1">
      <c r="A327" s="1">
        <v>40854</v>
      </c>
      <c r="B327" s="3">
        <v>18.04</v>
      </c>
      <c r="C327" s="3">
        <v>191.62</v>
      </c>
      <c r="D327" s="3">
        <v>752</v>
      </c>
      <c r="E327" s="3">
        <v>368.5</v>
      </c>
      <c r="F327" s="2">
        <v>94.94</v>
      </c>
      <c r="G327" s="3">
        <v>3300</v>
      </c>
      <c r="H327" s="2">
        <v>142.5</v>
      </c>
      <c r="I327" s="3">
        <v>98.4</v>
      </c>
      <c r="J327" s="3">
        <v>428.3</v>
      </c>
      <c r="K327" s="3">
        <v>11400</v>
      </c>
      <c r="L327" s="3">
        <v>376</v>
      </c>
      <c r="M327" s="3">
        <v>171.2</v>
      </c>
      <c r="N327" s="3">
        <v>750.8</v>
      </c>
      <c r="O327" s="3">
        <v>901.6</v>
      </c>
      <c r="Q327">
        <f t="shared" si="277"/>
        <v>-8.7912087912087999E-3</v>
      </c>
      <c r="R327">
        <f t="shared" si="278"/>
        <v>-1.979166666666643E-3</v>
      </c>
      <c r="S327">
        <f t="shared" si="279"/>
        <v>-1.1176857330703484E-2</v>
      </c>
      <c r="T327">
        <f t="shared" si="280"/>
        <v>-2.2287078800742842E-2</v>
      </c>
      <c r="U327">
        <f t="shared" si="281"/>
        <v>-1.1041666666666691E-2</v>
      </c>
      <c r="V327">
        <f t="shared" si="282"/>
        <v>-3.762029746281715E-2</v>
      </c>
      <c r="W327">
        <f t="shared" si="283"/>
        <v>-2.3972602739726026E-2</v>
      </c>
      <c r="X327">
        <f t="shared" si="284"/>
        <v>-1.0955874962307662E-2</v>
      </c>
      <c r="Y327">
        <f t="shared" si="285"/>
        <v>3.0444964871194644E-3</v>
      </c>
      <c r="Z327">
        <f t="shared" si="286"/>
        <v>0</v>
      </c>
      <c r="AA327">
        <f t="shared" si="287"/>
        <v>-5.8170280274986485E-3</v>
      </c>
      <c r="AB327">
        <f t="shared" si="288"/>
        <v>-1.0404624277456713E-2</v>
      </c>
      <c r="AC327">
        <f t="shared" si="289"/>
        <v>-1.2105263157894796E-2</v>
      </c>
      <c r="AD327">
        <f t="shared" si="289"/>
        <v>-1.754385964912283E-2</v>
      </c>
      <c r="AG327">
        <f t="shared" si="290"/>
        <v>8.6031228053946797E-5</v>
      </c>
      <c r="AH327">
        <f t="shared" si="291"/>
        <v>1.3528171699290809E-8</v>
      </c>
      <c r="AI327">
        <f t="shared" si="292"/>
        <v>1.1829015482881885E-4</v>
      </c>
      <c r="AJ327">
        <f t="shared" si="293"/>
        <v>4.9056994466329718E-4</v>
      </c>
      <c r="AK327">
        <f t="shared" si="294"/>
        <v>1.160372210748177E-4</v>
      </c>
      <c r="AL327">
        <f t="shared" si="295"/>
        <v>1.4331655020849248E-3</v>
      </c>
      <c r="AM327">
        <f t="shared" si="296"/>
        <v>5.0993688653098404E-4</v>
      </c>
      <c r="AN327">
        <f t="shared" si="297"/>
        <v>9.4573433322933353E-5</v>
      </c>
      <c r="AO327">
        <f t="shared" si="298"/>
        <v>6.9434417252848283E-6</v>
      </c>
      <c r="AP327">
        <f t="shared" si="299"/>
        <v>2.3912483924114675E-7</v>
      </c>
      <c r="AQ327">
        <f t="shared" si="300"/>
        <v>3.0370266509751024E-5</v>
      </c>
      <c r="AR327">
        <f t="shared" si="301"/>
        <v>1.0493458483881135E-4</v>
      </c>
      <c r="AS327">
        <f t="shared" si="302"/>
        <v>1.5167195489449803E-4</v>
      </c>
      <c r="AT327">
        <f t="shared" si="303"/>
        <v>3.021673171698049E-4</v>
      </c>
      <c r="AV327">
        <f t="shared" si="304"/>
        <v>-7.7007700770077318E-3</v>
      </c>
      <c r="AW327">
        <f t="shared" si="305"/>
        <v>0.3079863481228669</v>
      </c>
      <c r="AX327">
        <f t="shared" si="306"/>
        <v>6.9701280227596016E-2</v>
      </c>
      <c r="AY327">
        <f t="shared" si="307"/>
        <v>-0.24872579001019368</v>
      </c>
      <c r="AZ327">
        <f t="shared" si="308"/>
        <v>-2.6263262947788632E-3</v>
      </c>
      <c r="BA327">
        <f t="shared" si="309"/>
        <v>-4.0418726373945918E-2</v>
      </c>
      <c r="BB327">
        <f t="shared" si="310"/>
        <v>8.7786259541984726E-2</v>
      </c>
      <c r="BC327">
        <f t="shared" si="311"/>
        <v>0.14418604651162797</v>
      </c>
      <c r="BD327">
        <f t="shared" si="312"/>
        <v>-1.0626010626010547E-2</v>
      </c>
      <c r="BE327">
        <f t="shared" si="313"/>
        <v>8.8495575221238937E-3</v>
      </c>
      <c r="BF327">
        <f t="shared" si="314"/>
        <v>-4.6894803548795945E-2</v>
      </c>
      <c r="BG327">
        <f t="shared" si="315"/>
        <v>-1.8967394418657971E-2</v>
      </c>
      <c r="BH327">
        <f t="shared" si="316"/>
        <v>7.3338098641886992E-2</v>
      </c>
      <c r="BI327">
        <f t="shared" si="317"/>
        <v>-3.7985488689714061E-2</v>
      </c>
      <c r="BL327">
        <f t="shared" si="318"/>
        <v>4.1382534132983542E-4</v>
      </c>
      <c r="BM327">
        <f t="shared" si="319"/>
        <v>0.1179892361285278</v>
      </c>
      <c r="BN327">
        <f t="shared" si="320"/>
        <v>5.7603354939948382E-3</v>
      </c>
      <c r="BO327">
        <f t="shared" si="321"/>
        <v>6.0938220034050361E-2</v>
      </c>
      <c r="BP327">
        <f t="shared" si="322"/>
        <v>2.1640887399762034E-6</v>
      </c>
      <c r="BQ327">
        <f t="shared" si="323"/>
        <v>1.6511026257100638E-3</v>
      </c>
      <c r="BR327">
        <f t="shared" si="324"/>
        <v>1.3082784410999802E-2</v>
      </c>
      <c r="BS327">
        <f t="shared" si="325"/>
        <v>2.7335838648737388E-2</v>
      </c>
      <c r="BT327">
        <f t="shared" si="326"/>
        <v>3.716152517555886E-4</v>
      </c>
      <c r="BU327">
        <f t="shared" si="327"/>
        <v>4.694658803443591E-6</v>
      </c>
      <c r="BV327">
        <f t="shared" si="328"/>
        <v>1.6587373981471097E-3</v>
      </c>
      <c r="BW327">
        <f t="shared" si="329"/>
        <v>1.9781795185074011E-4</v>
      </c>
      <c r="BX327">
        <f t="shared" si="330"/>
        <v>4.8750684953317528E-3</v>
      </c>
      <c r="BY327">
        <f t="shared" si="331"/>
        <v>1.1823768604006272E-3</v>
      </c>
    </row>
    <row r="328" spans="1:77" ht="15.75" thickBot="1">
      <c r="A328" s="1">
        <v>40851</v>
      </c>
      <c r="B328" s="3">
        <v>18.2</v>
      </c>
      <c r="C328" s="3">
        <v>192</v>
      </c>
      <c r="D328" s="3">
        <v>760.5</v>
      </c>
      <c r="E328" s="3">
        <v>376.9</v>
      </c>
      <c r="F328" s="2">
        <v>96</v>
      </c>
      <c r="G328" s="3">
        <v>3429</v>
      </c>
      <c r="H328" s="2">
        <v>146</v>
      </c>
      <c r="I328" s="3">
        <v>99.49</v>
      </c>
      <c r="J328" s="3">
        <v>427</v>
      </c>
      <c r="K328" s="3">
        <v>11400</v>
      </c>
      <c r="L328" s="3">
        <v>378.2</v>
      </c>
      <c r="M328" s="3">
        <v>173</v>
      </c>
      <c r="N328" s="3">
        <v>760</v>
      </c>
      <c r="O328" s="3">
        <v>917.7</v>
      </c>
      <c r="Q328">
        <f t="shared" si="277"/>
        <v>5.5248618784529205E-3</v>
      </c>
      <c r="R328">
        <f t="shared" si="278"/>
        <v>1.5873015873015872E-2</v>
      </c>
      <c r="S328">
        <f t="shared" si="279"/>
        <v>-1.4768752429071094E-2</v>
      </c>
      <c r="T328">
        <f t="shared" si="280"/>
        <v>5.30926466684334E-4</v>
      </c>
      <c r="U328">
        <f t="shared" si="281"/>
        <v>0</v>
      </c>
      <c r="V328">
        <f t="shared" si="282"/>
        <v>-8.959537572254336E-3</v>
      </c>
      <c r="W328">
        <f t="shared" si="283"/>
        <v>0</v>
      </c>
      <c r="X328">
        <f t="shared" si="284"/>
        <v>3.0984455958549168E-2</v>
      </c>
      <c r="Y328">
        <f t="shared" si="285"/>
        <v>-1.0428736964078795E-2</v>
      </c>
      <c r="Z328">
        <f t="shared" si="286"/>
        <v>-1.8932874354561102E-2</v>
      </c>
      <c r="AA328">
        <f t="shared" si="287"/>
        <v>-7.3490813648294266E-3</v>
      </c>
      <c r="AB328">
        <f t="shared" si="288"/>
        <v>5.8139534883720929E-3</v>
      </c>
      <c r="AC328">
        <f t="shared" si="289"/>
        <v>2.6888258343467069E-2</v>
      </c>
      <c r="AD328">
        <f t="shared" si="289"/>
        <v>-5.7421451787648481E-3</v>
      </c>
      <c r="AG328">
        <f t="shared" si="290"/>
        <v>2.5409348312175777E-5</v>
      </c>
      <c r="AH328">
        <f t="shared" si="291"/>
        <v>3.1456115101691738E-4</v>
      </c>
      <c r="AI328">
        <f t="shared" si="292"/>
        <v>2.0932368513356921E-4</v>
      </c>
      <c r="AJ328">
        <f t="shared" si="293"/>
        <v>4.4781746431583085E-7</v>
      </c>
      <c r="AK328">
        <f t="shared" si="294"/>
        <v>7.2689145511734869E-8</v>
      </c>
      <c r="AL328">
        <f t="shared" si="295"/>
        <v>8.4574003034405254E-5</v>
      </c>
      <c r="AM328">
        <f t="shared" si="296"/>
        <v>1.9343818228268964E-6</v>
      </c>
      <c r="AN328">
        <f t="shared" si="297"/>
        <v>1.037834806611215E-3</v>
      </c>
      <c r="AO328">
        <f t="shared" si="298"/>
        <v>1.1746641292087179E-4</v>
      </c>
      <c r="AP328">
        <f t="shared" si="299"/>
        <v>3.772093559289541E-4</v>
      </c>
      <c r="AQ328">
        <f t="shared" si="300"/>
        <v>4.9603508273000104E-5</v>
      </c>
      <c r="AR328">
        <f t="shared" si="301"/>
        <v>3.5698467223468224E-5</v>
      </c>
      <c r="AS328">
        <f t="shared" si="302"/>
        <v>7.1171593301886944E-4</v>
      </c>
      <c r="AT328">
        <f t="shared" si="303"/>
        <v>3.1150307701006207E-5</v>
      </c>
      <c r="AV328">
        <f t="shared" si="304"/>
        <v>1.1673151750972811E-2</v>
      </c>
      <c r="AW328">
        <f t="shared" si="305"/>
        <v>0.41176470588235292</v>
      </c>
      <c r="AX328">
        <f t="shared" si="306"/>
        <v>0.10057887120115774</v>
      </c>
      <c r="AY328">
        <f t="shared" si="307"/>
        <v>-0.15341419586702609</v>
      </c>
      <c r="AZ328">
        <f t="shared" si="308"/>
        <v>2.6737967914438502E-2</v>
      </c>
      <c r="BA328">
        <f t="shared" si="309"/>
        <v>5.0229709035222052E-2</v>
      </c>
      <c r="BB328">
        <f t="shared" si="310"/>
        <v>0.18218623481781376</v>
      </c>
      <c r="BC328">
        <f t="shared" si="311"/>
        <v>-1.7576774958032993E-2</v>
      </c>
      <c r="BD328">
        <f t="shared" si="312"/>
        <v>-9.2807424593967514E-3</v>
      </c>
      <c r="BE328">
        <f t="shared" si="313"/>
        <v>4.1000821842754089E-2</v>
      </c>
      <c r="BF328">
        <f t="shared" si="314"/>
        <v>-2.7763496143958899E-2</v>
      </c>
      <c r="BG328">
        <f t="shared" si="315"/>
        <v>-1.0240860461124733E-2</v>
      </c>
      <c r="BH328">
        <f t="shared" si="316"/>
        <v>0.1377245508982036</v>
      </c>
      <c r="BI328">
        <f t="shared" si="317"/>
        <v>2.0346897931954714E-2</v>
      </c>
      <c r="BL328">
        <f t="shared" si="318"/>
        <v>9.3852629094960436E-7</v>
      </c>
      <c r="BM328">
        <f t="shared" si="319"/>
        <v>0.20005400489067804</v>
      </c>
      <c r="BN328">
        <f t="shared" si="320"/>
        <v>1.1400786385897862E-2</v>
      </c>
      <c r="BO328">
        <f t="shared" si="321"/>
        <v>2.2965912785482531E-2</v>
      </c>
      <c r="BP328">
        <f t="shared" si="322"/>
        <v>9.5082056198520306E-4</v>
      </c>
      <c r="BQ328">
        <f t="shared" si="323"/>
        <v>2.5014675421478143E-3</v>
      </c>
      <c r="BR328">
        <f t="shared" si="324"/>
        <v>4.3589078096253939E-2</v>
      </c>
      <c r="BS328">
        <f t="shared" si="325"/>
        <v>1.2764271489594537E-5</v>
      </c>
      <c r="BT328">
        <f t="shared" si="326"/>
        <v>3.2155865539216805E-4</v>
      </c>
      <c r="BU328">
        <f t="shared" si="327"/>
        <v>1.177723782454408E-3</v>
      </c>
      <c r="BV328">
        <f t="shared" si="328"/>
        <v>4.663998519401122E-4</v>
      </c>
      <c r="BW328">
        <f t="shared" si="329"/>
        <v>2.8496838701123694E-5</v>
      </c>
      <c r="BX328">
        <f t="shared" si="330"/>
        <v>1.8011825641790404E-2</v>
      </c>
      <c r="BY328">
        <f t="shared" si="331"/>
        <v>5.7344345479734104E-4</v>
      </c>
    </row>
    <row r="329" spans="1:77" ht="15.75" thickBot="1">
      <c r="A329" s="1">
        <v>40850</v>
      </c>
      <c r="B329" s="3">
        <v>18.100000000000001</v>
      </c>
      <c r="C329" s="3">
        <v>189</v>
      </c>
      <c r="D329" s="3">
        <v>771.9</v>
      </c>
      <c r="E329" s="3">
        <v>376.7</v>
      </c>
      <c r="F329" s="2">
        <v>96</v>
      </c>
      <c r="G329" s="3">
        <v>3460</v>
      </c>
      <c r="H329" s="2">
        <v>146</v>
      </c>
      <c r="I329" s="3">
        <v>96.5</v>
      </c>
      <c r="J329" s="3">
        <v>431.5</v>
      </c>
      <c r="K329" s="3">
        <v>11620</v>
      </c>
      <c r="L329" s="3">
        <v>381</v>
      </c>
      <c r="M329" s="3">
        <v>172</v>
      </c>
      <c r="N329" s="3">
        <v>740.1</v>
      </c>
      <c r="O329" s="3">
        <v>923</v>
      </c>
      <c r="Q329">
        <f t="shared" si="277"/>
        <v>-3.8525041276830092E-3</v>
      </c>
      <c r="R329">
        <f t="shared" si="278"/>
        <v>2.6525198938992041E-3</v>
      </c>
      <c r="S329">
        <f t="shared" si="279"/>
        <v>1.9682959048877118E-2</v>
      </c>
      <c r="T329">
        <f t="shared" si="280"/>
        <v>1.8617021276595442E-3</v>
      </c>
      <c r="U329">
        <f t="shared" si="281"/>
        <v>-2.0408163265306121E-2</v>
      </c>
      <c r="V329">
        <f t="shared" si="282"/>
        <v>6.7901234567901231E-2</v>
      </c>
      <c r="W329">
        <f t="shared" si="283"/>
        <v>8.2872928176794796E-3</v>
      </c>
      <c r="X329">
        <f t="shared" si="284"/>
        <v>-6.0461493525459979E-2</v>
      </c>
      <c r="Y329">
        <f t="shared" si="285"/>
        <v>-1.1574074074074073E-3</v>
      </c>
      <c r="Z329">
        <f t="shared" si="286"/>
        <v>1.7241379310344827E-3</v>
      </c>
      <c r="AA329">
        <f t="shared" si="287"/>
        <v>5.2770448548812663E-3</v>
      </c>
      <c r="AB329">
        <f t="shared" si="288"/>
        <v>-1.2062033314187216E-2</v>
      </c>
      <c r="AC329">
        <f t="shared" si="289"/>
        <v>2.8455284552845839E-3</v>
      </c>
      <c r="AD329">
        <f t="shared" si="289"/>
        <v>1.943892202341509E-2</v>
      </c>
      <c r="AG329">
        <f t="shared" si="290"/>
        <v>1.8806076862084079E-5</v>
      </c>
      <c r="AH329">
        <f t="shared" si="291"/>
        <v>2.0388619443063333E-5</v>
      </c>
      <c r="AI329">
        <f t="shared" si="292"/>
        <v>3.9934781125413688E-4</v>
      </c>
      <c r="AJ329">
        <f t="shared" si="293"/>
        <v>3.9998692446290323E-6</v>
      </c>
      <c r="AK329">
        <f t="shared" si="294"/>
        <v>4.0556135798977707E-4</v>
      </c>
      <c r="AL329">
        <f t="shared" si="295"/>
        <v>4.5784655643038201E-3</v>
      </c>
      <c r="AM329">
        <f t="shared" si="296"/>
        <v>9.3665878500477935E-5</v>
      </c>
      <c r="AN329">
        <f t="shared" si="297"/>
        <v>3.508252826785783E-3</v>
      </c>
      <c r="AO329">
        <f t="shared" si="298"/>
        <v>2.4550589415955675E-6</v>
      </c>
      <c r="AP329">
        <f t="shared" si="299"/>
        <v>1.5255560114085732E-6</v>
      </c>
      <c r="AQ329">
        <f t="shared" si="300"/>
        <v>3.1171568487341501E-5</v>
      </c>
      <c r="AR329">
        <f t="shared" si="301"/>
        <v>1.4163778482496404E-4</v>
      </c>
      <c r="AS329">
        <f t="shared" si="302"/>
        <v>6.9446731605034745E-6</v>
      </c>
      <c r="AT329">
        <f t="shared" si="303"/>
        <v>3.8415298838845866E-4</v>
      </c>
      <c r="AV329">
        <f t="shared" si="304"/>
        <v>4.6847888953152242E-2</v>
      </c>
      <c r="AW329">
        <f t="shared" si="305"/>
        <v>0.50597609561752988</v>
      </c>
      <c r="AX329">
        <f t="shared" si="306"/>
        <v>0.11064748201438845</v>
      </c>
      <c r="AY329">
        <f t="shared" si="307"/>
        <v>-0.10543813820945151</v>
      </c>
      <c r="AZ329">
        <f t="shared" si="308"/>
        <v>4.3478260869565216E-2</v>
      </c>
      <c r="BA329">
        <f t="shared" si="309"/>
        <v>4.8484848484848485E-2</v>
      </c>
      <c r="BB329">
        <f t="shared" si="310"/>
        <v>0.19770303527481536</v>
      </c>
      <c r="BC329">
        <f t="shared" si="311"/>
        <v>-6.5737244650982726E-2</v>
      </c>
      <c r="BD329">
        <f t="shared" si="312"/>
        <v>-3.4642032332563512E-3</v>
      </c>
      <c r="BE329">
        <f t="shared" si="313"/>
        <v>5.6363636363636366E-2</v>
      </c>
      <c r="BF329">
        <f t="shared" si="314"/>
        <v>-2.1068859198355574E-2</v>
      </c>
      <c r="BG329">
        <f t="shared" si="315"/>
        <v>-1.1494252873563218E-2</v>
      </c>
      <c r="BH329">
        <f t="shared" si="316"/>
        <v>0.15460218408736354</v>
      </c>
      <c r="BI329">
        <f t="shared" si="317"/>
        <v>3.568222621184914E-2</v>
      </c>
      <c r="BL329">
        <f t="shared" si="318"/>
        <v>1.1700478046175577E-3</v>
      </c>
      <c r="BM329">
        <f t="shared" si="319"/>
        <v>0.29320639559579892</v>
      </c>
      <c r="BN329">
        <f t="shared" si="320"/>
        <v>1.3652304376287948E-2</v>
      </c>
      <c r="BO329">
        <f t="shared" si="321"/>
        <v>1.0726543423169834E-2</v>
      </c>
      <c r="BP329">
        <f t="shared" si="322"/>
        <v>2.2634445063012538E-3</v>
      </c>
      <c r="BQ329">
        <f t="shared" si="323"/>
        <v>2.3299748198362504E-3</v>
      </c>
      <c r="BR329">
        <f t="shared" si="324"/>
        <v>5.030904362571411E-2</v>
      </c>
      <c r="BS329">
        <f t="shared" si="325"/>
        <v>1.9880681304111198E-3</v>
      </c>
      <c r="BT329">
        <f t="shared" si="326"/>
        <v>1.4678576224066815E-4</v>
      </c>
      <c r="BU329">
        <f t="shared" si="327"/>
        <v>2.468181389355516E-3</v>
      </c>
      <c r="BV329">
        <f t="shared" si="328"/>
        <v>2.220593397761466E-4</v>
      </c>
      <c r="BW329">
        <f t="shared" si="329"/>
        <v>4.3449657872418614E-5</v>
      </c>
      <c r="BX329">
        <f t="shared" si="330"/>
        <v>2.2826911760243797E-2</v>
      </c>
      <c r="BY329">
        <f t="shared" si="331"/>
        <v>1.5430761282014553E-3</v>
      </c>
    </row>
    <row r="330" spans="1:77" ht="15.75" thickBot="1">
      <c r="A330" s="1">
        <v>40849</v>
      </c>
      <c r="B330" s="3">
        <v>18.170000000000002</v>
      </c>
      <c r="C330" s="3">
        <v>188.5</v>
      </c>
      <c r="D330" s="3">
        <v>757</v>
      </c>
      <c r="E330" s="3">
        <v>376</v>
      </c>
      <c r="F330" s="2">
        <v>98</v>
      </c>
      <c r="G330" s="3">
        <v>3240</v>
      </c>
      <c r="H330" s="2">
        <v>144.80000000000001</v>
      </c>
      <c r="I330" s="3">
        <v>102.71</v>
      </c>
      <c r="J330" s="3">
        <v>432</v>
      </c>
      <c r="K330" s="3">
        <v>11600</v>
      </c>
      <c r="L330" s="3">
        <v>379</v>
      </c>
      <c r="M330" s="3">
        <v>174.1</v>
      </c>
      <c r="N330" s="3">
        <v>738</v>
      </c>
      <c r="O330" s="3">
        <v>905.4</v>
      </c>
      <c r="Q330">
        <f t="shared" si="277"/>
        <v>1.5083798882681741E-2</v>
      </c>
      <c r="R330">
        <f t="shared" si="278"/>
        <v>3.5714285714285712E-2</v>
      </c>
      <c r="S330">
        <f t="shared" si="279"/>
        <v>2.0353147324437288E-2</v>
      </c>
      <c r="T330">
        <f t="shared" si="280"/>
        <v>2.6602819898915336E-4</v>
      </c>
      <c r="U330">
        <f t="shared" si="281"/>
        <v>2.5104602510460313E-2</v>
      </c>
      <c r="V330">
        <f t="shared" si="282"/>
        <v>-5.8300092052776921E-3</v>
      </c>
      <c r="W330">
        <f t="shared" si="283"/>
        <v>1.6211663976419412E-2</v>
      </c>
      <c r="X330">
        <f t="shared" si="284"/>
        <v>-2.2088926973245809E-2</v>
      </c>
      <c r="Y330">
        <f t="shared" si="285"/>
        <v>1.8147537119962264E-2</v>
      </c>
      <c r="Z330">
        <f t="shared" si="286"/>
        <v>0</v>
      </c>
      <c r="AA330">
        <f t="shared" si="287"/>
        <v>1.174586225306988E-2</v>
      </c>
      <c r="AB330">
        <f t="shared" si="288"/>
        <v>1.2209302325581362E-2</v>
      </c>
      <c r="AC330">
        <f t="shared" si="289"/>
        <v>1.722949689869056E-2</v>
      </c>
      <c r="AD330">
        <f t="shared" si="289"/>
        <v>9.0270812437312185E-3</v>
      </c>
      <c r="AG330">
        <f t="shared" si="290"/>
        <v>2.1315140440623912E-4</v>
      </c>
      <c r="AH330">
        <f t="shared" si="291"/>
        <v>1.4120415792478831E-3</v>
      </c>
      <c r="AI330">
        <f t="shared" si="292"/>
        <v>4.2658263122315421E-4</v>
      </c>
      <c r="AJ330">
        <f t="shared" si="293"/>
        <v>1.6345313890666295E-7</v>
      </c>
      <c r="AK330">
        <f t="shared" si="294"/>
        <v>6.4385062226009313E-4</v>
      </c>
      <c r="AL330">
        <f t="shared" si="295"/>
        <v>3.6807083191885816E-5</v>
      </c>
      <c r="AM330">
        <f t="shared" si="296"/>
        <v>3.0984746176259792E-4</v>
      </c>
      <c r="AN330">
        <f t="shared" si="297"/>
        <v>4.3505363299633669E-4</v>
      </c>
      <c r="AO330">
        <f t="shared" si="298"/>
        <v>3.1463954441320443E-4</v>
      </c>
      <c r="AP330">
        <f t="shared" si="299"/>
        <v>2.3912483924114675E-7</v>
      </c>
      <c r="AQ330">
        <f t="shared" si="300"/>
        <v>1.4524992802081492E-4</v>
      </c>
      <c r="AR330">
        <f t="shared" si="301"/>
        <v>1.5302106296396286E-4</v>
      </c>
      <c r="AS330">
        <f t="shared" si="302"/>
        <v>2.8965463986128036E-4</v>
      </c>
      <c r="AT330">
        <f t="shared" si="303"/>
        <v>8.4418982946139607E-5</v>
      </c>
      <c r="AV330">
        <f t="shared" si="304"/>
        <v>2.2062879205737838E-3</v>
      </c>
      <c r="AW330">
        <f t="shared" si="305"/>
        <v>0.36396526772793064</v>
      </c>
      <c r="AX330">
        <f t="shared" si="306"/>
        <v>7.4520936834634496E-2</v>
      </c>
      <c r="AY330">
        <f t="shared" si="307"/>
        <v>-0.16444444444444445</v>
      </c>
      <c r="AZ330">
        <f t="shared" si="308"/>
        <v>2.8871391076115485E-2</v>
      </c>
      <c r="BA330">
        <f t="shared" si="309"/>
        <v>-5.8413251961639059E-2</v>
      </c>
      <c r="BB330">
        <f t="shared" si="310"/>
        <v>0.14015748031496073</v>
      </c>
      <c r="BC330">
        <f t="shared" si="311"/>
        <v>-1.1738670258828183E-2</v>
      </c>
      <c r="BD330">
        <f t="shared" si="312"/>
        <v>-3.4602076124567475E-3</v>
      </c>
      <c r="BE330">
        <f t="shared" si="313"/>
        <v>5.4545454545454543E-2</v>
      </c>
      <c r="BF330">
        <f t="shared" si="314"/>
        <v>-2.8205128205128206E-2</v>
      </c>
      <c r="BG330">
        <f t="shared" si="315"/>
        <v>-5.1428571428571756E-3</v>
      </c>
      <c r="BH330">
        <f t="shared" si="316"/>
        <v>0.10149253731343283</v>
      </c>
      <c r="BI330">
        <f t="shared" si="317"/>
        <v>-1.3295553618134313E-2</v>
      </c>
      <c r="BL330">
        <f t="shared" si="318"/>
        <v>1.0890257169789701E-4</v>
      </c>
      <c r="BM330">
        <f t="shared" si="319"/>
        <v>0.1595799021747768</v>
      </c>
      <c r="BN330">
        <f t="shared" si="320"/>
        <v>6.5151583249599297E-3</v>
      </c>
      <c r="BO330">
        <f t="shared" si="321"/>
        <v>2.6430739085475875E-2</v>
      </c>
      <c r="BP330">
        <f t="shared" si="322"/>
        <v>1.0869418773904898E-3</v>
      </c>
      <c r="BQ330">
        <f t="shared" si="323"/>
        <v>3.4372761219676968E-3</v>
      </c>
      <c r="BR330">
        <f t="shared" si="324"/>
        <v>2.7805969645314073E-2</v>
      </c>
      <c r="BS330">
        <f t="shared" si="325"/>
        <v>8.8563472143618959E-5</v>
      </c>
      <c r="BT330">
        <f t="shared" si="326"/>
        <v>1.4668896017888862E-4</v>
      </c>
      <c r="BU330">
        <f t="shared" si="327"/>
        <v>2.2908297382064798E-3</v>
      </c>
      <c r="BV330">
        <f t="shared" si="328"/>
        <v>4.8567012120322275E-4</v>
      </c>
      <c r="BW330">
        <f t="shared" si="329"/>
        <v>5.7715121513581387E-8</v>
      </c>
      <c r="BX330">
        <f t="shared" si="330"/>
        <v>9.5993219310153925E-3</v>
      </c>
      <c r="BY330">
        <f t="shared" si="331"/>
        <v>9.4007997379560678E-5</v>
      </c>
    </row>
    <row r="331" spans="1:77" ht="15.75" thickBot="1">
      <c r="A331" s="1">
        <v>40848</v>
      </c>
      <c r="B331" s="3">
        <v>17.899999999999999</v>
      </c>
      <c r="C331" s="3">
        <v>182</v>
      </c>
      <c r="D331" s="3">
        <v>741.9</v>
      </c>
      <c r="E331" s="3">
        <v>375.9</v>
      </c>
      <c r="F331" s="2">
        <v>95.6</v>
      </c>
      <c r="G331" s="3">
        <v>3259</v>
      </c>
      <c r="H331" s="2">
        <v>142.49</v>
      </c>
      <c r="I331" s="3">
        <v>105.03</v>
      </c>
      <c r="J331" s="3">
        <v>424.3</v>
      </c>
      <c r="K331" s="3">
        <v>11600</v>
      </c>
      <c r="L331" s="3">
        <v>374.6</v>
      </c>
      <c r="M331" s="3">
        <v>172</v>
      </c>
      <c r="N331" s="3">
        <v>725.5</v>
      </c>
      <c r="O331" s="3">
        <v>897.3</v>
      </c>
      <c r="Q331">
        <f t="shared" si="277"/>
        <v>-9.9557522123893665E-3</v>
      </c>
      <c r="R331">
        <f t="shared" si="278"/>
        <v>-7.3791348600508899E-2</v>
      </c>
      <c r="S331">
        <f t="shared" si="279"/>
        <v>-2.3815789473684242E-2</v>
      </c>
      <c r="T331">
        <f t="shared" si="280"/>
        <v>-4.8113446442137255E-2</v>
      </c>
      <c r="U331">
        <f t="shared" si="281"/>
        <v>-7.2689511941848688E-3</v>
      </c>
      <c r="V331">
        <f t="shared" si="282"/>
        <v>-5.9723023658395845E-2</v>
      </c>
      <c r="W331">
        <f t="shared" si="283"/>
        <v>-6.0588080168776356E-2</v>
      </c>
      <c r="X331">
        <f t="shared" si="284"/>
        <v>5.4518072289156699E-2</v>
      </c>
      <c r="Y331">
        <f t="shared" si="285"/>
        <v>-3.9906103286384709E-3</v>
      </c>
      <c r="Z331">
        <f t="shared" si="286"/>
        <v>-1.6949152542372881E-2</v>
      </c>
      <c r="AA331">
        <f t="shared" si="287"/>
        <v>-9.2568103676276114E-3</v>
      </c>
      <c r="AB331">
        <f t="shared" si="288"/>
        <v>-1.7704169046259249E-2</v>
      </c>
      <c r="AC331">
        <f t="shared" si="289"/>
        <v>-4.7275114904793171E-2</v>
      </c>
      <c r="AD331">
        <f t="shared" si="289"/>
        <v>-3.547242824895195E-2</v>
      </c>
      <c r="AG331">
        <f t="shared" si="290"/>
        <v>1.0899037338920772E-4</v>
      </c>
      <c r="AH331">
        <f t="shared" si="291"/>
        <v>5.1737080481023302E-3</v>
      </c>
      <c r="AI331">
        <f t="shared" si="292"/>
        <v>5.5295804175857814E-4</v>
      </c>
      <c r="AJ331">
        <f t="shared" si="293"/>
        <v>2.3016180168249512E-3</v>
      </c>
      <c r="AK331">
        <f t="shared" si="294"/>
        <v>4.8990787708060492E-5</v>
      </c>
      <c r="AL331">
        <f t="shared" si="295"/>
        <v>3.5951894395312651E-3</v>
      </c>
      <c r="AM331">
        <f t="shared" si="296"/>
        <v>3.5043155454992253E-3</v>
      </c>
      <c r="AN331">
        <f t="shared" si="297"/>
        <v>3.1079576836075366E-3</v>
      </c>
      <c r="AO331">
        <f t="shared" si="298"/>
        <v>1.9360578091595472E-5</v>
      </c>
      <c r="AP331">
        <f t="shared" si="299"/>
        <v>3.040893010011099E-4</v>
      </c>
      <c r="AQ331">
        <f t="shared" si="300"/>
        <v>8.011511666205846E-5</v>
      </c>
      <c r="AR331">
        <f t="shared" si="301"/>
        <v>3.0776748381403031E-4</v>
      </c>
      <c r="AS331">
        <f t="shared" si="302"/>
        <v>2.2548602292867532E-3</v>
      </c>
      <c r="AT331">
        <f t="shared" si="303"/>
        <v>1.2469040902633028E-3</v>
      </c>
      <c r="AV331">
        <f t="shared" si="304"/>
        <v>-4.0728831725616373E-2</v>
      </c>
      <c r="AW331">
        <f t="shared" si="305"/>
        <v>0.26829268292682928</v>
      </c>
      <c r="AX331">
        <f t="shared" si="306"/>
        <v>4.4929577464788699E-2</v>
      </c>
      <c r="AY331">
        <f t="shared" si="307"/>
        <v>-0.21687500000000004</v>
      </c>
      <c r="AZ331">
        <f t="shared" si="308"/>
        <v>-1.4128080849747392E-2</v>
      </c>
      <c r="BA331">
        <f t="shared" si="309"/>
        <v>-5.1513387660069847E-2</v>
      </c>
      <c r="BB331">
        <f t="shared" si="310"/>
        <v>8.1107738998482531E-2</v>
      </c>
      <c r="BC331">
        <f t="shared" si="311"/>
        <v>2.8571428571429652E-4</v>
      </c>
      <c r="BD331">
        <f t="shared" si="312"/>
        <v>-2.0092378752886809E-2</v>
      </c>
      <c r="BE331">
        <f t="shared" si="313"/>
        <v>4.0358744394618833E-2</v>
      </c>
      <c r="BF331">
        <f t="shared" si="314"/>
        <v>-4.4387755102040759E-2</v>
      </c>
      <c r="BG331">
        <f t="shared" si="315"/>
        <v>-1.4326647564469915E-2</v>
      </c>
      <c r="BH331">
        <f t="shared" si="316"/>
        <v>5.374001452432825E-2</v>
      </c>
      <c r="BI331">
        <f t="shared" si="317"/>
        <v>-3.9190491487311303E-2</v>
      </c>
      <c r="BL331">
        <f t="shared" si="318"/>
        <v>2.8484379314516316E-3</v>
      </c>
      <c r="BM331">
        <f t="shared" si="319"/>
        <v>9.2295623470273189E-2</v>
      </c>
      <c r="BN331">
        <f t="shared" si="320"/>
        <v>2.6137831414574913E-3</v>
      </c>
      <c r="BO331">
        <f t="shared" si="321"/>
        <v>4.6227532358775317E-2</v>
      </c>
      <c r="BP331">
        <f t="shared" si="322"/>
        <v>1.0061434765762991E-4</v>
      </c>
      <c r="BQ331">
        <f t="shared" si="323"/>
        <v>2.6758297902287065E-3</v>
      </c>
      <c r="BR331">
        <f t="shared" si="324"/>
        <v>1.1599608687475954E-2</v>
      </c>
      <c r="BS331">
        <f t="shared" si="325"/>
        <v>4.5946785508771225E-4</v>
      </c>
      <c r="BT331">
        <f t="shared" si="326"/>
        <v>8.2619988353811822E-4</v>
      </c>
      <c r="BU331">
        <f t="shared" si="327"/>
        <v>1.1340664432734435E-3</v>
      </c>
      <c r="BV331">
        <f t="shared" si="328"/>
        <v>1.4608105576437512E-3</v>
      </c>
      <c r="BW331">
        <f t="shared" si="329"/>
        <v>8.8812344049140376E-5</v>
      </c>
      <c r="BX331">
        <f t="shared" si="330"/>
        <v>2.5224106603958939E-3</v>
      </c>
      <c r="BY331">
        <f t="shared" si="331"/>
        <v>1.266698638916074E-3</v>
      </c>
    </row>
    <row r="332" spans="1:77" ht="15.75" thickBot="1">
      <c r="A332" s="1">
        <v>40847</v>
      </c>
      <c r="B332" s="3">
        <v>18.079999999999998</v>
      </c>
      <c r="C332" s="3">
        <v>196.5</v>
      </c>
      <c r="D332" s="3">
        <v>760</v>
      </c>
      <c r="E332" s="3">
        <v>394.9</v>
      </c>
      <c r="F332" s="2">
        <v>96.3</v>
      </c>
      <c r="G332" s="3">
        <v>3466</v>
      </c>
      <c r="H332" s="2">
        <v>151.68</v>
      </c>
      <c r="I332" s="3">
        <v>99.6</v>
      </c>
      <c r="J332" s="3">
        <v>426</v>
      </c>
      <c r="K332" s="3">
        <v>11800</v>
      </c>
      <c r="L332" s="3">
        <v>378.1</v>
      </c>
      <c r="M332" s="3">
        <v>175.1</v>
      </c>
      <c r="N332" s="3">
        <v>761.5</v>
      </c>
      <c r="O332" s="3">
        <v>930.3</v>
      </c>
      <c r="Q332">
        <f t="shared" si="277"/>
        <v>-2.4811218985976314E-2</v>
      </c>
      <c r="R332">
        <f t="shared" si="278"/>
        <v>-5.9808612440191387E-2</v>
      </c>
      <c r="S332">
        <f t="shared" si="279"/>
        <v>-2.2004889975550151E-2</v>
      </c>
      <c r="T332">
        <f t="shared" si="280"/>
        <v>-0.10877905664635532</v>
      </c>
      <c r="U332">
        <f t="shared" si="281"/>
        <v>-2.7272727272727303E-2</v>
      </c>
      <c r="V332">
        <f t="shared" si="282"/>
        <v>-3.9889196675900275E-2</v>
      </c>
      <c r="W332">
        <f t="shared" si="283"/>
        <v>7.8405315614618401E-3</v>
      </c>
      <c r="X332">
        <f t="shared" si="284"/>
        <v>6.0606060606060034E-3</v>
      </c>
      <c r="Y332">
        <f t="shared" si="285"/>
        <v>-2.4948500801098599E-2</v>
      </c>
      <c r="Z332">
        <f t="shared" si="286"/>
        <v>6.8259385665529011E-3</v>
      </c>
      <c r="AA332">
        <f t="shared" si="287"/>
        <v>-2.7770635124710608E-2</v>
      </c>
      <c r="AB332">
        <f t="shared" si="288"/>
        <v>-5.1136363636363957E-3</v>
      </c>
      <c r="AC332">
        <f t="shared" si="289"/>
        <v>-4.3702122315710107E-2</v>
      </c>
      <c r="AD332">
        <f t="shared" si="289"/>
        <v>-3.8548987184787172E-2</v>
      </c>
      <c r="AG332">
        <f t="shared" si="290"/>
        <v>6.3985282138359916E-4</v>
      </c>
      <c r="AH332">
        <f t="shared" si="291"/>
        <v>3.3577106896844726E-3</v>
      </c>
      <c r="AI332">
        <f t="shared" si="292"/>
        <v>4.7107057843425251E-4</v>
      </c>
      <c r="AJ332">
        <f t="shared" si="293"/>
        <v>1.1802821569734159E-2</v>
      </c>
      <c r="AK332">
        <f t="shared" si="294"/>
        <v>7.2916838316706306E-4</v>
      </c>
      <c r="AL332">
        <f t="shared" si="295"/>
        <v>1.6101016230575772E-3</v>
      </c>
      <c r="AM332">
        <f t="shared" si="296"/>
        <v>8.5217861942019733E-5</v>
      </c>
      <c r="AN332">
        <f t="shared" si="297"/>
        <v>5.3167338776179189E-5</v>
      </c>
      <c r="AO332">
        <f t="shared" si="298"/>
        <v>6.4302594082531119E-4</v>
      </c>
      <c r="AP332">
        <f t="shared" si="299"/>
        <v>4.0156740643852251E-5</v>
      </c>
      <c r="AQ332">
        <f t="shared" si="300"/>
        <v>7.5430038454461648E-4</v>
      </c>
      <c r="AR332">
        <f t="shared" si="301"/>
        <v>2.4529934851163605E-5</v>
      </c>
      <c r="AS332">
        <f t="shared" si="302"/>
        <v>1.9282967652678111E-3</v>
      </c>
      <c r="AT332">
        <f t="shared" si="303"/>
        <v>1.4736453061813895E-3</v>
      </c>
      <c r="AV332">
        <f t="shared" si="304"/>
        <v>-3.4188034188034219E-2</v>
      </c>
      <c r="AW332">
        <f t="shared" si="305"/>
        <v>0.27597402597402598</v>
      </c>
      <c r="AX332">
        <f t="shared" si="306"/>
        <v>6.5320998037566622E-2</v>
      </c>
      <c r="AY332">
        <f t="shared" si="307"/>
        <v>-0.20222222222222228</v>
      </c>
      <c r="AZ332">
        <f t="shared" si="308"/>
        <v>-7.1141354778842952E-3</v>
      </c>
      <c r="BA332">
        <f t="shared" si="309"/>
        <v>3.1837916063675834E-3</v>
      </c>
      <c r="BB332">
        <f t="shared" si="310"/>
        <v>0.12355555555555561</v>
      </c>
      <c r="BC332">
        <f t="shared" si="311"/>
        <v>-4.2307692307692366E-2</v>
      </c>
      <c r="BD332">
        <f t="shared" si="312"/>
        <v>2.352941176470588E-3</v>
      </c>
      <c r="BE332">
        <f t="shared" si="313"/>
        <v>4.4340207097973275E-2</v>
      </c>
      <c r="BF332">
        <f t="shared" si="314"/>
        <v>-2.1733505821474715E-2</v>
      </c>
      <c r="BG332">
        <f t="shared" si="315"/>
        <v>3.0360313914189218E-3</v>
      </c>
      <c r="BH332">
        <f t="shared" si="316"/>
        <v>9.3166810221073745E-2</v>
      </c>
      <c r="BI332">
        <f t="shared" si="317"/>
        <v>-1.1685966216934029E-2</v>
      </c>
      <c r="BL332">
        <f t="shared" si="318"/>
        <v>2.1930453039223654E-3</v>
      </c>
      <c r="BM332">
        <f t="shared" si="319"/>
        <v>9.70218404597738E-2</v>
      </c>
      <c r="BN332">
        <f t="shared" si="320"/>
        <v>5.1146229145007417E-3</v>
      </c>
      <c r="BO332">
        <f t="shared" si="321"/>
        <v>4.0141369226832549E-2</v>
      </c>
      <c r="BP332">
        <f t="shared" si="322"/>
        <v>9.10062958988378E-6</v>
      </c>
      <c r="BQ332">
        <f t="shared" si="323"/>
        <v>8.8135112350142765E-6</v>
      </c>
      <c r="BR332">
        <f t="shared" si="324"/>
        <v>2.2544811107810626E-2</v>
      </c>
      <c r="BS332">
        <f t="shared" si="325"/>
        <v>4.4766965092583709E-4</v>
      </c>
      <c r="BT332">
        <f t="shared" si="326"/>
        <v>3.9669502517451298E-5</v>
      </c>
      <c r="BU332">
        <f t="shared" si="327"/>
        <v>1.4180771921724516E-3</v>
      </c>
      <c r="BV332">
        <f t="shared" si="328"/>
        <v>2.4230976506353852E-4</v>
      </c>
      <c r="BW332">
        <f t="shared" si="329"/>
        <v>6.3022145047695853E-5</v>
      </c>
      <c r="BX332">
        <f t="shared" si="330"/>
        <v>8.0371946328328513E-3</v>
      </c>
      <c r="BY332">
        <f t="shared" si="331"/>
        <v>6.5386383620623793E-5</v>
      </c>
    </row>
    <row r="333" spans="1:77" ht="15.75" thickBot="1">
      <c r="A333" s="1">
        <v>40843</v>
      </c>
      <c r="B333" s="3">
        <v>18.54</v>
      </c>
      <c r="C333" s="3">
        <v>209</v>
      </c>
      <c r="D333" s="3">
        <v>777.1</v>
      </c>
      <c r="E333" s="3">
        <v>443.1</v>
      </c>
      <c r="F333" s="2">
        <v>99</v>
      </c>
      <c r="G333" s="3">
        <v>3610</v>
      </c>
      <c r="H333" s="2">
        <v>150.5</v>
      </c>
      <c r="I333" s="3">
        <v>99</v>
      </c>
      <c r="J333" s="3">
        <v>436.9</v>
      </c>
      <c r="K333" s="3">
        <v>11720</v>
      </c>
      <c r="L333" s="3">
        <v>388.9</v>
      </c>
      <c r="M333" s="3">
        <v>176</v>
      </c>
      <c r="N333" s="3">
        <v>796.3</v>
      </c>
      <c r="O333" s="3">
        <v>967.6</v>
      </c>
      <c r="Q333">
        <f t="shared" si="277"/>
        <v>1.8681318681318674E-2</v>
      </c>
      <c r="R333">
        <f t="shared" si="278"/>
        <v>5.130784708249491E-2</v>
      </c>
      <c r="S333">
        <f t="shared" si="279"/>
        <v>4.0051679586563605E-3</v>
      </c>
      <c r="T333">
        <f t="shared" si="280"/>
        <v>6.7710843373494034E-2</v>
      </c>
      <c r="U333">
        <f t="shared" si="281"/>
        <v>1.020408163265306E-2</v>
      </c>
      <c r="V333">
        <f t="shared" si="282"/>
        <v>1.4044943820224719E-2</v>
      </c>
      <c r="W333">
        <f t="shared" si="283"/>
        <v>3.793103448275862E-2</v>
      </c>
      <c r="X333">
        <f t="shared" si="284"/>
        <v>-4.5248868778280825E-3</v>
      </c>
      <c r="Y333">
        <f t="shared" si="285"/>
        <v>6.4501266989171954E-3</v>
      </c>
      <c r="Z333">
        <f t="shared" si="286"/>
        <v>-4.6534331272372276E-2</v>
      </c>
      <c r="AA333">
        <f t="shared" si="287"/>
        <v>-1.5443037974683603E-2</v>
      </c>
      <c r="AB333">
        <f t="shared" si="288"/>
        <v>5.7142857142857143E-3</v>
      </c>
      <c r="AC333">
        <f t="shared" si="289"/>
        <v>7.9875237320314596E-2</v>
      </c>
      <c r="AD333">
        <f t="shared" si="289"/>
        <v>1.5746378332983414E-2</v>
      </c>
      <c r="AG333">
        <f t="shared" si="290"/>
        <v>3.311390132053867E-4</v>
      </c>
      <c r="AH333">
        <f t="shared" si="291"/>
        <v>2.8271236660496438E-3</v>
      </c>
      <c r="AI333">
        <f t="shared" si="292"/>
        <v>1.8540753621643103E-5</v>
      </c>
      <c r="AJ333">
        <f t="shared" si="293"/>
        <v>4.6035015319421998E-3</v>
      </c>
      <c r="AK333">
        <f t="shared" si="294"/>
        <v>1.096982006209217E-4</v>
      </c>
      <c r="AL333">
        <f t="shared" si="295"/>
        <v>1.9066276629283401E-4</v>
      </c>
      <c r="AM333">
        <f t="shared" si="296"/>
        <v>1.5462082837975641E-3</v>
      </c>
      <c r="AN333">
        <f t="shared" si="297"/>
        <v>1.0849772152164821E-5</v>
      </c>
      <c r="AO333">
        <f t="shared" si="298"/>
        <v>3.6489710187388866E-5</v>
      </c>
      <c r="AP333">
        <f t="shared" si="299"/>
        <v>2.2111940531397947E-3</v>
      </c>
      <c r="AQ333">
        <f t="shared" si="300"/>
        <v>2.2912672311064565E-4</v>
      </c>
      <c r="AR333">
        <f t="shared" si="301"/>
        <v>3.4517406982307855E-5</v>
      </c>
      <c r="AS333">
        <f t="shared" si="302"/>
        <v>6.3465096189935935E-3</v>
      </c>
      <c r="AT333">
        <f t="shared" si="303"/>
        <v>2.5304147558847227E-4</v>
      </c>
      <c r="AV333">
        <f t="shared" si="304"/>
        <v>-1.6967126193001076E-2</v>
      </c>
      <c r="AW333">
        <f t="shared" si="305"/>
        <v>0.33546325878594252</v>
      </c>
      <c r="AX333">
        <f t="shared" si="306"/>
        <v>0.10430581213585331</v>
      </c>
      <c r="AY333">
        <f t="shared" si="307"/>
        <v>-0.12775590551181099</v>
      </c>
      <c r="AZ333">
        <f t="shared" si="308"/>
        <v>1.278772378516624E-2</v>
      </c>
      <c r="BA333">
        <f t="shared" si="309"/>
        <v>7.7611940298507459E-2</v>
      </c>
      <c r="BB333">
        <f t="shared" si="310"/>
        <v>7.4999999999999997E-2</v>
      </c>
      <c r="BC333">
        <f t="shared" si="311"/>
        <v>-0.01</v>
      </c>
      <c r="BD333">
        <f t="shared" si="312"/>
        <v>4.3678160919539705E-3</v>
      </c>
      <c r="BE333">
        <f t="shared" si="313"/>
        <v>9.2366483362848362E-2</v>
      </c>
      <c r="BF333">
        <f t="shared" si="314"/>
        <v>2.2344900105152471E-2</v>
      </c>
      <c r="BG333">
        <f t="shared" si="315"/>
        <v>8.6537910481975511E-3</v>
      </c>
      <c r="BH333">
        <f t="shared" si="316"/>
        <v>0.1699970614163972</v>
      </c>
      <c r="BI333">
        <f t="shared" si="317"/>
        <v>3.5530821917808271E-2</v>
      </c>
      <c r="BL333">
        <f t="shared" si="318"/>
        <v>8.7669605567573621E-4</v>
      </c>
      <c r="BM333">
        <f t="shared" si="319"/>
        <v>0.13762061328949596</v>
      </c>
      <c r="BN333">
        <f t="shared" si="320"/>
        <v>1.2210560723750229E-2</v>
      </c>
      <c r="BO333">
        <f t="shared" si="321"/>
        <v>1.584748506413175E-2</v>
      </c>
      <c r="BP333">
        <f t="shared" si="322"/>
        <v>2.8510775984101031E-4</v>
      </c>
      <c r="BQ333">
        <f t="shared" si="323"/>
        <v>5.9902808310914801E-3</v>
      </c>
      <c r="BR333">
        <f t="shared" si="324"/>
        <v>1.032128811002073E-2</v>
      </c>
      <c r="BS333">
        <f t="shared" si="325"/>
        <v>1.2431106084619158E-4</v>
      </c>
      <c r="BT333">
        <f t="shared" si="326"/>
        <v>1.8348355887883441E-5</v>
      </c>
      <c r="BU333">
        <f t="shared" si="327"/>
        <v>7.3416865019779332E-3</v>
      </c>
      <c r="BV333">
        <f t="shared" si="328"/>
        <v>8.1294005730276893E-4</v>
      </c>
      <c r="BW333">
        <f t="shared" si="329"/>
        <v>1.8377621072166714E-4</v>
      </c>
      <c r="BX333">
        <f t="shared" si="330"/>
        <v>2.7715807988751787E-2</v>
      </c>
      <c r="BY333">
        <f t="shared" si="331"/>
        <v>1.5312041221759139E-3</v>
      </c>
    </row>
    <row r="334" spans="1:77" ht="15.75" thickBot="1">
      <c r="A334" s="1">
        <v>40842</v>
      </c>
      <c r="B334" s="3">
        <v>18.2</v>
      </c>
      <c r="C334" s="3">
        <v>198.8</v>
      </c>
      <c r="D334" s="3">
        <v>774</v>
      </c>
      <c r="E334" s="3">
        <v>415</v>
      </c>
      <c r="F334" s="2">
        <v>98</v>
      </c>
      <c r="G334" s="3">
        <v>3560</v>
      </c>
      <c r="H334" s="2">
        <v>145</v>
      </c>
      <c r="I334" s="3">
        <v>99.45</v>
      </c>
      <c r="J334" s="3">
        <v>434.1</v>
      </c>
      <c r="K334" s="3">
        <v>12292</v>
      </c>
      <c r="L334" s="3">
        <v>395</v>
      </c>
      <c r="M334" s="3">
        <v>175</v>
      </c>
      <c r="N334" s="3">
        <v>737.4</v>
      </c>
      <c r="O334" s="3">
        <v>952.6</v>
      </c>
      <c r="Q334">
        <f t="shared" si="277"/>
        <v>1.6510731975782928E-3</v>
      </c>
      <c r="R334">
        <f t="shared" si="278"/>
        <v>-5.9999999999999429E-3</v>
      </c>
      <c r="S334">
        <f t="shared" si="279"/>
        <v>1.4416775884665793E-2</v>
      </c>
      <c r="T334">
        <f t="shared" si="280"/>
        <v>2.2923342371210284E-2</v>
      </c>
      <c r="U334">
        <f t="shared" si="281"/>
        <v>6.6769388803287694E-3</v>
      </c>
      <c r="V334">
        <f t="shared" si="282"/>
        <v>1.4534055286406384E-2</v>
      </c>
      <c r="W334">
        <f t="shared" si="283"/>
        <v>1.0452961672473868E-2</v>
      </c>
      <c r="X334">
        <f t="shared" si="284"/>
        <v>1.4795918367346967E-2</v>
      </c>
      <c r="Y334">
        <f t="shared" si="285"/>
        <v>-5.4982817869415283E-3</v>
      </c>
      <c r="Z334">
        <f t="shared" si="286"/>
        <v>3.4285714285714284E-3</v>
      </c>
      <c r="AA334">
        <f t="shared" si="287"/>
        <v>-1.2500000000000001E-2</v>
      </c>
      <c r="AB334">
        <f t="shared" si="288"/>
        <v>5.7471264367816091E-3</v>
      </c>
      <c r="AC334">
        <f t="shared" si="289"/>
        <v>3.9482641252552445E-3</v>
      </c>
      <c r="AD334">
        <f t="shared" si="289"/>
        <v>8.042328042328066E-3</v>
      </c>
      <c r="AG334">
        <f t="shared" si="290"/>
        <v>1.3618421856828092E-6</v>
      </c>
      <c r="AH334">
        <f t="shared" si="291"/>
        <v>1.7115960495190969E-5</v>
      </c>
      <c r="AI334">
        <f t="shared" si="292"/>
        <v>2.1660496713061874E-4</v>
      </c>
      <c r="AJ334">
        <f t="shared" si="293"/>
        <v>5.3183774299504338E-4</v>
      </c>
      <c r="AK334">
        <f t="shared" si="294"/>
        <v>4.825453087096492E-5</v>
      </c>
      <c r="AL334">
        <f t="shared" si="295"/>
        <v>2.0440936595272455E-4</v>
      </c>
      <c r="AM334">
        <f t="shared" si="296"/>
        <v>1.4027517750816892E-4</v>
      </c>
      <c r="AN334">
        <f t="shared" si="297"/>
        <v>2.568617163473877E-4</v>
      </c>
      <c r="AO334">
        <f t="shared" si="298"/>
        <v>3.4901358233955992E-5</v>
      </c>
      <c r="AP334">
        <f t="shared" si="299"/>
        <v>8.6410571045921857E-6</v>
      </c>
      <c r="AQ334">
        <f t="shared" si="300"/>
        <v>1.4869106176204513E-4</v>
      </c>
      <c r="AR334">
        <f t="shared" si="301"/>
        <v>3.4904373945681207E-5</v>
      </c>
      <c r="AS334">
        <f t="shared" si="302"/>
        <v>1.3972722116145716E-5</v>
      </c>
      <c r="AT334">
        <f t="shared" si="303"/>
        <v>6.7292935681969343E-5</v>
      </c>
      <c r="AV334">
        <f t="shared" si="304"/>
        <v>1.7897091722595095E-2</v>
      </c>
      <c r="AW334">
        <f t="shared" si="305"/>
        <v>0.32798931195724801</v>
      </c>
      <c r="AX334">
        <f t="shared" si="306"/>
        <v>0.10571428571428572</v>
      </c>
      <c r="AY334">
        <f t="shared" si="307"/>
        <v>-8.9912280701754388E-2</v>
      </c>
      <c r="AZ334">
        <f t="shared" si="308"/>
        <v>1.0309278350515464E-2</v>
      </c>
      <c r="BA334">
        <f t="shared" si="309"/>
        <v>0.11598746081504702</v>
      </c>
      <c r="BB334">
        <f t="shared" si="310"/>
        <v>8.9406461307287799E-2</v>
      </c>
      <c r="BC334">
        <f t="shared" si="311"/>
        <v>-5.2857142857142832E-2</v>
      </c>
      <c r="BD334">
        <f t="shared" si="312"/>
        <v>1.9014084507042308E-2</v>
      </c>
      <c r="BE334">
        <f t="shared" si="313"/>
        <v>0.15309568480300187</v>
      </c>
      <c r="BF334">
        <f t="shared" si="314"/>
        <v>3.4031413612565446E-2</v>
      </c>
      <c r="BG334">
        <f t="shared" si="315"/>
        <v>1.1560693641618497E-2</v>
      </c>
      <c r="BH334">
        <f t="shared" si="316"/>
        <v>0.12752293577981647</v>
      </c>
      <c r="BI334">
        <f t="shared" si="317"/>
        <v>5.6448929799268022E-2</v>
      </c>
      <c r="BL334">
        <f t="shared" si="318"/>
        <v>2.7616751879542958E-5</v>
      </c>
      <c r="BM334">
        <f t="shared" si="319"/>
        <v>0.13213121533763778</v>
      </c>
      <c r="BN334">
        <f t="shared" si="320"/>
        <v>1.2523821142978762E-2</v>
      </c>
      <c r="BO334">
        <f t="shared" si="321"/>
        <v>7.7515997532833789E-3</v>
      </c>
      <c r="BP334">
        <f t="shared" si="322"/>
        <v>2.0755268364658496E-4</v>
      </c>
      <c r="BQ334">
        <f t="shared" si="323"/>
        <v>1.340325440155383E-2</v>
      </c>
      <c r="BR334">
        <f t="shared" si="324"/>
        <v>1.3456046820746637E-2</v>
      </c>
      <c r="BS334">
        <f t="shared" si="325"/>
        <v>1.0053754385813522E-3</v>
      </c>
      <c r="BT334">
        <f t="shared" si="326"/>
        <v>1.073870088084756E-4</v>
      </c>
      <c r="BU334">
        <f t="shared" si="327"/>
        <v>2.1436720716701708E-2</v>
      </c>
      <c r="BV334">
        <f t="shared" si="328"/>
        <v>1.6159288252516634E-3</v>
      </c>
      <c r="BW334">
        <f t="shared" si="329"/>
        <v>2.7104061131205025E-4</v>
      </c>
      <c r="BX334">
        <f t="shared" si="330"/>
        <v>1.5377618951969829E-2</v>
      </c>
      <c r="BY334">
        <f t="shared" si="331"/>
        <v>3.6058477261464356E-3</v>
      </c>
    </row>
    <row r="335" spans="1:77" ht="15.75" thickBot="1">
      <c r="A335" s="1">
        <v>40841</v>
      </c>
      <c r="B335" s="3">
        <v>18.170000000000002</v>
      </c>
      <c r="C335" s="3">
        <v>200</v>
      </c>
      <c r="D335" s="3">
        <v>763</v>
      </c>
      <c r="E335" s="3">
        <v>405.7</v>
      </c>
      <c r="F335" s="2">
        <v>97.35</v>
      </c>
      <c r="G335" s="3">
        <v>3509</v>
      </c>
      <c r="H335" s="2">
        <v>143.5</v>
      </c>
      <c r="I335" s="3">
        <v>98</v>
      </c>
      <c r="J335" s="3">
        <v>436.5</v>
      </c>
      <c r="K335" s="3">
        <v>12250</v>
      </c>
      <c r="L335" s="3">
        <v>400</v>
      </c>
      <c r="M335" s="3">
        <v>174</v>
      </c>
      <c r="N335" s="3">
        <v>734.5</v>
      </c>
      <c r="O335" s="3">
        <v>945</v>
      </c>
      <c r="Q335">
        <f t="shared" si="277"/>
        <v>-6.5609622744667827E-3</v>
      </c>
      <c r="R335">
        <f t="shared" si="278"/>
        <v>-1.9127023050514984E-2</v>
      </c>
      <c r="S335">
        <f t="shared" si="279"/>
        <v>1.0596026490066225E-2</v>
      </c>
      <c r="T335">
        <f t="shared" si="280"/>
        <v>1.728395061728367E-3</v>
      </c>
      <c r="U335">
        <f t="shared" si="281"/>
        <v>6.2015503875968402E-3</v>
      </c>
      <c r="V335">
        <f t="shared" si="282"/>
        <v>5.7323015190599022E-3</v>
      </c>
      <c r="W335">
        <f t="shared" si="283"/>
        <v>-8.9779005524862655E-3</v>
      </c>
      <c r="X335">
        <f t="shared" si="284"/>
        <v>-1.5282730514519173E-3</v>
      </c>
      <c r="Y335">
        <f t="shared" si="285"/>
        <v>0</v>
      </c>
      <c r="Z335">
        <f t="shared" si="286"/>
        <v>4.2553191489361701E-2</v>
      </c>
      <c r="AA335">
        <f t="shared" si="287"/>
        <v>-3.7359900373599006E-3</v>
      </c>
      <c r="AB335">
        <f t="shared" si="288"/>
        <v>2.0527859237536656E-2</v>
      </c>
      <c r="AC335">
        <f t="shared" si="289"/>
        <v>1.0316368638239339E-2</v>
      </c>
      <c r="AD335">
        <f t="shared" si="289"/>
        <v>4.9984047644369301E-3</v>
      </c>
      <c r="AG335">
        <f t="shared" si="290"/>
        <v>4.9632807417479652E-5</v>
      </c>
      <c r="AH335">
        <f t="shared" si="291"/>
        <v>2.9805146402510119E-4</v>
      </c>
      <c r="AI335">
        <f t="shared" si="292"/>
        <v>1.1873929287136815E-4</v>
      </c>
      <c r="AJ335">
        <f t="shared" si="293"/>
        <v>3.4844204701101566E-6</v>
      </c>
      <c r="AK335">
        <f t="shared" si="294"/>
        <v>4.1875907003086265E-5</v>
      </c>
      <c r="AL335">
        <f t="shared" si="295"/>
        <v>3.0199713322374672E-5</v>
      </c>
      <c r="AM335">
        <f t="shared" si="296"/>
        <v>5.7563782852163057E-5</v>
      </c>
      <c r="AN335">
        <f t="shared" si="297"/>
        <v>8.8378612540848717E-8</v>
      </c>
      <c r="AO335">
        <f t="shared" si="298"/>
        <v>1.6765369436963319E-7</v>
      </c>
      <c r="AP335">
        <f t="shared" si="299"/>
        <v>1.7693958754002759E-3</v>
      </c>
      <c r="AQ335">
        <f t="shared" si="300"/>
        <v>1.1764107569714917E-5</v>
      </c>
      <c r="AR335">
        <f t="shared" si="301"/>
        <v>4.2802334954717894E-4</v>
      </c>
      <c r="AS335">
        <f t="shared" si="302"/>
        <v>1.0213355962298014E-4</v>
      </c>
      <c r="AT335">
        <f t="shared" si="303"/>
        <v>2.6618416449457064E-5</v>
      </c>
      <c r="AV335">
        <f t="shared" si="304"/>
        <v>8.1547619047619105E-2</v>
      </c>
      <c r="AW335">
        <f t="shared" si="305"/>
        <v>0.36986301369863012</v>
      </c>
      <c r="AX335">
        <f t="shared" si="306"/>
        <v>0.12371134020618557</v>
      </c>
      <c r="AY335">
        <f t="shared" si="307"/>
        <v>-5.8809115412889832E-3</v>
      </c>
      <c r="AZ335">
        <f t="shared" si="308"/>
        <v>3.1249999999999879E-2</v>
      </c>
      <c r="BA335">
        <f t="shared" si="309"/>
        <v>0.17357859531772576</v>
      </c>
      <c r="BB335">
        <f t="shared" si="310"/>
        <v>0.12992125984251968</v>
      </c>
      <c r="BC335">
        <f t="shared" si="311"/>
        <v>-0.13274336283185842</v>
      </c>
      <c r="BD335">
        <f t="shared" si="312"/>
        <v>4.6762589928057555E-2</v>
      </c>
      <c r="BE335">
        <f t="shared" si="313"/>
        <v>0.16113744075829384</v>
      </c>
      <c r="BF335">
        <f t="shared" si="314"/>
        <v>4.1395469929705747E-2</v>
      </c>
      <c r="BG335">
        <f t="shared" si="315"/>
        <v>1.5050752537626956E-2</v>
      </c>
      <c r="BH335">
        <f t="shared" si="316"/>
        <v>0.16587301587301587</v>
      </c>
      <c r="BI335">
        <f t="shared" si="317"/>
        <v>9.362342321490566E-2</v>
      </c>
      <c r="BL335">
        <f t="shared" si="318"/>
        <v>4.7479943391037028E-3</v>
      </c>
      <c r="BM335">
        <f t="shared" si="319"/>
        <v>0.16432668421207597</v>
      </c>
      <c r="BN335">
        <f t="shared" si="320"/>
        <v>1.6875811514584792E-2</v>
      </c>
      <c r="BO335">
        <f t="shared" si="321"/>
        <v>1.6094544592446312E-5</v>
      </c>
      <c r="BP335">
        <f t="shared" si="322"/>
        <v>1.249439429082536E-3</v>
      </c>
      <c r="BQ335">
        <f t="shared" si="323"/>
        <v>3.0054923780170169E-2</v>
      </c>
      <c r="BR335">
        <f t="shared" si="324"/>
        <v>2.4496945334128339E-2</v>
      </c>
      <c r="BS335">
        <f t="shared" si="325"/>
        <v>1.2453193118341721E-2</v>
      </c>
      <c r="BT335">
        <f t="shared" si="326"/>
        <v>1.4524693389879825E-3</v>
      </c>
      <c r="BU335">
        <f t="shared" si="327"/>
        <v>2.3856223266464808E-2</v>
      </c>
      <c r="BV335">
        <f t="shared" si="328"/>
        <v>2.2622079126417894E-3</v>
      </c>
      <c r="BW335">
        <f t="shared" si="329"/>
        <v>3.981369729088616E-4</v>
      </c>
      <c r="BX335">
        <f t="shared" si="330"/>
        <v>2.6359668146169541E-2</v>
      </c>
      <c r="BY335">
        <f t="shared" si="331"/>
        <v>9.4523515308974539E-3</v>
      </c>
    </row>
    <row r="336" spans="1:77" ht="15.75" thickBot="1">
      <c r="A336" s="1">
        <v>40840</v>
      </c>
      <c r="B336" s="3">
        <v>18.29</v>
      </c>
      <c r="C336" s="3">
        <v>203.9</v>
      </c>
      <c r="D336" s="3">
        <v>755</v>
      </c>
      <c r="E336" s="3">
        <v>405</v>
      </c>
      <c r="F336" s="2">
        <v>96.75</v>
      </c>
      <c r="G336" s="3">
        <v>3489</v>
      </c>
      <c r="H336" s="2">
        <v>144.80000000000001</v>
      </c>
      <c r="I336" s="3">
        <v>98.15</v>
      </c>
      <c r="J336" s="3">
        <v>436.5</v>
      </c>
      <c r="K336" s="3">
        <v>11750</v>
      </c>
      <c r="L336" s="3">
        <v>401.5</v>
      </c>
      <c r="M336" s="3">
        <v>170.5</v>
      </c>
      <c r="N336" s="3">
        <v>727</v>
      </c>
      <c r="O336" s="3">
        <v>940.3</v>
      </c>
      <c r="Q336">
        <f t="shared" si="277"/>
        <v>-5.4644808743177942E-4</v>
      </c>
      <c r="R336">
        <f t="shared" si="278"/>
        <v>6.142634044768356E-2</v>
      </c>
      <c r="S336">
        <f t="shared" si="279"/>
        <v>1.7383102007815628E-2</v>
      </c>
      <c r="T336">
        <f t="shared" si="280"/>
        <v>2.5316455696202531E-2</v>
      </c>
      <c r="U336">
        <f t="shared" si="281"/>
        <v>-1.5479876160991298E-3</v>
      </c>
      <c r="V336">
        <f t="shared" si="282"/>
        <v>-1.7183098591549296E-2</v>
      </c>
      <c r="W336">
        <f t="shared" si="283"/>
        <v>3.2074126870990732E-2</v>
      </c>
      <c r="X336">
        <f t="shared" si="284"/>
        <v>-3.7745098039215629E-2</v>
      </c>
      <c r="Y336">
        <f t="shared" si="285"/>
        <v>-1.9101123595505618E-2</v>
      </c>
      <c r="Z336">
        <f t="shared" si="286"/>
        <v>3.0701754385964911E-2</v>
      </c>
      <c r="AA336">
        <f t="shared" si="287"/>
        <v>8.7939698492462311E-3</v>
      </c>
      <c r="AB336">
        <f t="shared" si="288"/>
        <v>-7.7979515828678035E-3</v>
      </c>
      <c r="AC336">
        <f t="shared" si="289"/>
        <v>1.3947001394700139E-2</v>
      </c>
      <c r="AD336">
        <f t="shared" si="289"/>
        <v>9.6639106625147648E-3</v>
      </c>
      <c r="AG336">
        <f t="shared" si="290"/>
        <v>1.0620154590768035E-6</v>
      </c>
      <c r="AH336">
        <f t="shared" si="291"/>
        <v>4.0055223867111528E-3</v>
      </c>
      <c r="AI336">
        <f t="shared" si="292"/>
        <v>3.1271789966005095E-4</v>
      </c>
      <c r="AJ336">
        <f t="shared" si="293"/>
        <v>6.4794281504984737E-4</v>
      </c>
      <c r="AK336">
        <f t="shared" si="294"/>
        <v>1.634251257217695E-6</v>
      </c>
      <c r="AL336">
        <f t="shared" si="295"/>
        <v>3.0345547772406034E-4</v>
      </c>
      <c r="AM336">
        <f t="shared" si="296"/>
        <v>1.1199027063835225E-3</v>
      </c>
      <c r="AN336">
        <f t="shared" si="297"/>
        <v>1.3332802578381695E-3</v>
      </c>
      <c r="AO336">
        <f t="shared" si="298"/>
        <v>3.8066269129990229E-4</v>
      </c>
      <c r="AP336">
        <f t="shared" si="299"/>
        <v>9.1281029038096364E-4</v>
      </c>
      <c r="AQ336">
        <f t="shared" si="300"/>
        <v>8.2811372343382354E-5</v>
      </c>
      <c r="AR336">
        <f t="shared" si="301"/>
        <v>5.8325077088612574E-5</v>
      </c>
      <c r="AS336">
        <f t="shared" si="302"/>
        <v>1.8869823787767467E-4</v>
      </c>
      <c r="AT336">
        <f t="shared" si="303"/>
        <v>9.6526887029305304E-5</v>
      </c>
      <c r="AV336">
        <f t="shared" si="304"/>
        <v>3.3917467495760197E-2</v>
      </c>
      <c r="AW336">
        <f t="shared" si="305"/>
        <v>0.34144736842105267</v>
      </c>
      <c r="AX336">
        <f t="shared" si="306"/>
        <v>7.0770103531413955E-2</v>
      </c>
      <c r="AY336">
        <f t="shared" si="307"/>
        <v>-8.8043233505967169E-2</v>
      </c>
      <c r="AZ336">
        <f t="shared" si="308"/>
        <v>7.8125E-3</v>
      </c>
      <c r="BA336">
        <f t="shared" si="309"/>
        <v>0.15224570673712021</v>
      </c>
      <c r="BB336">
        <f t="shared" si="310"/>
        <v>7.9066994559952405E-2</v>
      </c>
      <c r="BC336">
        <f t="shared" si="311"/>
        <v>-0.15058416270012975</v>
      </c>
      <c r="BD336">
        <f t="shared" si="312"/>
        <v>3.0696576151121605E-2</v>
      </c>
      <c r="BE336">
        <f t="shared" si="313"/>
        <v>0.10849056603773585</v>
      </c>
      <c r="BF336">
        <f t="shared" si="314"/>
        <v>2.1628498727735368E-2</v>
      </c>
      <c r="BG336">
        <f t="shared" si="315"/>
        <v>-1.9551466359977031E-2</v>
      </c>
      <c r="BH336">
        <f t="shared" si="316"/>
        <v>9.7192876546936272E-2</v>
      </c>
      <c r="BI336">
        <f t="shared" si="317"/>
        <v>4.9559102578412742E-2</v>
      </c>
      <c r="BL336">
        <f t="shared" si="318"/>
        <v>4.5264860564593623E-4</v>
      </c>
      <c r="BM336">
        <f t="shared" si="319"/>
        <v>0.1420963033636693</v>
      </c>
      <c r="BN336">
        <f t="shared" si="320"/>
        <v>5.9237185726411217E-3</v>
      </c>
      <c r="BO336">
        <f t="shared" si="321"/>
        <v>7.4259794113546466E-3</v>
      </c>
      <c r="BP336">
        <f t="shared" si="322"/>
        <v>1.4184596812711906E-4</v>
      </c>
      <c r="BQ336">
        <f t="shared" si="323"/>
        <v>2.3113324915688207E-2</v>
      </c>
      <c r="BR336">
        <f t="shared" si="324"/>
        <v>1.116419093469846E-2</v>
      </c>
      <c r="BS336">
        <f t="shared" si="325"/>
        <v>1.6753335267990339E-2</v>
      </c>
      <c r="BT336">
        <f t="shared" si="326"/>
        <v>4.8599357528485534E-4</v>
      </c>
      <c r="BU336">
        <f t="shared" si="327"/>
        <v>1.0364812798242293E-2</v>
      </c>
      <c r="BV336">
        <f t="shared" si="328"/>
        <v>7.7260106751128729E-4</v>
      </c>
      <c r="BW336">
        <f t="shared" si="329"/>
        <v>2.145887750879169E-4</v>
      </c>
      <c r="BX336">
        <f t="shared" si="330"/>
        <v>8.7752807745058326E-3</v>
      </c>
      <c r="BY336">
        <f t="shared" si="331"/>
        <v>2.8258669541990351E-3</v>
      </c>
    </row>
    <row r="337" spans="1:77" ht="15.75" thickBot="1">
      <c r="A337" s="1">
        <v>40837</v>
      </c>
      <c r="B337" s="3">
        <v>18.3</v>
      </c>
      <c r="C337" s="3">
        <v>192.1</v>
      </c>
      <c r="D337" s="3">
        <v>742.1</v>
      </c>
      <c r="E337" s="3">
        <v>395</v>
      </c>
      <c r="F337" s="2">
        <v>96.9</v>
      </c>
      <c r="G337" s="3">
        <v>3550</v>
      </c>
      <c r="H337" s="2">
        <v>140.30000000000001</v>
      </c>
      <c r="I337" s="3">
        <v>102</v>
      </c>
      <c r="J337" s="3">
        <v>445</v>
      </c>
      <c r="K337" s="3">
        <v>11400</v>
      </c>
      <c r="L337" s="3">
        <v>398</v>
      </c>
      <c r="M337" s="3">
        <v>171.84</v>
      </c>
      <c r="N337" s="3">
        <v>717</v>
      </c>
      <c r="O337" s="3">
        <v>931.3</v>
      </c>
      <c r="Q337">
        <f t="shared" si="277"/>
        <v>5.4674685620566233E-4</v>
      </c>
      <c r="R337">
        <f t="shared" si="278"/>
        <v>8.5310734463276805E-2</v>
      </c>
      <c r="S337">
        <f t="shared" si="279"/>
        <v>2.7839335180055432E-2</v>
      </c>
      <c r="T337">
        <f t="shared" si="280"/>
        <v>2.5974025974025976E-2</v>
      </c>
      <c r="U337">
        <f t="shared" si="281"/>
        <v>9.9009900990099306E-3</v>
      </c>
      <c r="V337">
        <f t="shared" si="282"/>
        <v>0</v>
      </c>
      <c r="W337">
        <f t="shared" si="283"/>
        <v>1.6445700210099327E-2</v>
      </c>
      <c r="X337">
        <f t="shared" si="284"/>
        <v>-5.0721810378462351E-3</v>
      </c>
      <c r="Y337">
        <f t="shared" si="285"/>
        <v>2.2988505747126436E-2</v>
      </c>
      <c r="Z337">
        <f t="shared" si="286"/>
        <v>4.1095890410958902E-2</v>
      </c>
      <c r="AA337">
        <f t="shared" si="287"/>
        <v>1.5306122448979591E-2</v>
      </c>
      <c r="AB337">
        <f t="shared" si="288"/>
        <v>-5.3828789720437968E-3</v>
      </c>
      <c r="AC337">
        <f t="shared" si="289"/>
        <v>9.1484869809992965E-3</v>
      </c>
      <c r="AD337">
        <f t="shared" si="289"/>
        <v>1.6814062670597204E-2</v>
      </c>
      <c r="AG337">
        <f t="shared" si="290"/>
        <v>3.9254737066050132E-9</v>
      </c>
      <c r="AH337">
        <f t="shared" si="291"/>
        <v>7.5992348738702312E-3</v>
      </c>
      <c r="AI337">
        <f t="shared" si="292"/>
        <v>7.9186324475393919E-4</v>
      </c>
      <c r="AJ337">
        <f t="shared" si="293"/>
        <v>6.8185174948133835E-4</v>
      </c>
      <c r="AK337">
        <f t="shared" si="294"/>
        <v>1.0344109103607687E-4</v>
      </c>
      <c r="AL337">
        <f t="shared" si="295"/>
        <v>5.6109735625127417E-8</v>
      </c>
      <c r="AM337">
        <f t="shared" si="296"/>
        <v>3.1814147308867113E-4</v>
      </c>
      <c r="AN337">
        <f t="shared" si="297"/>
        <v>1.4754766676743507E-5</v>
      </c>
      <c r="AO337">
        <f t="shared" si="298"/>
        <v>5.0981351624449932E-4</v>
      </c>
      <c r="AP337">
        <f t="shared" si="299"/>
        <v>1.648919230035742E-3</v>
      </c>
      <c r="AQ337">
        <f t="shared" si="300"/>
        <v>2.4374166321464451E-4</v>
      </c>
      <c r="AR337">
        <f t="shared" si="301"/>
        <v>2.7269420087768339E-5</v>
      </c>
      <c r="AS337">
        <f t="shared" si="302"/>
        <v>7.9892014608391916E-5</v>
      </c>
      <c r="AT337">
        <f t="shared" si="303"/>
        <v>2.881493273891604E-4</v>
      </c>
      <c r="AV337">
        <f t="shared" si="304"/>
        <v>-1.4539579967689798E-2</v>
      </c>
      <c r="AW337">
        <f t="shared" si="305"/>
        <v>0.11046881322619795</v>
      </c>
      <c r="AX337">
        <f t="shared" si="306"/>
        <v>2.3586206896551755E-2</v>
      </c>
      <c r="AY337">
        <f t="shared" si="307"/>
        <v>-0.18472652218782248</v>
      </c>
      <c r="AZ337">
        <f t="shared" si="308"/>
        <v>-2.2199798183652763E-2</v>
      </c>
      <c r="BA337">
        <f t="shared" si="309"/>
        <v>0.13782051282051283</v>
      </c>
      <c r="BB337">
        <f t="shared" si="310"/>
        <v>-4.8168249660786935E-2</v>
      </c>
      <c r="BC337">
        <f t="shared" si="311"/>
        <v>-0.14465408805031446</v>
      </c>
      <c r="BD337">
        <f t="shared" si="312"/>
        <v>4.4600938967136149E-2</v>
      </c>
      <c r="BE337">
        <f t="shared" si="313"/>
        <v>5.0981838296303122E-2</v>
      </c>
      <c r="BF337">
        <f t="shared" si="314"/>
        <v>2.6566933195769957E-2</v>
      </c>
      <c r="BG337">
        <f t="shared" si="315"/>
        <v>-3.4552502949603943E-2</v>
      </c>
      <c r="BH337">
        <f t="shared" si="316"/>
        <v>2.4285714285714285E-2</v>
      </c>
      <c r="BI337">
        <f t="shared" si="317"/>
        <v>2.4757804090419317E-3</v>
      </c>
      <c r="BL337">
        <f t="shared" si="318"/>
        <v>7.3883434370010728E-4</v>
      </c>
      <c r="BM337">
        <f t="shared" si="319"/>
        <v>2.1309599277512557E-2</v>
      </c>
      <c r="BN337">
        <f t="shared" si="320"/>
        <v>8.8695565541080346E-4</v>
      </c>
      <c r="BO337">
        <f t="shared" si="321"/>
        <v>3.3436832872318883E-2</v>
      </c>
      <c r="BP337">
        <f t="shared" si="322"/>
        <v>3.2769643983541835E-4</v>
      </c>
      <c r="BQ337">
        <f t="shared" si="323"/>
        <v>1.8935267315182098E-2</v>
      </c>
      <c r="BR337">
        <f t="shared" si="324"/>
        <v>4.6545944526568179E-4</v>
      </c>
      <c r="BS337">
        <f t="shared" si="325"/>
        <v>1.5253386475246822E-2</v>
      </c>
      <c r="BT337">
        <f t="shared" si="326"/>
        <v>1.2923755221882528E-3</v>
      </c>
      <c r="BU337">
        <f t="shared" si="327"/>
        <v>1.9624011270321837E-3</v>
      </c>
      <c r="BV337">
        <f t="shared" si="328"/>
        <v>1.0715237113157409E-3</v>
      </c>
      <c r="BW337">
        <f t="shared" si="329"/>
        <v>8.7911571155763093E-4</v>
      </c>
      <c r="BX337">
        <f t="shared" si="330"/>
        <v>4.313640869333989E-4</v>
      </c>
      <c r="BY337">
        <f t="shared" si="331"/>
        <v>3.6912452251951446E-5</v>
      </c>
    </row>
    <row r="338" spans="1:77" ht="15.75" thickBot="1">
      <c r="A338" s="1">
        <v>40836</v>
      </c>
      <c r="B338" s="3">
        <v>18.29</v>
      </c>
      <c r="C338" s="3">
        <v>177</v>
      </c>
      <c r="D338" s="3">
        <v>722</v>
      </c>
      <c r="E338" s="3">
        <v>385</v>
      </c>
      <c r="F338" s="2">
        <v>95.95</v>
      </c>
      <c r="G338" s="3">
        <v>3550</v>
      </c>
      <c r="H338" s="2">
        <v>138.03</v>
      </c>
      <c r="I338" s="3">
        <v>102.52</v>
      </c>
      <c r="J338" s="3">
        <v>435</v>
      </c>
      <c r="K338" s="3">
        <v>10950</v>
      </c>
      <c r="L338" s="3">
        <v>392</v>
      </c>
      <c r="M338" s="3">
        <v>172.77</v>
      </c>
      <c r="N338" s="3">
        <v>710.5</v>
      </c>
      <c r="O338" s="3">
        <v>915.9</v>
      </c>
      <c r="Q338">
        <f t="shared" si="277"/>
        <v>2.7412280701754779E-3</v>
      </c>
      <c r="R338">
        <f t="shared" si="278"/>
        <v>-4.2725797728501921E-2</v>
      </c>
      <c r="S338">
        <f t="shared" si="279"/>
        <v>-9.0584682953609979E-3</v>
      </c>
      <c r="T338">
        <f t="shared" si="280"/>
        <v>-2.9737903225806481E-2</v>
      </c>
      <c r="U338">
        <f t="shared" si="281"/>
        <v>-5.2083333333330373E-4</v>
      </c>
      <c r="V338">
        <f t="shared" si="282"/>
        <v>-1.8523638374343378E-2</v>
      </c>
      <c r="W338">
        <f t="shared" si="283"/>
        <v>-4.0725554242824279E-2</v>
      </c>
      <c r="X338">
        <f t="shared" si="284"/>
        <v>-2.3619047619047658E-2</v>
      </c>
      <c r="Y338">
        <f t="shared" si="285"/>
        <v>2.1126760563380281E-2</v>
      </c>
      <c r="Z338">
        <f t="shared" si="286"/>
        <v>-3.9052215884159719E-2</v>
      </c>
      <c r="AA338">
        <f t="shared" si="287"/>
        <v>1.7389047495458054E-2</v>
      </c>
      <c r="AB338">
        <f t="shared" si="288"/>
        <v>4.4767441860465709E-3</v>
      </c>
      <c r="AC338">
        <f t="shared" si="289"/>
        <v>-3.7857543466069061E-3</v>
      </c>
      <c r="AD338">
        <f t="shared" si="289"/>
        <v>-1.1440906637884536E-2</v>
      </c>
      <c r="AG338">
        <f t="shared" si="290"/>
        <v>5.0946575725286861E-6</v>
      </c>
      <c r="AH338">
        <f t="shared" si="291"/>
        <v>1.6697800068892295E-3</v>
      </c>
      <c r="AI338">
        <f t="shared" si="292"/>
        <v>7.6697987389781334E-5</v>
      </c>
      <c r="AJ338">
        <f t="shared" si="293"/>
        <v>8.7613857225150719E-4</v>
      </c>
      <c r="AK338">
        <f t="shared" si="294"/>
        <v>6.3113542072248957E-8</v>
      </c>
      <c r="AL338">
        <f t="shared" si="295"/>
        <v>3.5195685969292482E-4</v>
      </c>
      <c r="AM338">
        <f t="shared" si="296"/>
        <v>1.5472212741049359E-3</v>
      </c>
      <c r="AN338">
        <f t="shared" si="297"/>
        <v>5.0122522937531486E-4</v>
      </c>
      <c r="AO338">
        <f t="shared" si="298"/>
        <v>4.2920673476164748E-4</v>
      </c>
      <c r="AP338">
        <f t="shared" si="299"/>
        <v>1.56350806404284E-3</v>
      </c>
      <c r="AQ338">
        <f t="shared" si="300"/>
        <v>3.1311844144105209E-4</v>
      </c>
      <c r="AR338">
        <f t="shared" si="301"/>
        <v>2.1507427698142797E-5</v>
      </c>
      <c r="AS338">
        <f t="shared" si="302"/>
        <v>1.5968080119513583E-5</v>
      </c>
      <c r="AT338">
        <f t="shared" si="303"/>
        <v>1.2723856987137817E-4</v>
      </c>
      <c r="AV338">
        <f t="shared" si="304"/>
        <v>-4.3410041841004277E-2</v>
      </c>
      <c r="AW338">
        <f t="shared" si="305"/>
        <v>2.1939953810623622E-2</v>
      </c>
      <c r="AX338">
        <f t="shared" si="306"/>
        <v>3.1575939419917168E-2</v>
      </c>
      <c r="AY338">
        <f t="shared" si="307"/>
        <v>-0.18604651162790697</v>
      </c>
      <c r="AZ338">
        <f t="shared" si="308"/>
        <v>-1.5897435897435867E-2</v>
      </c>
      <c r="BA338">
        <f t="shared" si="309"/>
        <v>0.17471872931833224</v>
      </c>
      <c r="BB338">
        <f t="shared" si="310"/>
        <v>-7.0505050505050501E-2</v>
      </c>
      <c r="BC338">
        <f t="shared" si="311"/>
        <v>-0.14580903182802868</v>
      </c>
      <c r="BD338">
        <f t="shared" si="312"/>
        <v>2.7154663518299881E-2</v>
      </c>
      <c r="BE338">
        <f t="shared" si="313"/>
        <v>3.5950804162724691E-2</v>
      </c>
      <c r="BF338">
        <f t="shared" si="314"/>
        <v>3.430079155672823E-2</v>
      </c>
      <c r="BG338">
        <f t="shared" si="315"/>
        <v>-8.2089552238804736E-3</v>
      </c>
      <c r="BH338">
        <f t="shared" si="316"/>
        <v>1.2829650748396294E-2</v>
      </c>
      <c r="BI338">
        <f t="shared" si="317"/>
        <v>9.5899470899470148E-3</v>
      </c>
      <c r="BL338">
        <f t="shared" si="318"/>
        <v>3.1418232576923403E-3</v>
      </c>
      <c r="BM338">
        <f t="shared" si="319"/>
        <v>3.3004127242013902E-3</v>
      </c>
      <c r="BN338">
        <f t="shared" si="320"/>
        <v>1.4266887251844064E-3</v>
      </c>
      <c r="BO338">
        <f t="shared" si="321"/>
        <v>3.3921314948391151E-2</v>
      </c>
      <c r="BP338">
        <f t="shared" si="322"/>
        <v>1.392405993711067E-4</v>
      </c>
      <c r="BQ338">
        <f t="shared" si="323"/>
        <v>3.0451539063129879E-2</v>
      </c>
      <c r="BR338">
        <f t="shared" si="324"/>
        <v>1.9282031458239535E-3</v>
      </c>
      <c r="BS338">
        <f t="shared" si="325"/>
        <v>1.5540002111330742E-2</v>
      </c>
      <c r="BT338">
        <f t="shared" si="326"/>
        <v>3.4237393665918184E-4</v>
      </c>
      <c r="BU338">
        <f t="shared" si="327"/>
        <v>8.5661364494985664E-4</v>
      </c>
      <c r="BV338">
        <f t="shared" si="328"/>
        <v>1.6376586314505901E-3</v>
      </c>
      <c r="BW338">
        <f t="shared" si="329"/>
        <v>1.0931869633114593E-5</v>
      </c>
      <c r="BX338">
        <f t="shared" si="330"/>
        <v>8.6736491989867023E-5</v>
      </c>
      <c r="BY338">
        <f t="shared" si="331"/>
        <v>1.7396893971495045E-4</v>
      </c>
    </row>
    <row r="339" spans="1:77" ht="15.75" thickBot="1">
      <c r="A339" s="1">
        <v>40835</v>
      </c>
      <c r="B339" s="3">
        <v>18.239999999999998</v>
      </c>
      <c r="C339" s="3">
        <v>184.9</v>
      </c>
      <c r="D339" s="3">
        <v>728.6</v>
      </c>
      <c r="E339" s="3">
        <v>396.8</v>
      </c>
      <c r="F339" s="2">
        <v>96</v>
      </c>
      <c r="G339" s="3">
        <v>3617</v>
      </c>
      <c r="H339" s="2">
        <v>143.88999999999999</v>
      </c>
      <c r="I339" s="3">
        <v>105</v>
      </c>
      <c r="J339" s="3">
        <v>426</v>
      </c>
      <c r="K339" s="3">
        <v>11395</v>
      </c>
      <c r="L339" s="3">
        <v>385.3</v>
      </c>
      <c r="M339" s="3">
        <v>172</v>
      </c>
      <c r="N339" s="3">
        <v>713.2</v>
      </c>
      <c r="O339" s="3">
        <v>926.5</v>
      </c>
      <c r="Q339">
        <f t="shared" si="277"/>
        <v>1.0526315789473557E-2</v>
      </c>
      <c r="R339">
        <f t="shared" si="278"/>
        <v>3.3538289547233091E-2</v>
      </c>
      <c r="S339">
        <f t="shared" si="279"/>
        <v>-1.7810658994382169E-3</v>
      </c>
      <c r="T339">
        <f t="shared" si="280"/>
        <v>1.613316261203588E-2</v>
      </c>
      <c r="U339">
        <f t="shared" si="281"/>
        <v>-3.1152647975077586E-3</v>
      </c>
      <c r="V339">
        <f t="shared" si="282"/>
        <v>8.3010514665190929E-4</v>
      </c>
      <c r="W339">
        <f t="shared" si="283"/>
        <v>2.8520371694067053E-2</v>
      </c>
      <c r="X339">
        <f t="shared" si="284"/>
        <v>7.4058919803600604E-2</v>
      </c>
      <c r="Y339">
        <f t="shared" si="285"/>
        <v>1.5736766809728239E-2</v>
      </c>
      <c r="Z339">
        <f t="shared" si="286"/>
        <v>-5.6719022687609071E-3</v>
      </c>
      <c r="AA339">
        <f t="shared" si="287"/>
        <v>-1.709183673469385E-2</v>
      </c>
      <c r="AB339">
        <f t="shared" si="288"/>
        <v>1.7444903180788008E-4</v>
      </c>
      <c r="AC339">
        <f t="shared" si="289"/>
        <v>1.6533637400228084E-2</v>
      </c>
      <c r="AD339">
        <f t="shared" si="289"/>
        <v>1.5133499081180168E-3</v>
      </c>
      <c r="AG339">
        <f t="shared" si="290"/>
        <v>1.0084623342588866E-4</v>
      </c>
      <c r="AH339">
        <f t="shared" si="291"/>
        <v>1.2532411058984599E-3</v>
      </c>
      <c r="AI339">
        <f t="shared" si="292"/>
        <v>2.1913956158163405E-6</v>
      </c>
      <c r="AJ339">
        <f t="shared" si="293"/>
        <v>2.6475936249656954E-4</v>
      </c>
      <c r="AK339">
        <f t="shared" si="294"/>
        <v>8.0977555180058661E-6</v>
      </c>
      <c r="AL339">
        <f t="shared" si="295"/>
        <v>3.5192208202839103E-7</v>
      </c>
      <c r="AM339">
        <f t="shared" si="296"/>
        <v>8.9467942190294206E-4</v>
      </c>
      <c r="AN339">
        <f t="shared" si="297"/>
        <v>5.6685701637070873E-3</v>
      </c>
      <c r="AO339">
        <f t="shared" si="298"/>
        <v>2.3492647618200539E-4</v>
      </c>
      <c r="AP339">
        <f t="shared" si="299"/>
        <v>3.7956765135575206E-5</v>
      </c>
      <c r="AQ339">
        <f t="shared" si="300"/>
        <v>2.8176077127307192E-4</v>
      </c>
      <c r="AR339">
        <f t="shared" si="301"/>
        <v>1.1243613154284041E-7</v>
      </c>
      <c r="AS339">
        <f t="shared" si="302"/>
        <v>2.664528561970593E-4</v>
      </c>
      <c r="AT339">
        <f t="shared" si="303"/>
        <v>2.8031097683986715E-6</v>
      </c>
      <c r="AV339">
        <f t="shared" si="304"/>
        <v>-2.5641025641025664E-2</v>
      </c>
      <c r="AW339">
        <f t="shared" si="305"/>
        <v>6.8786127167630093E-2</v>
      </c>
      <c r="AX339">
        <f t="shared" si="306"/>
        <v>3.7891737891737921E-2</v>
      </c>
      <c r="AY339">
        <f t="shared" si="307"/>
        <v>-0.17965681207359929</v>
      </c>
      <c r="AZ339">
        <f t="shared" si="308"/>
        <v>-1.4373716632443589E-2</v>
      </c>
      <c r="BA339">
        <f t="shared" si="309"/>
        <v>0.20606868956318772</v>
      </c>
      <c r="BB339">
        <f t="shared" si="310"/>
        <v>-2.5795531482735293E-2</v>
      </c>
      <c r="BC339">
        <f t="shared" si="311"/>
        <v>-0.1404715127701375</v>
      </c>
      <c r="BD339">
        <f t="shared" si="312"/>
        <v>3.3980582524271843E-2</v>
      </c>
      <c r="BE339">
        <f t="shared" si="313"/>
        <v>6.2966417910447756E-2</v>
      </c>
      <c r="BF339">
        <f t="shared" si="314"/>
        <v>2.3373173970783562E-2</v>
      </c>
      <c r="BG339">
        <f t="shared" si="315"/>
        <v>-5.8105752469491182E-4</v>
      </c>
      <c r="BH339">
        <f t="shared" si="316"/>
        <v>4.8052902277737022E-2</v>
      </c>
      <c r="BI339">
        <f t="shared" si="317"/>
        <v>2.1049151421644284E-2</v>
      </c>
      <c r="BL339">
        <f t="shared" si="318"/>
        <v>1.46558449483759E-3</v>
      </c>
      <c r="BM339">
        <f t="shared" si="319"/>
        <v>1.0877528795176632E-2</v>
      </c>
      <c r="BN339">
        <f t="shared" si="320"/>
        <v>1.9436928196671188E-3</v>
      </c>
      <c r="BO339">
        <f t="shared" si="321"/>
        <v>3.1608466697766471E-2</v>
      </c>
      <c r="BP339">
        <f t="shared" si="322"/>
        <v>1.0560246771983829E-4</v>
      </c>
      <c r="BQ339">
        <f t="shared" si="323"/>
        <v>4.237572678132636E-2</v>
      </c>
      <c r="BR339">
        <f t="shared" si="324"/>
        <v>6.3713764498041859E-7</v>
      </c>
      <c r="BS339">
        <f t="shared" si="325"/>
        <v>1.4237745828720044E-2</v>
      </c>
      <c r="BT339">
        <f t="shared" si="326"/>
        <v>6.4157183475212134E-4</v>
      </c>
      <c r="BU339">
        <f t="shared" si="327"/>
        <v>3.1678409860951299E-3</v>
      </c>
      <c r="BV339">
        <f t="shared" si="328"/>
        <v>8.7263390661976542E-4</v>
      </c>
      <c r="BW339">
        <f t="shared" si="329"/>
        <v>1.8675879981324181E-5</v>
      </c>
      <c r="BX339">
        <f t="shared" si="330"/>
        <v>1.9834993297206979E-3</v>
      </c>
      <c r="BY339">
        <f t="shared" si="331"/>
        <v>6.0756989312636103E-4</v>
      </c>
    </row>
    <row r="340" spans="1:77" ht="15.75" thickBot="1">
      <c r="A340" s="1">
        <v>40834</v>
      </c>
      <c r="B340" s="3">
        <v>18.05</v>
      </c>
      <c r="C340" s="3">
        <v>178.9</v>
      </c>
      <c r="D340" s="3">
        <v>729.9</v>
      </c>
      <c r="E340" s="3">
        <v>390.5</v>
      </c>
      <c r="F340" s="2">
        <v>96.3</v>
      </c>
      <c r="G340" s="3">
        <v>3614</v>
      </c>
      <c r="H340" s="2">
        <v>139.9</v>
      </c>
      <c r="I340" s="3">
        <v>97.76</v>
      </c>
      <c r="J340" s="3">
        <v>419.4</v>
      </c>
      <c r="K340" s="3">
        <v>11460</v>
      </c>
      <c r="L340" s="3">
        <v>392</v>
      </c>
      <c r="M340" s="3">
        <v>171.97</v>
      </c>
      <c r="N340" s="3">
        <v>701.6</v>
      </c>
      <c r="O340" s="3">
        <v>925.1</v>
      </c>
      <c r="Q340">
        <f t="shared" si="277"/>
        <v>5.54323725055519E-4</v>
      </c>
      <c r="R340">
        <f t="shared" si="278"/>
        <v>-1.1602209944751351E-2</v>
      </c>
      <c r="S340">
        <f t="shared" si="279"/>
        <v>-1.3698630136989415E-4</v>
      </c>
      <c r="T340">
        <f t="shared" si="280"/>
        <v>-1.114206128133699E-2</v>
      </c>
      <c r="U340">
        <f t="shared" si="281"/>
        <v>5.1948051948048999E-4</v>
      </c>
      <c r="V340">
        <f t="shared" si="282"/>
        <v>3.2571428571428571E-2</v>
      </c>
      <c r="W340">
        <f t="shared" si="283"/>
        <v>-3.5727045373335441E-4</v>
      </c>
      <c r="X340">
        <f t="shared" si="284"/>
        <v>-3.2079207920792031E-2</v>
      </c>
      <c r="Y340">
        <f t="shared" si="285"/>
        <v>-3.3640552995391759E-2</v>
      </c>
      <c r="Z340">
        <f t="shared" si="286"/>
        <v>-5.6399132321041214E-3</v>
      </c>
      <c r="AA340">
        <f t="shared" si="287"/>
        <v>1.8181818181818181E-2</v>
      </c>
      <c r="AB340">
        <f t="shared" si="288"/>
        <v>-4.2269832078748685E-3</v>
      </c>
      <c r="AC340">
        <f t="shared" si="289"/>
        <v>-9.4592686714667969E-3</v>
      </c>
      <c r="AD340">
        <f t="shared" si="289"/>
        <v>7.7342047930283476E-3</v>
      </c>
      <c r="AG340">
        <f t="shared" si="290"/>
        <v>4.9323188822590991E-9</v>
      </c>
      <c r="AH340">
        <f t="shared" si="291"/>
        <v>9.4855015304590127E-5</v>
      </c>
      <c r="AI340">
        <f t="shared" si="292"/>
        <v>2.6811861609740069E-8</v>
      </c>
      <c r="AJ340">
        <f t="shared" si="293"/>
        <v>1.2108352856870208E-4</v>
      </c>
      <c r="AK340">
        <f t="shared" si="294"/>
        <v>6.2266265793643489E-7</v>
      </c>
      <c r="AL340">
        <f t="shared" si="295"/>
        <v>1.0455233587587087E-3</v>
      </c>
      <c r="AM340">
        <f t="shared" si="296"/>
        <v>1.0682258167450805E-6</v>
      </c>
      <c r="AN340">
        <f t="shared" si="297"/>
        <v>9.5161269414763099E-4</v>
      </c>
      <c r="AO340">
        <f t="shared" si="298"/>
        <v>1.1594030692132157E-3</v>
      </c>
      <c r="AP340">
        <f t="shared" si="299"/>
        <v>3.7563625525861299E-5</v>
      </c>
      <c r="AQ340">
        <f t="shared" si="300"/>
        <v>3.418033240586161E-4</v>
      </c>
      <c r="AR340">
        <f t="shared" si="301"/>
        <v>1.6533309621263746E-5</v>
      </c>
      <c r="AS340">
        <f t="shared" si="302"/>
        <v>9.3499662434874336E-5</v>
      </c>
      <c r="AT340">
        <f t="shared" si="303"/>
        <v>6.2332665610044348E-5</v>
      </c>
      <c r="AV340">
        <f t="shared" si="304"/>
        <v>-3.0612244897959197E-2</v>
      </c>
      <c r="AW340">
        <f t="shared" si="305"/>
        <v>-2.3684784981445117E-2</v>
      </c>
      <c r="AX340">
        <f t="shared" si="306"/>
        <v>-1.4979757085020274E-2</v>
      </c>
      <c r="AY340">
        <f t="shared" si="307"/>
        <v>-0.24174757281553397</v>
      </c>
      <c r="AZ340">
        <f t="shared" si="308"/>
        <v>-3.3132530120481903E-2</v>
      </c>
      <c r="BA340">
        <f t="shared" si="309"/>
        <v>0.12937499999999999</v>
      </c>
      <c r="BB340">
        <f t="shared" si="310"/>
        <v>-8.5620915032679698E-2</v>
      </c>
      <c r="BC340">
        <f t="shared" si="311"/>
        <v>-0.1903933747412008</v>
      </c>
      <c r="BD340">
        <f t="shared" si="312"/>
        <v>-3.800475059382477E-3</v>
      </c>
      <c r="BE340">
        <f t="shared" si="313"/>
        <v>5.8464948739262952E-2</v>
      </c>
      <c r="BF340">
        <f t="shared" si="314"/>
        <v>2.3498694516971279E-2</v>
      </c>
      <c r="BG340">
        <f t="shared" si="315"/>
        <v>-2.5113378684807293E-2</v>
      </c>
      <c r="BH340">
        <f t="shared" si="316"/>
        <v>-4.4792375765827064E-2</v>
      </c>
      <c r="BI340">
        <f t="shared" si="317"/>
        <v>-2.6722777485533904E-2</v>
      </c>
      <c r="BL340">
        <f t="shared" si="318"/>
        <v>1.8709234226460738E-3</v>
      </c>
      <c r="BM340">
        <f t="shared" si="319"/>
        <v>1.3981832405591025E-4</v>
      </c>
      <c r="BN340">
        <f t="shared" si="320"/>
        <v>7.716152382693688E-5</v>
      </c>
      <c r="BO340">
        <f t="shared" si="321"/>
        <v>5.7541676503339453E-2</v>
      </c>
      <c r="BP340">
        <f t="shared" si="322"/>
        <v>8.4303817135348679E-4</v>
      </c>
      <c r="BQ340">
        <f t="shared" si="323"/>
        <v>1.6682296360723575E-2</v>
      </c>
      <c r="BR340">
        <f t="shared" si="324"/>
        <v>3.4842073325913304E-3</v>
      </c>
      <c r="BS340">
        <f t="shared" si="325"/>
        <v>2.8643493530424127E-2</v>
      </c>
      <c r="BT340">
        <f t="shared" si="326"/>
        <v>1.5504705531313239E-4</v>
      </c>
      <c r="BU340">
        <f t="shared" si="327"/>
        <v>2.6813866416796651E-3</v>
      </c>
      <c r="BV340">
        <f t="shared" si="328"/>
        <v>8.800655106801134E-4</v>
      </c>
      <c r="BW340">
        <f t="shared" si="329"/>
        <v>4.0847487065696957E-4</v>
      </c>
      <c r="BX340">
        <f t="shared" si="330"/>
        <v>2.3337385811563515E-3</v>
      </c>
      <c r="BY340">
        <f t="shared" si="331"/>
        <v>5.3467294433141301E-4</v>
      </c>
    </row>
    <row r="341" spans="1:77" ht="15.75" thickBot="1">
      <c r="A341" s="1">
        <v>40833</v>
      </c>
      <c r="B341" s="3">
        <v>18.04</v>
      </c>
      <c r="C341" s="3">
        <v>181</v>
      </c>
      <c r="D341" s="3">
        <v>730</v>
      </c>
      <c r="E341" s="3">
        <v>394.9</v>
      </c>
      <c r="F341" s="2">
        <v>96.25</v>
      </c>
      <c r="G341" s="3">
        <v>3500</v>
      </c>
      <c r="H341" s="2">
        <v>139.94999999999999</v>
      </c>
      <c r="I341" s="3">
        <v>101</v>
      </c>
      <c r="J341" s="3">
        <v>434</v>
      </c>
      <c r="K341" s="3">
        <v>11525</v>
      </c>
      <c r="L341" s="3">
        <v>385</v>
      </c>
      <c r="M341" s="3">
        <v>172.7</v>
      </c>
      <c r="N341" s="3">
        <v>708.3</v>
      </c>
      <c r="O341" s="3">
        <v>918</v>
      </c>
      <c r="Q341">
        <f t="shared" si="277"/>
        <v>-2.2751895991332701E-2</v>
      </c>
      <c r="R341">
        <f t="shared" si="278"/>
        <v>-2.7548209366391185E-3</v>
      </c>
      <c r="S341">
        <f t="shared" si="279"/>
        <v>-3.1701817217137523E-2</v>
      </c>
      <c r="T341">
        <f t="shared" si="280"/>
        <v>-4.8204386599180526E-2</v>
      </c>
      <c r="U341">
        <f t="shared" si="281"/>
        <v>-5.3735661878681002E-3</v>
      </c>
      <c r="V341">
        <f t="shared" si="282"/>
        <v>5.7471264367816091E-3</v>
      </c>
      <c r="W341">
        <f t="shared" si="283"/>
        <v>-2.4874581939799481E-2</v>
      </c>
      <c r="X341">
        <f t="shared" si="284"/>
        <v>6.0144851474755998E-2</v>
      </c>
      <c r="Y341">
        <f t="shared" si="285"/>
        <v>-4.5871559633027525E-3</v>
      </c>
      <c r="Z341">
        <f t="shared" si="286"/>
        <v>-1.3270547945205479E-2</v>
      </c>
      <c r="AA341">
        <f t="shared" si="287"/>
        <v>-2.0356234096692113E-2</v>
      </c>
      <c r="AB341">
        <f t="shared" si="288"/>
        <v>-1.1567379988433606E-3</v>
      </c>
      <c r="AC341">
        <f t="shared" si="289"/>
        <v>-1.6913319238901275E-3</v>
      </c>
      <c r="AD341">
        <f t="shared" si="289"/>
        <v>-1.9125974997328751E-2</v>
      </c>
      <c r="AG341">
        <f t="shared" si="290"/>
        <v>5.3991119626957157E-4</v>
      </c>
      <c r="AH341">
        <f t="shared" si="291"/>
        <v>7.9560145217260555E-7</v>
      </c>
      <c r="AI341">
        <f t="shared" si="292"/>
        <v>9.8602830473512788E-4</v>
      </c>
      <c r="AJ341">
        <f t="shared" si="293"/>
        <v>2.3103520279728431E-3</v>
      </c>
      <c r="AK341">
        <f t="shared" si="294"/>
        <v>2.605037646476452E-5</v>
      </c>
      <c r="AL341">
        <f t="shared" si="295"/>
        <v>3.0362871594419178E-5</v>
      </c>
      <c r="AM341">
        <f t="shared" si="296"/>
        <v>5.5148704866648266E-4</v>
      </c>
      <c r="AN341">
        <f t="shared" si="297"/>
        <v>3.7669936277261061E-3</v>
      </c>
      <c r="AO341">
        <f t="shared" si="298"/>
        <v>2.4966124747115291E-5</v>
      </c>
      <c r="AP341">
        <f t="shared" si="299"/>
        <v>1.8932526768507523E-4</v>
      </c>
      <c r="AQ341">
        <f t="shared" si="300"/>
        <v>4.0200765458152789E-4</v>
      </c>
      <c r="AR341">
        <f t="shared" si="301"/>
        <v>9.9176115394872919E-7</v>
      </c>
      <c r="AS341">
        <f t="shared" si="302"/>
        <v>3.6160277950299595E-6</v>
      </c>
      <c r="AT341">
        <f t="shared" si="303"/>
        <v>3.5967410348316728E-4</v>
      </c>
      <c r="AV341">
        <f t="shared" si="304"/>
        <v>-6.8662880743417753E-2</v>
      </c>
      <c r="AW341">
        <f t="shared" si="305"/>
        <v>-3.2085561497326207E-2</v>
      </c>
      <c r="AX341">
        <f t="shared" si="306"/>
        <v>-4.8239895697522815E-2</v>
      </c>
      <c r="AY341">
        <f t="shared" si="307"/>
        <v>-0.22583807096647723</v>
      </c>
      <c r="AZ341">
        <f t="shared" si="308"/>
        <v>-4.4759825327510966E-2</v>
      </c>
      <c r="BA341">
        <f t="shared" si="309"/>
        <v>4.3219076005961254E-2</v>
      </c>
      <c r="BB341">
        <f t="shared" si="310"/>
        <v>-9.5930232558139678E-2</v>
      </c>
      <c r="BC341">
        <f t="shared" si="311"/>
        <v>-0.16376883589998345</v>
      </c>
      <c r="BD341">
        <f t="shared" si="312"/>
        <v>-2.0316027088036117E-2</v>
      </c>
      <c r="BE341">
        <f t="shared" si="313"/>
        <v>7.0201504317949665E-2</v>
      </c>
      <c r="BF341">
        <f t="shared" si="314"/>
        <v>-7.7319587628865982E-3</v>
      </c>
      <c r="BG341">
        <f t="shared" si="315"/>
        <v>-2.7042253521126824E-2</v>
      </c>
      <c r="BH341">
        <f t="shared" si="316"/>
        <v>5.3547523427041506E-2</v>
      </c>
      <c r="BI341">
        <f t="shared" si="317"/>
        <v>-5.1162790697674418E-2</v>
      </c>
      <c r="BL341">
        <f t="shared" si="318"/>
        <v>6.6104718299908518E-3</v>
      </c>
      <c r="BM341">
        <f t="shared" si="319"/>
        <v>1.1721744616432773E-5</v>
      </c>
      <c r="BN341">
        <f t="shared" si="320"/>
        <v>1.7677233182642033E-3</v>
      </c>
      <c r="BO341">
        <f t="shared" si="321"/>
        <v>5.0162095084815554E-2</v>
      </c>
      <c r="BP341">
        <f t="shared" si="322"/>
        <v>1.6534319795734847E-3</v>
      </c>
      <c r="BQ341">
        <f t="shared" si="323"/>
        <v>1.8493474768920908E-3</v>
      </c>
      <c r="BR341">
        <f t="shared" si="324"/>
        <v>4.8075491300825978E-3</v>
      </c>
      <c r="BS341">
        <f t="shared" si="325"/>
        <v>2.0340278674476599E-2</v>
      </c>
      <c r="BT341">
        <f t="shared" si="326"/>
        <v>8.3910686025781773E-4</v>
      </c>
      <c r="BU341">
        <f t="shared" si="327"/>
        <v>4.0346205403373487E-3</v>
      </c>
      <c r="BV341">
        <f t="shared" si="328"/>
        <v>2.4484587412165606E-6</v>
      </c>
      <c r="BW341">
        <f t="shared" si="329"/>
        <v>4.9016348642076885E-4</v>
      </c>
      <c r="BX341">
        <f t="shared" si="330"/>
        <v>2.5031125189283092E-3</v>
      </c>
      <c r="BY341">
        <f t="shared" si="331"/>
        <v>2.2622398459629213E-3</v>
      </c>
    </row>
    <row r="342" spans="1:77" ht="15.75" thickBot="1">
      <c r="A342" s="1">
        <v>40830</v>
      </c>
      <c r="B342" s="3">
        <v>18.46</v>
      </c>
      <c r="C342" s="3">
        <v>181.5</v>
      </c>
      <c r="D342" s="3">
        <v>753.9</v>
      </c>
      <c r="E342" s="3">
        <v>414.9</v>
      </c>
      <c r="F342" s="2">
        <v>96.77</v>
      </c>
      <c r="G342" s="3">
        <v>3480</v>
      </c>
      <c r="H342" s="2">
        <v>143.52000000000001</v>
      </c>
      <c r="I342" s="3">
        <v>95.27</v>
      </c>
      <c r="J342" s="3">
        <v>436</v>
      </c>
      <c r="K342" s="3">
        <v>11680</v>
      </c>
      <c r="L342" s="3">
        <v>393</v>
      </c>
      <c r="M342" s="3">
        <v>172.9</v>
      </c>
      <c r="N342" s="3">
        <v>709.5</v>
      </c>
      <c r="O342" s="3">
        <v>935.9</v>
      </c>
      <c r="Q342">
        <f t="shared" si="277"/>
        <v>1.4285714285714372E-2</v>
      </c>
      <c r="R342">
        <f t="shared" si="278"/>
        <v>4.3043503246939889E-2</v>
      </c>
      <c r="S342">
        <f t="shared" si="279"/>
        <v>-1.9635890767230199E-2</v>
      </c>
      <c r="T342">
        <f t="shared" si="280"/>
        <v>-2.0538243626062429E-2</v>
      </c>
      <c r="U342">
        <f t="shared" si="281"/>
        <v>-3.3985581874356159E-3</v>
      </c>
      <c r="V342">
        <f t="shared" si="282"/>
        <v>4.329004329004329E-3</v>
      </c>
      <c r="W342">
        <f t="shared" si="283"/>
        <v>2.8817204301075341E-2</v>
      </c>
      <c r="X342">
        <f t="shared" si="284"/>
        <v>3.8365122615803771E-2</v>
      </c>
      <c r="Y342">
        <f t="shared" si="285"/>
        <v>-6.154547526783653E-3</v>
      </c>
      <c r="Z342">
        <f t="shared" si="286"/>
        <v>9.6818810511756573E-3</v>
      </c>
      <c r="AA342">
        <f t="shared" si="287"/>
        <v>-1.231465192259356E-2</v>
      </c>
      <c r="AB342">
        <f t="shared" si="288"/>
        <v>-9.1690544412607131E-3</v>
      </c>
      <c r="AC342">
        <f t="shared" si="289"/>
        <v>1.5021459227467811E-2</v>
      </c>
      <c r="AD342">
        <f t="shared" si="289"/>
        <v>-6.3701029833315636E-3</v>
      </c>
      <c r="AG342">
        <f t="shared" si="290"/>
        <v>1.9048474306721129E-4</v>
      </c>
      <c r="AH342">
        <f t="shared" si="291"/>
        <v>2.0165811006149005E-3</v>
      </c>
      <c r="AI342">
        <f t="shared" si="292"/>
        <v>3.7384845809918936E-4</v>
      </c>
      <c r="AJ342">
        <f t="shared" si="293"/>
        <v>4.1615912046800464E-4</v>
      </c>
      <c r="AK342">
        <f t="shared" si="294"/>
        <v>9.7903214783078171E-6</v>
      </c>
      <c r="AL342">
        <f t="shared" si="295"/>
        <v>1.6745522963559694E-5</v>
      </c>
      <c r="AM342">
        <f t="shared" si="296"/>
        <v>9.1252476584897078E-4</v>
      </c>
      <c r="AN342">
        <f t="shared" si="297"/>
        <v>1.5678519478321382E-3</v>
      </c>
      <c r="AO342">
        <f t="shared" si="298"/>
        <v>4.308613393837338E-5</v>
      </c>
      <c r="AP342">
        <f t="shared" si="299"/>
        <v>8.4508989846140151E-5</v>
      </c>
      <c r="AQ342">
        <f t="shared" si="300"/>
        <v>1.4420518588848885E-4</v>
      </c>
      <c r="AR342">
        <f t="shared" si="301"/>
        <v>8.114746004135454E-5</v>
      </c>
      <c r="AS342">
        <f t="shared" si="302"/>
        <v>2.1937180987754596E-4</v>
      </c>
      <c r="AT342">
        <f t="shared" si="303"/>
        <v>3.8554212763850684E-5</v>
      </c>
      <c r="AV342">
        <f t="shared" si="304"/>
        <v>-4.2034250129735273E-2</v>
      </c>
      <c r="AW342">
        <f t="shared" si="305"/>
        <v>2.4786855626446763E-2</v>
      </c>
      <c r="AX342">
        <f t="shared" si="306"/>
        <v>-1.7079530638852702E-2</v>
      </c>
      <c r="AY342">
        <f t="shared" si="307"/>
        <v>-0.15498981670061104</v>
      </c>
      <c r="AZ342">
        <f t="shared" si="308"/>
        <v>-1.7563451776649787E-2</v>
      </c>
      <c r="BA342">
        <f t="shared" si="309"/>
        <v>9.0909090909090912E-2</v>
      </c>
      <c r="BB342">
        <f t="shared" si="310"/>
        <v>-3.9999999999999931E-2</v>
      </c>
      <c r="BC342">
        <f t="shared" si="311"/>
        <v>-0.21909836065573773</v>
      </c>
      <c r="BD342">
        <f t="shared" si="312"/>
        <v>3.9143449228643528E-3</v>
      </c>
      <c r="BE342">
        <f t="shared" si="313"/>
        <v>8.1481481481481488E-2</v>
      </c>
      <c r="BF342">
        <f t="shared" si="314"/>
        <v>2.6109660574412531E-2</v>
      </c>
      <c r="BG342">
        <f t="shared" si="315"/>
        <v>-2.3163841807909574E-2</v>
      </c>
      <c r="BH342">
        <f t="shared" si="316"/>
        <v>7.7939835916134834E-2</v>
      </c>
      <c r="BI342">
        <f t="shared" si="317"/>
        <v>-9.9439331429175687E-3</v>
      </c>
      <c r="BL342">
        <f t="shared" si="318"/>
        <v>2.9894843911143962E-3</v>
      </c>
      <c r="BM342">
        <f t="shared" si="319"/>
        <v>3.6356221439699178E-3</v>
      </c>
      <c r="BN342">
        <f t="shared" si="320"/>
        <v>1.1846008013210161E-4</v>
      </c>
      <c r="BO342">
        <f t="shared" si="321"/>
        <v>2.3445950552777952E-2</v>
      </c>
      <c r="BP342">
        <f t="shared" si="322"/>
        <v>1.8133426765413687E-4</v>
      </c>
      <c r="BQ342">
        <f t="shared" si="323"/>
        <v>8.2254116381543594E-3</v>
      </c>
      <c r="BR342">
        <f t="shared" si="324"/>
        <v>1.7972779361778913E-4</v>
      </c>
      <c r="BS342">
        <f t="shared" si="325"/>
        <v>3.9183756572999599E-2</v>
      </c>
      <c r="BT342">
        <f t="shared" si="326"/>
        <v>2.2438877762499798E-5</v>
      </c>
      <c r="BU342">
        <f t="shared" si="327"/>
        <v>5.594836559750317E-3</v>
      </c>
      <c r="BV342">
        <f t="shared" si="328"/>
        <v>1.0417959604912994E-3</v>
      </c>
      <c r="BW342">
        <f t="shared" si="329"/>
        <v>3.3347231592325345E-4</v>
      </c>
      <c r="BX342">
        <f t="shared" si="330"/>
        <v>5.5388466347693205E-3</v>
      </c>
      <c r="BY342">
        <f t="shared" si="331"/>
        <v>4.0248260338417915E-5</v>
      </c>
    </row>
    <row r="343" spans="1:77" ht="15.75" thickBot="1">
      <c r="A343" s="1">
        <v>40829</v>
      </c>
      <c r="B343" s="3">
        <v>18.2</v>
      </c>
      <c r="C343" s="3">
        <v>174.01</v>
      </c>
      <c r="D343" s="3">
        <v>769</v>
      </c>
      <c r="E343" s="3">
        <v>423.6</v>
      </c>
      <c r="F343" s="2">
        <v>97.1</v>
      </c>
      <c r="G343" s="3">
        <v>3465</v>
      </c>
      <c r="H343" s="2">
        <v>139.5</v>
      </c>
      <c r="I343" s="3">
        <v>91.75</v>
      </c>
      <c r="J343" s="3">
        <v>438.7</v>
      </c>
      <c r="K343" s="3">
        <v>11568</v>
      </c>
      <c r="L343" s="3">
        <v>397.9</v>
      </c>
      <c r="M343" s="3">
        <v>174.5</v>
      </c>
      <c r="N343" s="3">
        <v>699</v>
      </c>
      <c r="O343" s="3">
        <v>941.9</v>
      </c>
      <c r="Q343">
        <f t="shared" si="277"/>
        <v>0</v>
      </c>
      <c r="R343">
        <f t="shared" si="278"/>
        <v>-3.327777777777783E-2</v>
      </c>
      <c r="S343">
        <f t="shared" si="279"/>
        <v>2.3968042609853527E-2</v>
      </c>
      <c r="T343">
        <f t="shared" si="280"/>
        <v>-6.4694192978582366E-2</v>
      </c>
      <c r="U343">
        <f t="shared" si="281"/>
        <v>6.2176165803108216E-3</v>
      </c>
      <c r="V343">
        <f t="shared" si="282"/>
        <v>-3.4512510785159622E-3</v>
      </c>
      <c r="W343">
        <f t="shared" si="283"/>
        <v>-7.1881004910681872E-3</v>
      </c>
      <c r="X343">
        <f t="shared" si="284"/>
        <v>-2.1333333333333333E-2</v>
      </c>
      <c r="Y343">
        <f t="shared" si="285"/>
        <v>1.5981735159817092E-3</v>
      </c>
      <c r="Z343">
        <f t="shared" si="286"/>
        <v>-1.1282051282051283E-2</v>
      </c>
      <c r="AA343">
        <f t="shared" si="287"/>
        <v>7.3417721518986767E-3</v>
      </c>
      <c r="AB343">
        <f t="shared" si="288"/>
        <v>5.8796403043579106E-3</v>
      </c>
      <c r="AC343">
        <f t="shared" si="289"/>
        <v>-1.5492957746478873E-2</v>
      </c>
      <c r="AD343">
        <f t="shared" si="289"/>
        <v>-6.2249419708799089E-3</v>
      </c>
      <c r="AG343">
        <f t="shared" si="290"/>
        <v>2.3434627982572245E-7</v>
      </c>
      <c r="AH343">
        <f t="shared" si="291"/>
        <v>9.86897310444039E-4</v>
      </c>
      <c r="AI343">
        <f t="shared" si="292"/>
        <v>5.8897330364942864E-4</v>
      </c>
      <c r="AJ343">
        <f t="shared" si="293"/>
        <v>4.1674678135186745E-3</v>
      </c>
      <c r="AK343">
        <f t="shared" si="294"/>
        <v>4.2084098921146189E-5</v>
      </c>
      <c r="AL343">
        <f t="shared" si="295"/>
        <v>1.3602273503933695E-5</v>
      </c>
      <c r="AM343">
        <f t="shared" si="296"/>
        <v>3.3608454629560033E-5</v>
      </c>
      <c r="AN343">
        <f t="shared" si="297"/>
        <v>4.0410430214969276E-4</v>
      </c>
      <c r="AO343">
        <f t="shared" si="298"/>
        <v>1.4130508469954952E-6</v>
      </c>
      <c r="AP343">
        <f t="shared" si="299"/>
        <v>1.3855774070130805E-4</v>
      </c>
      <c r="AQ343">
        <f t="shared" si="300"/>
        <v>5.8490033403218279E-5</v>
      </c>
      <c r="AR343">
        <f t="shared" si="301"/>
        <v>3.6487715710182348E-5</v>
      </c>
      <c r="AS343">
        <f t="shared" si="302"/>
        <v>2.4659084898997531E-4</v>
      </c>
      <c r="AT343">
        <f t="shared" si="303"/>
        <v>3.6772615841299912E-5</v>
      </c>
      <c r="AV343">
        <f t="shared" si="304"/>
        <v>-4.7120418848167644E-2</v>
      </c>
      <c r="AW343">
        <f t="shared" si="305"/>
        <v>-3.327777777777783E-2</v>
      </c>
      <c r="AX343">
        <f t="shared" si="306"/>
        <v>2.5333333333333333E-2</v>
      </c>
      <c r="AY343">
        <f t="shared" si="307"/>
        <v>-0.15952380952380948</v>
      </c>
      <c r="AZ343">
        <f t="shared" si="308"/>
        <v>-8.1716036772217712E-3</v>
      </c>
      <c r="BA343">
        <f t="shared" si="309"/>
        <v>7.7760497667185069E-2</v>
      </c>
      <c r="BB343">
        <f t="shared" si="310"/>
        <v>-8.8294882687405998E-2</v>
      </c>
      <c r="BC343">
        <f t="shared" si="311"/>
        <v>-0.29281640203483894</v>
      </c>
      <c r="BD343">
        <f t="shared" si="312"/>
        <v>1.7865429234338721E-2</v>
      </c>
      <c r="BE343">
        <f t="shared" si="313"/>
        <v>9.6492890995260663E-2</v>
      </c>
      <c r="BF343">
        <f t="shared" si="314"/>
        <v>4.1623036649214601E-2</v>
      </c>
      <c r="BG343">
        <f t="shared" si="315"/>
        <v>-1.4124293785310734E-2</v>
      </c>
      <c r="BH343">
        <f t="shared" si="316"/>
        <v>5.5891238670694864E-2</v>
      </c>
      <c r="BI343">
        <f t="shared" si="317"/>
        <v>-4.9651383900275146E-3</v>
      </c>
      <c r="BL343">
        <f t="shared" si="318"/>
        <v>3.5715380311093568E-3</v>
      </c>
      <c r="BM343">
        <f t="shared" si="319"/>
        <v>4.9795345335001468E-6</v>
      </c>
      <c r="BN343">
        <f t="shared" si="320"/>
        <v>9.9407324901803367E-4</v>
      </c>
      <c r="BO343">
        <f t="shared" si="321"/>
        <v>2.4855004006298812E-2</v>
      </c>
      <c r="BP343">
        <f t="shared" si="322"/>
        <v>1.6599050042204448E-5</v>
      </c>
      <c r="BQ343">
        <f t="shared" si="323"/>
        <v>6.0132986613453164E-3</v>
      </c>
      <c r="BR343">
        <f t="shared" si="324"/>
        <v>3.807030946477771E-3</v>
      </c>
      <c r="BS343">
        <f t="shared" si="325"/>
        <v>7.3802912712777141E-2</v>
      </c>
      <c r="BT343">
        <f t="shared" si="326"/>
        <v>8.4899916196755265E-5</v>
      </c>
      <c r="BU343">
        <f t="shared" si="327"/>
        <v>8.0658450103579318E-3</v>
      </c>
      <c r="BV343">
        <f t="shared" si="328"/>
        <v>2.2839070624229513E-3</v>
      </c>
      <c r="BW343">
        <f t="shared" si="329"/>
        <v>8.5039314874256968E-5</v>
      </c>
      <c r="BX343">
        <f t="shared" si="330"/>
        <v>2.7431228962156258E-3</v>
      </c>
      <c r="BY343">
        <f t="shared" si="331"/>
        <v>1.8641994952717983E-6</v>
      </c>
    </row>
    <row r="344" spans="1:77" ht="15.75" thickBot="1">
      <c r="A344" s="1">
        <v>40828</v>
      </c>
      <c r="B344" s="3">
        <v>18.2</v>
      </c>
      <c r="C344" s="3">
        <v>180</v>
      </c>
      <c r="D344" s="3">
        <v>751</v>
      </c>
      <c r="E344" s="3">
        <v>452.9</v>
      </c>
      <c r="F344" s="2">
        <v>96.5</v>
      </c>
      <c r="G344" s="3">
        <v>3477</v>
      </c>
      <c r="H344" s="2">
        <v>140.51</v>
      </c>
      <c r="I344" s="3">
        <v>93.75</v>
      </c>
      <c r="J344" s="3">
        <v>438</v>
      </c>
      <c r="K344" s="3">
        <v>11700</v>
      </c>
      <c r="L344" s="3">
        <v>395</v>
      </c>
      <c r="M344" s="3">
        <v>173.48</v>
      </c>
      <c r="N344" s="3">
        <v>710</v>
      </c>
      <c r="O344" s="3">
        <v>947.8</v>
      </c>
      <c r="Q344">
        <f t="shared" si="277"/>
        <v>-1.0976948408342247E-3</v>
      </c>
      <c r="R344">
        <f t="shared" si="278"/>
        <v>4.9562682215743441E-2</v>
      </c>
      <c r="S344">
        <f t="shared" si="279"/>
        <v>5.4775280898876406E-2</v>
      </c>
      <c r="T344">
        <f t="shared" si="280"/>
        <v>2.5821064552661331E-2</v>
      </c>
      <c r="U344">
        <f t="shared" si="281"/>
        <v>3.1185031185030888E-3</v>
      </c>
      <c r="V344">
        <f t="shared" si="282"/>
        <v>1.6666666666666666E-2</v>
      </c>
      <c r="W344">
        <f t="shared" si="283"/>
        <v>2.7796064662423983E-2</v>
      </c>
      <c r="X344">
        <f t="shared" si="284"/>
        <v>8.0069124423963176E-2</v>
      </c>
      <c r="Y344">
        <f t="shared" si="285"/>
        <v>1.0380622837370242E-2</v>
      </c>
      <c r="Z344">
        <f t="shared" si="286"/>
        <v>1.7391304347826087E-2</v>
      </c>
      <c r="AA344">
        <f t="shared" si="287"/>
        <v>7.6530612244897957E-3</v>
      </c>
      <c r="AB344">
        <f t="shared" si="288"/>
        <v>8.6046511627906382E-3</v>
      </c>
      <c r="AC344">
        <f t="shared" si="289"/>
        <v>3.7859961993860512E-2</v>
      </c>
      <c r="AD344">
        <f t="shared" si="289"/>
        <v>2.5424645677810238E-2</v>
      </c>
      <c r="AG344">
        <f t="shared" si="290"/>
        <v>2.5020535810679208E-6</v>
      </c>
      <c r="AH344">
        <f t="shared" si="291"/>
        <v>2.6445859805494841E-3</v>
      </c>
      <c r="AI344">
        <f t="shared" si="292"/>
        <v>3.0333669303746515E-3</v>
      </c>
      <c r="AJ344">
        <f t="shared" si="293"/>
        <v>6.7388680033676133E-4</v>
      </c>
      <c r="AK344">
        <f t="shared" si="294"/>
        <v>1.1479305394285659E-5</v>
      </c>
      <c r="AL344">
        <f t="shared" si="295"/>
        <v>2.6993805629087886E-4</v>
      </c>
      <c r="AM344">
        <f t="shared" si="296"/>
        <v>8.5187426883393002E-4</v>
      </c>
      <c r="AN344">
        <f t="shared" si="297"/>
        <v>6.6097082225212581E-3</v>
      </c>
      <c r="AO344">
        <f t="shared" si="298"/>
        <v>9.9424180799986665E-5</v>
      </c>
      <c r="AP344">
        <f t="shared" si="299"/>
        <v>2.8568775956356658E-4</v>
      </c>
      <c r="AQ344">
        <f t="shared" si="300"/>
        <v>6.3348335806604533E-5</v>
      </c>
      <c r="AR344">
        <f t="shared" si="301"/>
        <v>7.6834290111320319E-5</v>
      </c>
      <c r="AS344">
        <f t="shared" si="302"/>
        <v>1.417500536393831E-3</v>
      </c>
      <c r="AT344">
        <f t="shared" si="303"/>
        <v>6.546201019932195E-4</v>
      </c>
      <c r="AV344">
        <f t="shared" si="304"/>
        <v>-3.601694915254236E-2</v>
      </c>
      <c r="AW344">
        <f t="shared" si="305"/>
        <v>1.8675721561969505E-2</v>
      </c>
      <c r="AX344">
        <f t="shared" si="306"/>
        <v>6.7024128686327079E-3</v>
      </c>
      <c r="AY344">
        <f t="shared" si="307"/>
        <v>-0.10494071146245064</v>
      </c>
      <c r="AZ344">
        <f t="shared" si="308"/>
        <v>-1.7311608961303491E-2</v>
      </c>
      <c r="BA344">
        <f t="shared" si="309"/>
        <v>8.6562500000000001E-2</v>
      </c>
      <c r="BB344">
        <f t="shared" si="310"/>
        <v>-6.6378737541528302E-2</v>
      </c>
      <c r="BC344">
        <f t="shared" si="311"/>
        <v>-0.2816642402881005</v>
      </c>
      <c r="BD344">
        <f t="shared" si="312"/>
        <v>1.3888888888888888E-2</v>
      </c>
      <c r="BE344">
        <f t="shared" si="313"/>
        <v>9.8591549295774641E-2</v>
      </c>
      <c r="BF344">
        <f t="shared" si="314"/>
        <v>2.0671834625322998E-2</v>
      </c>
      <c r="BG344">
        <f t="shared" si="315"/>
        <v>-1.4318181818181876E-2</v>
      </c>
      <c r="BH344">
        <f t="shared" si="316"/>
        <v>4.5655375552282766E-2</v>
      </c>
      <c r="BI344">
        <f t="shared" si="317"/>
        <v>7.3909830007383784E-4</v>
      </c>
      <c r="BL344">
        <f t="shared" si="318"/>
        <v>2.3676862690030862E-3</v>
      </c>
      <c r="BM344">
        <f t="shared" si="319"/>
        <v>2.9360127519798126E-3</v>
      </c>
      <c r="BN344">
        <f t="shared" si="320"/>
        <v>1.6635857718548208E-4</v>
      </c>
      <c r="BO344">
        <f t="shared" si="321"/>
        <v>1.062375484782363E-2</v>
      </c>
      <c r="BP344">
        <f t="shared" si="322"/>
        <v>1.7461504096460921E-4</v>
      </c>
      <c r="BQ344">
        <f t="shared" si="323"/>
        <v>7.4558845795051386E-3</v>
      </c>
      <c r="BR344">
        <f t="shared" si="324"/>
        <v>1.5828459891090597E-3</v>
      </c>
      <c r="BS344">
        <f t="shared" si="325"/>
        <v>6.7867936669473744E-2</v>
      </c>
      <c r="BT344">
        <f t="shared" si="326"/>
        <v>2.7432188809685318E-5</v>
      </c>
      <c r="BU344">
        <f t="shared" si="327"/>
        <v>8.4472105891735955E-3</v>
      </c>
      <c r="BV344">
        <f t="shared" si="328"/>
        <v>7.2033397249266883E-4</v>
      </c>
      <c r="BW344">
        <f t="shared" si="329"/>
        <v>8.8652852821675818E-5</v>
      </c>
      <c r="BX344">
        <f t="shared" si="330"/>
        <v>1.7756925931561654E-3</v>
      </c>
      <c r="BY344">
        <f t="shared" si="331"/>
        <v>1.8825877734773308E-5</v>
      </c>
    </row>
    <row r="345" spans="1:77" ht="15.75" thickBot="1">
      <c r="A345" s="1">
        <v>40827</v>
      </c>
      <c r="B345" s="3">
        <v>18.22</v>
      </c>
      <c r="C345" s="3">
        <v>171.5</v>
      </c>
      <c r="D345" s="3">
        <v>712</v>
      </c>
      <c r="E345" s="3">
        <v>441.5</v>
      </c>
      <c r="F345" s="2">
        <v>96.2</v>
      </c>
      <c r="G345" s="3">
        <v>3420</v>
      </c>
      <c r="H345" s="2">
        <v>136.71</v>
      </c>
      <c r="I345" s="3">
        <v>86.8</v>
      </c>
      <c r="J345" s="3">
        <v>433.5</v>
      </c>
      <c r="K345" s="3">
        <v>11500</v>
      </c>
      <c r="L345" s="3">
        <v>392</v>
      </c>
      <c r="M345" s="3">
        <v>172</v>
      </c>
      <c r="N345" s="3">
        <v>684.1</v>
      </c>
      <c r="O345" s="3">
        <v>924.3</v>
      </c>
      <c r="Q345">
        <f t="shared" si="277"/>
        <v>9.4182825484763512E-3</v>
      </c>
      <c r="R345">
        <f t="shared" si="278"/>
        <v>7.8616352201257858E-2</v>
      </c>
      <c r="S345">
        <f t="shared" si="279"/>
        <v>0</v>
      </c>
      <c r="T345">
        <f t="shared" si="280"/>
        <v>-5.6306306306306304E-3</v>
      </c>
      <c r="U345">
        <f t="shared" si="281"/>
        <v>5.5398766593498603E-3</v>
      </c>
      <c r="V345">
        <f t="shared" si="282"/>
        <v>-2.8960817717206135E-2</v>
      </c>
      <c r="W345">
        <f t="shared" si="283"/>
        <v>-1.6474820143884836E-2</v>
      </c>
      <c r="X345">
        <f t="shared" si="284"/>
        <v>2.1176470588235262E-2</v>
      </c>
      <c r="Y345">
        <f t="shared" si="285"/>
        <v>-5.7339449541284407E-3</v>
      </c>
      <c r="Z345">
        <f t="shared" si="286"/>
        <v>2.5961281113391025E-2</v>
      </c>
      <c r="AA345">
        <f t="shared" si="287"/>
        <v>-1.2594458438287154E-2</v>
      </c>
      <c r="AB345">
        <f t="shared" si="288"/>
        <v>-5.7803468208092483E-3</v>
      </c>
      <c r="AC345">
        <f t="shared" si="289"/>
        <v>-7.1117561683599088E-3</v>
      </c>
      <c r="AD345">
        <f t="shared" si="289"/>
        <v>-9.2185657626755527E-3</v>
      </c>
      <c r="AG345">
        <f t="shared" si="290"/>
        <v>7.9819738326329616E-5</v>
      </c>
      <c r="AH345">
        <f t="shared" si="291"/>
        <v>6.476902952342399E-3</v>
      </c>
      <c r="AI345">
        <f t="shared" si="292"/>
        <v>9.0438280862203574E-8</v>
      </c>
      <c r="AJ345">
        <f t="shared" si="293"/>
        <v>3.0166078207794067E-5</v>
      </c>
      <c r="AK345">
        <f t="shared" si="294"/>
        <v>3.3750126484093368E-5</v>
      </c>
      <c r="AL345">
        <f t="shared" si="295"/>
        <v>8.525052563105465E-4</v>
      </c>
      <c r="AM345">
        <f t="shared" si="296"/>
        <v>2.2752704352572054E-4</v>
      </c>
      <c r="AN345">
        <f t="shared" si="297"/>
        <v>5.0209418450044543E-4</v>
      </c>
      <c r="AO345">
        <f t="shared" si="298"/>
        <v>3.7741367457696707E-5</v>
      </c>
      <c r="AP345">
        <f t="shared" si="299"/>
        <v>6.488369051322354E-4</v>
      </c>
      <c r="AQ345">
        <f t="shared" si="300"/>
        <v>1.5100361661063826E-4</v>
      </c>
      <c r="AR345">
        <f t="shared" si="301"/>
        <v>3.1578565349262517E-5</v>
      </c>
      <c r="AS345">
        <f t="shared" si="302"/>
        <v>5.3611828165987819E-5</v>
      </c>
      <c r="AT345">
        <f t="shared" si="303"/>
        <v>8.2041325224913931E-5</v>
      </c>
      <c r="AV345">
        <f t="shared" si="304"/>
        <v>-6.9933639612047016E-2</v>
      </c>
      <c r="AW345">
        <f t="shared" si="305"/>
        <v>-0.12186379928315418</v>
      </c>
      <c r="AX345">
        <f t="shared" si="306"/>
        <v>-6.0686015831134567E-2</v>
      </c>
      <c r="AY345">
        <f t="shared" si="307"/>
        <v>-0.17783985102420857</v>
      </c>
      <c r="AZ345">
        <f t="shared" si="308"/>
        <v>-4.2786069651741268E-2</v>
      </c>
      <c r="BA345">
        <f t="shared" si="309"/>
        <v>2.0895522388059702E-2</v>
      </c>
      <c r="BB345">
        <f t="shared" si="310"/>
        <v>-0.15192307692307683</v>
      </c>
      <c r="BC345">
        <f t="shared" si="311"/>
        <v>-0.35512630014858843</v>
      </c>
      <c r="BD345">
        <f t="shared" si="312"/>
        <v>-3.6666666666666667E-2</v>
      </c>
      <c r="BE345">
        <f t="shared" si="313"/>
        <v>5.7957681692732292E-2</v>
      </c>
      <c r="BF345">
        <f t="shared" si="314"/>
        <v>-1.2594458438287154E-2</v>
      </c>
      <c r="BG345">
        <f t="shared" si="315"/>
        <v>-4.4497527915115777E-2</v>
      </c>
      <c r="BH345">
        <f t="shared" si="316"/>
        <v>-4.9993056519927789E-2</v>
      </c>
      <c r="BI345">
        <f t="shared" si="317"/>
        <v>-6.0479772311445419E-2</v>
      </c>
      <c r="BL345">
        <f t="shared" si="318"/>
        <v>6.8187242701569757E-3</v>
      </c>
      <c r="BM345">
        <f t="shared" si="319"/>
        <v>7.4571056179405636E-3</v>
      </c>
      <c r="BN345">
        <f t="shared" si="320"/>
        <v>2.9692060882246193E-3</v>
      </c>
      <c r="BO345">
        <f t="shared" si="321"/>
        <v>3.0965701388941429E-2</v>
      </c>
      <c r="BP345">
        <f t="shared" si="322"/>
        <v>1.4968123469300239E-3</v>
      </c>
      <c r="BQ345">
        <f t="shared" si="323"/>
        <v>4.2768252689243341E-4</v>
      </c>
      <c r="BR345">
        <f t="shared" si="324"/>
        <v>1.5707442566719815E-2</v>
      </c>
      <c r="BS345">
        <f t="shared" si="325"/>
        <v>0.11154051170641847</v>
      </c>
      <c r="BT345">
        <f t="shared" si="326"/>
        <v>2.0537193882049372E-3</v>
      </c>
      <c r="BU345">
        <f t="shared" si="327"/>
        <v>2.6291092482183124E-3</v>
      </c>
      <c r="BV345">
        <f t="shared" si="328"/>
        <v>4.1309604844335533E-5</v>
      </c>
      <c r="BW345">
        <f t="shared" si="329"/>
        <v>1.5677569366341628E-3</v>
      </c>
      <c r="BX345">
        <f t="shared" si="330"/>
        <v>2.8632627845950839E-3</v>
      </c>
      <c r="BY345">
        <f t="shared" si="331"/>
        <v>3.2353333571316194E-3</v>
      </c>
    </row>
    <row r="346" spans="1:77" ht="15.75" thickBot="1">
      <c r="A346" s="1">
        <v>40826</v>
      </c>
      <c r="B346" s="3">
        <v>18.05</v>
      </c>
      <c r="C346" s="3">
        <v>159</v>
      </c>
      <c r="D346" s="3">
        <v>712</v>
      </c>
      <c r="E346" s="3">
        <v>444</v>
      </c>
      <c r="F346" s="2">
        <v>95.67</v>
      </c>
      <c r="G346" s="3">
        <v>3522</v>
      </c>
      <c r="H346" s="2">
        <v>139</v>
      </c>
      <c r="I346" s="3">
        <v>85</v>
      </c>
      <c r="J346" s="3">
        <v>436</v>
      </c>
      <c r="K346" s="3">
        <v>11209</v>
      </c>
      <c r="L346" s="3">
        <v>397</v>
      </c>
      <c r="M346" s="3">
        <v>173</v>
      </c>
      <c r="N346" s="3">
        <v>689</v>
      </c>
      <c r="O346" s="3">
        <v>932.9</v>
      </c>
      <c r="Q346">
        <f t="shared" si="277"/>
        <v>-1.2041598248494738E-2</v>
      </c>
      <c r="R346">
        <f t="shared" si="278"/>
        <v>1.7600000000000001E-2</v>
      </c>
      <c r="S346">
        <f t="shared" si="279"/>
        <v>1.5691868758915834E-2</v>
      </c>
      <c r="T346">
        <f t="shared" si="280"/>
        <v>-0.13416536661466452</v>
      </c>
      <c r="U346">
        <f t="shared" si="281"/>
        <v>-1.3569937369519358E-3</v>
      </c>
      <c r="V346">
        <f t="shared" si="282"/>
        <v>8.0137378362907848E-3</v>
      </c>
      <c r="W346">
        <f t="shared" si="283"/>
        <v>1.5339663988312595E-2</v>
      </c>
      <c r="X346">
        <f t="shared" si="284"/>
        <v>-1.1627906976744186E-2</v>
      </c>
      <c r="Y346">
        <f t="shared" si="285"/>
        <v>8.558871154290975E-3</v>
      </c>
      <c r="Z346">
        <f t="shared" si="286"/>
        <v>8.9108910891089101E-3</v>
      </c>
      <c r="AA346">
        <f t="shared" si="287"/>
        <v>5.0632911392405064E-3</v>
      </c>
      <c r="AB346">
        <f t="shared" si="288"/>
        <v>0</v>
      </c>
      <c r="AC346">
        <f t="shared" si="289"/>
        <v>-1.7258593638567996E-2</v>
      </c>
      <c r="AD346">
        <f t="shared" si="289"/>
        <v>-1.8103357541311489E-2</v>
      </c>
      <c r="AG346">
        <f t="shared" si="290"/>
        <v>1.5689294764820389E-4</v>
      </c>
      <c r="AH346">
        <f t="shared" si="291"/>
        <v>3.7880276358991398E-4</v>
      </c>
      <c r="AI346">
        <f t="shared" si="292"/>
        <v>2.5576320166048372E-4</v>
      </c>
      <c r="AJ346">
        <f t="shared" si="293"/>
        <v>1.7963263918111885E-2</v>
      </c>
      <c r="AK346">
        <f t="shared" si="294"/>
        <v>1.182405031231178E-6</v>
      </c>
      <c r="AL346">
        <f t="shared" si="295"/>
        <v>6.04795965594092E-5</v>
      </c>
      <c r="AM346">
        <f t="shared" si="296"/>
        <v>2.7990911313361164E-4</v>
      </c>
      <c r="AN346">
        <f t="shared" si="297"/>
        <v>1.0809593157861026E-4</v>
      </c>
      <c r="AO346">
        <f t="shared" si="298"/>
        <v>6.6412977737747048E-5</v>
      </c>
      <c r="AP346">
        <f t="shared" si="299"/>
        <v>7.0928183395066707E-5</v>
      </c>
      <c r="AQ346">
        <f t="shared" si="300"/>
        <v>2.8830420848565056E-5</v>
      </c>
      <c r="AR346">
        <f t="shared" si="301"/>
        <v>2.5877851239446424E-8</v>
      </c>
      <c r="AS346">
        <f t="shared" si="302"/>
        <v>3.0516062651181992E-4</v>
      </c>
      <c r="AT346">
        <f t="shared" si="303"/>
        <v>3.2193181462653964E-4</v>
      </c>
      <c r="AV346">
        <f t="shared" si="304"/>
        <v>-8.5612968591691888E-2</v>
      </c>
      <c r="AW346">
        <f t="shared" si="305"/>
        <v>-0.22058823529411764</v>
      </c>
      <c r="AX346">
        <f t="shared" si="306"/>
        <v>-8.1290322580645155E-2</v>
      </c>
      <c r="AY346">
        <f t="shared" si="307"/>
        <v>-0.22118926504122086</v>
      </c>
      <c r="AZ346">
        <f t="shared" si="308"/>
        <v>-5.2772277227722757E-2</v>
      </c>
      <c r="BA346">
        <f t="shared" si="309"/>
        <v>2.2054556006964595E-2</v>
      </c>
      <c r="BB346">
        <f t="shared" si="310"/>
        <v>-0.16516516516516516</v>
      </c>
      <c r="BC346">
        <f t="shared" si="311"/>
        <v>-0.34615384615384615</v>
      </c>
      <c r="BD346">
        <f t="shared" si="312"/>
        <v>-3.9647577092511016E-2</v>
      </c>
      <c r="BE346">
        <f t="shared" si="313"/>
        <v>3.242147922998987E-2</v>
      </c>
      <c r="BF346">
        <f t="shared" si="314"/>
        <v>2.5252525252525255E-3</v>
      </c>
      <c r="BG346">
        <f t="shared" si="315"/>
        <v>-3.888888888888889E-2</v>
      </c>
      <c r="BH346">
        <f t="shared" si="316"/>
        <v>-7.0927723840345222E-2</v>
      </c>
      <c r="BI346">
        <f t="shared" si="317"/>
        <v>-7.3860816042886912E-2</v>
      </c>
      <c r="BL346">
        <f t="shared" si="318"/>
        <v>9.6540245896649824E-3</v>
      </c>
      <c r="BM346">
        <f t="shared" si="319"/>
        <v>3.425422530231291E-2</v>
      </c>
      <c r="BN346">
        <f t="shared" si="320"/>
        <v>5.6392182838768245E-3</v>
      </c>
      <c r="BO346">
        <f t="shared" si="321"/>
        <v>4.8101330023845285E-2</v>
      </c>
      <c r="BP346">
        <f t="shared" si="322"/>
        <v>2.3692426509243449E-3</v>
      </c>
      <c r="BQ346">
        <f t="shared" si="323"/>
        <v>4.7696464432090947E-4</v>
      </c>
      <c r="BR346">
        <f t="shared" si="324"/>
        <v>1.9202039732043041E-2</v>
      </c>
      <c r="BS346">
        <f t="shared" si="325"/>
        <v>0.10562783345492226</v>
      </c>
      <c r="BT346">
        <f t="shared" si="326"/>
        <v>2.332782898352172E-3</v>
      </c>
      <c r="BU346">
        <f t="shared" si="327"/>
        <v>6.6247747793225635E-4</v>
      </c>
      <c r="BV346">
        <f t="shared" si="328"/>
        <v>7.5558793370358231E-5</v>
      </c>
      <c r="BW346">
        <f t="shared" si="329"/>
        <v>1.1550666479432292E-3</v>
      </c>
      <c r="BX346">
        <f t="shared" si="330"/>
        <v>5.5419287534781659E-3</v>
      </c>
      <c r="BY346">
        <f t="shared" si="331"/>
        <v>4.9366129780279112E-3</v>
      </c>
    </row>
    <row r="347" spans="1:77" ht="15.75" thickBot="1">
      <c r="A347" s="1">
        <v>40823</v>
      </c>
      <c r="B347" s="3">
        <v>18.27</v>
      </c>
      <c r="C347" s="3">
        <v>156.25</v>
      </c>
      <c r="D347" s="3">
        <v>701</v>
      </c>
      <c r="E347" s="3">
        <v>512.79999999999995</v>
      </c>
      <c r="F347" s="2">
        <v>95.8</v>
      </c>
      <c r="G347" s="3">
        <v>3494</v>
      </c>
      <c r="H347" s="2">
        <v>136.9</v>
      </c>
      <c r="I347" s="3">
        <v>86</v>
      </c>
      <c r="J347" s="3">
        <v>432.3</v>
      </c>
      <c r="K347" s="3">
        <v>11110</v>
      </c>
      <c r="L347" s="3">
        <v>395</v>
      </c>
      <c r="M347" s="3">
        <v>173</v>
      </c>
      <c r="N347" s="3">
        <v>701.1</v>
      </c>
      <c r="O347" s="3">
        <v>950.1</v>
      </c>
      <c r="Q347">
        <f t="shared" si="277"/>
        <v>4.9504950495049427E-3</v>
      </c>
      <c r="R347">
        <f t="shared" si="278"/>
        <v>6.655290102389079E-2</v>
      </c>
      <c r="S347">
        <f t="shared" si="279"/>
        <v>-2.8449502133712661E-3</v>
      </c>
      <c r="T347">
        <f t="shared" si="280"/>
        <v>4.5463812436289407E-2</v>
      </c>
      <c r="U347">
        <f t="shared" si="281"/>
        <v>6.4082361592604203E-3</v>
      </c>
      <c r="V347">
        <f t="shared" si="282"/>
        <v>1.59930212271009E-2</v>
      </c>
      <c r="W347">
        <f t="shared" si="283"/>
        <v>4.5038167938931339E-2</v>
      </c>
      <c r="X347">
        <f t="shared" si="284"/>
        <v>0</v>
      </c>
      <c r="Y347">
        <f t="shared" si="285"/>
        <v>-1.3860013860013073E-3</v>
      </c>
      <c r="Z347">
        <f t="shared" si="286"/>
        <v>-1.6814159292035398E-2</v>
      </c>
      <c r="AA347">
        <f t="shared" si="287"/>
        <v>1.2674271229404308E-3</v>
      </c>
      <c r="AB347">
        <f t="shared" si="288"/>
        <v>-8.6527992665176266E-3</v>
      </c>
      <c r="AC347">
        <f t="shared" si="289"/>
        <v>2.2873481057898823E-3</v>
      </c>
      <c r="AD347">
        <f t="shared" si="289"/>
        <v>1.3764404609475008E-2</v>
      </c>
      <c r="AG347">
        <f t="shared" si="290"/>
        <v>1.9948744987288462E-5</v>
      </c>
      <c r="AH347">
        <f t="shared" si="291"/>
        <v>4.6807158088468656E-3</v>
      </c>
      <c r="AI347">
        <f t="shared" si="292"/>
        <v>6.4730586264055708E-6</v>
      </c>
      <c r="AJ347">
        <f t="shared" si="293"/>
        <v>2.0795494832167244E-3</v>
      </c>
      <c r="AK347">
        <f t="shared" si="294"/>
        <v>4.4593619256137787E-5</v>
      </c>
      <c r="AL347">
        <f t="shared" si="295"/>
        <v>2.4825614592527911E-4</v>
      </c>
      <c r="AM347">
        <f t="shared" si="296"/>
        <v>2.1556509727904795E-3</v>
      </c>
      <c r="AN347">
        <f t="shared" si="297"/>
        <v>1.5153305835854234E-6</v>
      </c>
      <c r="AO347">
        <f t="shared" si="298"/>
        <v>3.2236649378858939E-6</v>
      </c>
      <c r="AP347">
        <f t="shared" si="299"/>
        <v>2.993994573357391E-4</v>
      </c>
      <c r="AQ347">
        <f t="shared" si="300"/>
        <v>2.4760050851598845E-6</v>
      </c>
      <c r="AR347">
        <f t="shared" si="301"/>
        <v>7.2112931591014512E-5</v>
      </c>
      <c r="AS347">
        <f t="shared" si="302"/>
        <v>4.3143212688218193E-6</v>
      </c>
      <c r="AT347">
        <f t="shared" si="303"/>
        <v>1.9391408362747081E-4</v>
      </c>
      <c r="AV347">
        <f t="shared" si="304"/>
        <v>-6.7381316998468624E-2</v>
      </c>
      <c r="AW347">
        <f t="shared" si="305"/>
        <v>-0.23294059891998031</v>
      </c>
      <c r="AX347">
        <f t="shared" si="306"/>
        <v>-7.920662025482722E-2</v>
      </c>
      <c r="AY347">
        <f t="shared" si="307"/>
        <v>-0.10066643283058591</v>
      </c>
      <c r="AZ347">
        <f t="shared" si="308"/>
        <v>-5.6157635467980326E-2</v>
      </c>
      <c r="BA347">
        <f t="shared" si="309"/>
        <v>2.7647058823529413E-2</v>
      </c>
      <c r="BB347">
        <f t="shared" si="310"/>
        <v>-0.16979987871437235</v>
      </c>
      <c r="BC347">
        <f t="shared" si="311"/>
        <v>-0.34501142421934505</v>
      </c>
      <c r="BD347">
        <f t="shared" si="312"/>
        <v>-3.2885906040268434E-2</v>
      </c>
      <c r="BE347">
        <f t="shared" si="313"/>
        <v>2.8608462179427831E-2</v>
      </c>
      <c r="BF347">
        <f t="shared" si="314"/>
        <v>2.5974025974025976E-2</v>
      </c>
      <c r="BG347">
        <f t="shared" si="315"/>
        <v>-4.9450549450549448E-2</v>
      </c>
      <c r="BH347">
        <f t="shared" si="316"/>
        <v>-4.5603049278518923E-2</v>
      </c>
      <c r="BI347">
        <f t="shared" si="317"/>
        <v>-4.4837639489293278E-2</v>
      </c>
      <c r="BL347">
        <f t="shared" si="318"/>
        <v>6.4037196467665296E-3</v>
      </c>
      <c r="BM347">
        <f t="shared" si="319"/>
        <v>3.8979131674421186E-2</v>
      </c>
      <c r="BN347">
        <f t="shared" si="320"/>
        <v>5.3306099774132736E-3</v>
      </c>
      <c r="BO347">
        <f t="shared" si="321"/>
        <v>9.760910825753543E-3</v>
      </c>
      <c r="BP347">
        <f t="shared" si="322"/>
        <v>2.7102670236769061E-3</v>
      </c>
      <c r="BQ347">
        <f t="shared" si="323"/>
        <v>7.525158889853744E-4</v>
      </c>
      <c r="BR347">
        <f t="shared" si="324"/>
        <v>2.0507998020526875E-2</v>
      </c>
      <c r="BS347">
        <f t="shared" si="325"/>
        <v>0.10488655436543652</v>
      </c>
      <c r="BT347">
        <f t="shared" si="326"/>
        <v>1.7253406637976424E-3</v>
      </c>
      <c r="BU347">
        <f t="shared" si="327"/>
        <v>4.8073284706491066E-4</v>
      </c>
      <c r="BV347">
        <f t="shared" si="328"/>
        <v>1.0330586380899243E-3</v>
      </c>
      <c r="BW347">
        <f t="shared" si="329"/>
        <v>1.9845182476560838E-3</v>
      </c>
      <c r="BX347">
        <f t="shared" si="330"/>
        <v>2.4127210754286525E-3</v>
      </c>
      <c r="BY347">
        <f t="shared" si="331"/>
        <v>1.7005609333007041E-3</v>
      </c>
    </row>
    <row r="348" spans="1:77" ht="15.75" thickBot="1">
      <c r="A348" s="1">
        <v>40822</v>
      </c>
      <c r="B348" s="3">
        <v>18.18</v>
      </c>
      <c r="C348" s="3">
        <v>146.5</v>
      </c>
      <c r="D348" s="3">
        <v>703</v>
      </c>
      <c r="E348" s="3">
        <v>490.5</v>
      </c>
      <c r="F348" s="2">
        <v>95.19</v>
      </c>
      <c r="G348" s="3">
        <v>3439</v>
      </c>
      <c r="H348" s="2">
        <v>131</v>
      </c>
      <c r="I348" s="3">
        <v>86</v>
      </c>
      <c r="J348" s="3">
        <v>432.9</v>
      </c>
      <c r="K348" s="3">
        <v>11300</v>
      </c>
      <c r="L348" s="3">
        <v>394.5</v>
      </c>
      <c r="M348" s="3">
        <v>174.51</v>
      </c>
      <c r="N348" s="3">
        <v>699.5</v>
      </c>
      <c r="O348" s="3">
        <v>937.2</v>
      </c>
      <c r="Q348">
        <f t="shared" si="277"/>
        <v>1.0561423012784952E-2</v>
      </c>
      <c r="R348">
        <f t="shared" si="278"/>
        <v>7.720588235294118E-2</v>
      </c>
      <c r="S348">
        <f t="shared" si="279"/>
        <v>1.7366136034732273E-2</v>
      </c>
      <c r="T348">
        <f t="shared" si="280"/>
        <v>0.10175202156334234</v>
      </c>
      <c r="U348">
        <f t="shared" si="281"/>
        <v>1.8074866310160403E-2</v>
      </c>
      <c r="V348">
        <f t="shared" si="282"/>
        <v>5.3292496171516081E-2</v>
      </c>
      <c r="W348">
        <f t="shared" si="283"/>
        <v>6.0728744939271252E-2</v>
      </c>
      <c r="X348">
        <f t="shared" si="284"/>
        <v>-0.15078503011750763</v>
      </c>
      <c r="Y348">
        <f t="shared" si="285"/>
        <v>4.4083526682134047E-3</v>
      </c>
      <c r="Z348">
        <f t="shared" si="286"/>
        <v>3.1869235686238701E-2</v>
      </c>
      <c r="AA348">
        <f t="shared" si="287"/>
        <v>1.4138817480719794E-2</v>
      </c>
      <c r="AB348">
        <f t="shared" si="288"/>
        <v>-1.6019223067681282E-3</v>
      </c>
      <c r="AC348">
        <f t="shared" si="289"/>
        <v>4.7155688622754488E-2</v>
      </c>
      <c r="AD348">
        <f t="shared" si="289"/>
        <v>4.202801867911949E-2</v>
      </c>
      <c r="AG348">
        <f t="shared" si="290"/>
        <v>1.015525750411173E-4</v>
      </c>
      <c r="AH348">
        <f t="shared" si="291"/>
        <v>6.2518653843731528E-3</v>
      </c>
      <c r="AI348">
        <f t="shared" si="292"/>
        <v>3.1211814068280228E-4</v>
      </c>
      <c r="AJ348">
        <f t="shared" si="293"/>
        <v>1.0381630533298851E-2</v>
      </c>
      <c r="AK348">
        <f t="shared" si="294"/>
        <v>3.3651978342941294E-4</v>
      </c>
      <c r="AL348">
        <f t="shared" si="295"/>
        <v>2.8148989446148431E-3</v>
      </c>
      <c r="AM348">
        <f t="shared" si="296"/>
        <v>3.8588404174925693E-3</v>
      </c>
      <c r="AN348">
        <f t="shared" si="297"/>
        <v>2.2366411619693334E-2</v>
      </c>
      <c r="AO348">
        <f t="shared" si="298"/>
        <v>1.5991179656860044E-5</v>
      </c>
      <c r="AP348">
        <f t="shared" si="299"/>
        <v>9.8471894535210767E-4</v>
      </c>
      <c r="AQ348">
        <f t="shared" si="300"/>
        <v>2.0865580147678051E-4</v>
      </c>
      <c r="AR348">
        <f t="shared" si="301"/>
        <v>2.0766434469412912E-6</v>
      </c>
      <c r="AS348">
        <f t="shared" si="302"/>
        <v>2.2038738623073586E-3</v>
      </c>
      <c r="AT348">
        <f t="shared" si="303"/>
        <v>1.7799047840590754E-3</v>
      </c>
      <c r="AV348">
        <f t="shared" si="304"/>
        <v>-5.3124999999999978E-2</v>
      </c>
      <c r="AW348">
        <f t="shared" si="305"/>
        <v>-0.2508309895167477</v>
      </c>
      <c r="AX348">
        <f t="shared" si="306"/>
        <v>-7.0105820105820102E-2</v>
      </c>
      <c r="AY348">
        <f t="shared" si="307"/>
        <v>-0.12332439678284182</v>
      </c>
      <c r="AZ348">
        <f t="shared" si="308"/>
        <v>-6.5848871442590856E-2</v>
      </c>
      <c r="BA348">
        <f t="shared" si="309"/>
        <v>3.8972809667673719E-2</v>
      </c>
      <c r="BB348">
        <f t="shared" si="310"/>
        <v>-0.16192182202034419</v>
      </c>
      <c r="BC348">
        <f t="shared" si="311"/>
        <v>-0.37798350933024732</v>
      </c>
      <c r="BD348">
        <f t="shared" si="312"/>
        <v>-4.0133037694013357E-2</v>
      </c>
      <c r="BE348">
        <f t="shared" si="313"/>
        <v>5.1162790697674418E-2</v>
      </c>
      <c r="BF348">
        <f t="shared" si="314"/>
        <v>5.1999999999999998E-2</v>
      </c>
      <c r="BG348">
        <f t="shared" si="315"/>
        <v>-1.960674157303376E-2</v>
      </c>
      <c r="BH348">
        <f t="shared" si="316"/>
        <v>-4.7002724795640327E-2</v>
      </c>
      <c r="BI348">
        <f t="shared" si="317"/>
        <v>-3.7485878607373936E-2</v>
      </c>
      <c r="BL348">
        <f t="shared" si="318"/>
        <v>4.3252887418636556E-3</v>
      </c>
      <c r="BM348">
        <f t="shared" si="319"/>
        <v>4.6363445115392025E-2</v>
      </c>
      <c r="BN348">
        <f t="shared" si="320"/>
        <v>4.0845170207064064E-3</v>
      </c>
      <c r="BO348">
        <f t="shared" si="321"/>
        <v>1.4751386475149645E-2</v>
      </c>
      <c r="BP348">
        <f t="shared" si="322"/>
        <v>3.8132429284970957E-3</v>
      </c>
      <c r="BQ348">
        <f t="shared" si="323"/>
        <v>1.5021650377518702E-3</v>
      </c>
      <c r="BR348">
        <f t="shared" si="324"/>
        <v>1.8313689646325997E-2</v>
      </c>
      <c r="BS348">
        <f t="shared" si="325"/>
        <v>0.12733051947692453</v>
      </c>
      <c r="BT348">
        <f t="shared" si="326"/>
        <v>2.3799129879678751E-3</v>
      </c>
      <c r="BU348">
        <f t="shared" si="327"/>
        <v>1.9784658905413373E-3</v>
      </c>
      <c r="BV348">
        <f t="shared" si="328"/>
        <v>3.3834235738469933E-3</v>
      </c>
      <c r="BW348">
        <f t="shared" si="329"/>
        <v>2.1621126692880852E-4</v>
      </c>
      <c r="BX348">
        <f t="shared" si="330"/>
        <v>2.5521827702906195E-3</v>
      </c>
      <c r="BY348">
        <f t="shared" si="331"/>
        <v>1.1482675786129806E-3</v>
      </c>
    </row>
    <row r="349" spans="1:77" ht="15.75" thickBot="1">
      <c r="A349" s="1">
        <v>40821</v>
      </c>
      <c r="B349" s="3">
        <v>17.989999999999998</v>
      </c>
      <c r="C349" s="3">
        <v>136</v>
      </c>
      <c r="D349" s="3">
        <v>691</v>
      </c>
      <c r="E349" s="3">
        <v>445.2</v>
      </c>
      <c r="F349" s="2">
        <v>93.5</v>
      </c>
      <c r="G349" s="3">
        <v>3265</v>
      </c>
      <c r="H349" s="2">
        <v>123.5</v>
      </c>
      <c r="I349" s="3">
        <v>101.27</v>
      </c>
      <c r="J349" s="3">
        <v>431</v>
      </c>
      <c r="K349" s="3">
        <v>10951</v>
      </c>
      <c r="L349" s="3">
        <v>389</v>
      </c>
      <c r="M349" s="3">
        <v>174.79</v>
      </c>
      <c r="N349" s="3">
        <v>668</v>
      </c>
      <c r="O349" s="3">
        <v>899.4</v>
      </c>
      <c r="Q349">
        <f t="shared" si="277"/>
        <v>4.0485829959514129E-2</v>
      </c>
      <c r="R349">
        <f t="shared" si="278"/>
        <v>8.3665338645418322E-2</v>
      </c>
      <c r="S349">
        <f t="shared" si="279"/>
        <v>-5.7553956834532375E-3</v>
      </c>
      <c r="T349">
        <f t="shared" si="280"/>
        <v>5.7231061505580536E-2</v>
      </c>
      <c r="U349">
        <f t="shared" si="281"/>
        <v>1.6304347826086956E-2</v>
      </c>
      <c r="V349">
        <f t="shared" si="282"/>
        <v>-1.0606060606060607E-2</v>
      </c>
      <c r="W349">
        <f t="shared" si="283"/>
        <v>1.3125512715340395E-2</v>
      </c>
      <c r="X349">
        <f t="shared" si="284"/>
        <v>-1.955658824668419E-2</v>
      </c>
      <c r="Y349">
        <f t="shared" si="285"/>
        <v>-4.6189376443418013E-3</v>
      </c>
      <c r="Z349">
        <f t="shared" si="286"/>
        <v>-4.454545454545455E-3</v>
      </c>
      <c r="AA349">
        <f t="shared" si="287"/>
        <v>-5.138746145940099E-4</v>
      </c>
      <c r="AB349">
        <f t="shared" si="288"/>
        <v>4.5402298850574256E-3</v>
      </c>
      <c r="AC349">
        <f t="shared" si="289"/>
        <v>4.2121684867394697E-2</v>
      </c>
      <c r="AD349">
        <f t="shared" si="289"/>
        <v>9.2010771992817909E-3</v>
      </c>
      <c r="AG349">
        <f t="shared" si="290"/>
        <v>1.6001389393533734E-3</v>
      </c>
      <c r="AH349">
        <f t="shared" si="291"/>
        <v>7.3150720789230293E-3</v>
      </c>
      <c r="AI349">
        <f t="shared" si="292"/>
        <v>2.9753382289728195E-5</v>
      </c>
      <c r="AJ349">
        <f t="shared" si="293"/>
        <v>3.291239644727534E-3</v>
      </c>
      <c r="AK349">
        <f t="shared" si="294"/>
        <v>2.7469605302633902E-4</v>
      </c>
      <c r="AL349">
        <f t="shared" si="295"/>
        <v>1.1756925118393478E-4</v>
      </c>
      <c r="AM349">
        <f t="shared" si="296"/>
        <v>2.1072393168464836E-4</v>
      </c>
      <c r="AN349">
        <f t="shared" si="297"/>
        <v>3.3582763739096945E-4</v>
      </c>
      <c r="AO349">
        <f t="shared" si="298"/>
        <v>2.5284736237268488E-5</v>
      </c>
      <c r="AP349">
        <f t="shared" si="299"/>
        <v>2.4438680473824663E-5</v>
      </c>
      <c r="AQ349">
        <f t="shared" si="300"/>
        <v>4.3167982571732218E-8</v>
      </c>
      <c r="AR349">
        <f t="shared" si="301"/>
        <v>2.2100301973537266E-5</v>
      </c>
      <c r="AS349">
        <f t="shared" si="302"/>
        <v>1.756568064481909E-3</v>
      </c>
      <c r="AT349">
        <f t="shared" si="303"/>
        <v>8.764660038049061E-5</v>
      </c>
      <c r="AV349">
        <f t="shared" si="304"/>
        <v>-5.8115183246073447E-2</v>
      </c>
      <c r="AW349">
        <f t="shared" si="305"/>
        <v>-0.32</v>
      </c>
      <c r="AX349">
        <f t="shared" si="306"/>
        <v>-9.3175853018372709E-2</v>
      </c>
      <c r="AY349">
        <f t="shared" si="307"/>
        <v>-0.20343531937734835</v>
      </c>
      <c r="AZ349">
        <f t="shared" si="308"/>
        <v>-6.5000000000000002E-2</v>
      </c>
      <c r="BA349">
        <f t="shared" si="309"/>
        <v>3.3804548248309771E-3</v>
      </c>
      <c r="BB349">
        <f t="shared" si="310"/>
        <v>-0.21337579617834396</v>
      </c>
      <c r="BC349">
        <f t="shared" si="311"/>
        <v>-0.30522777167947307</v>
      </c>
      <c r="BD349">
        <f t="shared" si="312"/>
        <v>-5.0660792951541848E-2</v>
      </c>
      <c r="BE349">
        <f t="shared" si="313"/>
        <v>2.2788829737554871E-2</v>
      </c>
      <c r="BF349">
        <f t="shared" si="314"/>
        <v>4.2895442359249331E-2</v>
      </c>
      <c r="BG349">
        <f t="shared" si="315"/>
        <v>-1.2485875706214735E-2</v>
      </c>
      <c r="BH349">
        <f t="shared" si="316"/>
        <v>-8.8676671214188263E-2</v>
      </c>
      <c r="BI349">
        <f t="shared" si="317"/>
        <v>-7.3547589616810863E-2</v>
      </c>
      <c r="BL349">
        <f t="shared" si="318"/>
        <v>5.0065687093764286E-3</v>
      </c>
      <c r="BM349">
        <f t="shared" si="319"/>
        <v>8.0934978388736534E-2</v>
      </c>
      <c r="BN349">
        <f t="shared" si="320"/>
        <v>7.5655654858632583E-3</v>
      </c>
      <c r="BO349">
        <f t="shared" si="321"/>
        <v>4.0628936410334208E-2</v>
      </c>
      <c r="BP349">
        <f t="shared" si="322"/>
        <v>3.7091254077589318E-3</v>
      </c>
      <c r="BQ349">
        <f t="shared" si="323"/>
        <v>1.0019877812996525E-5</v>
      </c>
      <c r="BR349">
        <f t="shared" si="324"/>
        <v>3.4887536321149333E-2</v>
      </c>
      <c r="BS349">
        <f t="shared" si="325"/>
        <v>8.0700471814124791E-2</v>
      </c>
      <c r="BT349">
        <f t="shared" si="326"/>
        <v>3.5179260526270522E-3</v>
      </c>
      <c r="BU349">
        <f t="shared" si="327"/>
        <v>2.5940286069794016E-4</v>
      </c>
      <c r="BV349">
        <f t="shared" si="328"/>
        <v>2.4071432278505132E-3</v>
      </c>
      <c r="BW349">
        <f t="shared" si="329"/>
        <v>5.7505806143118499E-5</v>
      </c>
      <c r="BX349">
        <f t="shared" si="330"/>
        <v>8.4995638401517068E-3</v>
      </c>
      <c r="BY349">
        <f t="shared" si="331"/>
        <v>4.8926958633240198E-3</v>
      </c>
    </row>
    <row r="350" spans="1:77" ht="15.75" thickBot="1">
      <c r="A350" s="1">
        <v>40820</v>
      </c>
      <c r="B350" s="3">
        <v>17.29</v>
      </c>
      <c r="C350" s="3">
        <v>125.5</v>
      </c>
      <c r="D350" s="3">
        <v>695</v>
      </c>
      <c r="E350" s="3">
        <v>421.1</v>
      </c>
      <c r="F350" s="2">
        <v>92</v>
      </c>
      <c r="G350" s="3">
        <v>3300</v>
      </c>
      <c r="H350" s="2">
        <v>121.9</v>
      </c>
      <c r="I350" s="3">
        <v>103.29</v>
      </c>
      <c r="J350" s="3">
        <v>433</v>
      </c>
      <c r="K350" s="3">
        <v>11000</v>
      </c>
      <c r="L350" s="3">
        <v>389.2</v>
      </c>
      <c r="M350" s="3">
        <v>174</v>
      </c>
      <c r="N350" s="3">
        <v>641</v>
      </c>
      <c r="O350" s="3">
        <v>891.2</v>
      </c>
      <c r="Q350">
        <f t="shared" si="277"/>
        <v>-4.633204633204633E-2</v>
      </c>
      <c r="R350">
        <f t="shared" si="278"/>
        <v>-9.1895803183791536E-2</v>
      </c>
      <c r="S350">
        <f t="shared" si="279"/>
        <v>-1.3484740951029099E-2</v>
      </c>
      <c r="T350">
        <f t="shared" si="280"/>
        <v>-6.4222222222222167E-2</v>
      </c>
      <c r="U350">
        <f t="shared" si="281"/>
        <v>-3.4120734908136482E-2</v>
      </c>
      <c r="V350">
        <f t="shared" si="282"/>
        <v>-4.0976460331299043E-2</v>
      </c>
      <c r="W350">
        <f t="shared" si="283"/>
        <v>-4.0157480314960588E-2</v>
      </c>
      <c r="X350">
        <f t="shared" si="284"/>
        <v>-6.1579909554507891E-3</v>
      </c>
      <c r="Y350">
        <f t="shared" si="285"/>
        <v>-1.1534025374855825E-3</v>
      </c>
      <c r="Z350">
        <f t="shared" si="286"/>
        <v>0</v>
      </c>
      <c r="AA350">
        <f t="shared" si="287"/>
        <v>-2.0512820512820803E-3</v>
      </c>
      <c r="AB350">
        <f t="shared" si="288"/>
        <v>-5.7142857142857143E-3</v>
      </c>
      <c r="AC350">
        <f t="shared" si="289"/>
        <v>-4.3283582089552242E-2</v>
      </c>
      <c r="AD350">
        <f t="shared" si="289"/>
        <v>-2.8770706190061002E-2</v>
      </c>
      <c r="AG350">
        <f t="shared" si="290"/>
        <v>2.1917509258617776E-3</v>
      </c>
      <c r="AH350">
        <f t="shared" si="291"/>
        <v>8.1059315790010245E-3</v>
      </c>
      <c r="AI350">
        <f t="shared" si="292"/>
        <v>1.7381815580620657E-4</v>
      </c>
      <c r="AJ350">
        <f t="shared" si="293"/>
        <v>4.1067535497753211E-3</v>
      </c>
      <c r="AK350">
        <f t="shared" si="294"/>
        <v>1.1458987085958836E-3</v>
      </c>
      <c r="AL350">
        <f t="shared" si="295"/>
        <v>1.6985390039104926E-3</v>
      </c>
      <c r="AM350">
        <f t="shared" si="296"/>
        <v>1.5028539087601277E-3</v>
      </c>
      <c r="AN350">
        <f t="shared" si="297"/>
        <v>2.4275361615418349E-5</v>
      </c>
      <c r="AO350">
        <f t="shared" si="298"/>
        <v>2.4425248174162104E-6</v>
      </c>
      <c r="AP350">
        <f t="shared" si="299"/>
        <v>2.3912483924114675E-7</v>
      </c>
      <c r="AQ350">
        <f t="shared" si="300"/>
        <v>3.045641006931303E-6</v>
      </c>
      <c r="AR350">
        <f t="shared" si="301"/>
        <v>3.0840471169150634E-5</v>
      </c>
      <c r="AS350">
        <f t="shared" si="302"/>
        <v>1.8917137496310336E-3</v>
      </c>
      <c r="AT350">
        <f t="shared" si="303"/>
        <v>8.185210612654594E-4</v>
      </c>
      <c r="AV350">
        <f t="shared" si="304"/>
        <v>-0.12940584088620344</v>
      </c>
      <c r="AW350">
        <f t="shared" si="305"/>
        <v>-0.39663461538461536</v>
      </c>
      <c r="AX350">
        <f t="shared" si="306"/>
        <v>-0.10874583226468321</v>
      </c>
      <c r="AY350">
        <f t="shared" si="307"/>
        <v>-0.27757762909589972</v>
      </c>
      <c r="AZ350">
        <f t="shared" si="308"/>
        <v>-9.5823095823095825E-2</v>
      </c>
      <c r="BA350">
        <f t="shared" si="309"/>
        <v>-5.308464849354376E-2</v>
      </c>
      <c r="BB350">
        <f t="shared" si="310"/>
        <v>-0.25557251908396944</v>
      </c>
      <c r="BC350">
        <f t="shared" si="311"/>
        <v>-0.33292430896409192</v>
      </c>
      <c r="BD350">
        <f t="shared" si="312"/>
        <v>-5.8490976299195432E-2</v>
      </c>
      <c r="BE350">
        <f t="shared" si="313"/>
        <v>3.7735849056603772E-2</v>
      </c>
      <c r="BF350">
        <f t="shared" si="314"/>
        <v>-5.7627118644067825E-2</v>
      </c>
      <c r="BG350">
        <f t="shared" si="315"/>
        <v>-4.8660470202296364E-2</v>
      </c>
      <c r="BH350">
        <f t="shared" si="316"/>
        <v>-0.16220101947457852</v>
      </c>
      <c r="BI350">
        <f t="shared" si="317"/>
        <v>-0.12951748388357093</v>
      </c>
      <c r="BL350">
        <f t="shared" si="318"/>
        <v>2.0177568479900505E-2</v>
      </c>
      <c r="BM350">
        <f t="shared" si="319"/>
        <v>0.13041151880198457</v>
      </c>
      <c r="BN350">
        <f t="shared" si="320"/>
        <v>1.0516551399929356E-2</v>
      </c>
      <c r="BO350">
        <f t="shared" si="321"/>
        <v>7.601518702000469E-2</v>
      </c>
      <c r="BP350">
        <f t="shared" si="322"/>
        <v>8.4136013479214431E-3</v>
      </c>
      <c r="BQ350">
        <f t="shared" si="323"/>
        <v>2.8408563422514807E-3</v>
      </c>
      <c r="BR350">
        <f t="shared" si="324"/>
        <v>5.2431281039013074E-2</v>
      </c>
      <c r="BS350">
        <f t="shared" si="325"/>
        <v>9.7203539597234379E-2</v>
      </c>
      <c r="BT350">
        <f t="shared" si="326"/>
        <v>4.5080871710683652E-3</v>
      </c>
      <c r="BU350">
        <f t="shared" si="327"/>
        <v>9.6428928523154987E-4</v>
      </c>
      <c r="BV350">
        <f t="shared" si="328"/>
        <v>2.6481228570476513E-3</v>
      </c>
      <c r="BW350">
        <f t="shared" si="329"/>
        <v>1.9147496795843713E-3</v>
      </c>
      <c r="BX350">
        <f t="shared" si="330"/>
        <v>2.7462265742113839E-2</v>
      </c>
      <c r="BY350">
        <f t="shared" si="331"/>
        <v>1.5855267778918131E-2</v>
      </c>
    </row>
    <row r="351" spans="1:77" ht="15.75" thickBot="1">
      <c r="A351" s="1">
        <v>40819</v>
      </c>
      <c r="B351" s="3">
        <v>18.13</v>
      </c>
      <c r="C351" s="3">
        <v>138.19999999999999</v>
      </c>
      <c r="D351" s="3">
        <v>704.5</v>
      </c>
      <c r="E351" s="3">
        <v>450</v>
      </c>
      <c r="F351" s="2">
        <v>95.25</v>
      </c>
      <c r="G351" s="3">
        <v>3441</v>
      </c>
      <c r="H351" s="2">
        <v>127</v>
      </c>
      <c r="I351" s="3">
        <v>103.93</v>
      </c>
      <c r="J351" s="3">
        <v>433.5</v>
      </c>
      <c r="K351" s="3">
        <v>11000</v>
      </c>
      <c r="L351" s="3">
        <v>390</v>
      </c>
      <c r="M351" s="3">
        <v>175</v>
      </c>
      <c r="N351" s="3">
        <v>670</v>
      </c>
      <c r="O351" s="3">
        <v>917.6</v>
      </c>
      <c r="Q351">
        <f t="shared" si="277"/>
        <v>-2.8403001071811422E-2</v>
      </c>
      <c r="R351">
        <f t="shared" si="278"/>
        <v>-3.6933797909407748E-2</v>
      </c>
      <c r="S351">
        <f t="shared" si="279"/>
        <v>-7.7464788732394367E-3</v>
      </c>
      <c r="T351">
        <f t="shared" si="280"/>
        <v>-6.25E-2</v>
      </c>
      <c r="U351">
        <f t="shared" si="281"/>
        <v>-1.7737444570485705E-2</v>
      </c>
      <c r="V351">
        <f t="shared" si="282"/>
        <v>1.4551804423748546E-3</v>
      </c>
      <c r="W351">
        <f t="shared" si="283"/>
        <v>-3.6418816388467459E-2</v>
      </c>
      <c r="X351">
        <f t="shared" si="284"/>
        <v>-1.0190476190476125E-2</v>
      </c>
      <c r="Y351">
        <f t="shared" si="285"/>
        <v>1.1547344110854503E-3</v>
      </c>
      <c r="Z351">
        <f t="shared" si="286"/>
        <v>-1.3452914798206279E-2</v>
      </c>
      <c r="AA351">
        <f t="shared" si="287"/>
        <v>-5.1020408163265302E-3</v>
      </c>
      <c r="AB351">
        <f t="shared" si="288"/>
        <v>2.8653295128939827E-3</v>
      </c>
      <c r="AC351">
        <f t="shared" si="289"/>
        <v>-2.6870007262164125E-2</v>
      </c>
      <c r="AD351">
        <f t="shared" si="289"/>
        <v>-1.7453688831780657E-2</v>
      </c>
      <c r="AG351">
        <f t="shared" si="290"/>
        <v>8.3446421866335959E-4</v>
      </c>
      <c r="AH351">
        <f t="shared" si="291"/>
        <v>1.2299709665695012E-3</v>
      </c>
      <c r="AI351">
        <f t="shared" si="292"/>
        <v>5.5439182523533555E-5</v>
      </c>
      <c r="AJ351">
        <f t="shared" si="293"/>
        <v>3.8889859693570727E-3</v>
      </c>
      <c r="AK351">
        <f t="shared" si="294"/>
        <v>3.0512527092444906E-4</v>
      </c>
      <c r="AL351">
        <f t="shared" si="295"/>
        <v>1.4842683052168187E-6</v>
      </c>
      <c r="AM351">
        <f t="shared" si="296"/>
        <v>1.2269604919427793E-3</v>
      </c>
      <c r="AN351">
        <f t="shared" si="297"/>
        <v>8.0272434986016926E-5</v>
      </c>
      <c r="AO351">
        <f t="shared" si="298"/>
        <v>5.5544085936922928E-7</v>
      </c>
      <c r="AP351">
        <f t="shared" si="299"/>
        <v>1.9437709770090466E-4</v>
      </c>
      <c r="AQ351">
        <f t="shared" si="300"/>
        <v>2.3000995041156811E-5</v>
      </c>
      <c r="AR351">
        <f t="shared" si="301"/>
        <v>9.1578589301656338E-6</v>
      </c>
      <c r="AS351">
        <f t="shared" si="302"/>
        <v>7.3334053249786229E-4</v>
      </c>
      <c r="AT351">
        <f t="shared" si="303"/>
        <v>2.9904057642648845E-4</v>
      </c>
      <c r="AV351">
        <f t="shared" si="304"/>
        <v>-0.10645638245441105</v>
      </c>
      <c r="AW351">
        <f t="shared" si="305"/>
        <v>-0.35117370892018784</v>
      </c>
      <c r="AX351">
        <f t="shared" si="306"/>
        <v>-9.6794871794871798E-2</v>
      </c>
      <c r="AY351">
        <f t="shared" si="307"/>
        <v>-0.25360756344335705</v>
      </c>
      <c r="AZ351">
        <f t="shared" si="308"/>
        <v>-8.4134615384615391E-2</v>
      </c>
      <c r="BA351">
        <f t="shared" si="309"/>
        <v>-2.0216400911161732E-2</v>
      </c>
      <c r="BB351">
        <f t="shared" si="310"/>
        <v>-0.23262839879154079</v>
      </c>
      <c r="BC351">
        <f t="shared" si="311"/>
        <v>-0.31584490816931071</v>
      </c>
      <c r="BD351">
        <f t="shared" si="312"/>
        <v>-5.5555555555555552E-2</v>
      </c>
      <c r="BE351">
        <f t="shared" si="313"/>
        <v>2.8614176173555265E-2</v>
      </c>
      <c r="BF351">
        <f t="shared" si="314"/>
        <v>-8.2352941176470587E-2</v>
      </c>
      <c r="BG351">
        <f t="shared" si="315"/>
        <v>-3.8461538461538464E-2</v>
      </c>
      <c r="BH351">
        <f t="shared" si="316"/>
        <v>-0.14431673052362706</v>
      </c>
      <c r="BI351">
        <f t="shared" si="317"/>
        <v>-0.11760746225598621</v>
      </c>
      <c r="BL351">
        <f t="shared" si="318"/>
        <v>1.4184407414209829E-2</v>
      </c>
      <c r="BM351">
        <f t="shared" si="319"/>
        <v>9.9644041252969162E-2</v>
      </c>
      <c r="BN351">
        <f t="shared" si="320"/>
        <v>8.2082291650341383E-3</v>
      </c>
      <c r="BO351">
        <f t="shared" si="321"/>
        <v>6.3372248501913156E-2</v>
      </c>
      <c r="BP351">
        <f t="shared" si="322"/>
        <v>6.4059541656806898E-3</v>
      </c>
      <c r="BQ351">
        <f t="shared" si="323"/>
        <v>4.1744360472523206E-4</v>
      </c>
      <c r="BR351">
        <f t="shared" si="324"/>
        <v>4.2450280414798459E-2</v>
      </c>
      <c r="BS351">
        <f t="shared" si="325"/>
        <v>8.6845391245390507E-2</v>
      </c>
      <c r="BT351">
        <f t="shared" si="326"/>
        <v>4.1225221215022553E-3</v>
      </c>
      <c r="BU351">
        <f t="shared" si="327"/>
        <v>4.8098344545151827E-4</v>
      </c>
      <c r="BV351">
        <f t="shared" si="328"/>
        <v>5.804266611114545E-3</v>
      </c>
      <c r="BW351">
        <f t="shared" si="329"/>
        <v>1.1262011810636344E-3</v>
      </c>
      <c r="BX351">
        <f t="shared" si="330"/>
        <v>2.1854636821946695E-2</v>
      </c>
      <c r="BY351">
        <f t="shared" si="331"/>
        <v>1.2997751276212421E-2</v>
      </c>
    </row>
    <row r="352" spans="1:77" ht="15.75" thickBot="1">
      <c r="A352" s="1">
        <v>40816</v>
      </c>
      <c r="B352" s="3">
        <v>18.66</v>
      </c>
      <c r="C352" s="3">
        <v>143.5</v>
      </c>
      <c r="D352" s="3">
        <v>710</v>
      </c>
      <c r="E352" s="3">
        <v>480</v>
      </c>
      <c r="F352" s="2">
        <v>96.97</v>
      </c>
      <c r="G352" s="3">
        <v>3436</v>
      </c>
      <c r="H352" s="2">
        <v>131.80000000000001</v>
      </c>
      <c r="I352" s="3">
        <v>105</v>
      </c>
      <c r="J352" s="3">
        <v>433</v>
      </c>
      <c r="K352" s="3">
        <v>11150</v>
      </c>
      <c r="L352" s="3">
        <v>392</v>
      </c>
      <c r="M352" s="3">
        <v>174.5</v>
      </c>
      <c r="N352" s="3">
        <v>688.5</v>
      </c>
      <c r="O352" s="3">
        <v>933.9</v>
      </c>
      <c r="Q352">
        <f t="shared" si="277"/>
        <v>-3.2051282051281369E-3</v>
      </c>
      <c r="R352">
        <f t="shared" si="278"/>
        <v>-6.8181818181818177E-2</v>
      </c>
      <c r="S352">
        <f t="shared" si="279"/>
        <v>-4.7659097280627659E-3</v>
      </c>
      <c r="T352">
        <f t="shared" si="280"/>
        <v>-3.0303030303030304E-2</v>
      </c>
      <c r="U352">
        <f t="shared" si="281"/>
        <v>-2.0620682544588125E-4</v>
      </c>
      <c r="V352">
        <f t="shared" si="282"/>
        <v>-5.4992764109985529E-3</v>
      </c>
      <c r="W352">
        <f t="shared" si="283"/>
        <v>-2.3703703703703619E-2</v>
      </c>
      <c r="X352">
        <f t="shared" si="284"/>
        <v>9.6153846153846159E-3</v>
      </c>
      <c r="Y352">
        <f t="shared" si="285"/>
        <v>1.8823529411764704E-2</v>
      </c>
      <c r="Z352">
        <f t="shared" si="286"/>
        <v>-1.3187007699796442E-2</v>
      </c>
      <c r="AA352">
        <f t="shared" si="287"/>
        <v>1.4230271668822769E-2</v>
      </c>
      <c r="AB352">
        <f t="shared" si="288"/>
        <v>-4.0098527811189313E-4</v>
      </c>
      <c r="AC352">
        <f t="shared" si="289"/>
        <v>-1.1627906976744219E-2</v>
      </c>
      <c r="AD352">
        <f t="shared" si="289"/>
        <v>-7.8614681823010492E-3</v>
      </c>
      <c r="AG352">
        <f t="shared" si="290"/>
        <v>1.3610354984074152E-5</v>
      </c>
      <c r="AH352">
        <f t="shared" si="291"/>
        <v>4.3982047451692728E-3</v>
      </c>
      <c r="AI352">
        <f t="shared" si="292"/>
        <v>1.9937833746112954E-5</v>
      </c>
      <c r="AJ352">
        <f t="shared" si="293"/>
        <v>9.0991305473268674E-4</v>
      </c>
      <c r="AK352">
        <f t="shared" si="294"/>
        <v>4.0198669281344503E-9</v>
      </c>
      <c r="AL352">
        <f t="shared" si="295"/>
        <v>3.2903432283425398E-5</v>
      </c>
      <c r="AM352">
        <f t="shared" si="296"/>
        <v>4.9786475430155545E-4</v>
      </c>
      <c r="AN352">
        <f t="shared" si="297"/>
        <v>1.1764379122355338E-4</v>
      </c>
      <c r="AO352">
        <f t="shared" si="298"/>
        <v>3.3907812306978433E-4</v>
      </c>
      <c r="AP352">
        <f t="shared" si="299"/>
        <v>1.8703329397766919E-4</v>
      </c>
      <c r="AQ352">
        <f t="shared" si="300"/>
        <v>2.1130626276198868E-4</v>
      </c>
      <c r="AR352">
        <f t="shared" si="301"/>
        <v>5.7657295658556347E-8</v>
      </c>
      <c r="AS352">
        <f t="shared" si="302"/>
        <v>1.4014204764840188E-4</v>
      </c>
      <c r="AT352">
        <f t="shared" si="303"/>
        <v>5.9298764066119958E-5</v>
      </c>
      <c r="AV352">
        <f t="shared" si="304"/>
        <v>-8.0335140463282356E-2</v>
      </c>
      <c r="AW352">
        <f t="shared" si="305"/>
        <v>-0.34204493351673543</v>
      </c>
      <c r="AX352">
        <f t="shared" si="306"/>
        <v>-0.10126582278481013</v>
      </c>
      <c r="AY352">
        <f t="shared" si="307"/>
        <v>-0.21311475409836064</v>
      </c>
      <c r="AZ352">
        <f t="shared" si="308"/>
        <v>-6.9832134292565962E-2</v>
      </c>
      <c r="BA352">
        <f t="shared" si="309"/>
        <v>-2.6628895184135977E-2</v>
      </c>
      <c r="BB352">
        <f t="shared" si="310"/>
        <v>-0.20602409638554209</v>
      </c>
      <c r="BC352">
        <f t="shared" si="311"/>
        <v>-0.31372549019607843</v>
      </c>
      <c r="BD352">
        <f t="shared" si="312"/>
        <v>-5.8695652173913045E-2</v>
      </c>
      <c r="BE352">
        <f t="shared" si="313"/>
        <v>5.3576490598129071E-2</v>
      </c>
      <c r="BF352">
        <f t="shared" si="314"/>
        <v>-8.5820895522388085E-2</v>
      </c>
      <c r="BG352">
        <f t="shared" si="315"/>
        <v>-4.9046321525885561E-2</v>
      </c>
      <c r="BH352">
        <f t="shared" si="316"/>
        <v>-0.11138358286009288</v>
      </c>
      <c r="BI352">
        <f t="shared" si="317"/>
        <v>-0.10921404044257926</v>
      </c>
      <c r="BL352">
        <f t="shared" si="318"/>
        <v>8.6447351516015028E-3</v>
      </c>
      <c r="BM352">
        <f t="shared" si="319"/>
        <v>9.3964116167709208E-2</v>
      </c>
      <c r="BN352">
        <f t="shared" si="320"/>
        <v>9.038348430663725E-3</v>
      </c>
      <c r="BO352">
        <f t="shared" si="321"/>
        <v>4.4624721781188877E-2</v>
      </c>
      <c r="BP352">
        <f t="shared" si="322"/>
        <v>4.321053912034664E-3</v>
      </c>
      <c r="BQ352">
        <f t="shared" si="323"/>
        <v>7.2059662889818776E-4</v>
      </c>
      <c r="BR352">
        <f t="shared" si="324"/>
        <v>3.219525261102333E-2</v>
      </c>
      <c r="BS352">
        <f t="shared" si="325"/>
        <v>8.5600717633516607E-2</v>
      </c>
      <c r="BT352">
        <f t="shared" si="326"/>
        <v>4.5356138773516444E-3</v>
      </c>
      <c r="BU352">
        <f t="shared" si="327"/>
        <v>2.1990143361900641E-3</v>
      </c>
      <c r="BV352">
        <f t="shared" si="328"/>
        <v>6.3447106379579243E-3</v>
      </c>
      <c r="BW352">
        <f t="shared" si="329"/>
        <v>1.9486666116505296E-3</v>
      </c>
      <c r="BX352">
        <f t="shared" si="330"/>
        <v>1.3202007881152025E-2</v>
      </c>
      <c r="BY352">
        <f t="shared" si="331"/>
        <v>1.115437169648641E-2</v>
      </c>
    </row>
    <row r="353" spans="1:77" ht="15.75" thickBot="1">
      <c r="A353" s="1">
        <v>40815</v>
      </c>
      <c r="B353" s="3">
        <v>18.72</v>
      </c>
      <c r="C353" s="3">
        <v>154</v>
      </c>
      <c r="D353" s="3">
        <v>713.4</v>
      </c>
      <c r="E353" s="3">
        <v>495</v>
      </c>
      <c r="F353" s="2">
        <v>96.99</v>
      </c>
      <c r="G353" s="3">
        <v>3455</v>
      </c>
      <c r="H353" s="2">
        <v>135</v>
      </c>
      <c r="I353" s="3">
        <v>104</v>
      </c>
      <c r="J353" s="3">
        <v>425</v>
      </c>
      <c r="K353" s="3">
        <v>11299</v>
      </c>
      <c r="L353" s="3">
        <v>386.5</v>
      </c>
      <c r="M353" s="3">
        <v>174.57</v>
      </c>
      <c r="N353" s="3">
        <v>696.6</v>
      </c>
      <c r="O353" s="3">
        <v>941.3</v>
      </c>
      <c r="Q353">
        <f t="shared" si="277"/>
        <v>-7.4231177094379944E-3</v>
      </c>
      <c r="R353">
        <f t="shared" si="278"/>
        <v>-1.5974440894568689E-2</v>
      </c>
      <c r="S353">
        <f t="shared" si="279"/>
        <v>1.3784283075173981E-2</v>
      </c>
      <c r="T353">
        <f t="shared" si="280"/>
        <v>-2.5590551181102362E-2</v>
      </c>
      <c r="U353">
        <f t="shared" si="281"/>
        <v>-7.7749360613811264E-3</v>
      </c>
      <c r="V353">
        <f t="shared" si="282"/>
        <v>3.134328358208955E-2</v>
      </c>
      <c r="W353">
        <f t="shared" si="283"/>
        <v>-3.5714285714285712E-2</v>
      </c>
      <c r="X353">
        <f t="shared" si="284"/>
        <v>0.04</v>
      </c>
      <c r="Y353">
        <f t="shared" si="285"/>
        <v>-2.2988505747126436E-2</v>
      </c>
      <c r="Z353">
        <f t="shared" si="286"/>
        <v>5.312703886662317E-2</v>
      </c>
      <c r="AA353">
        <f t="shared" si="287"/>
        <v>1.6035751840168304E-2</v>
      </c>
      <c r="AB353">
        <f t="shared" si="288"/>
        <v>4.5847899593090769E-4</v>
      </c>
      <c r="AC353">
        <f t="shared" si="289"/>
        <v>2.3508668821627974E-2</v>
      </c>
      <c r="AD353">
        <f t="shared" si="289"/>
        <v>7.3844178082191538E-3</v>
      </c>
      <c r="AG353">
        <f t="shared" si="290"/>
        <v>6.2523985240852699E-5</v>
      </c>
      <c r="AH353">
        <f t="shared" si="291"/>
        <v>1.9913682829956979E-4</v>
      </c>
      <c r="AI353">
        <f t="shared" si="292"/>
        <v>1.9838758152335265E-4</v>
      </c>
      <c r="AJ353">
        <f t="shared" si="293"/>
        <v>6.4781886251746054E-4</v>
      </c>
      <c r="AK353">
        <f t="shared" si="294"/>
        <v>5.6329930606150959E-5</v>
      </c>
      <c r="AL353">
        <f t="shared" si="295"/>
        <v>9.6760865881547614E-4</v>
      </c>
      <c r="AM353">
        <f t="shared" si="296"/>
        <v>1.1781002603774174E-3</v>
      </c>
      <c r="AN353">
        <f t="shared" si="297"/>
        <v>1.6999943422304675E-3</v>
      </c>
      <c r="AO353">
        <f t="shared" si="298"/>
        <v>5.4746458411557037E-4</v>
      </c>
      <c r="AP353">
        <f t="shared" si="299"/>
        <v>2.7707627224535666E-3</v>
      </c>
      <c r="AQ353">
        <f t="shared" si="300"/>
        <v>2.6705630308884661E-4</v>
      </c>
      <c r="AR353">
        <f t="shared" si="301"/>
        <v>3.835881519246475E-7</v>
      </c>
      <c r="AS353">
        <f t="shared" si="302"/>
        <v>5.428161482818485E-4</v>
      </c>
      <c r="AT353">
        <f t="shared" si="303"/>
        <v>5.6931807368105132E-5</v>
      </c>
      <c r="AV353">
        <f t="shared" si="304"/>
        <v>-5.9296482412060293E-2</v>
      </c>
      <c r="AW353">
        <f t="shared" si="305"/>
        <v>-0.27563499529633112</v>
      </c>
      <c r="AX353">
        <f t="shared" si="306"/>
        <v>-7.2301690507152169E-2</v>
      </c>
      <c r="AY353">
        <f t="shared" si="307"/>
        <v>-0.16666666666666666</v>
      </c>
      <c r="AZ353">
        <f t="shared" si="308"/>
        <v>-4.9117647058823578E-2</v>
      </c>
      <c r="BA353">
        <f t="shared" si="309"/>
        <v>-4.6096225871506769E-3</v>
      </c>
      <c r="BB353">
        <f t="shared" si="310"/>
        <v>-0.1757738567678124</v>
      </c>
      <c r="BC353">
        <f t="shared" si="311"/>
        <v>-0.30666666666666664</v>
      </c>
      <c r="BD353">
        <f t="shared" si="312"/>
        <v>-5.492550589281741E-2</v>
      </c>
      <c r="BE353">
        <f t="shared" si="313"/>
        <v>8.124401913875598E-2</v>
      </c>
      <c r="BF353">
        <f t="shared" si="314"/>
        <v>-9.9277557678862788E-2</v>
      </c>
      <c r="BG353">
        <f t="shared" si="315"/>
        <v>-2.0150426582846898E-2</v>
      </c>
      <c r="BH353">
        <f t="shared" si="316"/>
        <v>-7.7473182359952319E-2</v>
      </c>
      <c r="BI353">
        <f t="shared" si="317"/>
        <v>-8.6293923509998149E-2</v>
      </c>
      <c r="BL353">
        <f t="shared" si="318"/>
        <v>5.1751348087236788E-3</v>
      </c>
      <c r="BM353">
        <f t="shared" si="319"/>
        <v>5.766036642453564E-2</v>
      </c>
      <c r="BN353">
        <f t="shared" si="320"/>
        <v>4.3700160159028962E-3</v>
      </c>
      <c r="BO353">
        <f t="shared" si="321"/>
        <v>2.7158234395170778E-2</v>
      </c>
      <c r="BP353">
        <f t="shared" si="322"/>
        <v>2.0268216997780032E-3</v>
      </c>
      <c r="BQ353">
        <f t="shared" si="323"/>
        <v>2.3277328232268619E-5</v>
      </c>
      <c r="BR353">
        <f t="shared" si="324"/>
        <v>2.2254707087858112E-2</v>
      </c>
      <c r="BS353">
        <f t="shared" si="325"/>
        <v>8.1520059872438308E-2</v>
      </c>
      <c r="BT353">
        <f t="shared" si="326"/>
        <v>4.042012050832466E-3</v>
      </c>
      <c r="BU353">
        <f t="shared" si="327"/>
        <v>5.5593692274962352E-3</v>
      </c>
      <c r="BV353">
        <f t="shared" si="328"/>
        <v>8.6695380379667609E-3</v>
      </c>
      <c r="BW353">
        <f t="shared" si="329"/>
        <v>2.3249568408095623E-4</v>
      </c>
      <c r="BX353">
        <f t="shared" si="330"/>
        <v>6.559313733634612E-3</v>
      </c>
      <c r="BY353">
        <f t="shared" si="331"/>
        <v>6.838321126290208E-3</v>
      </c>
    </row>
    <row r="354" spans="1:77" ht="15.75" thickBot="1">
      <c r="A354" s="1">
        <v>40813</v>
      </c>
      <c r="B354" s="3">
        <v>18.86</v>
      </c>
      <c r="C354" s="3">
        <v>156.5</v>
      </c>
      <c r="D354" s="3">
        <v>703.7</v>
      </c>
      <c r="E354" s="3">
        <v>508</v>
      </c>
      <c r="F354" s="2">
        <v>97.75</v>
      </c>
      <c r="G354" s="3">
        <v>3350</v>
      </c>
      <c r="H354" s="2">
        <v>140</v>
      </c>
      <c r="I354" s="3">
        <v>100</v>
      </c>
      <c r="J354" s="3">
        <v>435</v>
      </c>
      <c r="K354" s="3">
        <v>10729</v>
      </c>
      <c r="L354" s="3">
        <v>380.4</v>
      </c>
      <c r="M354" s="3">
        <v>174.49</v>
      </c>
      <c r="N354" s="3">
        <v>680.6</v>
      </c>
      <c r="O354" s="3">
        <v>934.4</v>
      </c>
      <c r="Q354">
        <f t="shared" si="277"/>
        <v>5.4809843400447457E-2</v>
      </c>
      <c r="R354">
        <f t="shared" si="278"/>
        <v>4.5424181696726865E-2</v>
      </c>
      <c r="S354">
        <f t="shared" si="279"/>
        <v>5.285714285714351E-3</v>
      </c>
      <c r="T354">
        <f t="shared" si="280"/>
        <v>0.11403508771929824</v>
      </c>
      <c r="U354">
        <f t="shared" si="281"/>
        <v>7.7319587628865982E-3</v>
      </c>
      <c r="V354">
        <f t="shared" si="282"/>
        <v>5.0156739811912224E-2</v>
      </c>
      <c r="W354">
        <f t="shared" si="283"/>
        <v>5.1840721262208914E-2</v>
      </c>
      <c r="X354">
        <f t="shared" si="284"/>
        <v>-4.7619047619047616E-2</v>
      </c>
      <c r="Y354">
        <f t="shared" si="285"/>
        <v>2.1126760563380281E-2</v>
      </c>
      <c r="Z354">
        <f t="shared" si="286"/>
        <v>6.4727954971857413E-3</v>
      </c>
      <c r="AA354">
        <f t="shared" si="287"/>
        <v>-4.1884816753927296E-3</v>
      </c>
      <c r="AB354">
        <f t="shared" si="288"/>
        <v>8.6127167630058333E-3</v>
      </c>
      <c r="AC354">
        <f t="shared" si="289"/>
        <v>4.0672782874617772E-2</v>
      </c>
      <c r="AD354">
        <f t="shared" si="289"/>
        <v>3.6264833093046393E-2</v>
      </c>
      <c r="AG354">
        <f t="shared" si="290"/>
        <v>2.9512871288331268E-3</v>
      </c>
      <c r="AH354">
        <f t="shared" si="291"/>
        <v>2.2360639339207241E-3</v>
      </c>
      <c r="AI354">
        <f t="shared" si="292"/>
        <v>3.1208355075463095E-5</v>
      </c>
      <c r="AJ354">
        <f t="shared" si="293"/>
        <v>1.3035554513005383E-2</v>
      </c>
      <c r="AK354">
        <f t="shared" si="294"/>
        <v>6.402509060033428E-5</v>
      </c>
      <c r="AL354">
        <f t="shared" si="295"/>
        <v>2.491992909161871E-3</v>
      </c>
      <c r="AM354">
        <f t="shared" si="296"/>
        <v>2.8335970444904931E-3</v>
      </c>
      <c r="AN354">
        <f t="shared" si="297"/>
        <v>2.1518521081014693E-3</v>
      </c>
      <c r="AO354">
        <f t="shared" si="298"/>
        <v>4.2920673476164748E-4</v>
      </c>
      <c r="AP354">
        <f t="shared" si="299"/>
        <v>3.5805761572315939E-5</v>
      </c>
      <c r="AQ354">
        <f t="shared" si="300"/>
        <v>1.5072844348551211E-5</v>
      </c>
      <c r="AR354">
        <f t="shared" si="301"/>
        <v>7.6975753478517739E-5</v>
      </c>
      <c r="AS354">
        <f t="shared" si="302"/>
        <v>1.6372162691208985E-3</v>
      </c>
      <c r="AT354">
        <f t="shared" si="303"/>
        <v>1.3268339663916281E-3</v>
      </c>
      <c r="AV354">
        <f t="shared" si="304"/>
        <v>-4.0691759918616517E-2</v>
      </c>
      <c r="AW354">
        <f t="shared" si="305"/>
        <v>-0.2617924528301887</v>
      </c>
      <c r="AX354">
        <f t="shared" si="306"/>
        <v>-8.1451507636078807E-2</v>
      </c>
      <c r="AY354">
        <f t="shared" si="307"/>
        <v>-0.1476510067114094</v>
      </c>
      <c r="AZ354">
        <f t="shared" si="308"/>
        <v>-6.0096153846153848E-2</v>
      </c>
      <c r="BA354">
        <f t="shared" si="309"/>
        <v>-3.9839495557466326E-2</v>
      </c>
      <c r="BB354">
        <f t="shared" si="310"/>
        <v>-0.1400491400491401</v>
      </c>
      <c r="BC354">
        <f t="shared" si="311"/>
        <v>-0.34210526315789475</v>
      </c>
      <c r="BD354">
        <f t="shared" si="312"/>
        <v>0</v>
      </c>
      <c r="BE354">
        <f t="shared" si="313"/>
        <v>-1.523634694814135E-2</v>
      </c>
      <c r="BF354">
        <f t="shared" si="314"/>
        <v>-0.10578279266572638</v>
      </c>
      <c r="BG354">
        <f t="shared" si="315"/>
        <v>-1.4180790960451927E-2</v>
      </c>
      <c r="BH354">
        <f t="shared" si="316"/>
        <v>-0.11610389610389607</v>
      </c>
      <c r="BI354">
        <f t="shared" si="317"/>
        <v>-9.2991652106387171E-2</v>
      </c>
      <c r="BL354">
        <f t="shared" si="318"/>
        <v>2.8444822048057693E-3</v>
      </c>
      <c r="BM354">
        <f t="shared" si="319"/>
        <v>5.120408116450495E-2</v>
      </c>
      <c r="BN354">
        <f t="shared" si="320"/>
        <v>5.6634525605269723E-3</v>
      </c>
      <c r="BO354">
        <f t="shared" si="321"/>
        <v>2.1252361153890634E-2</v>
      </c>
      <c r="BP354">
        <f t="shared" si="322"/>
        <v>3.1358592563055813E-3</v>
      </c>
      <c r="BQ354">
        <f t="shared" si="323"/>
        <v>1.6043654796059892E-3</v>
      </c>
      <c r="BR354">
        <f t="shared" si="324"/>
        <v>1.2872127685470924E-2</v>
      </c>
      <c r="BS354">
        <f t="shared" si="325"/>
        <v>0.10301261023521206</v>
      </c>
      <c r="BT354">
        <f t="shared" si="326"/>
        <v>7.4845237076594215E-5</v>
      </c>
      <c r="BU354">
        <f t="shared" si="327"/>
        <v>4.804508173398096E-4</v>
      </c>
      <c r="BV354">
        <f t="shared" si="328"/>
        <v>9.923265586276344E-3</v>
      </c>
      <c r="BW354">
        <f t="shared" si="329"/>
        <v>8.6084504133780766E-5</v>
      </c>
      <c r="BX354">
        <f t="shared" si="330"/>
        <v>1.4309017134651264E-2</v>
      </c>
      <c r="BY354">
        <f t="shared" si="331"/>
        <v>7.9909065343146714E-3</v>
      </c>
    </row>
    <row r="355" spans="1:77" ht="15.75" thickBot="1">
      <c r="A355" s="1">
        <v>40812</v>
      </c>
      <c r="B355" s="3">
        <v>17.88</v>
      </c>
      <c r="C355" s="3">
        <v>149.69999999999999</v>
      </c>
      <c r="D355" s="3">
        <v>700</v>
      </c>
      <c r="E355" s="3">
        <v>456</v>
      </c>
      <c r="F355" s="2">
        <v>97</v>
      </c>
      <c r="G355" s="3">
        <v>3190</v>
      </c>
      <c r="H355" s="2">
        <v>133.1</v>
      </c>
      <c r="I355" s="3">
        <v>105</v>
      </c>
      <c r="J355" s="3">
        <v>426</v>
      </c>
      <c r="K355" s="3">
        <v>10660</v>
      </c>
      <c r="L355" s="3">
        <v>382</v>
      </c>
      <c r="M355" s="3">
        <v>173</v>
      </c>
      <c r="N355" s="3">
        <v>654</v>
      </c>
      <c r="O355" s="3">
        <v>901.7</v>
      </c>
      <c r="Q355">
        <f t="shared" si="277"/>
        <v>6.4285714285714182E-2</v>
      </c>
      <c r="R355">
        <f t="shared" si="278"/>
        <v>2.5342465753424581E-2</v>
      </c>
      <c r="S355">
        <f t="shared" si="279"/>
        <v>3.0927835051546393E-2</v>
      </c>
      <c r="T355">
        <f t="shared" si="280"/>
        <v>0.11737319284489089</v>
      </c>
      <c r="U355">
        <f t="shared" si="281"/>
        <v>2.7542372881355869E-2</v>
      </c>
      <c r="V355">
        <f t="shared" si="282"/>
        <v>6.6889632107023408E-2</v>
      </c>
      <c r="W355">
        <f t="shared" si="283"/>
        <v>4.8031496062992084E-2</v>
      </c>
      <c r="X355">
        <f t="shared" si="284"/>
        <v>-7.0796460176991149E-2</v>
      </c>
      <c r="Y355">
        <f t="shared" si="285"/>
        <v>2.1582733812949641E-2</v>
      </c>
      <c r="Z355">
        <f t="shared" si="286"/>
        <v>1.042654028436019E-2</v>
      </c>
      <c r="AA355">
        <f t="shared" si="287"/>
        <v>-5.4673262171310143E-3</v>
      </c>
      <c r="AB355">
        <f t="shared" si="288"/>
        <v>9.2171275230428923E-3</v>
      </c>
      <c r="AC355">
        <f t="shared" si="289"/>
        <v>3.8095238095238099E-2</v>
      </c>
      <c r="AD355">
        <f t="shared" si="289"/>
        <v>4.3513482235852358E-2</v>
      </c>
      <c r="AG355">
        <f t="shared" si="290"/>
        <v>4.0706468461087515E-3</v>
      </c>
      <c r="AH355">
        <f t="shared" si="291"/>
        <v>7.4012953158599621E-4</v>
      </c>
      <c r="AI355">
        <f t="shared" si="292"/>
        <v>9.7522324900640349E-4</v>
      </c>
      <c r="AJ355">
        <f t="shared" si="293"/>
        <v>1.3808942767894952E-2</v>
      </c>
      <c r="AK355">
        <f t="shared" si="294"/>
        <v>7.7350634985061341E-4</v>
      </c>
      <c r="AL355">
        <f t="shared" si="295"/>
        <v>4.4425900384093353E-3</v>
      </c>
      <c r="AM355">
        <f t="shared" si="296"/>
        <v>2.4425653801241672E-3</v>
      </c>
      <c r="AN355">
        <f t="shared" si="297"/>
        <v>4.8393549685176816E-3</v>
      </c>
      <c r="AO355">
        <f t="shared" si="298"/>
        <v>4.4830772031495623E-4</v>
      </c>
      <c r="AP355">
        <f t="shared" si="299"/>
        <v>9.8754628881905573E-5</v>
      </c>
      <c r="AQ355">
        <f t="shared" si="300"/>
        <v>2.6638198734315898E-5</v>
      </c>
      <c r="AR355">
        <f t="shared" si="301"/>
        <v>8.7946761427116672E-5</v>
      </c>
      <c r="AS355">
        <f t="shared" si="302"/>
        <v>1.435272044419606E-3</v>
      </c>
      <c r="AT355">
        <f t="shared" si="303"/>
        <v>1.9074515857793654E-3</v>
      </c>
      <c r="AV355">
        <f t="shared" si="304"/>
        <v>-0.10330992978936822</v>
      </c>
      <c r="AW355">
        <f t="shared" si="305"/>
        <v>-0.25927758535378531</v>
      </c>
      <c r="AX355">
        <f t="shared" si="306"/>
        <v>-6.6666666666666666E-2</v>
      </c>
      <c r="AY355">
        <f t="shared" si="307"/>
        <v>-0.2054364871928907</v>
      </c>
      <c r="AZ355">
        <f t="shared" si="308"/>
        <v>-4.4334975369458129E-2</v>
      </c>
      <c r="BA355">
        <f t="shared" si="309"/>
        <v>-8.3333333333333329E-2</v>
      </c>
      <c r="BB355">
        <f t="shared" si="310"/>
        <v>-0.15759493670886079</v>
      </c>
      <c r="BC355">
        <f t="shared" si="311"/>
        <v>-0.32731116663463389</v>
      </c>
      <c r="BD355">
        <f t="shared" si="312"/>
        <v>-3.1818181818181815E-2</v>
      </c>
      <c r="BE355">
        <f t="shared" si="313"/>
        <v>1.3307984790874524E-2</v>
      </c>
      <c r="BF355">
        <f t="shared" si="314"/>
        <v>-0.1072680532834774</v>
      </c>
      <c r="BG355">
        <f t="shared" si="315"/>
        <v>-1.7045454545454544E-2</v>
      </c>
      <c r="BH355">
        <f t="shared" si="316"/>
        <v>-0.12226546772245339</v>
      </c>
      <c r="BI355">
        <f t="shared" si="317"/>
        <v>-0.11136296442298216</v>
      </c>
      <c r="BL355">
        <f t="shared" si="318"/>
        <v>1.344483318958963E-2</v>
      </c>
      <c r="BM355">
        <f t="shared" si="319"/>
        <v>5.0072261263089786E-2</v>
      </c>
      <c r="BN355">
        <f t="shared" si="320"/>
        <v>3.6567506482006519E-3</v>
      </c>
      <c r="BO355">
        <f t="shared" si="321"/>
        <v>4.1439676701274963E-2</v>
      </c>
      <c r="BP355">
        <f t="shared" si="322"/>
        <v>1.6190616265930769E-3</v>
      </c>
      <c r="BQ355">
        <f t="shared" si="323"/>
        <v>6.980329979290773E-3</v>
      </c>
      <c r="BR355">
        <f t="shared" si="324"/>
        <v>1.7161313406554302E-2</v>
      </c>
      <c r="BS355">
        <f t="shared" si="325"/>
        <v>9.3734974063436532E-2</v>
      </c>
      <c r="BT355">
        <f t="shared" si="326"/>
        <v>1.6377801065130351E-3</v>
      </c>
      <c r="BU355">
        <f t="shared" si="327"/>
        <v>4.3892525101224092E-5</v>
      </c>
      <c r="BV355">
        <f t="shared" si="328"/>
        <v>1.0221381808106118E-2</v>
      </c>
      <c r="BW355">
        <f t="shared" si="329"/>
        <v>1.474484933074785E-4</v>
      </c>
      <c r="BX355">
        <f t="shared" si="330"/>
        <v>1.5821080240009461E-2</v>
      </c>
      <c r="BY355">
        <f t="shared" si="331"/>
        <v>1.1612903598279824E-2</v>
      </c>
    </row>
    <row r="356" spans="1:77" ht="15.75" thickBot="1">
      <c r="A356" s="1">
        <v>40809</v>
      </c>
      <c r="B356" s="3">
        <v>16.8</v>
      </c>
      <c r="C356" s="3">
        <v>146</v>
      </c>
      <c r="D356" s="3">
        <v>679</v>
      </c>
      <c r="E356" s="3">
        <v>408.1</v>
      </c>
      <c r="F356" s="2">
        <v>94.4</v>
      </c>
      <c r="G356" s="3">
        <v>2990</v>
      </c>
      <c r="H356" s="2">
        <v>127</v>
      </c>
      <c r="I356" s="3">
        <v>113</v>
      </c>
      <c r="J356" s="3">
        <v>417</v>
      </c>
      <c r="K356" s="3">
        <v>10550</v>
      </c>
      <c r="L356" s="3">
        <v>384.1</v>
      </c>
      <c r="M356" s="3">
        <v>171.42</v>
      </c>
      <c r="N356" s="3">
        <v>630</v>
      </c>
      <c r="O356" s="3">
        <v>864.1</v>
      </c>
      <c r="Q356">
        <f t="shared" si="277"/>
        <v>-5.0310910118711166E-2</v>
      </c>
      <c r="R356">
        <f t="shared" si="278"/>
        <v>-3.9473684210526314E-2</v>
      </c>
      <c r="S356">
        <f t="shared" si="279"/>
        <v>-3.7016026095589308E-2</v>
      </c>
      <c r="T356">
        <f t="shared" si="280"/>
        <v>-8.1062823688358474E-2</v>
      </c>
      <c r="U356">
        <f t="shared" si="281"/>
        <v>-1.6666666666666607E-2</v>
      </c>
      <c r="V356">
        <f t="shared" si="282"/>
        <v>-1.2549537648612946E-2</v>
      </c>
      <c r="W356">
        <f t="shared" si="283"/>
        <v>-5.3580743721588775E-2</v>
      </c>
      <c r="X356">
        <f t="shared" si="284"/>
        <v>-2.2068368671570724E-2</v>
      </c>
      <c r="Y356">
        <f t="shared" si="285"/>
        <v>-1.5348288075560802E-2</v>
      </c>
      <c r="Z356">
        <f t="shared" si="286"/>
        <v>-4.7169811320754715E-3</v>
      </c>
      <c r="AA356">
        <f t="shared" si="287"/>
        <v>-2.2646310432569917E-2</v>
      </c>
      <c r="AB356">
        <f t="shared" si="288"/>
        <v>-1.4261069580218621E-2</v>
      </c>
      <c r="AC356">
        <f t="shared" si="289"/>
        <v>-4.9200120736492638E-2</v>
      </c>
      <c r="AD356">
        <f t="shared" si="289"/>
        <v>-3.5495032927782069E-2</v>
      </c>
      <c r="AG356">
        <f t="shared" si="290"/>
        <v>2.580132367765677E-3</v>
      </c>
      <c r="AH356">
        <f t="shared" si="291"/>
        <v>1.4145743988495006E-3</v>
      </c>
      <c r="AI356">
        <f t="shared" si="292"/>
        <v>1.3480129981574163E-3</v>
      </c>
      <c r="AJ356">
        <f t="shared" si="293"/>
        <v>6.5487841692498695E-3</v>
      </c>
      <c r="AK356">
        <f t="shared" si="294"/>
        <v>2.6886349205766896E-4</v>
      </c>
      <c r="AL356">
        <f t="shared" si="295"/>
        <v>1.6349234680122847E-4</v>
      </c>
      <c r="AM356">
        <f t="shared" si="296"/>
        <v>2.7237880798861628E-3</v>
      </c>
      <c r="AN356">
        <f t="shared" si="297"/>
        <v>4.3419644802206717E-4</v>
      </c>
      <c r="AO356">
        <f t="shared" si="298"/>
        <v>2.4830647827859132E-4</v>
      </c>
      <c r="AP356">
        <f t="shared" si="299"/>
        <v>2.7102280420622496E-5</v>
      </c>
      <c r="AQ356">
        <f t="shared" si="300"/>
        <v>4.9908475401987844E-4</v>
      </c>
      <c r="AR356">
        <f t="shared" si="301"/>
        <v>1.9881574264415101E-4</v>
      </c>
      <c r="AS356">
        <f t="shared" si="302"/>
        <v>2.4413850996170177E-3</v>
      </c>
      <c r="AT356">
        <f t="shared" si="303"/>
        <v>1.2485010127852652E-3</v>
      </c>
      <c r="AV356">
        <f t="shared" si="304"/>
        <v>-0.14285714285714288</v>
      </c>
      <c r="AW356">
        <f t="shared" si="305"/>
        <v>-0.31132075471698112</v>
      </c>
      <c r="AX356">
        <f t="shared" si="306"/>
        <v>-0.10422163588390501</v>
      </c>
      <c r="AY356">
        <f t="shared" si="307"/>
        <v>-0.30701307522499571</v>
      </c>
      <c r="AZ356">
        <f t="shared" si="308"/>
        <v>-0.10943396226415089</v>
      </c>
      <c r="BA356">
        <f t="shared" si="309"/>
        <v>-0.14571428571428571</v>
      </c>
      <c r="BB356">
        <f t="shared" si="310"/>
        <v>-0.21604938271604937</v>
      </c>
      <c r="BC356">
        <f t="shared" si="311"/>
        <v>-0.26027755957056814</v>
      </c>
      <c r="BD356">
        <f t="shared" si="312"/>
        <v>-4.1599632268444084E-2</v>
      </c>
      <c r="BE356">
        <f t="shared" si="313"/>
        <v>4.7619047619047623E-3</v>
      </c>
      <c r="BF356">
        <f t="shared" si="314"/>
        <v>-0.10046838407494139</v>
      </c>
      <c r="BG356">
        <f t="shared" si="315"/>
        <v>-2.0457142857142927E-2</v>
      </c>
      <c r="BH356">
        <f t="shared" si="316"/>
        <v>-0.16886543535620052</v>
      </c>
      <c r="BI356">
        <f t="shared" si="317"/>
        <v>-0.15697560975609753</v>
      </c>
      <c r="BL356">
        <f t="shared" si="318"/>
        <v>2.4179960856100861E-2</v>
      </c>
      <c r="BM356">
        <f t="shared" si="319"/>
        <v>7.6071977945115152E-2</v>
      </c>
      <c r="BN356">
        <f t="shared" si="320"/>
        <v>9.6091049178088569E-3</v>
      </c>
      <c r="BO356">
        <f t="shared" si="321"/>
        <v>9.3112838979718976E-2</v>
      </c>
      <c r="BP356">
        <f t="shared" si="322"/>
        <v>1.1095789137481079E-2</v>
      </c>
      <c r="BQ356">
        <f t="shared" si="323"/>
        <v>2.1295366867927719E-2</v>
      </c>
      <c r="BR356">
        <f t="shared" si="324"/>
        <v>3.5893440365184458E-2</v>
      </c>
      <c r="BS356">
        <f t="shared" si="325"/>
        <v>5.7182235080955303E-2</v>
      </c>
      <c r="BT356">
        <f t="shared" si="326"/>
        <v>2.5251576191707421E-3</v>
      </c>
      <c r="BU356">
        <f t="shared" si="327"/>
        <v>3.6899975236278012E-6</v>
      </c>
      <c r="BV356">
        <f t="shared" si="328"/>
        <v>8.8927126402593426E-3</v>
      </c>
      <c r="BW356">
        <f t="shared" si="329"/>
        <v>2.4194326138535051E-4</v>
      </c>
      <c r="BX356">
        <f t="shared" si="330"/>
        <v>2.9715499891130419E-2</v>
      </c>
      <c r="BY356">
        <f t="shared" si="331"/>
        <v>2.3524144699773465E-2</v>
      </c>
    </row>
    <row r="357" spans="1:77" ht="15.75" thickBot="1">
      <c r="A357" s="1">
        <v>40808</v>
      </c>
      <c r="B357" s="3">
        <v>17.690000000000001</v>
      </c>
      <c r="C357" s="3">
        <v>152</v>
      </c>
      <c r="D357" s="3">
        <v>705.1</v>
      </c>
      <c r="E357" s="3">
        <v>444.1</v>
      </c>
      <c r="F357" s="2">
        <v>96</v>
      </c>
      <c r="G357" s="3">
        <v>3028</v>
      </c>
      <c r="H357" s="2">
        <v>134.19</v>
      </c>
      <c r="I357" s="3">
        <v>115.55</v>
      </c>
      <c r="J357" s="3">
        <v>423.5</v>
      </c>
      <c r="K357" s="3">
        <v>10600</v>
      </c>
      <c r="L357" s="3">
        <v>393</v>
      </c>
      <c r="M357" s="3">
        <v>173.9</v>
      </c>
      <c r="N357" s="3">
        <v>662.6</v>
      </c>
      <c r="O357" s="3">
        <v>895.9</v>
      </c>
      <c r="Q357">
        <f t="shared" si="277"/>
        <v>-4.7388260635433443E-2</v>
      </c>
      <c r="R357">
        <f t="shared" si="278"/>
        <v>-0.12133649343892715</v>
      </c>
      <c r="S357">
        <f t="shared" si="279"/>
        <v>-2.7448275862068935E-2</v>
      </c>
      <c r="T357">
        <f t="shared" si="280"/>
        <v>-8.3384932920536586E-2</v>
      </c>
      <c r="U357">
        <f t="shared" si="281"/>
        <v>-3.1281533804238086E-2</v>
      </c>
      <c r="V357">
        <f t="shared" si="282"/>
        <v>-2.9487179487179487E-2</v>
      </c>
      <c r="W357">
        <f t="shared" si="283"/>
        <v>-8.9620081411126234E-2</v>
      </c>
      <c r="X357">
        <f t="shared" si="284"/>
        <v>-3.1027253668763126E-2</v>
      </c>
      <c r="Y357">
        <f t="shared" si="285"/>
        <v>-5.8685446009389668E-3</v>
      </c>
      <c r="Z357">
        <f t="shared" si="286"/>
        <v>-2.2771273163086567E-2</v>
      </c>
      <c r="AA357">
        <f t="shared" si="287"/>
        <v>1.3670363683260283E-2</v>
      </c>
      <c r="AB357">
        <f t="shared" si="288"/>
        <v>-2.2978819034777252E-2</v>
      </c>
      <c r="AC357">
        <f t="shared" si="289"/>
        <v>-5.3428571428571395E-2</v>
      </c>
      <c r="AD357">
        <f t="shared" si="289"/>
        <v>-3.5629709364908529E-2</v>
      </c>
      <c r="AG357">
        <f t="shared" si="290"/>
        <v>2.2917622670395E-3</v>
      </c>
      <c r="AH357">
        <f t="shared" si="291"/>
        <v>1.4273950043421177E-2</v>
      </c>
      <c r="AI357">
        <f t="shared" si="292"/>
        <v>7.3698926908514779E-4</v>
      </c>
      <c r="AJ357">
        <f t="shared" si="293"/>
        <v>6.9300076893654269E-3</v>
      </c>
      <c r="AK357">
        <f t="shared" si="294"/>
        <v>9.6173946480780062E-4</v>
      </c>
      <c r="AL357">
        <f t="shared" si="295"/>
        <v>8.8351941139230632E-4</v>
      </c>
      <c r="AM357">
        <f t="shared" si="296"/>
        <v>7.7844024707986468E-3</v>
      </c>
      <c r="AN357">
        <f t="shared" si="297"/>
        <v>8.8781746892393815E-4</v>
      </c>
      <c r="AO357">
        <f t="shared" si="298"/>
        <v>3.9413283548446906E-5</v>
      </c>
      <c r="AP357">
        <f t="shared" si="299"/>
        <v>5.4104049024195099E-4</v>
      </c>
      <c r="AQ357">
        <f t="shared" si="300"/>
        <v>1.9534169233795633E-4</v>
      </c>
      <c r="AR357">
        <f t="shared" si="301"/>
        <v>5.2065898335214062E-4</v>
      </c>
      <c r="AS357">
        <f t="shared" si="302"/>
        <v>2.8771235586360455E-3</v>
      </c>
      <c r="AT357">
        <f t="shared" si="303"/>
        <v>1.2580365010315436E-3</v>
      </c>
      <c r="AV357">
        <f t="shared" si="304"/>
        <v>-0.10430379746835436</v>
      </c>
      <c r="AW357">
        <f t="shared" si="305"/>
        <v>-0.28971962616822428</v>
      </c>
      <c r="AX357">
        <f t="shared" si="306"/>
        <v>-7.8300653594771216E-2</v>
      </c>
      <c r="AY357">
        <f t="shared" si="307"/>
        <v>-0.22832319721980882</v>
      </c>
      <c r="AZ357">
        <f t="shared" si="308"/>
        <v>-9.004739336492891E-2</v>
      </c>
      <c r="BA357">
        <f t="shared" si="309"/>
        <v>-0.10941176470588235</v>
      </c>
      <c r="BB357">
        <f t="shared" si="310"/>
        <v>-0.16600372902423871</v>
      </c>
      <c r="BC357">
        <f t="shared" si="311"/>
        <v>-0.25810593900481543</v>
      </c>
      <c r="BD357">
        <f t="shared" si="312"/>
        <v>-3.6843302251535114E-2</v>
      </c>
      <c r="BE357">
        <f t="shared" si="313"/>
        <v>1.5228426395939087E-2</v>
      </c>
      <c r="BF357">
        <f t="shared" si="314"/>
        <v>-7.5511644318983814E-2</v>
      </c>
      <c r="BG357">
        <f t="shared" si="315"/>
        <v>4.0415704387991754E-3</v>
      </c>
      <c r="BH357">
        <f t="shared" si="316"/>
        <v>-0.11958543715120913</v>
      </c>
      <c r="BI357">
        <f t="shared" si="317"/>
        <v>-0.11716594402837996</v>
      </c>
      <c r="BL357">
        <f t="shared" si="318"/>
        <v>1.3676302568944474E-2</v>
      </c>
      <c r="BM357">
        <f t="shared" si="319"/>
        <v>6.4622907803819907E-2</v>
      </c>
      <c r="BN357">
        <f t="shared" si="320"/>
        <v>5.199139641514903E-3</v>
      </c>
      <c r="BO357">
        <f t="shared" si="321"/>
        <v>5.1281453222623924E-2</v>
      </c>
      <c r="BP357">
        <f t="shared" si="322"/>
        <v>7.3873995544158364E-3</v>
      </c>
      <c r="BQ357">
        <f t="shared" si="323"/>
        <v>1.2018035381875548E-2</v>
      </c>
      <c r="BR357">
        <f t="shared" si="324"/>
        <v>1.9435144898627636E-2</v>
      </c>
      <c r="BS357">
        <f t="shared" si="325"/>
        <v>5.6148360136444878E-2</v>
      </c>
      <c r="BT357">
        <f t="shared" si="326"/>
        <v>2.0697601244393207E-3</v>
      </c>
      <c r="BU357">
        <f t="shared" si="327"/>
        <v>7.3027023118332475E-5</v>
      </c>
      <c r="BV357">
        <f t="shared" si="328"/>
        <v>4.8086514595786414E-3</v>
      </c>
      <c r="BW357">
        <f t="shared" si="329"/>
        <v>7.999849656238579E-5</v>
      </c>
      <c r="BX357">
        <f t="shared" si="330"/>
        <v>1.5154064259814477E-2</v>
      </c>
      <c r="BY357">
        <f t="shared" si="331"/>
        <v>1.2897273276257167E-2</v>
      </c>
    </row>
    <row r="358" spans="1:77" ht="15.75" thickBot="1">
      <c r="A358" s="1">
        <v>40807</v>
      </c>
      <c r="B358" s="3">
        <v>18.57</v>
      </c>
      <c r="C358" s="3">
        <v>172.99</v>
      </c>
      <c r="D358" s="3">
        <v>725</v>
      </c>
      <c r="E358" s="3">
        <v>484.5</v>
      </c>
      <c r="F358" s="2">
        <v>99.1</v>
      </c>
      <c r="G358" s="3">
        <v>3120</v>
      </c>
      <c r="H358" s="2">
        <v>147.4</v>
      </c>
      <c r="I358" s="3">
        <v>119.25</v>
      </c>
      <c r="J358" s="3">
        <v>426</v>
      </c>
      <c r="K358" s="3">
        <v>10847</v>
      </c>
      <c r="L358" s="3">
        <v>387.7</v>
      </c>
      <c r="M358" s="3">
        <v>177.99</v>
      </c>
      <c r="N358" s="3">
        <v>700</v>
      </c>
      <c r="O358" s="3">
        <v>929</v>
      </c>
      <c r="Q358">
        <f t="shared" si="277"/>
        <v>-2.8765690376569075E-2</v>
      </c>
      <c r="R358">
        <f t="shared" si="278"/>
        <v>-1.2124711316396047E-3</v>
      </c>
      <c r="S358">
        <f t="shared" si="279"/>
        <v>3.5862266038005464E-2</v>
      </c>
      <c r="T358">
        <f t="shared" si="280"/>
        <v>2.4312896405919663E-2</v>
      </c>
      <c r="U358">
        <f t="shared" si="281"/>
        <v>1.6410256410256351E-2</v>
      </c>
      <c r="V358">
        <f t="shared" si="282"/>
        <v>3.2428855062872269E-2</v>
      </c>
      <c r="W358">
        <f t="shared" si="283"/>
        <v>-7.4074074074073695E-3</v>
      </c>
      <c r="X358">
        <f t="shared" si="284"/>
        <v>-6.4155974004332286E-3</v>
      </c>
      <c r="Y358">
        <f t="shared" si="285"/>
        <v>5.9031877213695395E-3</v>
      </c>
      <c r="Z358">
        <f t="shared" si="286"/>
        <v>2.6206244087038789E-2</v>
      </c>
      <c r="AA358">
        <f t="shared" si="287"/>
        <v>2.2955145118733478E-2</v>
      </c>
      <c r="AB358">
        <f t="shared" si="288"/>
        <v>2.1756601607347995E-2</v>
      </c>
      <c r="AC358">
        <f t="shared" si="289"/>
        <v>-2.1382751247327157E-3</v>
      </c>
      <c r="AD358">
        <f t="shared" si="289"/>
        <v>2.4029982363315647E-2</v>
      </c>
      <c r="AG358">
        <f t="shared" si="290"/>
        <v>8.5554984251108178E-4</v>
      </c>
      <c r="AH358">
        <f t="shared" si="291"/>
        <v>4.2300047409085782E-7</v>
      </c>
      <c r="AI358">
        <f t="shared" si="292"/>
        <v>1.3077622521370539E-3</v>
      </c>
      <c r="AJ358">
        <f t="shared" si="293"/>
        <v>5.9785930305873561E-4</v>
      </c>
      <c r="AK358">
        <f t="shared" si="294"/>
        <v>2.7821791830971124E-4</v>
      </c>
      <c r="AL358">
        <f t="shared" si="295"/>
        <v>1.0363235844454335E-3</v>
      </c>
      <c r="AM358">
        <f t="shared" si="296"/>
        <v>3.6199317323939203E-5</v>
      </c>
      <c r="AN358">
        <f t="shared" si="297"/>
        <v>2.688017831005679E-5</v>
      </c>
      <c r="AO358">
        <f t="shared" si="298"/>
        <v>3.0181095224320868E-5</v>
      </c>
      <c r="AP358">
        <f t="shared" si="299"/>
        <v>6.613764415217021E-4</v>
      </c>
      <c r="AQ358">
        <f t="shared" si="300"/>
        <v>5.4108578285620419E-4</v>
      </c>
      <c r="AR358">
        <f t="shared" si="301"/>
        <v>4.8037538376907881E-4</v>
      </c>
      <c r="AS358">
        <f t="shared" si="302"/>
        <v>5.5155875295018689E-6</v>
      </c>
      <c r="AT358">
        <f t="shared" si="303"/>
        <v>5.8519874636540545E-4</v>
      </c>
      <c r="AV358">
        <f t="shared" si="304"/>
        <v>-5.2551020408163319E-2</v>
      </c>
      <c r="AW358">
        <f t="shared" si="305"/>
        <v>-0.14361386138613857</v>
      </c>
      <c r="AX358">
        <f t="shared" si="306"/>
        <v>-4.2272126816380449E-2</v>
      </c>
      <c r="AY358">
        <f t="shared" si="307"/>
        <v>-0.14685684099313256</v>
      </c>
      <c r="AZ358">
        <f t="shared" si="308"/>
        <v>-5.5290753098188858E-2</v>
      </c>
      <c r="BA358">
        <f t="shared" si="309"/>
        <v>-4.44104134762634E-2</v>
      </c>
      <c r="BB358">
        <f t="shared" si="310"/>
        <v>-6.7088607594936678E-2</v>
      </c>
      <c r="BC358">
        <f t="shared" si="311"/>
        <v>-0.19371196754563896</v>
      </c>
      <c r="BD358">
        <f t="shared" si="312"/>
        <v>-1.1142061281337073E-2</v>
      </c>
      <c r="BE358">
        <f t="shared" si="313"/>
        <v>2.8151658767772512E-2</v>
      </c>
      <c r="BF358">
        <f t="shared" si="314"/>
        <v>-8.5613207547169834E-2</v>
      </c>
      <c r="BG358">
        <f t="shared" si="315"/>
        <v>3.4825581395348887E-2</v>
      </c>
      <c r="BH358">
        <f t="shared" si="316"/>
        <v>-5.7366011311607894E-2</v>
      </c>
      <c r="BI358">
        <f t="shared" si="317"/>
        <v>-6.9790727946330275E-2</v>
      </c>
      <c r="BL358">
        <f t="shared" si="318"/>
        <v>4.2501204461252596E-3</v>
      </c>
      <c r="BM358">
        <f t="shared" si="319"/>
        <v>1.1686603793209939E-2</v>
      </c>
      <c r="BN358">
        <f t="shared" si="320"/>
        <v>1.3015162312335132E-3</v>
      </c>
      <c r="BO358">
        <f t="shared" si="321"/>
        <v>2.1021441885040088E-2</v>
      </c>
      <c r="BP358">
        <f t="shared" si="322"/>
        <v>2.6207583263363849E-3</v>
      </c>
      <c r="BQ358">
        <f t="shared" si="323"/>
        <v>1.9914307201445111E-3</v>
      </c>
      <c r="BR358">
        <f t="shared" si="324"/>
        <v>1.6398342605425692E-3</v>
      </c>
      <c r="BS358">
        <f t="shared" si="325"/>
        <v>2.9777809684588208E-2</v>
      </c>
      <c r="BT358">
        <f t="shared" si="326"/>
        <v>3.9177771223473869E-4</v>
      </c>
      <c r="BU358">
        <f t="shared" si="327"/>
        <v>4.6091011966195269E-4</v>
      </c>
      <c r="BV358">
        <f t="shared" si="328"/>
        <v>6.3116675442620911E-3</v>
      </c>
      <c r="BW358">
        <f t="shared" si="329"/>
        <v>1.5783297815955782E-3</v>
      </c>
      <c r="BX358">
        <f t="shared" si="330"/>
        <v>3.7066689714331685E-3</v>
      </c>
      <c r="BY358">
        <f t="shared" si="331"/>
        <v>4.3812413942788536E-3</v>
      </c>
    </row>
    <row r="359" spans="1:77" ht="15.75" thickBot="1">
      <c r="A359" s="1">
        <v>40806</v>
      </c>
      <c r="B359" s="3">
        <v>19.12</v>
      </c>
      <c r="C359" s="3">
        <v>173.2</v>
      </c>
      <c r="D359" s="3">
        <v>699.9</v>
      </c>
      <c r="E359" s="3">
        <v>473</v>
      </c>
      <c r="F359" s="2">
        <v>97.5</v>
      </c>
      <c r="G359" s="3">
        <v>3022</v>
      </c>
      <c r="H359" s="2">
        <v>148.5</v>
      </c>
      <c r="I359" s="3">
        <v>120.02</v>
      </c>
      <c r="J359" s="3">
        <v>423.5</v>
      </c>
      <c r="K359" s="3">
        <v>10570</v>
      </c>
      <c r="L359" s="3">
        <v>379</v>
      </c>
      <c r="M359" s="3">
        <v>174.2</v>
      </c>
      <c r="N359" s="3">
        <v>701.5</v>
      </c>
      <c r="O359" s="3">
        <v>907.2</v>
      </c>
      <c r="Q359">
        <f t="shared" si="277"/>
        <v>2.1367521367521482E-2</v>
      </c>
      <c r="R359">
        <f t="shared" si="278"/>
        <v>1.1560693641617841E-3</v>
      </c>
      <c r="S359">
        <f t="shared" si="279"/>
        <v>-2.9914529914530238E-3</v>
      </c>
      <c r="T359">
        <f t="shared" si="280"/>
        <v>-2.2121149472813705E-2</v>
      </c>
      <c r="U359">
        <f t="shared" si="281"/>
        <v>1.0266940451744795E-3</v>
      </c>
      <c r="V359">
        <f t="shared" si="282"/>
        <v>7.6692230743581197E-3</v>
      </c>
      <c r="W359">
        <f t="shared" si="283"/>
        <v>5.4163845633040716E-3</v>
      </c>
      <c r="X359">
        <f t="shared" si="284"/>
        <v>-1.7518009168303868E-2</v>
      </c>
      <c r="Y359">
        <f t="shared" si="285"/>
        <v>2.7912621359223302E-2</v>
      </c>
      <c r="Z359">
        <f t="shared" si="286"/>
        <v>-1.3992537313432836E-2</v>
      </c>
      <c r="AA359">
        <f t="shared" si="287"/>
        <v>6.6401062416998674E-3</v>
      </c>
      <c r="AB359">
        <f t="shared" si="288"/>
        <v>1.2202208018593808E-2</v>
      </c>
      <c r="AC359">
        <f t="shared" si="289"/>
        <v>3.0859662013225569E-2</v>
      </c>
      <c r="AD359">
        <f t="shared" si="289"/>
        <v>-2.2040996253023122E-4</v>
      </c>
      <c r="AG359">
        <f t="shared" si="290"/>
        <v>4.3611756971837548E-4</v>
      </c>
      <c r="AH359">
        <f t="shared" si="291"/>
        <v>9.113910340912196E-6</v>
      </c>
      <c r="AI359">
        <f t="shared" si="292"/>
        <v>7.2399924717946563E-6</v>
      </c>
      <c r="AJ359">
        <f t="shared" si="293"/>
        <v>4.8324720168920106E-4</v>
      </c>
      <c r="AK359">
        <f t="shared" si="294"/>
        <v>1.6804022226282732E-6</v>
      </c>
      <c r="AL359">
        <f t="shared" si="295"/>
        <v>5.5239798839711005E-5</v>
      </c>
      <c r="AM359">
        <f t="shared" si="296"/>
        <v>4.6338041555048278E-5</v>
      </c>
      <c r="AN359">
        <f t="shared" si="297"/>
        <v>2.6526707008147428E-4</v>
      </c>
      <c r="AO359">
        <f t="shared" si="298"/>
        <v>7.5642413981042865E-4</v>
      </c>
      <c r="AP359">
        <f t="shared" si="299"/>
        <v>2.0971503665748105E-4</v>
      </c>
      <c r="AQ359">
        <f t="shared" si="300"/>
        <v>4.8249858309663013E-5</v>
      </c>
      <c r="AR359">
        <f t="shared" si="301"/>
        <v>1.5284559775080109E-4</v>
      </c>
      <c r="AS359">
        <f t="shared" si="302"/>
        <v>9.393862314007092E-4</v>
      </c>
      <c r="AT359">
        <f t="shared" si="303"/>
        <v>3.5415417917576067E-9</v>
      </c>
      <c r="AV359">
        <f t="shared" si="304"/>
        <v>-1.7471736896197319E-2</v>
      </c>
      <c r="AW359">
        <f t="shared" si="305"/>
        <v>-0.1752380952380953</v>
      </c>
      <c r="AX359">
        <f t="shared" si="306"/>
        <v>-9.1628812459441947E-2</v>
      </c>
      <c r="AY359">
        <f t="shared" si="307"/>
        <v>-0.1687170474516696</v>
      </c>
      <c r="AZ359">
        <f t="shared" si="308"/>
        <v>-4.9707602339181235E-2</v>
      </c>
      <c r="BA359">
        <f t="shared" si="309"/>
        <v>-4.9685534591194971E-2</v>
      </c>
      <c r="BB359">
        <f t="shared" si="310"/>
        <v>-7.7639751552795025E-2</v>
      </c>
      <c r="BC359">
        <f t="shared" si="311"/>
        <v>-0.24037974683544305</v>
      </c>
      <c r="BD359">
        <f t="shared" si="312"/>
        <v>-1.0514018691588784E-2</v>
      </c>
      <c r="BE359">
        <f t="shared" si="313"/>
        <v>1.264610078559111E-2</v>
      </c>
      <c r="BF359">
        <f t="shared" si="314"/>
        <v>-0.10823529411764705</v>
      </c>
      <c r="BG359">
        <f t="shared" si="315"/>
        <v>6.9364161849710324E-3</v>
      </c>
      <c r="BH359">
        <f t="shared" si="316"/>
        <v>-5.3434084469032549E-2</v>
      </c>
      <c r="BI359">
        <f t="shared" si="317"/>
        <v>-9.2436974789915943E-2</v>
      </c>
      <c r="BL359">
        <f t="shared" si="318"/>
        <v>9.0683277836368079E-4</v>
      </c>
      <c r="BM359">
        <f t="shared" si="319"/>
        <v>1.95241460428771E-2</v>
      </c>
      <c r="BN359">
        <f t="shared" si="320"/>
        <v>7.2988348428192689E-3</v>
      </c>
      <c r="BO359">
        <f t="shared" si="321"/>
        <v>2.783823394015893E-2</v>
      </c>
      <c r="BP359">
        <f t="shared" si="322"/>
        <v>2.0802895995720313E-3</v>
      </c>
      <c r="BQ359">
        <f t="shared" si="323"/>
        <v>2.4900669220524053E-3</v>
      </c>
      <c r="BR359">
        <f t="shared" si="324"/>
        <v>2.6056952437793373E-3</v>
      </c>
      <c r="BS359">
        <f t="shared" si="325"/>
        <v>4.8061906818018293E-2</v>
      </c>
      <c r="BT359">
        <f t="shared" si="326"/>
        <v>3.6730998415750084E-4</v>
      </c>
      <c r="BU359">
        <f t="shared" si="327"/>
        <v>3.5560462636273019E-5</v>
      </c>
      <c r="BV359">
        <f t="shared" si="328"/>
        <v>1.0417895103316869E-2</v>
      </c>
      <c r="BW359">
        <f t="shared" si="329"/>
        <v>1.4016271684377327E-4</v>
      </c>
      <c r="BX359">
        <f t="shared" si="330"/>
        <v>3.2433585832970448E-3</v>
      </c>
      <c r="BY359">
        <f t="shared" si="331"/>
        <v>7.8920469154118763E-3</v>
      </c>
    </row>
    <row r="360" spans="1:77" ht="15.75" thickBot="1">
      <c r="A360" s="1">
        <v>40805</v>
      </c>
      <c r="B360" s="3">
        <v>18.72</v>
      </c>
      <c r="C360" s="3">
        <v>173</v>
      </c>
      <c r="D360" s="3">
        <v>702</v>
      </c>
      <c r="E360" s="3">
        <v>483.7</v>
      </c>
      <c r="F360" s="2">
        <v>97.4</v>
      </c>
      <c r="G360" s="3">
        <v>2999</v>
      </c>
      <c r="H360" s="2">
        <v>147.69999999999999</v>
      </c>
      <c r="I360" s="3">
        <v>122.16</v>
      </c>
      <c r="J360" s="3">
        <v>412</v>
      </c>
      <c r="K360" s="3">
        <v>10720</v>
      </c>
      <c r="L360" s="3">
        <v>376.5</v>
      </c>
      <c r="M360" s="3">
        <v>172.1</v>
      </c>
      <c r="N360" s="3">
        <v>680.5</v>
      </c>
      <c r="O360" s="3">
        <v>907.4</v>
      </c>
      <c r="Q360">
        <f t="shared" si="277"/>
        <v>5.370569280343602E-3</v>
      </c>
      <c r="R360">
        <f t="shared" si="278"/>
        <v>-5.5882994979262218E-2</v>
      </c>
      <c r="S360">
        <f t="shared" si="279"/>
        <v>-5.2631578947368418E-2</v>
      </c>
      <c r="T360">
        <f t="shared" si="280"/>
        <v>-6.0776699029126233E-2</v>
      </c>
      <c r="U360">
        <f t="shared" si="281"/>
        <v>-2.2088353413654505E-2</v>
      </c>
      <c r="V360">
        <f t="shared" si="282"/>
        <v>-6.2812499999999993E-2</v>
      </c>
      <c r="W360">
        <f t="shared" si="283"/>
        <v>-3.4640522875817065E-2</v>
      </c>
      <c r="X360">
        <f t="shared" si="284"/>
        <v>1.1677018633540344E-2</v>
      </c>
      <c r="Y360">
        <f t="shared" si="285"/>
        <v>-2.1377672209026127E-2</v>
      </c>
      <c r="Z360">
        <f t="shared" si="286"/>
        <v>-9.882700655767988E-3</v>
      </c>
      <c r="AA360">
        <f t="shared" si="287"/>
        <v>-1.6971279373368148E-2</v>
      </c>
      <c r="AB360">
        <f t="shared" si="288"/>
        <v>-2.4376417233560155E-2</v>
      </c>
      <c r="AC360">
        <f t="shared" si="289"/>
        <v>-7.3519400953029265E-2</v>
      </c>
      <c r="AD360">
        <f t="shared" si="289"/>
        <v>-4.5344555497106809E-2</v>
      </c>
      <c r="AG360">
        <f t="shared" si="290"/>
        <v>2.3877647943338318E-5</v>
      </c>
      <c r="AH360">
        <f t="shared" si="291"/>
        <v>2.9181754155797844E-3</v>
      </c>
      <c r="AI360">
        <f t="shared" si="292"/>
        <v>2.7385177954101065E-3</v>
      </c>
      <c r="AJ360">
        <f t="shared" si="293"/>
        <v>3.6770196592830649E-3</v>
      </c>
      <c r="AK360">
        <f t="shared" si="294"/>
        <v>4.7605759705492948E-4</v>
      </c>
      <c r="AL360">
        <f t="shared" si="295"/>
        <v>3.9752236799055121E-3</v>
      </c>
      <c r="AM360">
        <f t="shared" si="296"/>
        <v>1.105542704264773E-3</v>
      </c>
      <c r="AN360">
        <f t="shared" si="297"/>
        <v>1.6661662610196578E-4</v>
      </c>
      <c r="AO360">
        <f t="shared" si="298"/>
        <v>4.7467892784400689E-4</v>
      </c>
      <c r="AP360">
        <f t="shared" si="299"/>
        <v>1.0757225592293504E-4</v>
      </c>
      <c r="AQ360">
        <f t="shared" si="300"/>
        <v>2.7772801843228937E-4</v>
      </c>
      <c r="AR360">
        <f t="shared" si="301"/>
        <v>5.8639292436262576E-4</v>
      </c>
      <c r="AS360">
        <f t="shared" si="302"/>
        <v>5.4360619717671336E-3</v>
      </c>
      <c r="AT360">
        <f t="shared" si="303"/>
        <v>2.0415628046773614E-3</v>
      </c>
      <c r="AV360">
        <f t="shared" si="304"/>
        <v>-3.8026721479958989E-2</v>
      </c>
      <c r="AW360">
        <f t="shared" si="305"/>
        <v>-0.18969555035128804</v>
      </c>
      <c r="AX360">
        <f t="shared" si="306"/>
        <v>-7.9947575360419396E-2</v>
      </c>
      <c r="AY360">
        <f t="shared" si="307"/>
        <v>-0.16761314747891934</v>
      </c>
      <c r="AZ360">
        <f t="shared" si="308"/>
        <v>-3.5643564356435585E-2</v>
      </c>
      <c r="BA360">
        <f t="shared" si="309"/>
        <v>-2.6930564568462038E-2</v>
      </c>
      <c r="BB360">
        <f t="shared" si="310"/>
        <v>-6.8080005047637199E-2</v>
      </c>
      <c r="BC360">
        <f t="shared" si="311"/>
        <v>-0.22295019400801483</v>
      </c>
      <c r="BD360">
        <f t="shared" si="312"/>
        <v>-3.2863849765258218E-2</v>
      </c>
      <c r="BE360">
        <f t="shared" si="313"/>
        <v>2.0952380952380951E-2</v>
      </c>
      <c r="BF360">
        <f t="shared" si="314"/>
        <v>-9.2333654773384788E-2</v>
      </c>
      <c r="BG360">
        <f t="shared" si="315"/>
        <v>5.8139534883717623E-4</v>
      </c>
      <c r="BH360">
        <f t="shared" si="316"/>
        <v>-6.3961485557083905E-2</v>
      </c>
      <c r="BI360">
        <f t="shared" si="317"/>
        <v>-8.1950627276406313E-2</v>
      </c>
      <c r="BL360">
        <f t="shared" si="318"/>
        <v>2.5673119810361474E-3</v>
      </c>
      <c r="BM360">
        <f t="shared" si="319"/>
        <v>2.3773410638066244E-2</v>
      </c>
      <c r="BN360">
        <f t="shared" si="320"/>
        <v>5.4393547774475174E-3</v>
      </c>
      <c r="BO360">
        <f t="shared" si="321"/>
        <v>2.7471085670026159E-2</v>
      </c>
      <c r="BP360">
        <f t="shared" si="322"/>
        <v>9.9515982310977892E-4</v>
      </c>
      <c r="BQ360">
        <f t="shared" si="323"/>
        <v>7.3688361756134291E-4</v>
      </c>
      <c r="BR360">
        <f t="shared" si="324"/>
        <v>1.7211101456104285E-3</v>
      </c>
      <c r="BS360">
        <f t="shared" si="325"/>
        <v>4.0723525340192156E-2</v>
      </c>
      <c r="BT360">
        <f t="shared" si="326"/>
        <v>1.7235088375721428E-3</v>
      </c>
      <c r="BU360">
        <f t="shared" si="327"/>
        <v>2.0361975936343513E-4</v>
      </c>
      <c r="BV360">
        <f t="shared" si="328"/>
        <v>7.4246573089957373E-3</v>
      </c>
      <c r="BW360">
        <f t="shared" si="329"/>
        <v>3.007439611553688E-5</v>
      </c>
      <c r="BX360">
        <f t="shared" si="330"/>
        <v>4.5532661080380839E-3</v>
      </c>
      <c r="BY360">
        <f t="shared" si="331"/>
        <v>6.1388550372137706E-3</v>
      </c>
    </row>
    <row r="361" spans="1:77" ht="15.75" thickBot="1">
      <c r="A361" s="1">
        <v>40802</v>
      </c>
      <c r="B361" s="3">
        <v>18.62</v>
      </c>
      <c r="C361" s="3">
        <v>183.24</v>
      </c>
      <c r="D361" s="3">
        <v>741</v>
      </c>
      <c r="E361" s="3">
        <v>515</v>
      </c>
      <c r="F361" s="2">
        <v>99.6</v>
      </c>
      <c r="G361" s="3">
        <v>3200</v>
      </c>
      <c r="H361" s="2">
        <v>153</v>
      </c>
      <c r="I361" s="3">
        <v>120.75</v>
      </c>
      <c r="J361" s="3">
        <v>421</v>
      </c>
      <c r="K361" s="3">
        <v>10827</v>
      </c>
      <c r="L361" s="3">
        <v>383</v>
      </c>
      <c r="M361" s="3">
        <v>176.4</v>
      </c>
      <c r="N361" s="3">
        <v>734.5</v>
      </c>
      <c r="O361" s="3">
        <v>950.5</v>
      </c>
      <c r="Q361">
        <f t="shared" si="277"/>
        <v>-3.8719669592152811E-2</v>
      </c>
      <c r="R361">
        <f t="shared" si="278"/>
        <v>-2.0106951871657706E-2</v>
      </c>
      <c r="S361">
        <f t="shared" si="279"/>
        <v>-3.3898305084745763E-2</v>
      </c>
      <c r="T361">
        <f t="shared" si="280"/>
        <v>9.6059596157615709E-3</v>
      </c>
      <c r="U361">
        <f t="shared" si="281"/>
        <v>-1.1512504962286728E-2</v>
      </c>
      <c r="V361">
        <f t="shared" si="282"/>
        <v>-4.6199701937406856E-2</v>
      </c>
      <c r="W361">
        <f t="shared" si="283"/>
        <v>-1.1627906976744259E-2</v>
      </c>
      <c r="X361">
        <f t="shared" si="284"/>
        <v>-2.4838549428714306E-4</v>
      </c>
      <c r="Y361">
        <f t="shared" si="285"/>
        <v>-4.9661399548532728E-2</v>
      </c>
      <c r="Z361">
        <f t="shared" si="286"/>
        <v>5.385829696350636E-3</v>
      </c>
      <c r="AA361">
        <f t="shared" si="287"/>
        <v>-1.2886597938144329E-2</v>
      </c>
      <c r="AB361">
        <f t="shared" si="288"/>
        <v>-6.1971830985915171E-3</v>
      </c>
      <c r="AC361">
        <f t="shared" si="289"/>
        <v>9.2518221032277331E-2</v>
      </c>
      <c r="AD361">
        <f t="shared" si="289"/>
        <v>-1.7571059431524549E-2</v>
      </c>
      <c r="AG361">
        <f t="shared" si="290"/>
        <v>1.5369350213992219E-3</v>
      </c>
      <c r="AH361">
        <f t="shared" si="291"/>
        <v>3.3284703425562302E-4</v>
      </c>
      <c r="AI361">
        <f t="shared" si="292"/>
        <v>1.1287970797328279E-3</v>
      </c>
      <c r="AJ361">
        <f t="shared" si="293"/>
        <v>9.4949916933293428E-5</v>
      </c>
      <c r="AK361">
        <f t="shared" si="294"/>
        <v>1.2640270408800544E-4</v>
      </c>
      <c r="AL361">
        <f t="shared" si="295"/>
        <v>2.1563556717825809E-3</v>
      </c>
      <c r="AM361">
        <f t="shared" si="296"/>
        <v>1.0479793835756097E-4</v>
      </c>
      <c r="AN361">
        <f t="shared" si="297"/>
        <v>9.6550698773718966E-7</v>
      </c>
      <c r="AO361">
        <f t="shared" si="298"/>
        <v>2.5070905115815653E-3</v>
      </c>
      <c r="AP361">
        <f t="shared" si="299"/>
        <v>2.3978902629198354E-5</v>
      </c>
      <c r="AQ361">
        <f t="shared" si="300"/>
        <v>1.5826878862942778E-4</v>
      </c>
      <c r="AR361">
        <f t="shared" si="301"/>
        <v>3.6437124817066225E-5</v>
      </c>
      <c r="AS361">
        <f t="shared" si="302"/>
        <v>8.5207608373834634E-3</v>
      </c>
      <c r="AT361">
        <f t="shared" si="303"/>
        <v>3.0311368248639307E-4</v>
      </c>
      <c r="AV361">
        <f t="shared" si="304"/>
        <v>-4.5128205128205076E-2</v>
      </c>
      <c r="AW361">
        <f t="shared" si="305"/>
        <v>-0.18123324396782842</v>
      </c>
      <c r="AX361">
        <f t="shared" si="306"/>
        <v>-3.7662337662337661E-2</v>
      </c>
      <c r="AY361">
        <f t="shared" si="307"/>
        <v>-0.14735099337748345</v>
      </c>
      <c r="AZ361">
        <f t="shared" si="308"/>
        <v>-4.0000000000000565E-3</v>
      </c>
      <c r="BA361">
        <f t="shared" si="309"/>
        <v>2.2364217252396165E-2</v>
      </c>
      <c r="BB361">
        <f t="shared" si="310"/>
        <v>-4.9689440993788817E-2</v>
      </c>
      <c r="BC361">
        <f t="shared" si="311"/>
        <v>-0.22606076144084097</v>
      </c>
      <c r="BD361">
        <f t="shared" si="312"/>
        <v>-3.4403669724770644E-2</v>
      </c>
      <c r="BE361">
        <f t="shared" si="313"/>
        <v>2.1511463345598641E-2</v>
      </c>
      <c r="BF361">
        <f t="shared" si="314"/>
        <v>-8.8095238095238101E-2</v>
      </c>
      <c r="BG361">
        <f t="shared" si="315"/>
        <v>2.0242914979757085E-2</v>
      </c>
      <c r="BH361">
        <f t="shared" si="316"/>
        <v>-4.7425474254742545E-3</v>
      </c>
      <c r="BI361">
        <f t="shared" si="317"/>
        <v>-5.4981109564525711E-2</v>
      </c>
      <c r="BL361">
        <f t="shared" si="318"/>
        <v>3.3373882142824036E-3</v>
      </c>
      <c r="BM361">
        <f t="shared" si="319"/>
        <v>2.1235478091239005E-2</v>
      </c>
      <c r="BN361">
        <f t="shared" si="320"/>
        <v>9.9015596646457324E-4</v>
      </c>
      <c r="BO361">
        <f t="shared" si="321"/>
        <v>2.116497813669883E-2</v>
      </c>
      <c r="BP361">
        <f t="shared" si="322"/>
        <v>9.4888055847395044E-9</v>
      </c>
      <c r="BQ361">
        <f t="shared" si="323"/>
        <v>4.9058624048223135E-4</v>
      </c>
      <c r="BR361">
        <f t="shared" si="324"/>
        <v>5.3341138101704161E-4</v>
      </c>
      <c r="BS361">
        <f t="shared" si="325"/>
        <v>4.1988630384092403E-2</v>
      </c>
      <c r="BT361">
        <f t="shared" si="326"/>
        <v>1.8537316392168571E-3</v>
      </c>
      <c r="BU361">
        <f t="shared" si="327"/>
        <v>2.1988802914475159E-4</v>
      </c>
      <c r="BV361">
        <f t="shared" si="328"/>
        <v>6.7122028373752937E-3</v>
      </c>
      <c r="BW361">
        <f t="shared" si="329"/>
        <v>6.3229779997337951E-4</v>
      </c>
      <c r="BX361">
        <f t="shared" si="330"/>
        <v>6.8210343390386315E-5</v>
      </c>
      <c r="BY361">
        <f t="shared" si="331"/>
        <v>2.6400408758618316E-3</v>
      </c>
    </row>
    <row r="362" spans="1:77" ht="15.75" thickBot="1">
      <c r="A362" s="1">
        <v>40801</v>
      </c>
      <c r="B362" s="3">
        <v>19.37</v>
      </c>
      <c r="C362" s="3">
        <v>187</v>
      </c>
      <c r="D362" s="3">
        <v>767</v>
      </c>
      <c r="E362" s="3">
        <v>510.1</v>
      </c>
      <c r="F362" s="2">
        <v>100.76</v>
      </c>
      <c r="G362" s="3">
        <v>3355</v>
      </c>
      <c r="H362" s="2">
        <v>154.80000000000001</v>
      </c>
      <c r="I362" s="3">
        <v>120.78</v>
      </c>
      <c r="J362" s="3">
        <v>443</v>
      </c>
      <c r="K362" s="3">
        <v>10769</v>
      </c>
      <c r="L362" s="3">
        <v>388</v>
      </c>
      <c r="M362" s="3">
        <v>177.5</v>
      </c>
      <c r="N362" s="3">
        <v>672.3</v>
      </c>
      <c r="O362" s="3">
        <v>967.5</v>
      </c>
      <c r="Q362">
        <f t="shared" si="277"/>
        <v>5.1894135962636959E-3</v>
      </c>
      <c r="R362">
        <f t="shared" si="278"/>
        <v>5.5841002766642119E-2</v>
      </c>
      <c r="S362">
        <f t="shared" si="279"/>
        <v>0</v>
      </c>
      <c r="T362">
        <f t="shared" si="280"/>
        <v>3.8900203665987829E-2</v>
      </c>
      <c r="U362">
        <f t="shared" si="281"/>
        <v>2.2944162436548274E-2</v>
      </c>
      <c r="V362">
        <f t="shared" si="282"/>
        <v>5.1724137931034482E-2</v>
      </c>
      <c r="W362">
        <f t="shared" si="283"/>
        <v>3.5451505016722486E-2</v>
      </c>
      <c r="X362">
        <f t="shared" si="284"/>
        <v>-9.9999999999999915E-3</v>
      </c>
      <c r="Y362">
        <f t="shared" si="285"/>
        <v>2.0032235781717679E-2</v>
      </c>
      <c r="Z362">
        <f t="shared" si="286"/>
        <v>-2.8703703703703703E-3</v>
      </c>
      <c r="AA362">
        <f t="shared" si="287"/>
        <v>1.3054830287206266E-2</v>
      </c>
      <c r="AB362">
        <f t="shared" si="288"/>
        <v>2.8248587570621469E-3</v>
      </c>
      <c r="AC362">
        <f t="shared" si="289"/>
        <v>2.1422060164083725E-2</v>
      </c>
      <c r="AD362">
        <f t="shared" si="289"/>
        <v>2.3484608060933086E-2</v>
      </c>
      <c r="AG362">
        <f t="shared" si="290"/>
        <v>2.2140039511098648E-5</v>
      </c>
      <c r="AH362">
        <f t="shared" si="291"/>
        <v>3.3297353163031685E-3</v>
      </c>
      <c r="AI362">
        <f t="shared" si="292"/>
        <v>9.0438280862203574E-8</v>
      </c>
      <c r="AJ362">
        <f t="shared" si="293"/>
        <v>1.5240020500913952E-3</v>
      </c>
      <c r="AK362">
        <f t="shared" si="294"/>
        <v>5.3887919572802041E-4</v>
      </c>
      <c r="AL362">
        <f t="shared" si="295"/>
        <v>2.6509382506502651E-3</v>
      </c>
      <c r="AM362">
        <f t="shared" si="296"/>
        <v>1.3573569537080621E-3</v>
      </c>
      <c r="AN362">
        <f t="shared" si="297"/>
        <v>7.6895577671864772E-5</v>
      </c>
      <c r="AO362">
        <f t="shared" si="298"/>
        <v>3.8505351135736791E-4</v>
      </c>
      <c r="AP362">
        <f t="shared" si="299"/>
        <v>1.1285395660350418E-5</v>
      </c>
      <c r="AQ362">
        <f t="shared" si="300"/>
        <v>1.7851460655079714E-4</v>
      </c>
      <c r="AR362">
        <f t="shared" si="301"/>
        <v>8.914551977548497E-6</v>
      </c>
      <c r="AS362">
        <f t="shared" si="302"/>
        <v>4.4994073447318129E-4</v>
      </c>
      <c r="AT362">
        <f t="shared" si="303"/>
        <v>5.5911000928208978E-4</v>
      </c>
      <c r="AV362">
        <f t="shared" si="304"/>
        <v>-2.6143790849673179E-2</v>
      </c>
      <c r="AW362">
        <f t="shared" si="305"/>
        <v>-0.19396551724137931</v>
      </c>
      <c r="AX362">
        <f t="shared" si="306"/>
        <v>1.3054830287206266E-3</v>
      </c>
      <c r="AY362">
        <f t="shared" si="307"/>
        <v>-0.21775801257475846</v>
      </c>
      <c r="AZ362">
        <f t="shared" si="308"/>
        <v>-2.1747572815533932E-2</v>
      </c>
      <c r="BA362">
        <f t="shared" si="309"/>
        <v>4.192546583850932E-2</v>
      </c>
      <c r="BB362">
        <f t="shared" si="310"/>
        <v>-9.4736842105263092E-2</v>
      </c>
      <c r="BC362">
        <f t="shared" si="311"/>
        <v>-0.25444444444444442</v>
      </c>
      <c r="BD362">
        <f t="shared" si="312"/>
        <v>3.0232558139534883E-2</v>
      </c>
      <c r="BE362">
        <f t="shared" si="313"/>
        <v>2.5619047619047618E-2</v>
      </c>
      <c r="BF362">
        <f t="shared" si="314"/>
        <v>-3.7220843672456573E-2</v>
      </c>
      <c r="BG362">
        <f t="shared" si="315"/>
        <v>2.6011560693641619E-2</v>
      </c>
      <c r="BH362">
        <f t="shared" si="316"/>
        <v>-0.14682741116751274</v>
      </c>
      <c r="BI362">
        <f t="shared" si="317"/>
        <v>-5.3512032870279828E-2</v>
      </c>
      <c r="BL362">
        <f t="shared" si="318"/>
        <v>1.5043319414562678E-3</v>
      </c>
      <c r="BM362">
        <f t="shared" si="319"/>
        <v>2.5108383923340295E-2</v>
      </c>
      <c r="BN362">
        <f t="shared" si="320"/>
        <v>5.6266154265796548E-5</v>
      </c>
      <c r="BO362">
        <f t="shared" si="321"/>
        <v>4.6608017877472895E-2</v>
      </c>
      <c r="BP362">
        <f t="shared" si="322"/>
        <v>3.1152822975119511E-4</v>
      </c>
      <c r="BQ362">
        <f t="shared" si="323"/>
        <v>1.7397599767676227E-3</v>
      </c>
      <c r="BR362">
        <f t="shared" si="324"/>
        <v>4.6434822955538991E-3</v>
      </c>
      <c r="BS362">
        <f t="shared" si="325"/>
        <v>5.4426537158898239E-2</v>
      </c>
      <c r="BT362">
        <f t="shared" si="326"/>
        <v>4.6575009075234121E-4</v>
      </c>
      <c r="BU362">
        <f t="shared" si="327"/>
        <v>3.5857990640353647E-4</v>
      </c>
      <c r="BV362">
        <f t="shared" si="328"/>
        <v>9.6432856217509866E-4</v>
      </c>
      <c r="BW362">
        <f t="shared" si="329"/>
        <v>9.5568640881833755E-4</v>
      </c>
      <c r="BX362">
        <f t="shared" si="330"/>
        <v>2.260326393767037E-2</v>
      </c>
      <c r="BY362">
        <f t="shared" si="331"/>
        <v>2.491232838974873E-3</v>
      </c>
    </row>
    <row r="363" spans="1:77" ht="15.75" thickBot="1">
      <c r="A363" s="1">
        <v>40800</v>
      </c>
      <c r="B363" s="3">
        <v>19.27</v>
      </c>
      <c r="C363" s="3">
        <v>177.11</v>
      </c>
      <c r="D363" s="3">
        <v>767</v>
      </c>
      <c r="E363" s="3">
        <v>491</v>
      </c>
      <c r="F363" s="2">
        <v>98.5</v>
      </c>
      <c r="G363" s="3">
        <v>3190</v>
      </c>
      <c r="H363" s="2">
        <v>149.5</v>
      </c>
      <c r="I363" s="3">
        <v>122</v>
      </c>
      <c r="J363" s="3">
        <v>434.3</v>
      </c>
      <c r="K363" s="3">
        <v>10800</v>
      </c>
      <c r="L363" s="3">
        <v>383</v>
      </c>
      <c r="M363" s="3">
        <v>177</v>
      </c>
      <c r="N363" s="3">
        <v>658.2</v>
      </c>
      <c r="O363" s="3">
        <v>945.3</v>
      </c>
      <c r="Q363">
        <f t="shared" si="277"/>
        <v>8.9005235602093273E-3</v>
      </c>
      <c r="R363">
        <f t="shared" si="278"/>
        <v>-1.6055555555555479E-2</v>
      </c>
      <c r="S363">
        <f t="shared" si="279"/>
        <v>2.2666666666666668E-2</v>
      </c>
      <c r="T363">
        <f t="shared" si="280"/>
        <v>-2.5793650793650792E-2</v>
      </c>
      <c r="U363">
        <f t="shared" si="281"/>
        <v>6.1287027579161827E-3</v>
      </c>
      <c r="V363">
        <f t="shared" si="282"/>
        <v>-7.7760497667185074E-3</v>
      </c>
      <c r="W363">
        <f t="shared" si="283"/>
        <v>-2.2939677145284564E-2</v>
      </c>
      <c r="X363">
        <f t="shared" si="284"/>
        <v>-5.9657777092646899E-2</v>
      </c>
      <c r="Y363">
        <f t="shared" si="285"/>
        <v>7.6566125290023464E-3</v>
      </c>
      <c r="Z363">
        <f t="shared" si="286"/>
        <v>2.3696682464454975E-2</v>
      </c>
      <c r="AA363">
        <f t="shared" si="287"/>
        <v>2.617801047120419E-3</v>
      </c>
      <c r="AB363">
        <f t="shared" si="288"/>
        <v>0</v>
      </c>
      <c r="AC363">
        <f t="shared" si="289"/>
        <v>-5.7401812688821063E-3</v>
      </c>
      <c r="AD363">
        <f t="shared" si="289"/>
        <v>-1.3733361504332012E-3</v>
      </c>
      <c r="AG363">
        <f t="shared" si="290"/>
        <v>7.0836299077417465E-5</v>
      </c>
      <c r="AH363">
        <f t="shared" si="291"/>
        <v>2.0143272073757713E-4</v>
      </c>
      <c r="AI363">
        <f t="shared" si="292"/>
        <v>5.2750129039532963E-4</v>
      </c>
      <c r="AJ363">
        <f t="shared" si="293"/>
        <v>6.5819881081935711E-4</v>
      </c>
      <c r="AK363">
        <f t="shared" si="294"/>
        <v>4.0938396499055573E-5</v>
      </c>
      <c r="AL363">
        <f t="shared" si="295"/>
        <v>6.4206962302265503E-5</v>
      </c>
      <c r="AM363">
        <f t="shared" si="296"/>
        <v>4.6435322024613863E-4</v>
      </c>
      <c r="AN363">
        <f t="shared" si="297"/>
        <v>3.4136897250911838E-3</v>
      </c>
      <c r="AO363">
        <f t="shared" si="298"/>
        <v>5.2521286987320167E-5</v>
      </c>
      <c r="AP363">
        <f t="shared" si="299"/>
        <v>5.3859634316335485E-4</v>
      </c>
      <c r="AQ363">
        <f t="shared" si="300"/>
        <v>8.5492298116306483E-6</v>
      </c>
      <c r="AR363">
        <f t="shared" si="301"/>
        <v>2.5877851239446424E-8</v>
      </c>
      <c r="AS363">
        <f t="shared" si="302"/>
        <v>3.5407676037406111E-5</v>
      </c>
      <c r="AT363">
        <f t="shared" si="303"/>
        <v>1.4700035815552929E-6</v>
      </c>
      <c r="AV363">
        <f t="shared" si="304"/>
        <v>-2.3809523809523753E-2</v>
      </c>
      <c r="AW363">
        <f t="shared" si="305"/>
        <v>-0.22995652173913037</v>
      </c>
      <c r="AX363">
        <f t="shared" si="306"/>
        <v>3.9267015706806281E-3</v>
      </c>
      <c r="AY363">
        <f t="shared" si="307"/>
        <v>-0.2362731373463991</v>
      </c>
      <c r="AZ363">
        <f t="shared" si="308"/>
        <v>1.5463917525773196E-2</v>
      </c>
      <c r="BA363">
        <f t="shared" si="309"/>
        <v>3.4035656401944892E-2</v>
      </c>
      <c r="BB363">
        <f t="shared" si="310"/>
        <v>-0.11275964391691394</v>
      </c>
      <c r="BC363">
        <f t="shared" si="311"/>
        <v>-0.17606537448504081</v>
      </c>
      <c r="BD363">
        <f t="shared" si="312"/>
        <v>-3.8990825688073132E-3</v>
      </c>
      <c r="BE363">
        <f t="shared" si="313"/>
        <v>4.3982600289995163E-2</v>
      </c>
      <c r="BF363">
        <f t="shared" si="314"/>
        <v>-3.6477987421383647E-2</v>
      </c>
      <c r="BG363">
        <f t="shared" si="315"/>
        <v>2.3121387283236993E-2</v>
      </c>
      <c r="BH363">
        <f t="shared" si="316"/>
        <v>-0.15311374163664435</v>
      </c>
      <c r="BI363">
        <f t="shared" si="317"/>
        <v>-5.9777203103242513E-2</v>
      </c>
      <c r="BL363">
        <f t="shared" si="318"/>
        <v>1.3287082965144918E-3</v>
      </c>
      <c r="BM363">
        <f t="shared" si="319"/>
        <v>3.7809735713449734E-2</v>
      </c>
      <c r="BN363">
        <f t="shared" si="320"/>
        <v>1.0246086448275455E-4</v>
      </c>
      <c r="BO363">
        <f t="shared" si="321"/>
        <v>5.4945247626378868E-2</v>
      </c>
      <c r="BP363">
        <f t="shared" si="322"/>
        <v>3.8264555414686059E-4</v>
      </c>
      <c r="BQ363">
        <f t="shared" si="323"/>
        <v>1.1438343801469313E-3</v>
      </c>
      <c r="BR363">
        <f t="shared" si="324"/>
        <v>7.4245629106017633E-3</v>
      </c>
      <c r="BS363">
        <f t="shared" si="325"/>
        <v>2.3998932188566496E-2</v>
      </c>
      <c r="BT363">
        <f t="shared" si="326"/>
        <v>1.5751245860400924E-4</v>
      </c>
      <c r="BU363">
        <f t="shared" si="327"/>
        <v>1.3912720141051489E-3</v>
      </c>
      <c r="BV363">
        <f t="shared" si="328"/>
        <v>9.1874361628189387E-4</v>
      </c>
      <c r="BW363">
        <f t="shared" si="329"/>
        <v>7.8534483994824062E-4</v>
      </c>
      <c r="BX363">
        <f t="shared" si="330"/>
        <v>2.4533003749982182E-2</v>
      </c>
      <c r="BY363">
        <f t="shared" si="331"/>
        <v>3.1559027003800529E-3</v>
      </c>
    </row>
    <row r="364" spans="1:77" ht="15.75" thickBot="1">
      <c r="A364" s="1">
        <v>40799</v>
      </c>
      <c r="B364" s="3">
        <v>19.100000000000001</v>
      </c>
      <c r="C364" s="3">
        <v>180</v>
      </c>
      <c r="D364" s="3">
        <v>750</v>
      </c>
      <c r="E364" s="3">
        <v>504</v>
      </c>
      <c r="F364" s="2">
        <v>97.9</v>
      </c>
      <c r="G364" s="3">
        <v>3215</v>
      </c>
      <c r="H364" s="2">
        <v>153.01</v>
      </c>
      <c r="I364" s="3">
        <v>129.74</v>
      </c>
      <c r="J364" s="3">
        <v>431</v>
      </c>
      <c r="K364" s="3">
        <v>10550</v>
      </c>
      <c r="L364" s="3">
        <v>382</v>
      </c>
      <c r="M364" s="3">
        <v>177</v>
      </c>
      <c r="N364" s="3">
        <v>662</v>
      </c>
      <c r="O364" s="3">
        <v>946.6</v>
      </c>
      <c r="Q364">
        <f t="shared" si="277"/>
        <v>1.1652542372881484E-2</v>
      </c>
      <c r="R364">
        <f t="shared" si="278"/>
        <v>1.8675721561969505E-2</v>
      </c>
      <c r="S364">
        <f t="shared" si="279"/>
        <v>5.3619302949061663E-3</v>
      </c>
      <c r="T364">
        <f t="shared" si="280"/>
        <v>-3.952569169960474E-3</v>
      </c>
      <c r="U364">
        <f t="shared" si="281"/>
        <v>-3.0549898167005819E-3</v>
      </c>
      <c r="V364">
        <f t="shared" si="282"/>
        <v>4.6874999999999998E-3</v>
      </c>
      <c r="W364">
        <f t="shared" si="283"/>
        <v>1.6677740863787316E-2</v>
      </c>
      <c r="X364">
        <f t="shared" si="284"/>
        <v>-5.8999310397669291E-3</v>
      </c>
      <c r="Y364">
        <f t="shared" si="285"/>
        <v>-2.3148148148148147E-3</v>
      </c>
      <c r="Z364">
        <f t="shared" si="286"/>
        <v>-9.3896713615023476E-3</v>
      </c>
      <c r="AA364">
        <f t="shared" si="287"/>
        <v>-1.2919896640826873E-2</v>
      </c>
      <c r="AB364">
        <f t="shared" si="288"/>
        <v>5.681818181818182E-3</v>
      </c>
      <c r="AC364">
        <f t="shared" si="289"/>
        <v>-2.5036818851251842E-2</v>
      </c>
      <c r="AD364">
        <f t="shared" si="289"/>
        <v>-5.2792735719564988E-4</v>
      </c>
      <c r="AG364">
        <f t="shared" si="290"/>
        <v>1.2473425569203497E-4</v>
      </c>
      <c r="AH364">
        <f t="shared" si="291"/>
        <v>4.2183316817741642E-4</v>
      </c>
      <c r="AI364">
        <f t="shared" si="292"/>
        <v>3.2065716869703693E-5</v>
      </c>
      <c r="AJ364">
        <f t="shared" si="293"/>
        <v>1.4548914903183644E-5</v>
      </c>
      <c r="AK364">
        <f t="shared" si="294"/>
        <v>7.7583449238114494E-6</v>
      </c>
      <c r="AL364">
        <f t="shared" si="295"/>
        <v>1.9808063454290231E-5</v>
      </c>
      <c r="AM364">
        <f t="shared" si="296"/>
        <v>3.2647291183044499E-4</v>
      </c>
      <c r="AN364">
        <f t="shared" si="297"/>
        <v>2.1799032418065508E-5</v>
      </c>
      <c r="AO364">
        <f t="shared" si="298"/>
        <v>7.4216480022645755E-6</v>
      </c>
      <c r="AP364">
        <f t="shared" si="299"/>
        <v>9.7588225427783145E-5</v>
      </c>
      <c r="AQ364">
        <f t="shared" si="300"/>
        <v>1.5910772558403241E-4</v>
      </c>
      <c r="AR364">
        <f t="shared" si="301"/>
        <v>3.4136957768679443E-5</v>
      </c>
      <c r="AS364">
        <f t="shared" si="302"/>
        <v>6.3741467121384632E-4</v>
      </c>
      <c r="AT364">
        <f t="shared" si="303"/>
        <v>1.347097356141215E-7</v>
      </c>
      <c r="AV364">
        <f t="shared" si="304"/>
        <v>-6.142506142506142E-2</v>
      </c>
      <c r="AW364">
        <f t="shared" si="305"/>
        <v>-0.20529801324503311</v>
      </c>
      <c r="AX364">
        <f t="shared" si="306"/>
        <v>-3.9840637450199202E-3</v>
      </c>
      <c r="AY364">
        <f t="shared" si="307"/>
        <v>-0.23170731707317074</v>
      </c>
      <c r="AZ364">
        <f t="shared" si="308"/>
        <v>4.0874718986313356E-4</v>
      </c>
      <c r="BA364">
        <f t="shared" si="309"/>
        <v>1.4195583596214511E-2</v>
      </c>
      <c r="BB364">
        <f t="shared" si="310"/>
        <v>-0.12560717755300313</v>
      </c>
      <c r="BC364">
        <f t="shared" si="311"/>
        <v>-7.3285714285714218E-2</v>
      </c>
      <c r="BD364">
        <f t="shared" si="312"/>
        <v>-1.1467889908256881E-2</v>
      </c>
      <c r="BE364">
        <f t="shared" si="313"/>
        <v>2.9268292682926831E-2</v>
      </c>
      <c r="BF364">
        <f t="shared" si="314"/>
        <v>-4.4999999999999998E-2</v>
      </c>
      <c r="BG364">
        <f t="shared" si="315"/>
        <v>2.8328611898016999E-3</v>
      </c>
      <c r="BH364">
        <f t="shared" si="316"/>
        <v>-0.16572148708254569</v>
      </c>
      <c r="BI364">
        <f t="shared" si="317"/>
        <v>-6.9040125885129755E-2</v>
      </c>
      <c r="BL364">
        <f t="shared" si="318"/>
        <v>5.4859188361195913E-3</v>
      </c>
      <c r="BM364">
        <f t="shared" si="319"/>
        <v>2.8828219083073193E-2</v>
      </c>
      <c r="BN364">
        <f t="shared" si="320"/>
        <v>4.890865383215234E-6</v>
      </c>
      <c r="BO364">
        <f t="shared" si="321"/>
        <v>5.2825601028760057E-2</v>
      </c>
      <c r="BP364">
        <f t="shared" si="322"/>
        <v>2.0305457129359004E-5</v>
      </c>
      <c r="BQ364">
        <f t="shared" si="323"/>
        <v>1.9545571761077121E-4</v>
      </c>
      <c r="BR364">
        <f t="shared" si="324"/>
        <v>9.8036607158411022E-3</v>
      </c>
      <c r="BS364">
        <f t="shared" si="325"/>
        <v>2.7181861933289848E-3</v>
      </c>
      <c r="BT364">
        <f t="shared" si="326"/>
        <v>4.0478237322754849E-4</v>
      </c>
      <c r="BU364">
        <f t="shared" si="327"/>
        <v>5.1010261017019054E-4</v>
      </c>
      <c r="BV364">
        <f t="shared" si="328"/>
        <v>1.5079860767758407E-3</v>
      </c>
      <c r="BW364">
        <f t="shared" si="329"/>
        <v>5.9837629416878843E-5</v>
      </c>
      <c r="BX364">
        <f t="shared" si="330"/>
        <v>2.8641465104725643E-2</v>
      </c>
      <c r="BY364">
        <f t="shared" si="331"/>
        <v>4.2824386760303198E-3</v>
      </c>
    </row>
    <row r="365" spans="1:77" ht="15.75" thickBot="1">
      <c r="A365" s="1">
        <v>40798</v>
      </c>
      <c r="B365" s="3">
        <v>18.88</v>
      </c>
      <c r="C365" s="3">
        <v>176.7</v>
      </c>
      <c r="D365" s="3">
        <v>746</v>
      </c>
      <c r="E365" s="3">
        <v>506</v>
      </c>
      <c r="F365" s="2">
        <v>98.2</v>
      </c>
      <c r="G365" s="3">
        <v>3200</v>
      </c>
      <c r="H365" s="2">
        <v>150.5</v>
      </c>
      <c r="I365" s="3">
        <v>130.51</v>
      </c>
      <c r="J365" s="3">
        <v>432</v>
      </c>
      <c r="K365" s="3">
        <v>10650</v>
      </c>
      <c r="L365" s="3">
        <v>387</v>
      </c>
      <c r="M365" s="3">
        <v>176</v>
      </c>
      <c r="N365" s="3">
        <v>679</v>
      </c>
      <c r="O365" s="3">
        <v>947.1</v>
      </c>
      <c r="Q365">
        <f t="shared" si="277"/>
        <v>-3.6242981112812704E-2</v>
      </c>
      <c r="R365">
        <f t="shared" si="278"/>
        <v>-9.5238095238095344E-2</v>
      </c>
      <c r="S365">
        <f t="shared" si="279"/>
        <v>-1.5831134564643801E-2</v>
      </c>
      <c r="T365">
        <f t="shared" si="280"/>
        <v>-5.7728119180633149E-2</v>
      </c>
      <c r="U365">
        <f t="shared" si="281"/>
        <v>-2.2885572139303454E-2</v>
      </c>
      <c r="V365">
        <f t="shared" si="282"/>
        <v>-4.4776119402985072E-2</v>
      </c>
      <c r="W365">
        <f t="shared" si="283"/>
        <v>-6.6377171215880826E-2</v>
      </c>
      <c r="X365">
        <f t="shared" si="284"/>
        <v>-3.0386329866270458E-2</v>
      </c>
      <c r="Y365">
        <f t="shared" si="285"/>
        <v>-0.04</v>
      </c>
      <c r="Z365">
        <f t="shared" si="286"/>
        <v>-2.0239190432382703E-2</v>
      </c>
      <c r="AA365">
        <f t="shared" si="287"/>
        <v>-2.5188916876574308E-2</v>
      </c>
      <c r="AB365">
        <f t="shared" si="288"/>
        <v>-2.2276540192211494E-2</v>
      </c>
      <c r="AC365">
        <f t="shared" si="289"/>
        <v>-5.7075406193584255E-2</v>
      </c>
      <c r="AD365">
        <f t="shared" si="289"/>
        <v>-3.7304330148404077E-2</v>
      </c>
      <c r="AG365">
        <f t="shared" si="290"/>
        <v>1.348877991640788E-3</v>
      </c>
      <c r="AH365">
        <f t="shared" si="291"/>
        <v>8.7189353031880794E-3</v>
      </c>
      <c r="AI365">
        <f t="shared" si="292"/>
        <v>2.4119347895734287E-4</v>
      </c>
      <c r="AJ365">
        <f t="shared" si="293"/>
        <v>3.3165912834421459E-3</v>
      </c>
      <c r="AK365">
        <f t="shared" si="294"/>
        <v>5.1148177759270089E-4</v>
      </c>
      <c r="AL365">
        <f t="shared" si="295"/>
        <v>2.0261696594223344E-3</v>
      </c>
      <c r="AM365">
        <f t="shared" si="296"/>
        <v>4.2232257719098144E-3</v>
      </c>
      <c r="AN365">
        <f t="shared" si="297"/>
        <v>8.5003398000522425E-4</v>
      </c>
      <c r="AO365">
        <f t="shared" si="298"/>
        <v>1.6329240827422018E-3</v>
      </c>
      <c r="AP365">
        <f t="shared" si="299"/>
        <v>4.2965804134183699E-4</v>
      </c>
      <c r="AQ365">
        <f t="shared" si="300"/>
        <v>6.1915429931861852E-4</v>
      </c>
      <c r="AR365">
        <f t="shared" si="301"/>
        <v>4.8910304754918048E-4</v>
      </c>
      <c r="AS365">
        <f t="shared" si="302"/>
        <v>3.2816468267334751E-3</v>
      </c>
      <c r="AT365">
        <f t="shared" si="303"/>
        <v>1.3796344694437903E-3</v>
      </c>
      <c r="AV365">
        <f t="shared" si="304"/>
        <v>-2.630221763795779E-2</v>
      </c>
      <c r="AW365">
        <f t="shared" si="305"/>
        <v>-0.19718309859154934</v>
      </c>
      <c r="AX365">
        <f t="shared" si="306"/>
        <v>-7.9787234042553185E-3</v>
      </c>
      <c r="AY365">
        <f t="shared" si="307"/>
        <v>-0.1880616174582799</v>
      </c>
      <c r="AZ365">
        <f t="shared" si="308"/>
        <v>4.6908315565032048E-2</v>
      </c>
      <c r="BA365">
        <f t="shared" si="309"/>
        <v>6.7022340780260092E-2</v>
      </c>
      <c r="BB365">
        <f t="shared" si="310"/>
        <v>-7.098765432098765E-2</v>
      </c>
      <c r="BC365">
        <f t="shared" si="311"/>
        <v>-7.7733022401243732E-2</v>
      </c>
      <c r="BD365">
        <f t="shared" si="312"/>
        <v>3.7962518020182634E-2</v>
      </c>
      <c r="BE365">
        <f t="shared" si="313"/>
        <v>3.9024390243902439E-2</v>
      </c>
      <c r="BF365">
        <f t="shared" si="314"/>
        <v>-3.7313432835820892E-2</v>
      </c>
      <c r="BG365">
        <f t="shared" si="315"/>
        <v>1.7341040462427744E-2</v>
      </c>
      <c r="BH365">
        <f t="shared" si="316"/>
        <v>-0.12262566223026228</v>
      </c>
      <c r="BI365">
        <f t="shared" si="317"/>
        <v>-4.2075452614544373E-2</v>
      </c>
      <c r="BL365">
        <f t="shared" si="318"/>
        <v>1.5166464340560933E-3</v>
      </c>
      <c r="BM365">
        <f t="shared" si="319"/>
        <v>2.6138428518138763E-2</v>
      </c>
      <c r="BN365">
        <f t="shared" si="320"/>
        <v>3.1795510250115888E-6</v>
      </c>
      <c r="BO365">
        <f t="shared" si="321"/>
        <v>3.4667649508062205E-2</v>
      </c>
      <c r="BP365">
        <f t="shared" si="322"/>
        <v>2.6015840914600991E-3</v>
      </c>
      <c r="BQ365">
        <f t="shared" si="323"/>
        <v>4.4632160031625612E-3</v>
      </c>
      <c r="BR365">
        <f t="shared" si="324"/>
        <v>1.9708195838036959E-3</v>
      </c>
      <c r="BS365">
        <f t="shared" si="325"/>
        <v>3.2016964760524678E-3</v>
      </c>
      <c r="BT365">
        <f t="shared" si="326"/>
        <v>8.5914667044037572E-4</v>
      </c>
      <c r="BU365">
        <f t="shared" si="327"/>
        <v>1.0459757823624647E-3</v>
      </c>
      <c r="BV365">
        <f t="shared" si="328"/>
        <v>9.700875960369905E-4</v>
      </c>
      <c r="BW365">
        <f t="shared" si="329"/>
        <v>4.9478031626130567E-4</v>
      </c>
      <c r="BX365">
        <f t="shared" si="330"/>
        <v>1.5911821861669187E-2</v>
      </c>
      <c r="BY365">
        <f t="shared" si="331"/>
        <v>1.4803772693525767E-3</v>
      </c>
    </row>
    <row r="366" spans="1:77" ht="15.75" thickBot="1">
      <c r="A366" s="1">
        <v>40795</v>
      </c>
      <c r="B366" s="3">
        <v>19.59</v>
      </c>
      <c r="C366" s="3">
        <v>195.3</v>
      </c>
      <c r="D366" s="3">
        <v>758</v>
      </c>
      <c r="E366" s="3">
        <v>537</v>
      </c>
      <c r="F366" s="2">
        <v>100.5</v>
      </c>
      <c r="G366" s="3">
        <v>3350</v>
      </c>
      <c r="H366" s="2">
        <v>161.19999999999999</v>
      </c>
      <c r="I366" s="3">
        <v>134.6</v>
      </c>
      <c r="J366" s="3">
        <v>450</v>
      </c>
      <c r="K366" s="3">
        <v>10870</v>
      </c>
      <c r="L366" s="3">
        <v>397</v>
      </c>
      <c r="M366" s="3">
        <v>180.01</v>
      </c>
      <c r="N366" s="3">
        <v>720.1</v>
      </c>
      <c r="O366" s="3">
        <v>983.8</v>
      </c>
      <c r="Q366">
        <f t="shared" si="277"/>
        <v>-7.5987841945288036E-3</v>
      </c>
      <c r="R366">
        <f t="shared" si="278"/>
        <v>-4.2647058823529357E-2</v>
      </c>
      <c r="S366">
        <f t="shared" si="279"/>
        <v>-2.1935483870967741E-2</v>
      </c>
      <c r="T366">
        <f t="shared" si="280"/>
        <v>-5.8059989475530649E-2</v>
      </c>
      <c r="U366">
        <f t="shared" si="281"/>
        <v>-4.9504950495049506E-3</v>
      </c>
      <c r="V366">
        <f t="shared" si="282"/>
        <v>-2.7858386535113175E-2</v>
      </c>
      <c r="W366">
        <f t="shared" si="283"/>
        <v>-3.18318318318319E-2</v>
      </c>
      <c r="X366">
        <f t="shared" si="284"/>
        <v>3.5384615384615341E-2</v>
      </c>
      <c r="Y366">
        <f t="shared" si="285"/>
        <v>-8.8105726872246704E-3</v>
      </c>
      <c r="Z366">
        <f t="shared" si="286"/>
        <v>1.1973841761075805E-3</v>
      </c>
      <c r="AA366">
        <f t="shared" si="287"/>
        <v>2.5252525252525255E-3</v>
      </c>
      <c r="AB366">
        <f t="shared" si="288"/>
        <v>5.5555555555505028E-5</v>
      </c>
      <c r="AC366">
        <f t="shared" si="289"/>
        <v>-2.8991370010787484E-2</v>
      </c>
      <c r="AD366">
        <f t="shared" si="289"/>
        <v>-2.3329693239352727E-2</v>
      </c>
      <c r="AG366">
        <f t="shared" si="290"/>
        <v>6.5332907868930482E-5</v>
      </c>
      <c r="AH366">
        <f t="shared" si="291"/>
        <v>1.6633512001327146E-3</v>
      </c>
      <c r="AI366">
        <f t="shared" si="292"/>
        <v>4.6806259318916472E-4</v>
      </c>
      <c r="AJ366">
        <f t="shared" si="293"/>
        <v>3.3549261449932252E-3</v>
      </c>
      <c r="AK366">
        <f t="shared" si="294"/>
        <v>2.1910691905748535E-5</v>
      </c>
      <c r="AL366">
        <f t="shared" si="295"/>
        <v>7.8934371716818559E-4</v>
      </c>
      <c r="AM366">
        <f t="shared" si="296"/>
        <v>9.2665516741139342E-4</v>
      </c>
      <c r="AN366">
        <f t="shared" si="297"/>
        <v>1.3407023852652915E-3</v>
      </c>
      <c r="AO366">
        <f t="shared" si="298"/>
        <v>8.5008917248735025E-5</v>
      </c>
      <c r="AP366">
        <f t="shared" si="299"/>
        <v>5.0180257932520935E-7</v>
      </c>
      <c r="AQ366">
        <f t="shared" si="300"/>
        <v>8.0165885725177202E-6</v>
      </c>
      <c r="AR366">
        <f t="shared" si="301"/>
        <v>4.683826452869189E-8</v>
      </c>
      <c r="AS366">
        <f t="shared" si="302"/>
        <v>8.527348259650255E-4</v>
      </c>
      <c r="AT366">
        <f t="shared" si="303"/>
        <v>5.3679302149510217E-4</v>
      </c>
      <c r="AV366">
        <f t="shared" si="304"/>
        <v>3.3773087071240139E-2</v>
      </c>
      <c r="AW366">
        <f t="shared" si="305"/>
        <v>-9.6251735307727834E-2</v>
      </c>
      <c r="AX366">
        <f t="shared" si="306"/>
        <v>1.0666666666666666E-2</v>
      </c>
      <c r="AY366">
        <f t="shared" si="307"/>
        <v>-0.14558472553699284</v>
      </c>
      <c r="AZ366">
        <f t="shared" si="308"/>
        <v>6.9148936170212769E-2</v>
      </c>
      <c r="BA366">
        <f t="shared" si="309"/>
        <v>0.11666666666666667</v>
      </c>
      <c r="BB366">
        <f t="shared" si="310"/>
        <v>1.3836477987421313E-2</v>
      </c>
      <c r="BC366">
        <f t="shared" si="311"/>
        <v>-5.050790067720088E-2</v>
      </c>
      <c r="BD366">
        <f t="shared" si="312"/>
        <v>9.2233009708737865E-2</v>
      </c>
      <c r="BE366">
        <f t="shared" si="313"/>
        <v>6.0384352746073552E-2</v>
      </c>
      <c r="BF366">
        <f t="shared" si="314"/>
        <v>-1.9753086419753086E-2</v>
      </c>
      <c r="BG366">
        <f t="shared" si="315"/>
        <v>7.532855436081233E-2</v>
      </c>
      <c r="BH366">
        <f t="shared" si="316"/>
        <v>-5.560655737704915E-2</v>
      </c>
      <c r="BI366">
        <f t="shared" si="317"/>
        <v>-3.6459388292485544E-3</v>
      </c>
      <c r="BL366">
        <f t="shared" si="318"/>
        <v>4.4652590833597065E-4</v>
      </c>
      <c r="BM366">
        <f t="shared" si="319"/>
        <v>3.6896477178522021E-3</v>
      </c>
      <c r="BN366">
        <f t="shared" si="320"/>
        <v>2.8433582956405507E-4</v>
      </c>
      <c r="BO366">
        <f t="shared" si="321"/>
        <v>2.0654177897904021E-2</v>
      </c>
      <c r="BP366">
        <f t="shared" si="322"/>
        <v>5.3650273005890099E-3</v>
      </c>
      <c r="BQ366">
        <f t="shared" si="323"/>
        <v>1.3560982339240649E-2</v>
      </c>
      <c r="BR366">
        <f t="shared" si="324"/>
        <v>1.6346025674338514E-3</v>
      </c>
      <c r="BS366">
        <f t="shared" si="325"/>
        <v>8.6191645236977869E-4</v>
      </c>
      <c r="BT366">
        <f t="shared" si="326"/>
        <v>6.9858998271154268E-3</v>
      </c>
      <c r="BU366">
        <f t="shared" si="327"/>
        <v>2.8838523220810954E-3</v>
      </c>
      <c r="BV366">
        <f t="shared" si="328"/>
        <v>1.8457621217818129E-4</v>
      </c>
      <c r="BW366">
        <f t="shared" si="329"/>
        <v>6.4370409262990286E-3</v>
      </c>
      <c r="BX366">
        <f t="shared" si="330"/>
        <v>3.4955250254577242E-3</v>
      </c>
      <c r="BY366">
        <f t="shared" si="331"/>
        <v>2.1305010083770867E-9</v>
      </c>
    </row>
    <row r="367" spans="1:77" ht="15.75" thickBot="1">
      <c r="A367" s="1">
        <v>40794</v>
      </c>
      <c r="B367" s="3">
        <v>19.739999999999998</v>
      </c>
      <c r="C367" s="3">
        <v>204</v>
      </c>
      <c r="D367" s="3">
        <v>775</v>
      </c>
      <c r="E367" s="3">
        <v>570.1</v>
      </c>
      <c r="F367" s="2">
        <v>101</v>
      </c>
      <c r="G367" s="3">
        <v>3446</v>
      </c>
      <c r="H367" s="2">
        <v>166.5</v>
      </c>
      <c r="I367" s="3">
        <v>130</v>
      </c>
      <c r="J367" s="3">
        <v>454</v>
      </c>
      <c r="K367" s="3">
        <v>10857</v>
      </c>
      <c r="L367" s="3">
        <v>396</v>
      </c>
      <c r="M367" s="3">
        <v>180</v>
      </c>
      <c r="N367" s="3">
        <v>741.6</v>
      </c>
      <c r="O367" s="3">
        <v>1007.3</v>
      </c>
      <c r="Q367">
        <f t="shared" si="277"/>
        <v>7.6569678407349961E-3</v>
      </c>
      <c r="R367">
        <f t="shared" si="278"/>
        <v>1.4727540500736936E-3</v>
      </c>
      <c r="S367">
        <f t="shared" si="279"/>
        <v>1.7995533955076904E-2</v>
      </c>
      <c r="T367">
        <f t="shared" si="280"/>
        <v>-1.7537706068050286E-4</v>
      </c>
      <c r="U367">
        <f t="shared" si="281"/>
        <v>-4.9261083743842365E-3</v>
      </c>
      <c r="V367">
        <f t="shared" si="282"/>
        <v>1.3529411764705882E-2</v>
      </c>
      <c r="W367">
        <f t="shared" si="283"/>
        <v>9.7028502122498139E-3</v>
      </c>
      <c r="X367">
        <f t="shared" si="284"/>
        <v>-9.9009900990099861E-3</v>
      </c>
      <c r="Y367">
        <f t="shared" si="285"/>
        <v>1.5659955257270694E-2</v>
      </c>
      <c r="Z367">
        <f t="shared" si="286"/>
        <v>5.1847051198963059E-3</v>
      </c>
      <c r="AA367">
        <f t="shared" si="287"/>
        <v>2.8571428571428571E-2</v>
      </c>
      <c r="AB367">
        <f t="shared" si="288"/>
        <v>-1.098901098901099E-2</v>
      </c>
      <c r="AC367">
        <f t="shared" si="289"/>
        <v>9.52899537163082E-3</v>
      </c>
      <c r="AD367">
        <f t="shared" si="289"/>
        <v>1.2667135819845087E-2</v>
      </c>
      <c r="AG367">
        <f t="shared" si="290"/>
        <v>5.1450129818397464E-5</v>
      </c>
      <c r="AH367">
        <f t="shared" si="291"/>
        <v>1.1126294391272757E-5</v>
      </c>
      <c r="AI367">
        <f t="shared" si="292"/>
        <v>3.3475325937998144E-4</v>
      </c>
      <c r="AJ367">
        <f t="shared" si="293"/>
        <v>1.3772914478588709E-9</v>
      </c>
      <c r="AK367">
        <f t="shared" si="294"/>
        <v>2.1682984132935968E-5</v>
      </c>
      <c r="AL367">
        <f t="shared" si="295"/>
        <v>1.7669153532453807E-4</v>
      </c>
      <c r="AM367">
        <f t="shared" si="296"/>
        <v>1.2306953114490772E-4</v>
      </c>
      <c r="AN367">
        <f t="shared" si="297"/>
        <v>7.5168942542377503E-5</v>
      </c>
      <c r="AO367">
        <f t="shared" si="298"/>
        <v>2.325777470221644E-4</v>
      </c>
      <c r="AP367">
        <f t="shared" si="299"/>
        <v>2.2049609706221995E-5</v>
      </c>
      <c r="AQ367">
        <f t="shared" si="300"/>
        <v>8.3391197716089756E-4</v>
      </c>
      <c r="AR367">
        <f t="shared" si="301"/>
        <v>1.172487251628849E-4</v>
      </c>
      <c r="AS367">
        <f t="shared" si="302"/>
        <v>8.6838946783417424E-5</v>
      </c>
      <c r="AT367">
        <f t="shared" si="303"/>
        <v>1.6455848011328152E-4</v>
      </c>
      <c r="AV367">
        <f t="shared" si="304"/>
        <v>5.3361792956243333E-2</v>
      </c>
      <c r="AW367">
        <f t="shared" si="305"/>
        <v>-6.8493150684931503E-2</v>
      </c>
      <c r="AX367">
        <f t="shared" si="306"/>
        <v>2.1080368906455864E-2</v>
      </c>
      <c r="AY367">
        <f t="shared" si="307"/>
        <v>-5.1098535286284844E-2</v>
      </c>
      <c r="AZ367">
        <f t="shared" si="308"/>
        <v>7.8023268224997361E-2</v>
      </c>
      <c r="BA367">
        <f t="shared" si="309"/>
        <v>0.18827586206896552</v>
      </c>
      <c r="BB367">
        <f t="shared" si="310"/>
        <v>2.7777777777777776E-2</v>
      </c>
      <c r="BC367">
        <f t="shared" si="311"/>
        <v>-0.16129032258064516</v>
      </c>
      <c r="BD367">
        <f t="shared" si="312"/>
        <v>8.0952380952380956E-2</v>
      </c>
      <c r="BE367">
        <f t="shared" si="313"/>
        <v>5.9322860766904087E-2</v>
      </c>
      <c r="BF367">
        <f t="shared" si="314"/>
        <v>-3.4146341463414637E-2</v>
      </c>
      <c r="BG367">
        <f t="shared" si="315"/>
        <v>7.1428571428571425E-2</v>
      </c>
      <c r="BH367">
        <f t="shared" si="316"/>
        <v>-5.7648478348303455E-3</v>
      </c>
      <c r="BI367">
        <f t="shared" si="317"/>
        <v>2.8486828670614639E-2</v>
      </c>
      <c r="BL367">
        <f t="shared" si="318"/>
        <v>1.6581074495398077E-3</v>
      </c>
      <c r="BM367">
        <f t="shared" si="319"/>
        <v>1.0879367250673365E-3</v>
      </c>
      <c r="BN367">
        <f t="shared" si="320"/>
        <v>7.4397814402000822E-4</v>
      </c>
      <c r="BO367">
        <f t="shared" si="321"/>
        <v>2.4235362279450613E-3</v>
      </c>
      <c r="BP367">
        <f t="shared" si="322"/>
        <v>6.7438058743170401E-3</v>
      </c>
      <c r="BQ367">
        <f t="shared" si="323"/>
        <v>3.5366874389456293E-2</v>
      </c>
      <c r="BR367">
        <f t="shared" si="324"/>
        <v>2.9562620004940266E-3</v>
      </c>
      <c r="BS367">
        <f t="shared" si="325"/>
        <v>1.9639453791170183E-2</v>
      </c>
      <c r="BT367">
        <f t="shared" si="326"/>
        <v>5.2274442561273983E-3</v>
      </c>
      <c r="BU367">
        <f t="shared" si="327"/>
        <v>2.7709716401523804E-3</v>
      </c>
      <c r="BV367">
        <f t="shared" si="328"/>
        <v>7.8283215596326153E-4</v>
      </c>
      <c r="BW367">
        <f t="shared" si="329"/>
        <v>5.8264503919656045E-3</v>
      </c>
      <c r="BX367">
        <f t="shared" si="330"/>
        <v>8.6141708377410957E-5</v>
      </c>
      <c r="BY367">
        <f t="shared" si="331"/>
        <v>1.0295505508749944E-3</v>
      </c>
    </row>
    <row r="368" spans="1:77" ht="15.75" thickBot="1">
      <c r="A368" s="1">
        <v>40793</v>
      </c>
      <c r="B368" s="3">
        <v>19.59</v>
      </c>
      <c r="C368" s="3">
        <v>203.7</v>
      </c>
      <c r="D368" s="3">
        <v>761.3</v>
      </c>
      <c r="E368" s="3">
        <v>570.20000000000005</v>
      </c>
      <c r="F368" s="2">
        <v>101.5</v>
      </c>
      <c r="G368" s="3">
        <v>3400</v>
      </c>
      <c r="H368" s="2">
        <v>164.9</v>
      </c>
      <c r="I368" s="3">
        <v>131.30000000000001</v>
      </c>
      <c r="J368" s="3">
        <v>447</v>
      </c>
      <c r="K368" s="3">
        <v>10801</v>
      </c>
      <c r="L368" s="3">
        <v>385</v>
      </c>
      <c r="M368" s="3">
        <v>182</v>
      </c>
      <c r="N368" s="3">
        <v>734.6</v>
      </c>
      <c r="O368" s="3">
        <v>994.7</v>
      </c>
      <c r="Q368">
        <f t="shared" si="277"/>
        <v>2.0312500000000032E-2</v>
      </c>
      <c r="R368">
        <f t="shared" si="278"/>
        <v>4.1677320378419723E-2</v>
      </c>
      <c r="S368">
        <f t="shared" si="279"/>
        <v>7.0105820105819507E-3</v>
      </c>
      <c r="T368">
        <f t="shared" si="280"/>
        <v>1.9124218051832075E-2</v>
      </c>
      <c r="U368">
        <f t="shared" si="281"/>
        <v>-3.9254170755643339E-3</v>
      </c>
      <c r="V368">
        <f t="shared" si="282"/>
        <v>2.7190332326283987E-2</v>
      </c>
      <c r="W368">
        <f t="shared" si="283"/>
        <v>5.4954897319429361E-2</v>
      </c>
      <c r="X368">
        <f t="shared" si="284"/>
        <v>-5.0339939244900767E-2</v>
      </c>
      <c r="Y368">
        <f t="shared" si="285"/>
        <v>-8.869179600886918E-3</v>
      </c>
      <c r="Z368">
        <f t="shared" si="286"/>
        <v>4.7441860465116279E-3</v>
      </c>
      <c r="AA368">
        <f t="shared" si="287"/>
        <v>2.6666666666666668E-2</v>
      </c>
      <c r="AB368">
        <f t="shared" si="288"/>
        <v>2.247191011235955E-2</v>
      </c>
      <c r="AC368">
        <f t="shared" si="289"/>
        <v>8.1743869209812358E-4</v>
      </c>
      <c r="AD368">
        <f t="shared" si="289"/>
        <v>2.156721782890007E-2</v>
      </c>
      <c r="AG368">
        <f t="shared" si="290"/>
        <v>3.9316571403331604E-4</v>
      </c>
      <c r="AH368">
        <f t="shared" si="291"/>
        <v>1.8957469588696699E-3</v>
      </c>
      <c r="AI368">
        <f t="shared" si="292"/>
        <v>5.3455277188562843E-5</v>
      </c>
      <c r="AJ368">
        <f t="shared" si="293"/>
        <v>3.710432603810694E-4</v>
      </c>
      <c r="AK368">
        <f t="shared" si="294"/>
        <v>1.3364930886933771E-5</v>
      </c>
      <c r="AL368">
        <f t="shared" si="295"/>
        <v>7.2648886525342844E-4</v>
      </c>
      <c r="AM368">
        <f t="shared" si="296"/>
        <v>3.1748399230528347E-3</v>
      </c>
      <c r="AN368">
        <f t="shared" si="297"/>
        <v>2.411689127183838E-3</v>
      </c>
      <c r="AO368">
        <f t="shared" si="298"/>
        <v>8.6093066794881547E-5</v>
      </c>
      <c r="AP368">
        <f t="shared" si="299"/>
        <v>1.8106574882222256E-5</v>
      </c>
      <c r="AQ368">
        <f t="shared" si="300"/>
        <v>7.2753044126386323E-4</v>
      </c>
      <c r="AR368">
        <f t="shared" si="301"/>
        <v>5.1224255191889795E-4</v>
      </c>
      <c r="AS368">
        <f t="shared" si="302"/>
        <v>3.6867364335244862E-7</v>
      </c>
      <c r="AT368">
        <f t="shared" si="303"/>
        <v>4.72111065629139E-4</v>
      </c>
      <c r="AV368">
        <f t="shared" si="304"/>
        <v>0.13302486986697518</v>
      </c>
      <c r="AW368">
        <f t="shared" si="305"/>
        <v>-5.6507642427049636E-2</v>
      </c>
      <c r="AX368">
        <f t="shared" si="306"/>
        <v>-7.4315514993481685E-3</v>
      </c>
      <c r="AY368">
        <f t="shared" si="307"/>
        <v>-7.1335504885993412E-2</v>
      </c>
      <c r="AZ368">
        <f t="shared" si="308"/>
        <v>9.1397849462365593E-2</v>
      </c>
      <c r="BA368">
        <f t="shared" si="309"/>
        <v>5.2631578947368418E-2</v>
      </c>
      <c r="BB368">
        <f t="shared" si="310"/>
        <v>1.790123456790127E-2</v>
      </c>
      <c r="BC368">
        <f t="shared" si="311"/>
        <v>-0.22760162362491909</v>
      </c>
      <c r="BD368">
        <f t="shared" si="312"/>
        <v>8.4951456310679616E-2</v>
      </c>
      <c r="BE368">
        <f t="shared" si="313"/>
        <v>9.6548223350253801E-2</v>
      </c>
      <c r="BF368">
        <f t="shared" si="314"/>
        <v>-4.702970297029703E-2</v>
      </c>
      <c r="BG368">
        <f t="shared" si="315"/>
        <v>8.0118694362017809E-2</v>
      </c>
      <c r="BH368">
        <f t="shared" si="316"/>
        <v>-2.7148722023573036E-2</v>
      </c>
      <c r="BI368">
        <f t="shared" si="317"/>
        <v>-6.1944250174841963E-3</v>
      </c>
      <c r="BL368">
        <f t="shared" si="318"/>
        <v>1.4492052832931035E-2</v>
      </c>
      <c r="BM368">
        <f t="shared" si="319"/>
        <v>4.409318610564902E-4</v>
      </c>
      <c r="BN368">
        <f t="shared" si="320"/>
        <v>1.5275913232874309E-6</v>
      </c>
      <c r="BO368">
        <f t="shared" si="321"/>
        <v>4.8255798970015659E-3</v>
      </c>
      <c r="BP368">
        <f t="shared" si="322"/>
        <v>9.1193446753528203E-3</v>
      </c>
      <c r="BQ368">
        <f t="shared" si="323"/>
        <v>2.7474939990012352E-3</v>
      </c>
      <c r="BR368">
        <f t="shared" si="324"/>
        <v>1.979802806835971E-3</v>
      </c>
      <c r="BS368">
        <f t="shared" si="325"/>
        <v>4.2622484708050259E-2</v>
      </c>
      <c r="BT368">
        <f t="shared" si="326"/>
        <v>5.8217116888485982E-3</v>
      </c>
      <c r="BU368">
        <f t="shared" si="327"/>
        <v>8.0757868751210188E-3</v>
      </c>
      <c r="BV368">
        <f t="shared" si="328"/>
        <v>1.669743855347319E-3</v>
      </c>
      <c r="BW368">
        <f t="shared" si="329"/>
        <v>7.2286234581702118E-3</v>
      </c>
      <c r="BX368">
        <f t="shared" si="330"/>
        <v>9.403501944259537E-4</v>
      </c>
      <c r="BY368">
        <f t="shared" si="331"/>
        <v>6.7321750932823405E-6</v>
      </c>
    </row>
    <row r="369" spans="1:77" ht="15.75" thickBot="1">
      <c r="A369" s="1">
        <v>40792</v>
      </c>
      <c r="B369" s="3">
        <v>19.2</v>
      </c>
      <c r="C369" s="3">
        <v>195.55</v>
      </c>
      <c r="D369" s="3">
        <v>756</v>
      </c>
      <c r="E369" s="3">
        <v>559.5</v>
      </c>
      <c r="F369" s="2">
        <v>101.9</v>
      </c>
      <c r="G369" s="3">
        <v>3310</v>
      </c>
      <c r="H369" s="2">
        <v>156.31</v>
      </c>
      <c r="I369" s="3">
        <v>138.26</v>
      </c>
      <c r="J369" s="3">
        <v>451</v>
      </c>
      <c r="K369" s="3">
        <v>10750</v>
      </c>
      <c r="L369" s="3">
        <v>375</v>
      </c>
      <c r="M369" s="3">
        <v>178</v>
      </c>
      <c r="N369" s="3">
        <v>734</v>
      </c>
      <c r="O369" s="3">
        <v>973.7</v>
      </c>
      <c r="Q369">
        <f t="shared" si="277"/>
        <v>5.2356020942407261E-3</v>
      </c>
      <c r="R369">
        <f t="shared" si="278"/>
        <v>-2.2249999999999943E-2</v>
      </c>
      <c r="S369">
        <f t="shared" si="279"/>
        <v>-7.874015748031496E-3</v>
      </c>
      <c r="T369">
        <f t="shared" si="280"/>
        <v>1.0735373054214042E-3</v>
      </c>
      <c r="U369">
        <f t="shared" si="281"/>
        <v>1.9000000000000059E-2</v>
      </c>
      <c r="V369">
        <f t="shared" si="282"/>
        <v>1.7209588199139522E-2</v>
      </c>
      <c r="W369">
        <f t="shared" si="283"/>
        <v>-4.3949044585987118E-3</v>
      </c>
      <c r="X369">
        <f t="shared" si="284"/>
        <v>-5.1454445664105383E-2</v>
      </c>
      <c r="Y369">
        <f t="shared" si="285"/>
        <v>-6.6079295154185024E-3</v>
      </c>
      <c r="Z369">
        <f t="shared" si="286"/>
        <v>4.0160642570281121E-3</v>
      </c>
      <c r="AA369">
        <f t="shared" si="287"/>
        <v>5.3619302949061663E-3</v>
      </c>
      <c r="AB369">
        <f t="shared" si="288"/>
        <v>5.6497175141242938E-3</v>
      </c>
      <c r="AC369">
        <f t="shared" si="289"/>
        <v>1.364256480218281E-3</v>
      </c>
      <c r="AD369">
        <f t="shared" si="289"/>
        <v>2.9872270292543171E-3</v>
      </c>
      <c r="AG369">
        <f t="shared" si="290"/>
        <v>2.2576836246543904E-5</v>
      </c>
      <c r="AH369">
        <f t="shared" si="291"/>
        <v>4.1563564056767895E-4</v>
      </c>
      <c r="AI369">
        <f t="shared" si="292"/>
        <v>5.7354663368411214E-5</v>
      </c>
      <c r="AJ369">
        <f t="shared" si="293"/>
        <v>1.4684652715031165E-6</v>
      </c>
      <c r="AK369">
        <f t="shared" si="294"/>
        <v>3.7131784049231921E-4</v>
      </c>
      <c r="AL369">
        <f t="shared" si="295"/>
        <v>2.8807299548981461E-4</v>
      </c>
      <c r="AM369">
        <f t="shared" si="296"/>
        <v>9.024520085569897E-6</v>
      </c>
      <c r="AN369">
        <f t="shared" si="297"/>
        <v>2.5223957353379765E-3</v>
      </c>
      <c r="AO369">
        <f t="shared" si="298"/>
        <v>4.9243690533230669E-5</v>
      </c>
      <c r="AP369">
        <f t="shared" si="299"/>
        <v>1.2440154581613582E-5</v>
      </c>
      <c r="AQ369">
        <f t="shared" si="300"/>
        <v>3.2126630383622977E-5</v>
      </c>
      <c r="AR369">
        <f t="shared" si="301"/>
        <v>3.3762880098558938E-5</v>
      </c>
      <c r="AS369">
        <f t="shared" si="302"/>
        <v>1.3317224713423154E-6</v>
      </c>
      <c r="AT369">
        <f t="shared" si="303"/>
        <v>9.9106981768657913E-6</v>
      </c>
      <c r="AV369">
        <f t="shared" si="304"/>
        <v>0.15802171290711708</v>
      </c>
      <c r="AW369">
        <f t="shared" si="305"/>
        <v>-7.7594339622641451E-2</v>
      </c>
      <c r="AX369">
        <f t="shared" si="306"/>
        <v>-1.8181818181818181E-2</v>
      </c>
      <c r="AY369">
        <f t="shared" si="307"/>
        <v>-0.15227272727272728</v>
      </c>
      <c r="AZ369">
        <f t="shared" si="308"/>
        <v>9.5698924731182855E-2</v>
      </c>
      <c r="BA369">
        <f t="shared" si="309"/>
        <v>-5.4285714285714284E-2</v>
      </c>
      <c r="BB369">
        <f t="shared" si="310"/>
        <v>-1.063358440407625E-2</v>
      </c>
      <c r="BC369">
        <f t="shared" si="311"/>
        <v>-0.22712281290178321</v>
      </c>
      <c r="BD369">
        <f t="shared" si="312"/>
        <v>3.6781609195402298E-2</v>
      </c>
      <c r="BE369">
        <f t="shared" si="313"/>
        <v>6.4356435643564358E-2</v>
      </c>
      <c r="BF369">
        <f t="shared" si="314"/>
        <v>-5.0632911392405063E-2</v>
      </c>
      <c r="BG369">
        <f t="shared" si="315"/>
        <v>5.637982195845697E-2</v>
      </c>
      <c r="BH369">
        <f t="shared" si="316"/>
        <v>-6.4968152866242038E-2</v>
      </c>
      <c r="BI369">
        <f t="shared" si="317"/>
        <v>-5.2267860619038389E-2</v>
      </c>
      <c r="BL369">
        <f t="shared" si="318"/>
        <v>2.1135282029172992E-2</v>
      </c>
      <c r="BM369">
        <f t="shared" si="319"/>
        <v>1.7711535189959117E-3</v>
      </c>
      <c r="BN369">
        <f t="shared" si="320"/>
        <v>1.4366957385200489E-4</v>
      </c>
      <c r="BO369">
        <f t="shared" si="321"/>
        <v>2.2621247825754996E-2</v>
      </c>
      <c r="BP369">
        <f t="shared" si="322"/>
        <v>9.9593085256509516E-3</v>
      </c>
      <c r="BQ369">
        <f t="shared" si="323"/>
        <v>2.9703317562857607E-3</v>
      </c>
      <c r="BR369">
        <f t="shared" si="324"/>
        <v>2.5472658280095755E-4</v>
      </c>
      <c r="BS369">
        <f t="shared" si="325"/>
        <v>4.2425010974118944E-2</v>
      </c>
      <c r="BT369">
        <f t="shared" si="326"/>
        <v>7.9131349753805511E-4</v>
      </c>
      <c r="BU369">
        <f t="shared" si="327"/>
        <v>3.3262434742908054E-3</v>
      </c>
      <c r="BV369">
        <f t="shared" si="328"/>
        <v>1.9771991700887085E-3</v>
      </c>
      <c r="BW369">
        <f t="shared" si="329"/>
        <v>3.7555373769203649E-3</v>
      </c>
      <c r="BX369">
        <f t="shared" si="330"/>
        <v>4.6901350660168879E-3</v>
      </c>
      <c r="BY369">
        <f t="shared" si="331"/>
        <v>2.3685819272088859E-3</v>
      </c>
    </row>
    <row r="370" spans="1:77" ht="15.75" thickBot="1">
      <c r="A370" s="1">
        <v>40791</v>
      </c>
      <c r="B370" s="3">
        <v>19.100000000000001</v>
      </c>
      <c r="C370" s="3">
        <v>200</v>
      </c>
      <c r="D370" s="3">
        <v>762</v>
      </c>
      <c r="E370" s="3">
        <v>558.9</v>
      </c>
      <c r="F370" s="2">
        <v>100</v>
      </c>
      <c r="G370" s="3">
        <v>3254</v>
      </c>
      <c r="H370" s="2">
        <v>157</v>
      </c>
      <c r="I370" s="3">
        <v>145.76</v>
      </c>
      <c r="J370" s="3">
        <v>454</v>
      </c>
      <c r="K370" s="3">
        <v>10707</v>
      </c>
      <c r="L370" s="3">
        <v>373</v>
      </c>
      <c r="M370" s="3">
        <v>177</v>
      </c>
      <c r="N370" s="3">
        <v>733</v>
      </c>
      <c r="O370" s="3">
        <v>970.8</v>
      </c>
      <c r="Q370">
        <f t="shared" si="277"/>
        <v>-3.8267875125881069E-2</v>
      </c>
      <c r="R370">
        <f t="shared" si="278"/>
        <v>-3.8461538461538464E-2</v>
      </c>
      <c r="S370">
        <f t="shared" si="279"/>
        <v>-2.282636573480374E-2</v>
      </c>
      <c r="T370">
        <f t="shared" si="280"/>
        <v>-4.1173443129181676E-2</v>
      </c>
      <c r="U370">
        <f t="shared" si="281"/>
        <v>-1.7199017199017199E-2</v>
      </c>
      <c r="V370">
        <f t="shared" si="282"/>
        <v>-6.6284074605451937E-2</v>
      </c>
      <c r="W370">
        <f t="shared" si="283"/>
        <v>-4.1221374045801527E-2</v>
      </c>
      <c r="X370">
        <f t="shared" si="284"/>
        <v>-5.8641177990183493E-2</v>
      </c>
      <c r="Y370">
        <f t="shared" si="285"/>
        <v>-1.2828875842574423E-2</v>
      </c>
      <c r="Z370">
        <f t="shared" si="286"/>
        <v>1.0094339622641509E-2</v>
      </c>
      <c r="AA370">
        <f t="shared" si="287"/>
        <v>-9.6852300242130748E-2</v>
      </c>
      <c r="AB370">
        <f t="shared" si="288"/>
        <v>-3.2258064516129059E-2</v>
      </c>
      <c r="AC370">
        <f t="shared" si="289"/>
        <v>-4.195529996078947E-2</v>
      </c>
      <c r="AD370">
        <f t="shared" si="289"/>
        <v>-5.1767923422543466E-2</v>
      </c>
      <c r="AG370">
        <f t="shared" si="290"/>
        <v>1.501715053415959E-3</v>
      </c>
      <c r="AH370">
        <f t="shared" si="291"/>
        <v>1.3394635580837866E-3</v>
      </c>
      <c r="AI370">
        <f t="shared" si="292"/>
        <v>5.0740428413551496E-4</v>
      </c>
      <c r="AJ370">
        <f t="shared" si="293"/>
        <v>1.6838858290558721E-3</v>
      </c>
      <c r="AK370">
        <f t="shared" si="294"/>
        <v>2.8660485364074656E-4</v>
      </c>
      <c r="AL370">
        <f t="shared" si="295"/>
        <v>4.4250367279862939E-3</v>
      </c>
      <c r="AM370">
        <f t="shared" si="296"/>
        <v>1.5864729911941207E-3</v>
      </c>
      <c r="AN370">
        <f t="shared" si="297"/>
        <v>3.2959299554029126E-3</v>
      </c>
      <c r="AO370">
        <f t="shared" si="298"/>
        <v>1.7525341311107765E-4</v>
      </c>
      <c r="AP370">
        <f t="shared" si="299"/>
        <v>9.2262473853077211E-5</v>
      </c>
      <c r="AQ370">
        <f t="shared" si="300"/>
        <v>9.3211677087731357E-3</v>
      </c>
      <c r="AR370">
        <f t="shared" si="301"/>
        <v>1.0302301563182663E-3</v>
      </c>
      <c r="AS370">
        <f t="shared" si="302"/>
        <v>1.7779339135262496E-3</v>
      </c>
      <c r="AT370">
        <f t="shared" si="303"/>
        <v>2.6632849585887328E-3</v>
      </c>
      <c r="AV370">
        <f t="shared" si="304"/>
        <v>-8.5686931546194306E-2</v>
      </c>
      <c r="AW370">
        <f t="shared" si="305"/>
        <v>-0.20948616600790515</v>
      </c>
      <c r="AX370">
        <f t="shared" si="306"/>
        <v>-9.253304751697039E-2</v>
      </c>
      <c r="AY370">
        <f t="shared" si="307"/>
        <v>-0.19698275862068967</v>
      </c>
      <c r="AZ370">
        <f t="shared" si="308"/>
        <v>-1.3806706114398477E-2</v>
      </c>
      <c r="BA370">
        <f t="shared" si="309"/>
        <v>-8.595505617977528E-2</v>
      </c>
      <c r="BB370">
        <f t="shared" si="310"/>
        <v>-0.15135135135135136</v>
      </c>
      <c r="BC370">
        <f t="shared" si="311"/>
        <v>-0.21634408602150543</v>
      </c>
      <c r="BD370">
        <f t="shared" si="312"/>
        <v>1.452513966480447E-2</v>
      </c>
      <c r="BE370">
        <f t="shared" si="313"/>
        <v>2.951923076923077E-2</v>
      </c>
      <c r="BF370">
        <f t="shared" si="314"/>
        <v>-0.11401425178147269</v>
      </c>
      <c r="BG370">
        <f t="shared" si="315"/>
        <v>4.1176470588235294E-2</v>
      </c>
      <c r="BH370">
        <f t="shared" si="316"/>
        <v>-9.2821782178217821E-2</v>
      </c>
      <c r="BI370">
        <f t="shared" si="317"/>
        <v>-0.11131453679970718</v>
      </c>
      <c r="BL370">
        <f t="shared" si="318"/>
        <v>9.6685645049898721E-3</v>
      </c>
      <c r="BM370">
        <f t="shared" si="319"/>
        <v>3.0267962138066359E-2</v>
      </c>
      <c r="BN370">
        <f t="shared" si="320"/>
        <v>7.4541559065558326E-3</v>
      </c>
      <c r="BO370">
        <f t="shared" si="321"/>
        <v>3.80693355369408E-2</v>
      </c>
      <c r="BP370">
        <f t="shared" si="322"/>
        <v>9.4270421320351739E-5</v>
      </c>
      <c r="BQ370">
        <f t="shared" si="323"/>
        <v>7.4252847460798558E-3</v>
      </c>
      <c r="BR370">
        <f t="shared" si="324"/>
        <v>1.5564461463815245E-2</v>
      </c>
      <c r="BS370">
        <f t="shared" si="325"/>
        <v>3.8100931478709993E-2</v>
      </c>
      <c r="BT370">
        <f t="shared" si="326"/>
        <v>3.4501825801818604E-5</v>
      </c>
      <c r="BU370">
        <f t="shared" si="327"/>
        <v>5.2150067994558664E-4</v>
      </c>
      <c r="BV370">
        <f t="shared" si="328"/>
        <v>1.1630985802934337E-2</v>
      </c>
      <c r="BW370">
        <f t="shared" si="329"/>
        <v>2.1232823522317049E-3</v>
      </c>
      <c r="BX370">
        <f t="shared" si="330"/>
        <v>9.2810468713052704E-3</v>
      </c>
      <c r="BY370">
        <f t="shared" si="331"/>
        <v>1.1602468513861444E-2</v>
      </c>
    </row>
    <row r="371" spans="1:77" ht="15.75" thickBot="1">
      <c r="A371" s="1">
        <v>40788</v>
      </c>
      <c r="B371" s="3">
        <v>19.86</v>
      </c>
      <c r="C371" s="3">
        <v>208</v>
      </c>
      <c r="D371" s="3">
        <v>779.8</v>
      </c>
      <c r="E371" s="3">
        <v>582.9</v>
      </c>
      <c r="F371" s="2">
        <v>101.75</v>
      </c>
      <c r="G371" s="3">
        <v>3485</v>
      </c>
      <c r="H371" s="2">
        <v>163.75</v>
      </c>
      <c r="I371" s="3">
        <v>154.84</v>
      </c>
      <c r="J371" s="3">
        <v>459.9</v>
      </c>
      <c r="K371" s="3">
        <v>10600</v>
      </c>
      <c r="L371" s="3">
        <v>413</v>
      </c>
      <c r="M371" s="3">
        <v>182.9</v>
      </c>
      <c r="N371" s="3">
        <v>765.1</v>
      </c>
      <c r="O371" s="3">
        <v>1023.8</v>
      </c>
      <c r="Q371">
        <f t="shared" si="277"/>
        <v>-2.1192705766387369E-2</v>
      </c>
      <c r="R371">
        <f t="shared" si="278"/>
        <v>-2.3474178403755867E-2</v>
      </c>
      <c r="S371">
        <f t="shared" si="279"/>
        <v>-2.5641025641031469E-4</v>
      </c>
      <c r="T371">
        <f t="shared" si="280"/>
        <v>-3.317299718029524E-2</v>
      </c>
      <c r="U371">
        <f t="shared" si="281"/>
        <v>-2.1634615384615384E-2</v>
      </c>
      <c r="V371">
        <f t="shared" si="282"/>
        <v>-7.6879271070615035E-3</v>
      </c>
      <c r="W371">
        <f t="shared" si="283"/>
        <v>-1.0574018126888218E-2</v>
      </c>
      <c r="X371">
        <f t="shared" si="284"/>
        <v>1.9287736159568209E-2</v>
      </c>
      <c r="Y371">
        <f t="shared" si="285"/>
        <v>1.9607843137254407E-3</v>
      </c>
      <c r="Z371">
        <f t="shared" si="286"/>
        <v>-8.7899756873012908E-3</v>
      </c>
      <c r="AA371">
        <f t="shared" si="287"/>
        <v>-2.823529411764706E-2</v>
      </c>
      <c r="AB371">
        <f t="shared" si="288"/>
        <v>4.9450549450549761E-3</v>
      </c>
      <c r="AC371">
        <f t="shared" si="289"/>
        <v>-2.2860791826309037E-2</v>
      </c>
      <c r="AD371">
        <f t="shared" si="289"/>
        <v>-1.5482257909414496E-2</v>
      </c>
      <c r="AG371">
        <f t="shared" si="290"/>
        <v>4.6988361582657153E-4</v>
      </c>
      <c r="AH371">
        <f t="shared" si="291"/>
        <v>4.670492561354865E-4</v>
      </c>
      <c r="AI371">
        <f t="shared" si="292"/>
        <v>1.9642025282200076E-9</v>
      </c>
      <c r="AJ371">
        <f t="shared" si="293"/>
        <v>1.0912935181178883E-3</v>
      </c>
      <c r="AK371">
        <f t="shared" si="294"/>
        <v>4.5646348730441654E-4</v>
      </c>
      <c r="AL371">
        <f t="shared" si="295"/>
        <v>6.2802487432421709E-5</v>
      </c>
      <c r="AM371">
        <f t="shared" si="296"/>
        <v>8.4331117600647498E-5</v>
      </c>
      <c r="AN371">
        <f t="shared" si="297"/>
        <v>4.2101802659220305E-4</v>
      </c>
      <c r="AO371">
        <f t="shared" si="298"/>
        <v>2.4066215130551465E-6</v>
      </c>
      <c r="AP371">
        <f t="shared" si="299"/>
        <v>8.6099462656427848E-5</v>
      </c>
      <c r="AQ371">
        <f t="shared" si="300"/>
        <v>7.8003957382800351E-4</v>
      </c>
      <c r="AR371">
        <f t="shared" si="301"/>
        <v>2.6070428103083619E-5</v>
      </c>
      <c r="AS371">
        <f t="shared" si="302"/>
        <v>5.322731405856346E-4</v>
      </c>
      <c r="AT371">
        <f t="shared" si="303"/>
        <v>2.3474403551777825E-4</v>
      </c>
      <c r="AV371">
        <f t="shared" si="304"/>
        <v>-0.13577023498694521</v>
      </c>
      <c r="AW371">
        <f t="shared" si="305"/>
        <v>-0.26966292134831465</v>
      </c>
      <c r="AX371">
        <f t="shared" si="306"/>
        <v>-8.7953216374269061E-2</v>
      </c>
      <c r="AY371">
        <f t="shared" si="307"/>
        <v>-0.17260468417317248</v>
      </c>
      <c r="AZ371">
        <f t="shared" si="308"/>
        <v>-3.0952380952380953E-2</v>
      </c>
      <c r="BA371">
        <f t="shared" si="309"/>
        <v>-3.1944444444444442E-2</v>
      </c>
      <c r="BB371">
        <f t="shared" si="310"/>
        <v>-0.1853233830845771</v>
      </c>
      <c r="BC371">
        <f t="shared" si="311"/>
        <v>-0.19354166666666664</v>
      </c>
      <c r="BD371">
        <f t="shared" si="312"/>
        <v>2.199999999999995E-2</v>
      </c>
      <c r="BE371">
        <f t="shared" si="313"/>
        <v>0</v>
      </c>
      <c r="BF371">
        <f t="shared" si="314"/>
        <v>-4.5748613678373407E-2</v>
      </c>
      <c r="BG371">
        <f t="shared" si="315"/>
        <v>6.6472303206997124E-2</v>
      </c>
      <c r="BH371">
        <f t="shared" si="316"/>
        <v>-0.11148530948786435</v>
      </c>
      <c r="BI371">
        <f t="shared" si="317"/>
        <v>-8.6463817257071557E-2</v>
      </c>
      <c r="BL371">
        <f t="shared" si="318"/>
        <v>2.2026169949394044E-2</v>
      </c>
      <c r="BM371">
        <f t="shared" si="319"/>
        <v>5.4827934853628787E-2</v>
      </c>
      <c r="BN371">
        <f t="shared" si="320"/>
        <v>6.6843088416348451E-3</v>
      </c>
      <c r="BO371">
        <f t="shared" si="321"/>
        <v>2.9150635989728408E-2</v>
      </c>
      <c r="BP371">
        <f t="shared" si="322"/>
        <v>7.2118943797771509E-4</v>
      </c>
      <c r="BQ371">
        <f t="shared" si="323"/>
        <v>1.0342321674569066E-3</v>
      </c>
      <c r="BR371">
        <f t="shared" si="324"/>
        <v>2.519509943309118E-2</v>
      </c>
      <c r="BS371">
        <f t="shared" si="325"/>
        <v>2.9719063602755828E-2</v>
      </c>
      <c r="BT371">
        <f t="shared" si="326"/>
        <v>1.7818741306625365E-4</v>
      </c>
      <c r="BU371">
        <f t="shared" si="327"/>
        <v>4.4660369024658192E-5</v>
      </c>
      <c r="BV371">
        <f t="shared" si="328"/>
        <v>1.5666880243346035E-3</v>
      </c>
      <c r="BW371">
        <f t="shared" si="329"/>
        <v>5.094379295379127E-3</v>
      </c>
      <c r="BX371">
        <f t="shared" si="330"/>
        <v>1.3225395006644786E-2</v>
      </c>
      <c r="BY371">
        <f t="shared" si="331"/>
        <v>6.8664484254769339E-3</v>
      </c>
    </row>
    <row r="372" spans="1:77" ht="15.75" thickBot="1">
      <c r="A372" s="1">
        <v>40787</v>
      </c>
      <c r="B372" s="3">
        <v>20.29</v>
      </c>
      <c r="C372" s="3">
        <v>213</v>
      </c>
      <c r="D372" s="3">
        <v>780</v>
      </c>
      <c r="E372" s="3">
        <v>602.9</v>
      </c>
      <c r="F372" s="2">
        <v>104</v>
      </c>
      <c r="G372" s="3">
        <v>3512</v>
      </c>
      <c r="H372" s="2">
        <v>165.5</v>
      </c>
      <c r="I372" s="3">
        <v>151.91</v>
      </c>
      <c r="J372" s="3">
        <v>459</v>
      </c>
      <c r="K372" s="3">
        <v>10694</v>
      </c>
      <c r="L372" s="3">
        <v>425</v>
      </c>
      <c r="M372" s="3">
        <v>182</v>
      </c>
      <c r="N372" s="3">
        <v>783</v>
      </c>
      <c r="O372" s="3">
        <v>1039.9000000000001</v>
      </c>
      <c r="Q372">
        <f t="shared" si="277"/>
        <v>0</v>
      </c>
      <c r="R372">
        <f t="shared" si="278"/>
        <v>-2.3383768913342477E-2</v>
      </c>
      <c r="S372">
        <f t="shared" si="279"/>
        <v>-1.2658227848101266E-2</v>
      </c>
      <c r="T372">
        <f t="shared" si="280"/>
        <v>-1.1639344262295119E-2</v>
      </c>
      <c r="U372">
        <f t="shared" si="281"/>
        <v>-2.3980815347721821E-3</v>
      </c>
      <c r="V372">
        <f t="shared" si="282"/>
        <v>-5.0991501416430595E-3</v>
      </c>
      <c r="W372">
        <f t="shared" si="283"/>
        <v>-3.0120481927710845E-3</v>
      </c>
      <c r="X372">
        <f t="shared" si="284"/>
        <v>-7.1241830065359698E-3</v>
      </c>
      <c r="Y372">
        <f t="shared" si="285"/>
        <v>-2.1739130434782609E-3</v>
      </c>
      <c r="Z372">
        <f t="shared" si="286"/>
        <v>1.0488519323443258E-2</v>
      </c>
      <c r="AA372">
        <f t="shared" si="287"/>
        <v>-8.8619402985074883E-3</v>
      </c>
      <c r="AB372">
        <f t="shared" si="288"/>
        <v>-8.1743869209809257E-3</v>
      </c>
      <c r="AC372">
        <f t="shared" si="289"/>
        <v>1.0583376355188495E-2</v>
      </c>
      <c r="AD372">
        <f t="shared" si="289"/>
        <v>-8.1075925219381909E-3</v>
      </c>
      <c r="AG372">
        <f t="shared" si="290"/>
        <v>2.3434627982572245E-7</v>
      </c>
      <c r="AH372">
        <f t="shared" si="291"/>
        <v>4.6314969271967388E-4</v>
      </c>
      <c r="AI372">
        <f t="shared" si="292"/>
        <v>1.5270776342248869E-4</v>
      </c>
      <c r="AJ372">
        <f t="shared" si="293"/>
        <v>1.3227481998289627E-4</v>
      </c>
      <c r="AK372">
        <f t="shared" si="294"/>
        <v>4.5303942842049344E-6</v>
      </c>
      <c r="AL372">
        <f t="shared" si="295"/>
        <v>2.8473163636446959E-5</v>
      </c>
      <c r="AM372">
        <f t="shared" si="296"/>
        <v>2.6283790457603334E-6</v>
      </c>
      <c r="AN372">
        <f t="shared" si="297"/>
        <v>3.4729751562321958E-5</v>
      </c>
      <c r="AO372">
        <f t="shared" si="298"/>
        <v>6.6737923240958537E-6</v>
      </c>
      <c r="AP372">
        <f t="shared" si="299"/>
        <v>9.9990308191930658E-5</v>
      </c>
      <c r="AQ372">
        <f t="shared" si="300"/>
        <v>7.3202308176623402E-5</v>
      </c>
      <c r="AR372">
        <f t="shared" si="301"/>
        <v>6.4216518483362089E-5</v>
      </c>
      <c r="AS372">
        <f t="shared" si="302"/>
        <v>1.0760167411029158E-4</v>
      </c>
      <c r="AT372">
        <f t="shared" si="303"/>
        <v>6.3149936213104154E-5</v>
      </c>
      <c r="AV372">
        <f t="shared" si="304"/>
        <v>-0.13806287170773152</v>
      </c>
      <c r="AW372">
        <f t="shared" si="305"/>
        <v>-0.28040540540540543</v>
      </c>
      <c r="AX372">
        <f t="shared" si="306"/>
        <v>-8.2352941176470587E-2</v>
      </c>
      <c r="AY372">
        <f t="shared" si="307"/>
        <v>-0.18965053763440864</v>
      </c>
      <c r="AZ372">
        <f t="shared" si="308"/>
        <v>-7.0183281180151935E-2</v>
      </c>
      <c r="BA372">
        <f t="shared" si="309"/>
        <v>-4.8238482384823846E-2</v>
      </c>
      <c r="BB372">
        <f t="shared" si="310"/>
        <v>-0.22663551401869159</v>
      </c>
      <c r="BC372">
        <f t="shared" si="311"/>
        <v>-0.22640932932729035</v>
      </c>
      <c r="BD372">
        <f t="shared" si="312"/>
        <v>-4.3383947939262474E-3</v>
      </c>
      <c r="BE372">
        <f t="shared" si="313"/>
        <v>1.8476190476190476E-2</v>
      </c>
      <c r="BF372">
        <f t="shared" si="314"/>
        <v>-2.0737327188940093E-2</v>
      </c>
      <c r="BG372">
        <f t="shared" si="315"/>
        <v>5.8139534883720929E-2</v>
      </c>
      <c r="BH372">
        <f t="shared" si="316"/>
        <v>-0.126408568559634</v>
      </c>
      <c r="BI372">
        <f t="shared" si="317"/>
        <v>-9.2266061452513815E-2</v>
      </c>
      <c r="BL372">
        <f t="shared" si="318"/>
        <v>2.271193647920439E-2</v>
      </c>
      <c r="BM372">
        <f t="shared" si="319"/>
        <v>5.9974119661127201E-2</v>
      </c>
      <c r="BN372">
        <f t="shared" si="320"/>
        <v>5.7999415525628976E-3</v>
      </c>
      <c r="BO372">
        <f t="shared" si="321"/>
        <v>3.5261864236099165E-2</v>
      </c>
      <c r="BP372">
        <f t="shared" si="322"/>
        <v>4.3673423035032232E-3</v>
      </c>
      <c r="BQ372">
        <f t="shared" si="323"/>
        <v>2.3477434212689635E-3</v>
      </c>
      <c r="BR372">
        <f t="shared" si="324"/>
        <v>4.001671115006309E-2</v>
      </c>
      <c r="BS372">
        <f t="shared" si="325"/>
        <v>4.213160286333175E-2</v>
      </c>
      <c r="BT372">
        <f t="shared" si="326"/>
        <v>1.6873253928064008E-4</v>
      </c>
      <c r="BU372">
        <f t="shared" si="327"/>
        <v>1.390830827027011E-4</v>
      </c>
      <c r="BV372">
        <f t="shared" si="328"/>
        <v>2.1228850159659131E-4</v>
      </c>
      <c r="BW372">
        <f t="shared" si="329"/>
        <v>3.9743129678530831E-3</v>
      </c>
      <c r="BX372">
        <f t="shared" si="330"/>
        <v>1.6880499513105211E-2</v>
      </c>
      <c r="BY372">
        <f t="shared" si="331"/>
        <v>7.8617092043922667E-3</v>
      </c>
    </row>
    <row r="373" spans="1:77" ht="15.75" thickBot="1">
      <c r="A373" s="1">
        <v>40786</v>
      </c>
      <c r="B373" s="3">
        <v>20.29</v>
      </c>
      <c r="C373" s="3">
        <v>218.1</v>
      </c>
      <c r="D373" s="3">
        <v>790</v>
      </c>
      <c r="E373" s="3">
        <v>610</v>
      </c>
      <c r="F373" s="2">
        <v>104.25</v>
      </c>
      <c r="G373" s="3">
        <v>3530</v>
      </c>
      <c r="H373" s="2">
        <v>166</v>
      </c>
      <c r="I373" s="3">
        <v>153</v>
      </c>
      <c r="J373" s="3">
        <v>460</v>
      </c>
      <c r="K373" s="3">
        <v>10583</v>
      </c>
      <c r="L373" s="3">
        <v>428.8</v>
      </c>
      <c r="M373" s="3">
        <v>183.5</v>
      </c>
      <c r="N373" s="3">
        <v>774.8</v>
      </c>
      <c r="O373" s="3">
        <v>1048.4000000000001</v>
      </c>
      <c r="Q373">
        <f t="shared" si="277"/>
        <v>1.9597989949748772E-2</v>
      </c>
      <c r="R373">
        <f t="shared" si="278"/>
        <v>2.5870178739416747E-2</v>
      </c>
      <c r="S373">
        <f t="shared" si="279"/>
        <v>2.7308192457737322E-2</v>
      </c>
      <c r="T373">
        <f t="shared" si="280"/>
        <v>2.6936026936026935E-2</v>
      </c>
      <c r="U373">
        <f t="shared" si="281"/>
        <v>2.2058823529411766E-2</v>
      </c>
      <c r="V373">
        <f t="shared" si="282"/>
        <v>1.6997983290118122E-2</v>
      </c>
      <c r="W373">
        <f t="shared" si="283"/>
        <v>1.3492887233652898E-2</v>
      </c>
      <c r="X373">
        <f t="shared" si="284"/>
        <v>0.02</v>
      </c>
      <c r="Y373">
        <f t="shared" si="285"/>
        <v>2.2904158327774097E-2</v>
      </c>
      <c r="Z373">
        <f t="shared" si="286"/>
        <v>1.2727272727272728E-2</v>
      </c>
      <c r="AA373">
        <f t="shared" si="287"/>
        <v>-6.9913773013286266E-4</v>
      </c>
      <c r="AB373">
        <f t="shared" si="288"/>
        <v>2.9973057925460279E-2</v>
      </c>
      <c r="AC373">
        <f t="shared" si="289"/>
        <v>2.6089259700701802E-2</v>
      </c>
      <c r="AD373">
        <f t="shared" si="289"/>
        <v>1.7666472529605945E-2</v>
      </c>
      <c r="AG373">
        <f t="shared" si="290"/>
        <v>3.6534104684610819E-4</v>
      </c>
      <c r="AH373">
        <f t="shared" si="291"/>
        <v>7.6912121573398146E-4</v>
      </c>
      <c r="AI373">
        <f t="shared" si="292"/>
        <v>7.622525761386672E-4</v>
      </c>
      <c r="AJ373">
        <f t="shared" si="293"/>
        <v>7.3301729375888894E-4</v>
      </c>
      <c r="AK373">
        <f t="shared" si="294"/>
        <v>4.985589102046783E-4</v>
      </c>
      <c r="AL373">
        <f t="shared" si="295"/>
        <v>2.809347532358366E-4</v>
      </c>
      <c r="AM373">
        <f t="shared" si="296"/>
        <v>2.2152475760881148E-4</v>
      </c>
      <c r="AN373">
        <f t="shared" si="297"/>
        <v>4.5075483640702642E-4</v>
      </c>
      <c r="AO373">
        <f t="shared" si="298"/>
        <v>5.0601166146901216E-4</v>
      </c>
      <c r="AP373">
        <f t="shared" si="299"/>
        <v>1.4977522326227292E-4</v>
      </c>
      <c r="AQ373">
        <f t="shared" si="300"/>
        <v>1.5447429153553871E-7</v>
      </c>
      <c r="AR373">
        <f t="shared" si="301"/>
        <v>9.0805336763938316E-4</v>
      </c>
      <c r="AS373">
        <f t="shared" si="302"/>
        <v>6.6972295280858169E-4</v>
      </c>
      <c r="AT373">
        <f t="shared" si="303"/>
        <v>3.1781517950985847E-4</v>
      </c>
      <c r="AV373">
        <f t="shared" si="304"/>
        <v>-0.16260833677259601</v>
      </c>
      <c r="AW373">
        <f t="shared" si="305"/>
        <v>-0.31415094339622646</v>
      </c>
      <c r="AX373">
        <f t="shared" si="306"/>
        <v>-7.6023391812865493E-2</v>
      </c>
      <c r="AY373">
        <f t="shared" si="307"/>
        <v>-0.21895006402048656</v>
      </c>
      <c r="AZ373">
        <f t="shared" si="308"/>
        <v>-8.5526315789473686E-2</v>
      </c>
      <c r="BA373">
        <f t="shared" si="309"/>
        <v>-6.3660477453580902E-2</v>
      </c>
      <c r="BB373">
        <f t="shared" si="310"/>
        <v>-0.25225225225225223</v>
      </c>
      <c r="BC373">
        <f t="shared" si="311"/>
        <v>-0.21328671328671325</v>
      </c>
      <c r="BD373">
        <f t="shared" si="312"/>
        <v>1.088139281828074E-3</v>
      </c>
      <c r="BE373">
        <f t="shared" si="313"/>
        <v>-1.6037735849056603E-3</v>
      </c>
      <c r="BF373">
        <f t="shared" si="314"/>
        <v>-9.6997690531177572E-3</v>
      </c>
      <c r="BG373">
        <f t="shared" si="315"/>
        <v>6.8102444703143125E-2</v>
      </c>
      <c r="BH373">
        <f t="shared" si="316"/>
        <v>-0.13488164359088886</v>
      </c>
      <c r="BI373">
        <f t="shared" si="317"/>
        <v>-0.10255093305940759</v>
      </c>
      <c r="BL373">
        <f t="shared" si="318"/>
        <v>3.0712655098498444E-2</v>
      </c>
      <c r="BM373">
        <f t="shared" si="319"/>
        <v>7.7641185025555268E-2</v>
      </c>
      <c r="BN373">
        <f t="shared" si="320"/>
        <v>4.8759213690379661E-3</v>
      </c>
      <c r="BO373">
        <f t="shared" si="321"/>
        <v>4.7124140218899754E-2</v>
      </c>
      <c r="BP373">
        <f t="shared" si="322"/>
        <v>6.6306666165797971E-3</v>
      </c>
      <c r="BQ373">
        <f t="shared" si="323"/>
        <v>4.0800811891660311E-3</v>
      </c>
      <c r="BR373">
        <f t="shared" si="324"/>
        <v>5.0921763923488433E-2</v>
      </c>
      <c r="BS373">
        <f t="shared" si="325"/>
        <v>3.6916713716827809E-2</v>
      </c>
      <c r="BT373">
        <f t="shared" si="326"/>
        <v>5.7201614571394809E-5</v>
      </c>
      <c r="BU373">
        <f t="shared" si="327"/>
        <v>6.8667987718474771E-5</v>
      </c>
      <c r="BV373">
        <f t="shared" si="328"/>
        <v>1.2479018728955294E-5</v>
      </c>
      <c r="BW373">
        <f t="shared" si="329"/>
        <v>5.3297390964928207E-3</v>
      </c>
      <c r="BX373">
        <f t="shared" si="330"/>
        <v>1.9154020661874046E-2</v>
      </c>
      <c r="BY373">
        <f t="shared" si="331"/>
        <v>9.7913303991454138E-3</v>
      </c>
    </row>
    <row r="374" spans="1:77" ht="15.75" thickBot="1">
      <c r="A374" s="1">
        <v>40785</v>
      </c>
      <c r="B374" s="3">
        <v>19.899999999999999</v>
      </c>
      <c r="C374" s="3">
        <v>212.6</v>
      </c>
      <c r="D374" s="3">
        <v>769</v>
      </c>
      <c r="E374" s="3">
        <v>594</v>
      </c>
      <c r="F374" s="2">
        <v>102</v>
      </c>
      <c r="G374" s="3">
        <v>3471</v>
      </c>
      <c r="H374" s="2">
        <v>163.79</v>
      </c>
      <c r="I374" s="3">
        <v>150</v>
      </c>
      <c r="J374" s="3">
        <v>449.7</v>
      </c>
      <c r="K374" s="3">
        <v>10450</v>
      </c>
      <c r="L374" s="3">
        <v>429.1</v>
      </c>
      <c r="M374" s="3">
        <v>178.16</v>
      </c>
      <c r="N374" s="3">
        <v>755.1</v>
      </c>
      <c r="O374" s="3">
        <v>1030.2</v>
      </c>
      <c r="Q374">
        <f t="shared" si="277"/>
        <v>1.2207527975584864E-2</v>
      </c>
      <c r="R374">
        <f t="shared" si="278"/>
        <v>2.8301886792452564E-3</v>
      </c>
      <c r="S374">
        <f t="shared" si="279"/>
        <v>3.7854066048818393E-3</v>
      </c>
      <c r="T374">
        <f t="shared" si="280"/>
        <v>-3.3557046979865771E-3</v>
      </c>
      <c r="U374">
        <f t="shared" si="281"/>
        <v>-1.9230769230769232E-2</v>
      </c>
      <c r="V374">
        <f t="shared" si="282"/>
        <v>-5.1590713671539126E-3</v>
      </c>
      <c r="W374">
        <f t="shared" si="283"/>
        <v>6.0810810810809617E-3</v>
      </c>
      <c r="X374">
        <f t="shared" si="284"/>
        <v>-1.3157894736842105E-2</v>
      </c>
      <c r="Y374">
        <f t="shared" si="285"/>
        <v>3.3793103448275838E-2</v>
      </c>
      <c r="Z374">
        <f t="shared" si="286"/>
        <v>-4.0844424047728319E-2</v>
      </c>
      <c r="AA374">
        <f t="shared" si="287"/>
        <v>8.697696285848721E-3</v>
      </c>
      <c r="AB374">
        <f t="shared" si="288"/>
        <v>6.5536723163841619E-3</v>
      </c>
      <c r="AC374">
        <f t="shared" si="289"/>
        <v>-1.935064935064932E-2</v>
      </c>
      <c r="AD374">
        <f t="shared" si="289"/>
        <v>0</v>
      </c>
      <c r="AG374">
        <f t="shared" si="290"/>
        <v>1.3743892164081039E-4</v>
      </c>
      <c r="AH374">
        <f t="shared" si="291"/>
        <v>2.2024668340456946E-5</v>
      </c>
      <c r="AI374">
        <f t="shared" si="292"/>
        <v>1.6696508929216563E-5</v>
      </c>
      <c r="AJ374">
        <f t="shared" si="293"/>
        <v>1.0351917031113375E-5</v>
      </c>
      <c r="AK374">
        <f t="shared" si="294"/>
        <v>3.5952558796920628E-4</v>
      </c>
      <c r="AL374">
        <f t="shared" si="295"/>
        <v>2.9116236513812696E-5</v>
      </c>
      <c r="AM374">
        <f t="shared" si="296"/>
        <v>5.5829314094814567E-5</v>
      </c>
      <c r="AN374">
        <f t="shared" si="297"/>
        <v>1.4225111276345456E-4</v>
      </c>
      <c r="AO374">
        <f t="shared" si="298"/>
        <v>1.1144679594750045E-3</v>
      </c>
      <c r="AP374">
        <f t="shared" si="299"/>
        <v>1.7084522680253852E-3</v>
      </c>
      <c r="AQ374">
        <f t="shared" si="300"/>
        <v>8.1068447569893165E-5</v>
      </c>
      <c r="AR374">
        <f t="shared" si="301"/>
        <v>4.5085024020962966E-5</v>
      </c>
      <c r="AS374">
        <f t="shared" si="302"/>
        <v>3.8262892723156164E-4</v>
      </c>
      <c r="AT374">
        <f t="shared" si="303"/>
        <v>2.5888522996185643E-8</v>
      </c>
      <c r="AV374">
        <f t="shared" si="304"/>
        <v>-0.18476034412126185</v>
      </c>
      <c r="AW374">
        <f t="shared" si="305"/>
        <v>-0.34483821263482284</v>
      </c>
      <c r="AX374">
        <f t="shared" si="306"/>
        <v>-0.10788863109048724</v>
      </c>
      <c r="AY374">
        <f t="shared" si="307"/>
        <v>-0.26211180124223604</v>
      </c>
      <c r="AZ374">
        <f t="shared" si="308"/>
        <v>-0.11688311688311688</v>
      </c>
      <c r="BA374">
        <f t="shared" si="309"/>
        <v>-9.1361256544502611E-2</v>
      </c>
      <c r="BB374">
        <f t="shared" si="310"/>
        <v>-0.27526548672566375</v>
      </c>
      <c r="BC374">
        <f t="shared" si="311"/>
        <v>-0.2238033635187581</v>
      </c>
      <c r="BD374">
        <f t="shared" si="312"/>
        <v>-2.5568797399783339E-2</v>
      </c>
      <c r="BE374">
        <f t="shared" si="313"/>
        <v>3.4653465346534656E-2</v>
      </c>
      <c r="BF374">
        <f t="shared" si="314"/>
        <v>4.6630916297515853E-4</v>
      </c>
      <c r="BG374">
        <f t="shared" si="315"/>
        <v>3.3410672853828254E-2</v>
      </c>
      <c r="BH374">
        <f t="shared" si="316"/>
        <v>-0.15584125209614308</v>
      </c>
      <c r="BI374">
        <f t="shared" si="317"/>
        <v>-0.12635685210312075</v>
      </c>
      <c r="BL374">
        <f t="shared" si="318"/>
        <v>3.8967656808437785E-2</v>
      </c>
      <c r="BM374">
        <f t="shared" si="319"/>
        <v>9.5684397940437288E-2</v>
      </c>
      <c r="BN374">
        <f t="shared" si="320"/>
        <v>1.0341473824207579E-2</v>
      </c>
      <c r="BO374">
        <f t="shared" si="321"/>
        <v>6.7726257889992869E-2</v>
      </c>
      <c r="BP374">
        <f t="shared" si="322"/>
        <v>1.2720615564252391E-2</v>
      </c>
      <c r="BQ374">
        <f t="shared" si="323"/>
        <v>8.3862173134836727E-3</v>
      </c>
      <c r="BR374">
        <f t="shared" si="324"/>
        <v>6.1837637367887242E-2</v>
      </c>
      <c r="BS374">
        <f t="shared" si="325"/>
        <v>4.1068593659300601E-2</v>
      </c>
      <c r="BT374">
        <f t="shared" si="326"/>
        <v>1.171016036673341E-3</v>
      </c>
      <c r="BU374">
        <f t="shared" si="327"/>
        <v>7.8235580459839387E-4</v>
      </c>
      <c r="BV374">
        <f t="shared" si="328"/>
        <v>4.40034914856788E-5</v>
      </c>
      <c r="BW374">
        <f t="shared" si="329"/>
        <v>1.4679082120730856E-3</v>
      </c>
      <c r="BX374">
        <f t="shared" si="330"/>
        <v>2.5394863805663359E-2</v>
      </c>
      <c r="BY374">
        <f t="shared" si="331"/>
        <v>1.5069298388285605E-2</v>
      </c>
    </row>
    <row r="375" spans="1:77" ht="15.75" thickBot="1">
      <c r="A375" s="1">
        <v>40784</v>
      </c>
      <c r="B375" s="3">
        <v>19.66</v>
      </c>
      <c r="C375" s="3">
        <v>212</v>
      </c>
      <c r="D375" s="3">
        <v>766.1</v>
      </c>
      <c r="E375" s="3">
        <v>596</v>
      </c>
      <c r="F375" s="2">
        <v>104</v>
      </c>
      <c r="G375" s="3">
        <v>3489</v>
      </c>
      <c r="H375" s="2">
        <v>162.80000000000001</v>
      </c>
      <c r="I375" s="3">
        <v>152</v>
      </c>
      <c r="J375" s="3">
        <v>435</v>
      </c>
      <c r="K375" s="3">
        <v>10895</v>
      </c>
      <c r="L375" s="3">
        <v>425.4</v>
      </c>
      <c r="M375" s="3">
        <v>177</v>
      </c>
      <c r="N375" s="3">
        <v>770</v>
      </c>
      <c r="O375" s="3">
        <v>1030.2</v>
      </c>
      <c r="Q375">
        <f t="shared" si="277"/>
        <v>-1.4042126379137468E-2</v>
      </c>
      <c r="R375">
        <f t="shared" si="278"/>
        <v>4.8985650667986172E-2</v>
      </c>
      <c r="S375">
        <f t="shared" si="279"/>
        <v>2.1466666666666696E-2</v>
      </c>
      <c r="T375">
        <f t="shared" si="280"/>
        <v>3.8508450949642836E-2</v>
      </c>
      <c r="U375">
        <f t="shared" si="281"/>
        <v>2.4630541871921183E-2</v>
      </c>
      <c r="V375">
        <f t="shared" si="282"/>
        <v>2.5862068965517241E-3</v>
      </c>
      <c r="W375">
        <f t="shared" si="283"/>
        <v>3.037974683544311E-2</v>
      </c>
      <c r="X375">
        <f t="shared" si="284"/>
        <v>-2.6202831699660475E-2</v>
      </c>
      <c r="Y375">
        <f t="shared" si="285"/>
        <v>-1.1363636363636364E-2</v>
      </c>
      <c r="Z375">
        <f t="shared" si="286"/>
        <v>3.5646387832699619E-2</v>
      </c>
      <c r="AA375">
        <f t="shared" si="287"/>
        <v>-5.8424865622809068E-3</v>
      </c>
      <c r="AB375">
        <f t="shared" si="288"/>
        <v>5.681818181818182E-3</v>
      </c>
      <c r="AC375">
        <f t="shared" si="289"/>
        <v>3.341833310964968E-2</v>
      </c>
      <c r="AD375">
        <f t="shared" si="289"/>
        <v>1.5275450872178969E-2</v>
      </c>
      <c r="AG375">
        <f t="shared" si="290"/>
        <v>2.1101105686787975E-4</v>
      </c>
      <c r="AH375">
        <f t="shared" si="291"/>
        <v>2.5855706301374033E-3</v>
      </c>
      <c r="AI375">
        <f t="shared" si="292"/>
        <v>4.738195394010355E-4</v>
      </c>
      <c r="AJ375">
        <f t="shared" si="293"/>
        <v>1.4935686678548975E-3</v>
      </c>
      <c r="AK375">
        <f t="shared" si="294"/>
        <v>6.2001752569374575E-4</v>
      </c>
      <c r="AL375">
        <f t="shared" si="295"/>
        <v>5.5193606576948151E-6</v>
      </c>
      <c r="AM375">
        <f t="shared" si="296"/>
        <v>1.0093689524618254E-3</v>
      </c>
      <c r="AN375">
        <f t="shared" si="297"/>
        <v>6.2359299546101349E-4</v>
      </c>
      <c r="AO375">
        <f t="shared" si="298"/>
        <v>1.3860568880609878E-4</v>
      </c>
      <c r="AP375">
        <f t="shared" si="299"/>
        <v>1.2360416431919825E-3</v>
      </c>
      <c r="AQ375">
        <f t="shared" si="300"/>
        <v>3.0651514669695949E-5</v>
      </c>
      <c r="AR375">
        <f t="shared" si="301"/>
        <v>3.4136957768679443E-5</v>
      </c>
      <c r="AS375">
        <f t="shared" si="302"/>
        <v>1.102776539648527E-3</v>
      </c>
      <c r="AT375">
        <f t="shared" si="303"/>
        <v>2.3828090071450374E-4</v>
      </c>
      <c r="AV375">
        <f t="shared" si="304"/>
        <v>-0.19293924466338258</v>
      </c>
      <c r="AW375">
        <f t="shared" si="305"/>
        <v>-0.32911392405063289</v>
      </c>
      <c r="AX375">
        <f t="shared" si="306"/>
        <v>-0.11942528735632181</v>
      </c>
      <c r="AY375">
        <f t="shared" si="307"/>
        <v>-0.2577833125778331</v>
      </c>
      <c r="AZ375">
        <f t="shared" si="308"/>
        <v>-8.771929824561403E-2</v>
      </c>
      <c r="BA375">
        <f t="shared" si="309"/>
        <v>-7.1827613727055067E-2</v>
      </c>
      <c r="BB375">
        <f t="shared" si="310"/>
        <v>-0.27772848269742678</v>
      </c>
      <c r="BC375">
        <f t="shared" si="311"/>
        <v>-0.21750321750321749</v>
      </c>
      <c r="BD375">
        <f t="shared" si="312"/>
        <v>-5.6399132321041212E-2</v>
      </c>
      <c r="BE375">
        <f t="shared" si="313"/>
        <v>8.6349586200019937E-2</v>
      </c>
      <c r="BF375">
        <f t="shared" si="314"/>
        <v>-6.0747663551402398E-3</v>
      </c>
      <c r="BG375">
        <f t="shared" si="315"/>
        <v>2.9069767441860465E-2</v>
      </c>
      <c r="BH375">
        <f t="shared" si="316"/>
        <v>-0.14643609355947237</v>
      </c>
      <c r="BI375">
        <f t="shared" si="317"/>
        <v>-0.12338325391422736</v>
      </c>
      <c r="BL375">
        <f t="shared" si="318"/>
        <v>4.2263618313914834E-2</v>
      </c>
      <c r="BM375">
        <f t="shared" si="319"/>
        <v>8.6203695906950525E-2</v>
      </c>
      <c r="BN375">
        <f t="shared" si="320"/>
        <v>1.2820963492662887E-2</v>
      </c>
      <c r="BO375">
        <f t="shared" si="321"/>
        <v>6.5492078633607217E-2</v>
      </c>
      <c r="BP375">
        <f t="shared" si="322"/>
        <v>6.9926201100761198E-3</v>
      </c>
      <c r="BQ375">
        <f t="shared" si="323"/>
        <v>5.1901433460933002E-3</v>
      </c>
      <c r="BR375">
        <f t="shared" si="324"/>
        <v>6.3068658735504296E-2</v>
      </c>
      <c r="BS375">
        <f t="shared" si="325"/>
        <v>3.8554787474023654E-2</v>
      </c>
      <c r="BT375">
        <f t="shared" si="326"/>
        <v>4.2315605902519442E-3</v>
      </c>
      <c r="BU375">
        <f t="shared" si="327"/>
        <v>6.3467902288541888E-3</v>
      </c>
      <c r="BV375">
        <f t="shared" si="328"/>
        <v>8.5446429709232533E-9</v>
      </c>
      <c r="BW375">
        <f t="shared" si="329"/>
        <v>1.1541229336159788E-3</v>
      </c>
      <c r="BX375">
        <f t="shared" si="330"/>
        <v>2.2485752699803161E-2</v>
      </c>
      <c r="BY375">
        <f t="shared" si="331"/>
        <v>1.4348080268709406E-2</v>
      </c>
    </row>
    <row r="376" spans="1:77" ht="15.75" thickBot="1">
      <c r="A376" s="1">
        <v>40781</v>
      </c>
      <c r="B376" s="3">
        <v>19.940000000000001</v>
      </c>
      <c r="C376" s="3">
        <v>202.1</v>
      </c>
      <c r="D376" s="3">
        <v>750</v>
      </c>
      <c r="E376" s="3">
        <v>573.9</v>
      </c>
      <c r="F376" s="2">
        <v>101.5</v>
      </c>
      <c r="G376" s="3">
        <v>3480</v>
      </c>
      <c r="H376" s="2">
        <v>158</v>
      </c>
      <c r="I376" s="3">
        <v>156.09</v>
      </c>
      <c r="J376" s="3">
        <v>440</v>
      </c>
      <c r="K376" s="3">
        <v>10520</v>
      </c>
      <c r="L376" s="3">
        <v>427.9</v>
      </c>
      <c r="M376" s="3">
        <v>176</v>
      </c>
      <c r="N376" s="3">
        <v>745.1</v>
      </c>
      <c r="O376" s="3">
        <v>1014.7</v>
      </c>
      <c r="Q376">
        <f t="shared" si="277"/>
        <v>1.7346938775510197E-2</v>
      </c>
      <c r="R376">
        <f t="shared" si="278"/>
        <v>-4.6698113207547194E-2</v>
      </c>
      <c r="S376">
        <f t="shared" si="279"/>
        <v>-1.0554089709762533E-2</v>
      </c>
      <c r="T376">
        <f t="shared" si="280"/>
        <v>-2.5471217524197658E-2</v>
      </c>
      <c r="U376">
        <f t="shared" si="281"/>
        <v>-4.2452830188679243E-2</v>
      </c>
      <c r="V376">
        <f t="shared" si="282"/>
        <v>-5.7142857142857143E-3</v>
      </c>
      <c r="W376">
        <f t="shared" si="283"/>
        <v>-2.4691358024691357E-2</v>
      </c>
      <c r="X376">
        <f t="shared" si="284"/>
        <v>2.179890023566387E-2</v>
      </c>
      <c r="Y376">
        <f t="shared" si="285"/>
        <v>1.1261778901401924E-2</v>
      </c>
      <c r="Z376">
        <f t="shared" si="286"/>
        <v>1.9047619047619048E-3</v>
      </c>
      <c r="AA376">
        <f t="shared" si="287"/>
        <v>2.1077283372364806E-3</v>
      </c>
      <c r="AB376">
        <f t="shared" si="288"/>
        <v>5.7142857142857143E-3</v>
      </c>
      <c r="AC376">
        <f t="shared" si="289"/>
        <v>-1.7018469656992056E-2</v>
      </c>
      <c r="AD376">
        <f t="shared" si="289"/>
        <v>-1.0048780487804833E-2</v>
      </c>
      <c r="AG376">
        <f t="shared" si="290"/>
        <v>2.8435555903851592E-4</v>
      </c>
      <c r="AH376">
        <f t="shared" si="291"/>
        <v>2.0102002890669186E-3</v>
      </c>
      <c r="AI376">
        <f t="shared" si="292"/>
        <v>1.0513139393099158E-4</v>
      </c>
      <c r="AJ376">
        <f t="shared" si="293"/>
        <v>6.4175847430970997E-4</v>
      </c>
      <c r="AK376">
        <f t="shared" si="294"/>
        <v>1.7794241291015449E-3</v>
      </c>
      <c r="AL376">
        <f t="shared" si="295"/>
        <v>3.5416313093551744E-5</v>
      </c>
      <c r="AM376">
        <f t="shared" si="296"/>
        <v>5.4291504626564598E-4</v>
      </c>
      <c r="AN376">
        <f t="shared" si="297"/>
        <v>5.303757358229408E-4</v>
      </c>
      <c r="AO376">
        <f t="shared" si="298"/>
        <v>1.1777292618002755E-4</v>
      </c>
      <c r="AP376">
        <f t="shared" si="299"/>
        <v>2.004370655592631E-6</v>
      </c>
      <c r="AQ376">
        <f t="shared" si="300"/>
        <v>5.826594054114552E-6</v>
      </c>
      <c r="AR376">
        <f t="shared" si="301"/>
        <v>3.4517406982307855E-5</v>
      </c>
      <c r="AS376">
        <f t="shared" si="302"/>
        <v>2.9682890769674856E-4</v>
      </c>
      <c r="AT376">
        <f t="shared" si="303"/>
        <v>9.7770198178572139E-5</v>
      </c>
      <c r="AV376">
        <f t="shared" si="304"/>
        <v>-0.18144499178981929</v>
      </c>
      <c r="AW376">
        <f t="shared" si="305"/>
        <v>-0.37430340557275543</v>
      </c>
      <c r="AX376">
        <f t="shared" si="306"/>
        <v>-0.12362701565786394</v>
      </c>
      <c r="AY376">
        <f t="shared" si="307"/>
        <v>-0.28387821312702771</v>
      </c>
      <c r="AZ376">
        <f t="shared" si="308"/>
        <v>-0.11739130434782609</v>
      </c>
      <c r="BA376">
        <f t="shared" si="309"/>
        <v>-9.422175950026028E-2</v>
      </c>
      <c r="BB376">
        <f t="shared" si="310"/>
        <v>-0.30671347082053535</v>
      </c>
      <c r="BC376">
        <f t="shared" si="311"/>
        <v>-0.20035860655737697</v>
      </c>
      <c r="BD376">
        <f t="shared" si="312"/>
        <v>-4.7619047619047616E-2</v>
      </c>
      <c r="BE376">
        <f t="shared" si="313"/>
        <v>5.1999999999999998E-2</v>
      </c>
      <c r="BF376">
        <f t="shared" si="314"/>
        <v>6.8235294117646528E-3</v>
      </c>
      <c r="BG376">
        <f t="shared" si="315"/>
        <v>2.9239766081871343E-2</v>
      </c>
      <c r="BH376">
        <f t="shared" si="316"/>
        <v>-0.17668508287292814</v>
      </c>
      <c r="BI376">
        <f t="shared" si="317"/>
        <v>-0.13715986394557819</v>
      </c>
      <c r="BL376">
        <f t="shared" si="318"/>
        <v>3.7669732207166989E-2</v>
      </c>
      <c r="BM376">
        <f t="shared" si="319"/>
        <v>0.11478146979110586</v>
      </c>
      <c r="BN376">
        <f t="shared" si="320"/>
        <v>1.3790138828985606E-2</v>
      </c>
      <c r="BO376">
        <f t="shared" si="321"/>
        <v>7.9529133753445183E-2</v>
      </c>
      <c r="BP376">
        <f t="shared" si="322"/>
        <v>1.2835506383115836E-2</v>
      </c>
      <c r="BQ376">
        <f t="shared" si="323"/>
        <v>8.9183083003111438E-3</v>
      </c>
      <c r="BR376">
        <f t="shared" si="324"/>
        <v>7.8467063311432134E-2</v>
      </c>
      <c r="BS376">
        <f t="shared" si="325"/>
        <v>3.2115908524766465E-2</v>
      </c>
      <c r="BT376">
        <f t="shared" si="326"/>
        <v>3.1663536172267821E-3</v>
      </c>
      <c r="BU376">
        <f t="shared" si="327"/>
        <v>2.0536448646143583E-3</v>
      </c>
      <c r="BV376">
        <f t="shared" si="328"/>
        <v>1.6875914400498593E-4</v>
      </c>
      <c r="BW376">
        <f t="shared" si="329"/>
        <v>1.1657023516045389E-3</v>
      </c>
      <c r="BX376">
        <f t="shared" si="330"/>
        <v>3.2472577283815904E-2</v>
      </c>
      <c r="BY376">
        <f t="shared" si="331"/>
        <v>1.7838295628555583E-2</v>
      </c>
    </row>
    <row r="377" spans="1:77" ht="15.75" thickBot="1">
      <c r="A377" s="1">
        <v>40780</v>
      </c>
      <c r="B377" s="3">
        <v>19.600000000000001</v>
      </c>
      <c r="C377" s="3">
        <v>212</v>
      </c>
      <c r="D377" s="3">
        <v>758</v>
      </c>
      <c r="E377" s="3">
        <v>588.9</v>
      </c>
      <c r="F377" s="2">
        <v>106</v>
      </c>
      <c r="G377" s="3">
        <v>3500</v>
      </c>
      <c r="H377" s="2">
        <v>162</v>
      </c>
      <c r="I377" s="3">
        <v>152.76</v>
      </c>
      <c r="J377" s="3">
        <v>435.1</v>
      </c>
      <c r="K377" s="3">
        <v>10500</v>
      </c>
      <c r="L377" s="3">
        <v>427</v>
      </c>
      <c r="M377" s="3">
        <v>175</v>
      </c>
      <c r="N377" s="3">
        <v>758</v>
      </c>
      <c r="O377" s="3">
        <v>1025</v>
      </c>
      <c r="Q377">
        <f t="shared" si="277"/>
        <v>-7.5949367088606872E-3</v>
      </c>
      <c r="R377">
        <f t="shared" si="278"/>
        <v>-9.3457943925233638E-3</v>
      </c>
      <c r="S377">
        <f t="shared" si="279"/>
        <v>-9.1503267973856214E-3</v>
      </c>
      <c r="T377">
        <f t="shared" si="280"/>
        <v>2.3284100781928718E-2</v>
      </c>
      <c r="U377">
        <f t="shared" si="281"/>
        <v>4.7393364928909956E-3</v>
      </c>
      <c r="V377">
        <f t="shared" si="282"/>
        <v>2.9411764705882353E-2</v>
      </c>
      <c r="W377">
        <f t="shared" si="283"/>
        <v>6.8365444375388081E-3</v>
      </c>
      <c r="X377">
        <f t="shared" si="284"/>
        <v>-1.9197431781701503E-2</v>
      </c>
      <c r="Y377">
        <f t="shared" si="285"/>
        <v>-1.0461678417102493E-2</v>
      </c>
      <c r="Z377">
        <f t="shared" si="286"/>
        <v>5.6507997318264534E-3</v>
      </c>
      <c r="AA377">
        <f t="shared" si="287"/>
        <v>4.4695365796282686E-3</v>
      </c>
      <c r="AB377">
        <f t="shared" si="288"/>
        <v>1.039260969976912E-2</v>
      </c>
      <c r="AC377">
        <f t="shared" si="289"/>
        <v>7.1751262290725183E-3</v>
      </c>
      <c r="AD377">
        <f t="shared" si="289"/>
        <v>1.0051241623965359E-2</v>
      </c>
      <c r="AG377">
        <f t="shared" si="290"/>
        <v>6.5270725161785739E-5</v>
      </c>
      <c r="AH377">
        <f t="shared" si="291"/>
        <v>5.5994367019680882E-5</v>
      </c>
      <c r="AI377">
        <f t="shared" si="292"/>
        <v>7.8315370893032064E-5</v>
      </c>
      <c r="AJ377">
        <f t="shared" si="293"/>
        <v>5.4860722740585207E-4</v>
      </c>
      <c r="AK377">
        <f t="shared" si="294"/>
        <v>2.5089537414839284E-5</v>
      </c>
      <c r="AL377">
        <f t="shared" si="295"/>
        <v>8.5117419304535781E-4</v>
      </c>
      <c r="AM377">
        <f t="shared" si="296"/>
        <v>6.768953475959218E-5</v>
      </c>
      <c r="AN377">
        <f t="shared" si="297"/>
        <v>3.2279311489615827E-4</v>
      </c>
      <c r="AO377">
        <f t="shared" si="298"/>
        <v>1.1818154966701411E-4</v>
      </c>
      <c r="AP377">
        <f t="shared" si="299"/>
        <v>2.6644135945293791E-5</v>
      </c>
      <c r="AQ377">
        <f t="shared" si="300"/>
        <v>2.2806757787758882E-5</v>
      </c>
      <c r="AR377">
        <f t="shared" si="301"/>
        <v>1.1137584811773367E-4</v>
      </c>
      <c r="AS377">
        <f t="shared" si="302"/>
        <v>4.8509449675706481E-5</v>
      </c>
      <c r="AT377">
        <f t="shared" si="303"/>
        <v>1.0428781833206758E-4</v>
      </c>
      <c r="AV377">
        <f t="shared" si="304"/>
        <v>-0.19308357348703162</v>
      </c>
      <c r="AW377">
        <f t="shared" si="305"/>
        <v>-0.34869431643625193</v>
      </c>
      <c r="AX377">
        <f t="shared" si="306"/>
        <v>-0.11241217798594848</v>
      </c>
      <c r="AY377">
        <f t="shared" si="307"/>
        <v>-0.27385943279901359</v>
      </c>
      <c r="AZ377">
        <f t="shared" si="308"/>
        <v>-8.6206896551724144E-2</v>
      </c>
      <c r="BA377">
        <f t="shared" si="309"/>
        <v>-9.5607235142118857E-2</v>
      </c>
      <c r="BB377">
        <f t="shared" si="310"/>
        <v>-0.29195804195804198</v>
      </c>
      <c r="BC377">
        <f t="shared" si="311"/>
        <v>-0.22061224489795922</v>
      </c>
      <c r="BD377">
        <f t="shared" si="312"/>
        <v>-5.413043478260865E-2</v>
      </c>
      <c r="BE377">
        <f t="shared" si="313"/>
        <v>4.4880087570902574E-2</v>
      </c>
      <c r="BF377">
        <f t="shared" si="314"/>
        <v>9.4562647754137114E-3</v>
      </c>
      <c r="BG377">
        <f t="shared" si="315"/>
        <v>2.2196261682243059E-2</v>
      </c>
      <c r="BH377">
        <f t="shared" si="316"/>
        <v>-0.1727600130961475</v>
      </c>
      <c r="BI377">
        <f t="shared" si="317"/>
        <v>-0.13157671778361429</v>
      </c>
      <c r="BL377">
        <f t="shared" si="318"/>
        <v>4.2322981722185654E-2</v>
      </c>
      <c r="BM377">
        <f t="shared" si="319"/>
        <v>9.8084876539889468E-2</v>
      </c>
      <c r="BN377">
        <f t="shared" si="320"/>
        <v>1.1281962746566511E-2</v>
      </c>
      <c r="BO377">
        <f t="shared" si="321"/>
        <v>7.3978735220763106E-2</v>
      </c>
      <c r="BP377">
        <f t="shared" si="322"/>
        <v>6.7419676996154851E-3</v>
      </c>
      <c r="BQ377">
        <f t="shared" si="323"/>
        <v>9.1819076021406997E-3</v>
      </c>
      <c r="BR377">
        <f t="shared" si="324"/>
        <v>7.0418212485077264E-2</v>
      </c>
      <c r="BS377">
        <f t="shared" si="325"/>
        <v>3.9785391779618692E-2</v>
      </c>
      <c r="BT377">
        <f t="shared" si="326"/>
        <v>3.941548003061816E-3</v>
      </c>
      <c r="BU377">
        <f t="shared" si="327"/>
        <v>1.4590296159144405E-3</v>
      </c>
      <c r="BV377">
        <f t="shared" si="328"/>
        <v>2.4409276386351932E-4</v>
      </c>
      <c r="BW377">
        <f t="shared" si="329"/>
        <v>7.3434924892791368E-4</v>
      </c>
      <c r="BX377">
        <f t="shared" si="330"/>
        <v>3.10733766060881E-2</v>
      </c>
      <c r="BY377">
        <f t="shared" si="331"/>
        <v>1.6378096225988525E-2</v>
      </c>
    </row>
    <row r="378" spans="1:77" ht="15.75" thickBot="1">
      <c r="A378" s="1">
        <v>40779</v>
      </c>
      <c r="B378" s="3">
        <v>19.75</v>
      </c>
      <c r="C378" s="3">
        <v>214</v>
      </c>
      <c r="D378" s="3">
        <v>765</v>
      </c>
      <c r="E378" s="3">
        <v>575.5</v>
      </c>
      <c r="F378" s="2">
        <v>105.5</v>
      </c>
      <c r="G378" s="3">
        <v>3400</v>
      </c>
      <c r="H378" s="2">
        <v>160.9</v>
      </c>
      <c r="I378" s="3">
        <v>155.75</v>
      </c>
      <c r="J378" s="3">
        <v>439.7</v>
      </c>
      <c r="K378" s="3">
        <v>10441</v>
      </c>
      <c r="L378" s="3">
        <v>425.1</v>
      </c>
      <c r="M378" s="3">
        <v>173.2</v>
      </c>
      <c r="N378" s="3">
        <v>752.6</v>
      </c>
      <c r="O378" s="3">
        <v>1014.8</v>
      </c>
      <c r="Q378">
        <f t="shared" si="277"/>
        <v>7.6530612244897229E-3</v>
      </c>
      <c r="R378">
        <f t="shared" si="278"/>
        <v>5.9405940594059403E-2</v>
      </c>
      <c r="S378">
        <f t="shared" si="279"/>
        <v>1.0568031704095112E-2</v>
      </c>
      <c r="T378">
        <f t="shared" si="280"/>
        <v>1.3382637788343059E-2</v>
      </c>
      <c r="U378">
        <f t="shared" si="281"/>
        <v>5.7197330791229194E-3</v>
      </c>
      <c r="V378">
        <f t="shared" si="282"/>
        <v>4.1347626339969371E-2</v>
      </c>
      <c r="W378">
        <f t="shared" si="283"/>
        <v>1.8354430379746871E-2</v>
      </c>
      <c r="X378">
        <f t="shared" si="284"/>
        <v>5.3076402974983054E-2</v>
      </c>
      <c r="Y378">
        <f t="shared" si="285"/>
        <v>2.0659238625812388E-2</v>
      </c>
      <c r="Z378">
        <f t="shared" si="286"/>
        <v>-1.033175355450237E-2</v>
      </c>
      <c r="AA378">
        <f t="shared" si="287"/>
        <v>2.5943396226415631E-3</v>
      </c>
      <c r="AB378">
        <f t="shared" si="288"/>
        <v>6.9767441860464456E-3</v>
      </c>
      <c r="AC378">
        <f t="shared" si="289"/>
        <v>1.3466199838405602E-2</v>
      </c>
      <c r="AD378">
        <f t="shared" si="289"/>
        <v>1.6120957244417651E-2</v>
      </c>
      <c r="AG378">
        <f t="shared" si="290"/>
        <v>5.1394101743286406E-5</v>
      </c>
      <c r="AH378">
        <f t="shared" si="291"/>
        <v>3.7538654358109103E-3</v>
      </c>
      <c r="AI378">
        <f t="shared" si="292"/>
        <v>1.1812997187143432E-4</v>
      </c>
      <c r="AJ378">
        <f t="shared" si="293"/>
        <v>1.8281481716670857E-4</v>
      </c>
      <c r="AK378">
        <f t="shared" si="294"/>
        <v>3.5872221487132195E-5</v>
      </c>
      <c r="AL378">
        <f t="shared" si="295"/>
        <v>1.6900938809434108E-3</v>
      </c>
      <c r="AM378">
        <f t="shared" si="296"/>
        <v>3.8987493457005396E-4</v>
      </c>
      <c r="AN378">
        <f t="shared" si="297"/>
        <v>2.9492926760150743E-3</v>
      </c>
      <c r="AO378">
        <f t="shared" si="298"/>
        <v>4.1005372218691185E-4</v>
      </c>
      <c r="AP378">
        <f t="shared" si="299"/>
        <v>1.1708879244294658E-4</v>
      </c>
      <c r="AQ378">
        <f t="shared" si="300"/>
        <v>8.4125822222619659E-6</v>
      </c>
      <c r="AR378">
        <f t="shared" si="301"/>
        <v>5.0945478337502008E-5</v>
      </c>
      <c r="AS378">
        <f t="shared" si="302"/>
        <v>1.7572010865139084E-4</v>
      </c>
      <c r="AT378">
        <f t="shared" si="303"/>
        <v>2.6509884628491093E-4</v>
      </c>
      <c r="AV378">
        <f t="shared" si="304"/>
        <v>-0.18924466338259441</v>
      </c>
      <c r="AW378">
        <f t="shared" si="305"/>
        <v>-0.30632090761750408</v>
      </c>
      <c r="AX378">
        <f t="shared" si="306"/>
        <v>-0.11046511627906977</v>
      </c>
      <c r="AY378">
        <f t="shared" si="307"/>
        <v>-0.29038224414303332</v>
      </c>
      <c r="AZ378">
        <f t="shared" si="308"/>
        <v>-8.2608695652173908E-2</v>
      </c>
      <c r="BA378">
        <f t="shared" si="309"/>
        <v>-0.13661757237176231</v>
      </c>
      <c r="BB378">
        <f t="shared" si="310"/>
        <v>-0.29429824561403506</v>
      </c>
      <c r="BC378">
        <f t="shared" si="311"/>
        <v>-0.20535714285714285</v>
      </c>
      <c r="BD378">
        <f t="shared" si="312"/>
        <v>-4.5375597047329644E-2</v>
      </c>
      <c r="BE378">
        <f t="shared" si="313"/>
        <v>4.5040536482834549E-2</v>
      </c>
      <c r="BF378">
        <f t="shared" si="314"/>
        <v>-3.2825322391558669E-3</v>
      </c>
      <c r="BG378">
        <f t="shared" si="315"/>
        <v>1.2139430024855746E-3</v>
      </c>
      <c r="BH378">
        <f t="shared" si="316"/>
        <v>-0.17296703296703295</v>
      </c>
      <c r="BI378">
        <f t="shared" si="317"/>
        <v>-0.14435075885328841</v>
      </c>
      <c r="BL378">
        <f t="shared" si="318"/>
        <v>4.075819554465436E-2</v>
      </c>
      <c r="BM378">
        <f t="shared" si="319"/>
        <v>7.333894586086076E-2</v>
      </c>
      <c r="BN378">
        <f t="shared" si="320"/>
        <v>1.0872133308624389E-2</v>
      </c>
      <c r="BO378">
        <f t="shared" si="321"/>
        <v>8.3239828068598906E-2</v>
      </c>
      <c r="BP378">
        <f t="shared" si="322"/>
        <v>6.1640218961859184E-3</v>
      </c>
      <c r="BQ378">
        <f t="shared" si="323"/>
        <v>1.872316264999915E-2</v>
      </c>
      <c r="BR378">
        <f t="shared" si="324"/>
        <v>7.166570205508456E-2</v>
      </c>
      <c r="BS378">
        <f t="shared" si="325"/>
        <v>3.3932460468403258E-2</v>
      </c>
      <c r="BT378">
        <f t="shared" si="326"/>
        <v>2.9189071369876102E-3</v>
      </c>
      <c r="BU378">
        <f t="shared" si="327"/>
        <v>1.4713127729452898E-3</v>
      </c>
      <c r="BV378">
        <f t="shared" si="328"/>
        <v>8.3213288205559113E-6</v>
      </c>
      <c r="BW378">
        <f t="shared" si="329"/>
        <v>3.7412311476385842E-5</v>
      </c>
      <c r="BX378">
        <f t="shared" si="330"/>
        <v>3.1146404907152661E-2</v>
      </c>
      <c r="BY378">
        <f t="shared" si="331"/>
        <v>1.9810837631897976E-2</v>
      </c>
    </row>
    <row r="379" spans="1:77" ht="15.75" thickBot="1">
      <c r="A379" s="1">
        <v>40778</v>
      </c>
      <c r="B379" s="3">
        <v>19.600000000000001</v>
      </c>
      <c r="C379" s="3">
        <v>202</v>
      </c>
      <c r="D379" s="3">
        <v>757</v>
      </c>
      <c r="E379" s="3">
        <v>567.9</v>
      </c>
      <c r="F379" s="2">
        <v>104.9</v>
      </c>
      <c r="G379" s="3">
        <v>3265</v>
      </c>
      <c r="H379" s="2">
        <v>158</v>
      </c>
      <c r="I379" s="3">
        <v>147.9</v>
      </c>
      <c r="J379" s="3">
        <v>430.8</v>
      </c>
      <c r="K379" s="3">
        <v>10550</v>
      </c>
      <c r="L379" s="3">
        <v>424</v>
      </c>
      <c r="M379" s="3">
        <v>172</v>
      </c>
      <c r="N379" s="3">
        <v>742.6</v>
      </c>
      <c r="O379" s="3">
        <v>998.7</v>
      </c>
      <c r="Q379">
        <f t="shared" si="277"/>
        <v>7.1942446043165758E-3</v>
      </c>
      <c r="R379">
        <f t="shared" si="278"/>
        <v>-3.8095238095238099E-2</v>
      </c>
      <c r="S379">
        <f t="shared" si="279"/>
        <v>-1.7521090201168071E-2</v>
      </c>
      <c r="T379">
        <f t="shared" si="280"/>
        <v>-1.9332161687170874E-3</v>
      </c>
      <c r="U379">
        <f t="shared" si="281"/>
        <v>2.2417153996101478E-2</v>
      </c>
      <c r="V379">
        <f t="shared" si="282"/>
        <v>2.6729559748427674E-2</v>
      </c>
      <c r="W379">
        <f t="shared" si="283"/>
        <v>-1.8633540372670808E-2</v>
      </c>
      <c r="X379">
        <f t="shared" si="284"/>
        <v>-6.3924050632911358E-2</v>
      </c>
      <c r="Y379">
        <f t="shared" si="285"/>
        <v>6.5420560747663815E-3</v>
      </c>
      <c r="Z379">
        <f t="shared" si="286"/>
        <v>1.0730024908986396E-2</v>
      </c>
      <c r="AA379">
        <f t="shared" si="287"/>
        <v>-2.352941176470588E-3</v>
      </c>
      <c r="AB379">
        <f t="shared" si="288"/>
        <v>-5.7803468208092483E-3</v>
      </c>
      <c r="AC379">
        <f t="shared" si="289"/>
        <v>2.0240183510997164E-3</v>
      </c>
      <c r="AD379">
        <f t="shared" si="289"/>
        <v>-9.0036014405760027E-4</v>
      </c>
      <c r="AG379">
        <f t="shared" si="290"/>
        <v>4.5026131126725992E-5</v>
      </c>
      <c r="AH379">
        <f t="shared" si="291"/>
        <v>1.3127855124569598E-3</v>
      </c>
      <c r="AI379">
        <f t="shared" si="292"/>
        <v>2.9654081989013737E-4</v>
      </c>
      <c r="AJ379">
        <f t="shared" si="293"/>
        <v>3.2218490402990219E-6</v>
      </c>
      <c r="AK379">
        <f t="shared" si="294"/>
        <v>5.1468922640174016E-4</v>
      </c>
      <c r="AL379">
        <f t="shared" si="295"/>
        <v>7.0186234853483265E-4</v>
      </c>
      <c r="AM379">
        <f t="shared" si="296"/>
        <v>2.9731138662867084E-4</v>
      </c>
      <c r="AN379">
        <f t="shared" si="297"/>
        <v>3.9304201467327427E-3</v>
      </c>
      <c r="AO379">
        <f t="shared" si="298"/>
        <v>3.7608791488756761E-5</v>
      </c>
      <c r="AP379">
        <f t="shared" si="299"/>
        <v>1.0487851078239218E-4</v>
      </c>
      <c r="AQ379">
        <f t="shared" si="300"/>
        <v>4.1895360657260141E-6</v>
      </c>
      <c r="AR379">
        <f t="shared" si="301"/>
        <v>3.1578565349262517E-5</v>
      </c>
      <c r="AS379">
        <f t="shared" si="302"/>
        <v>3.2897422953800995E-6</v>
      </c>
      <c r="AT379">
        <f t="shared" si="303"/>
        <v>5.4680262365899765E-7</v>
      </c>
      <c r="AV379">
        <f t="shared" si="304"/>
        <v>-0.19540229885057464</v>
      </c>
      <c r="AW379">
        <f t="shared" si="305"/>
        <v>-0.35832274459974589</v>
      </c>
      <c r="AX379">
        <f t="shared" si="306"/>
        <v>-0.13584474885844749</v>
      </c>
      <c r="AY379">
        <f t="shared" si="307"/>
        <v>-0.31296878780546822</v>
      </c>
      <c r="AZ379">
        <f t="shared" si="308"/>
        <v>-0.11439425918108904</v>
      </c>
      <c r="BA379">
        <f t="shared" si="309"/>
        <v>-0.18982630272952852</v>
      </c>
      <c r="BB379">
        <f t="shared" si="310"/>
        <v>-0.31304347826086959</v>
      </c>
      <c r="BC379">
        <f t="shared" si="311"/>
        <v>-0.22463958060288333</v>
      </c>
      <c r="BD379">
        <f t="shared" si="312"/>
        <v>-6.5509761388286306E-2</v>
      </c>
      <c r="BE379">
        <f t="shared" si="313"/>
        <v>4.975124378109453E-2</v>
      </c>
      <c r="BF379">
        <f t="shared" si="314"/>
        <v>-1.3953488372093023E-2</v>
      </c>
      <c r="BG379">
        <f t="shared" si="315"/>
        <v>-5.7803468208092483E-3</v>
      </c>
      <c r="BH379">
        <f t="shared" si="316"/>
        <v>-0.19883482576329697</v>
      </c>
      <c r="BI379">
        <f t="shared" si="317"/>
        <v>-0.17099692869594088</v>
      </c>
      <c r="BL379">
        <f t="shared" si="318"/>
        <v>4.328240008324441E-2</v>
      </c>
      <c r="BM379">
        <f t="shared" si="319"/>
        <v>0.10420854271103207</v>
      </c>
      <c r="BN379">
        <f t="shared" si="320"/>
        <v>1.6808903395695234E-2</v>
      </c>
      <c r="BO379">
        <f t="shared" si="321"/>
        <v>9.6783008986738736E-2</v>
      </c>
      <c r="BP379">
        <f t="shared" si="322"/>
        <v>1.2165394828894697E-2</v>
      </c>
      <c r="BQ379">
        <f t="shared" si="323"/>
        <v>3.6115710337473066E-2</v>
      </c>
      <c r="BR379">
        <f t="shared" si="324"/>
        <v>8.2053452259776408E-2</v>
      </c>
      <c r="BS379">
        <f t="shared" si="325"/>
        <v>4.140821818569454E-2</v>
      </c>
      <c r="BT379">
        <f t="shared" si="326"/>
        <v>5.4998651297496004E-3</v>
      </c>
      <c r="BU379">
        <f t="shared" si="327"/>
        <v>1.8548872846452244E-3</v>
      </c>
      <c r="BV379">
        <f t="shared" si="328"/>
        <v>6.0626230658795576E-5</v>
      </c>
      <c r="BW379">
        <f t="shared" si="329"/>
        <v>7.7040889035863377E-7</v>
      </c>
      <c r="BX379">
        <f t="shared" si="330"/>
        <v>4.0946021772952541E-2</v>
      </c>
      <c r="BY379">
        <f t="shared" si="331"/>
        <v>2.8021804896465954E-2</v>
      </c>
    </row>
    <row r="380" spans="1:77" ht="15.75" thickBot="1">
      <c r="A380" s="1">
        <v>40777</v>
      </c>
      <c r="B380" s="3">
        <v>19.46</v>
      </c>
      <c r="C380" s="3">
        <v>210</v>
      </c>
      <c r="D380" s="3">
        <v>770.5</v>
      </c>
      <c r="E380" s="3">
        <v>569</v>
      </c>
      <c r="F380" s="2">
        <v>102.6</v>
      </c>
      <c r="G380" s="3">
        <v>3180</v>
      </c>
      <c r="H380" s="2">
        <v>161</v>
      </c>
      <c r="I380" s="3">
        <v>158</v>
      </c>
      <c r="J380" s="3">
        <v>428</v>
      </c>
      <c r="K380" s="3">
        <v>10438</v>
      </c>
      <c r="L380" s="3">
        <v>425</v>
      </c>
      <c r="M380" s="3">
        <v>173</v>
      </c>
      <c r="N380" s="3">
        <v>741.1</v>
      </c>
      <c r="O380" s="3">
        <v>999.6</v>
      </c>
      <c r="Q380">
        <f t="shared" si="277"/>
        <v>0</v>
      </c>
      <c r="R380">
        <f t="shared" si="278"/>
        <v>-1.6393442622950821E-2</v>
      </c>
      <c r="S380">
        <f t="shared" si="279"/>
        <v>9.8296199213630409E-3</v>
      </c>
      <c r="T380">
        <f t="shared" si="280"/>
        <v>-2.0822577869557775E-2</v>
      </c>
      <c r="U380">
        <f t="shared" si="281"/>
        <v>1.5841584158415786E-2</v>
      </c>
      <c r="V380">
        <f t="shared" si="282"/>
        <v>3.17975340687865E-2</v>
      </c>
      <c r="W380">
        <f t="shared" si="283"/>
        <v>1.5836961322480855E-2</v>
      </c>
      <c r="X380">
        <f t="shared" si="284"/>
        <v>5.0251256281406524E-3</v>
      </c>
      <c r="Y380">
        <f t="shared" si="285"/>
        <v>4.6948356807511738E-3</v>
      </c>
      <c r="Z380">
        <f t="shared" si="286"/>
        <v>-5.9047619047619048E-3</v>
      </c>
      <c r="AA380">
        <f t="shared" si="287"/>
        <v>2.4590163934426201E-2</v>
      </c>
      <c r="AB380">
        <f t="shared" si="288"/>
        <v>5.8139534883720929E-3</v>
      </c>
      <c r="AC380">
        <f t="shared" si="289"/>
        <v>1.9394773039889991E-2</v>
      </c>
      <c r="AD380">
        <f t="shared" si="289"/>
        <v>1.1331444759206845E-2</v>
      </c>
      <c r="AG380">
        <f t="shared" si="290"/>
        <v>2.3434627982572245E-7</v>
      </c>
      <c r="AH380">
        <f t="shared" si="291"/>
        <v>2.1113794767189703E-4</v>
      </c>
      <c r="AI380">
        <f t="shared" si="292"/>
        <v>1.0262398103914347E-4</v>
      </c>
      <c r="AJ380">
        <f t="shared" si="293"/>
        <v>4.2784079130575662E-4</v>
      </c>
      <c r="AK380">
        <f t="shared" si="294"/>
        <v>2.5957055291347763E-4</v>
      </c>
      <c r="AL380">
        <f t="shared" si="295"/>
        <v>9.9607520485328746E-4</v>
      </c>
      <c r="AM380">
        <f t="shared" si="296"/>
        <v>2.9679646850001352E-4</v>
      </c>
      <c r="AN380">
        <f t="shared" si="297"/>
        <v>3.9138953293699117E-5</v>
      </c>
      <c r="AO380">
        <f t="shared" si="298"/>
        <v>1.8364484466930073E-5</v>
      </c>
      <c r="AP380">
        <f t="shared" si="299"/>
        <v>4.08802414933588E-5</v>
      </c>
      <c r="AQ380">
        <f t="shared" si="300"/>
        <v>6.1982423443655312E-4</v>
      </c>
      <c r="AR380">
        <f t="shared" si="301"/>
        <v>3.5698467223468224E-5</v>
      </c>
      <c r="AS380">
        <f t="shared" si="302"/>
        <v>3.6804578321014827E-4</v>
      </c>
      <c r="AT380">
        <f t="shared" si="303"/>
        <v>1.3207396756505449E-4</v>
      </c>
      <c r="AV380">
        <f t="shared" si="304"/>
        <v>-0.20180475799835923</v>
      </c>
      <c r="AW380">
        <f t="shared" si="305"/>
        <v>-0.3168510084580351</v>
      </c>
      <c r="AX380">
        <f t="shared" si="306"/>
        <v>-0.11467310122946106</v>
      </c>
      <c r="AY380">
        <f t="shared" si="307"/>
        <v>-0.32245772803048339</v>
      </c>
      <c r="AZ380">
        <f t="shared" si="308"/>
        <v>-0.13417721518987347</v>
      </c>
      <c r="BA380">
        <f t="shared" si="309"/>
        <v>-0.20993788819875778</v>
      </c>
      <c r="BB380">
        <f t="shared" si="310"/>
        <v>-0.30901287553648071</v>
      </c>
      <c r="BC380">
        <f t="shared" si="311"/>
        <v>-0.16552234076264921</v>
      </c>
      <c r="BD380">
        <f t="shared" si="312"/>
        <v>-6.5502183406113537E-2</v>
      </c>
      <c r="BE380">
        <f t="shared" si="313"/>
        <v>4.182054097215291E-2</v>
      </c>
      <c r="BF380">
        <f t="shared" si="314"/>
        <v>0</v>
      </c>
      <c r="BG380">
        <f t="shared" si="315"/>
        <v>-5.1753881541115911E-3</v>
      </c>
      <c r="BH380">
        <f t="shared" si="316"/>
        <v>-0.19533116178067317</v>
      </c>
      <c r="BI380">
        <f t="shared" si="317"/>
        <v>-0.17024985473561885</v>
      </c>
      <c r="BL380">
        <f t="shared" si="318"/>
        <v>4.5987380885603758E-2</v>
      </c>
      <c r="BM380">
        <f t="shared" si="319"/>
        <v>7.9153176698930225E-2</v>
      </c>
      <c r="BN380">
        <f t="shared" si="320"/>
        <v>1.1767369608341028E-2</v>
      </c>
      <c r="BO380">
        <f t="shared" si="321"/>
        <v>0.1027770614501773</v>
      </c>
      <c r="BP380">
        <f t="shared" si="322"/>
        <v>1.6920755588056141E-2</v>
      </c>
      <c r="BQ380">
        <f t="shared" si="323"/>
        <v>4.4164251451270134E-2</v>
      </c>
      <c r="BR380">
        <f t="shared" si="324"/>
        <v>7.9760567831308554E-2</v>
      </c>
      <c r="BS380">
        <f t="shared" si="325"/>
        <v>2.0843520897316718E-2</v>
      </c>
      <c r="BT380">
        <f t="shared" si="326"/>
        <v>5.4987412045582442E-3</v>
      </c>
      <c r="BU380">
        <f t="shared" si="327"/>
        <v>1.2346579320267851E-3</v>
      </c>
      <c r="BV380">
        <f t="shared" si="328"/>
        <v>3.803440015936562E-5</v>
      </c>
      <c r="BW380">
        <f t="shared" si="329"/>
        <v>7.4403870066801122E-8</v>
      </c>
      <c r="BX380">
        <f t="shared" si="330"/>
        <v>3.954035597566781E-2</v>
      </c>
      <c r="BY380">
        <f t="shared" si="331"/>
        <v>2.7772246916531778E-2</v>
      </c>
    </row>
    <row r="381" spans="1:77" ht="15.75" thickBot="1">
      <c r="A381" s="1">
        <v>40774</v>
      </c>
      <c r="B381" s="3">
        <v>19.46</v>
      </c>
      <c r="C381" s="3">
        <v>213.5</v>
      </c>
      <c r="D381" s="3">
        <v>763</v>
      </c>
      <c r="E381" s="3">
        <v>581.1</v>
      </c>
      <c r="F381" s="2">
        <v>101</v>
      </c>
      <c r="G381" s="3">
        <v>3082</v>
      </c>
      <c r="H381" s="2">
        <v>158.49</v>
      </c>
      <c r="I381" s="3">
        <v>157.21</v>
      </c>
      <c r="J381" s="3">
        <v>426</v>
      </c>
      <c r="K381" s="3">
        <v>10500</v>
      </c>
      <c r="L381" s="3">
        <v>414.8</v>
      </c>
      <c r="M381" s="3">
        <v>172</v>
      </c>
      <c r="N381" s="3">
        <v>727</v>
      </c>
      <c r="O381" s="3">
        <v>988.4</v>
      </c>
      <c r="Q381">
        <f t="shared" si="277"/>
        <v>-2.0512820512820075E-3</v>
      </c>
      <c r="R381">
        <f t="shared" si="278"/>
        <v>-4.6023235031277976E-2</v>
      </c>
      <c r="S381">
        <f t="shared" si="279"/>
        <v>-9.0909090909090905E-3</v>
      </c>
      <c r="T381">
        <f t="shared" si="280"/>
        <v>-3.7913907284768171E-2</v>
      </c>
      <c r="U381">
        <f t="shared" si="281"/>
        <v>0.01</v>
      </c>
      <c r="V381">
        <f t="shared" si="282"/>
        <v>-1.5335463258785943E-2</v>
      </c>
      <c r="W381">
        <f t="shared" si="283"/>
        <v>-1.5590062111801186E-2</v>
      </c>
      <c r="X381">
        <f t="shared" si="284"/>
        <v>7.6272272785540161E-3</v>
      </c>
      <c r="Y381">
        <f t="shared" si="285"/>
        <v>-2.2935779816513763E-2</v>
      </c>
      <c r="Z381">
        <f t="shared" si="286"/>
        <v>-9.3405038211152001E-3</v>
      </c>
      <c r="AA381">
        <f t="shared" si="287"/>
        <v>-1.2380952380952354E-2</v>
      </c>
      <c r="AB381">
        <f t="shared" si="288"/>
        <v>-5.2053209947947121E-3</v>
      </c>
      <c r="AC381">
        <f t="shared" si="289"/>
        <v>-1.4905149051490514E-2</v>
      </c>
      <c r="AD381">
        <f t="shared" si="289"/>
        <v>-1.7299661960628335E-2</v>
      </c>
      <c r="AG381">
        <f t="shared" si="290"/>
        <v>6.4281279452193743E-6</v>
      </c>
      <c r="AH381">
        <f t="shared" si="291"/>
        <v>1.9501390763831312E-3</v>
      </c>
      <c r="AI381">
        <f t="shared" si="292"/>
        <v>7.7267255817192358E-5</v>
      </c>
      <c r="AJ381">
        <f t="shared" si="293"/>
        <v>1.4269991361834603E-3</v>
      </c>
      <c r="AK381">
        <f t="shared" si="294"/>
        <v>1.0546487406488291E-4</v>
      </c>
      <c r="AL381">
        <f t="shared" si="295"/>
        <v>2.4249771687383429E-4</v>
      </c>
      <c r="AM381">
        <f t="shared" si="296"/>
        <v>2.0161846072084137E-4</v>
      </c>
      <c r="AN381">
        <f t="shared" si="297"/>
        <v>7.8467971642257341E-5</v>
      </c>
      <c r="AO381">
        <f t="shared" si="298"/>
        <v>5.4500000559137797E-4</v>
      </c>
      <c r="AP381">
        <f t="shared" si="299"/>
        <v>9.661922254251174E-5</v>
      </c>
      <c r="AQ381">
        <f t="shared" si="300"/>
        <v>1.4580192589619867E-4</v>
      </c>
      <c r="AR381">
        <f t="shared" si="301"/>
        <v>2.5446526781425321E-5</v>
      </c>
      <c r="AS381">
        <f t="shared" si="302"/>
        <v>2.2847539962472384E-4</v>
      </c>
      <c r="AT381">
        <f t="shared" si="303"/>
        <v>2.9373719211426674E-4</v>
      </c>
      <c r="AV381">
        <f t="shared" si="304"/>
        <v>-0.19851729818780889</v>
      </c>
      <c r="AW381">
        <f t="shared" si="305"/>
        <v>-0.28114478114478114</v>
      </c>
      <c r="AX381">
        <f t="shared" si="306"/>
        <v>-0.13097949886104784</v>
      </c>
      <c r="AY381">
        <f t="shared" si="307"/>
        <v>-0.31271437019515075</v>
      </c>
      <c r="AZ381">
        <f t="shared" si="308"/>
        <v>-0.14767932489451477</v>
      </c>
      <c r="BA381">
        <f t="shared" si="309"/>
        <v>-0.23901234567901233</v>
      </c>
      <c r="BB381">
        <f t="shared" si="310"/>
        <v>-0.34372670807453415</v>
      </c>
      <c r="BC381">
        <f t="shared" si="311"/>
        <v>-0.13885845749342679</v>
      </c>
      <c r="BD381">
        <f t="shared" si="312"/>
        <v>-6.9868995633187769E-2</v>
      </c>
      <c r="BE381">
        <f t="shared" si="313"/>
        <v>5.3159478435305919E-2</v>
      </c>
      <c r="BF381">
        <f t="shared" si="314"/>
        <v>-1.8224852071005892E-2</v>
      </c>
      <c r="BG381">
        <f t="shared" si="315"/>
        <v>-5.7228741545754611E-3</v>
      </c>
      <c r="BH381">
        <f t="shared" si="316"/>
        <v>-0.19977985690698954</v>
      </c>
      <c r="BI381">
        <f t="shared" si="317"/>
        <v>-0.18334297281665701</v>
      </c>
      <c r="BL381">
        <f t="shared" si="318"/>
        <v>4.4588218557992755E-2</v>
      </c>
      <c r="BM381">
        <f t="shared" si="319"/>
        <v>6.0336806867604627E-2</v>
      </c>
      <c r="BN381">
        <f t="shared" si="320"/>
        <v>1.5571022951048558E-2</v>
      </c>
      <c r="BO381">
        <f t="shared" si="321"/>
        <v>9.6624775242308392E-2</v>
      </c>
      <c r="BP381">
        <f t="shared" si="322"/>
        <v>2.0615766141083958E-2</v>
      </c>
      <c r="BQ381">
        <f t="shared" si="323"/>
        <v>5.7229740033416354E-2</v>
      </c>
      <c r="BR381">
        <f t="shared" si="324"/>
        <v>0.10057331911876166</v>
      </c>
      <c r="BS381">
        <f t="shared" si="325"/>
        <v>1.3855401729522985E-2</v>
      </c>
      <c r="BT381">
        <f t="shared" si="326"/>
        <v>6.1654390534814224E-3</v>
      </c>
      <c r="BU381">
        <f t="shared" si="327"/>
        <v>2.1600777911749019E-3</v>
      </c>
      <c r="BV381">
        <f t="shared" si="328"/>
        <v>1.4538688681553396E-4</v>
      </c>
      <c r="BW381">
        <f t="shared" si="329"/>
        <v>6.7282110062979825E-7</v>
      </c>
      <c r="BX381">
        <f t="shared" si="330"/>
        <v>4.1329371292404812E-2</v>
      </c>
      <c r="BY381">
        <f t="shared" si="331"/>
        <v>3.2307614832348418E-2</v>
      </c>
    </row>
    <row r="382" spans="1:77" ht="15.75" thickBot="1">
      <c r="A382" s="1">
        <v>40773</v>
      </c>
      <c r="B382" s="3">
        <v>19.5</v>
      </c>
      <c r="C382" s="3">
        <v>223.8</v>
      </c>
      <c r="D382" s="3">
        <v>770</v>
      </c>
      <c r="E382" s="3">
        <v>604</v>
      </c>
      <c r="F382" s="2">
        <v>100</v>
      </c>
      <c r="G382" s="3">
        <v>3130</v>
      </c>
      <c r="H382" s="2">
        <v>161</v>
      </c>
      <c r="I382" s="3">
        <v>156.02000000000001</v>
      </c>
      <c r="J382" s="3">
        <v>436</v>
      </c>
      <c r="K382" s="3">
        <v>10599</v>
      </c>
      <c r="L382" s="3">
        <v>420</v>
      </c>
      <c r="M382" s="3">
        <v>172.9</v>
      </c>
      <c r="N382" s="3">
        <v>738</v>
      </c>
      <c r="O382" s="3">
        <v>1005.8</v>
      </c>
      <c r="Q382">
        <f t="shared" si="277"/>
        <v>-1.9607843137254929E-2</v>
      </c>
      <c r="R382">
        <f t="shared" si="278"/>
        <v>-3.5344827586206849E-2</v>
      </c>
      <c r="S382">
        <f t="shared" si="279"/>
        <v>5.2219321148825066E-3</v>
      </c>
      <c r="T382">
        <f t="shared" si="280"/>
        <v>-7.3761692991872449E-2</v>
      </c>
      <c r="U382">
        <f t="shared" si="281"/>
        <v>-2.9126213592233011E-2</v>
      </c>
      <c r="V382">
        <f t="shared" si="282"/>
        <v>-2.7950310559006212E-2</v>
      </c>
      <c r="W382">
        <f t="shared" si="283"/>
        <v>-5.8479532163742687E-2</v>
      </c>
      <c r="X382">
        <f t="shared" si="284"/>
        <v>-3.6913580246913519E-2</v>
      </c>
      <c r="Y382">
        <f t="shared" si="285"/>
        <v>1.3953488372093023E-2</v>
      </c>
      <c r="Z382">
        <f t="shared" si="286"/>
        <v>9.4285714285714285E-3</v>
      </c>
      <c r="AA382">
        <f t="shared" si="287"/>
        <v>4.2183622828784122E-2</v>
      </c>
      <c r="AB382">
        <f t="shared" si="288"/>
        <v>-5.7803468208089204E-4</v>
      </c>
      <c r="AC382">
        <f t="shared" si="289"/>
        <v>-6.3451776649746189E-2</v>
      </c>
      <c r="AD382">
        <f t="shared" si="289"/>
        <v>-1.6043827039718343E-2</v>
      </c>
      <c r="AG382">
        <f t="shared" si="290"/>
        <v>4.036859080024222E-4</v>
      </c>
      <c r="AH382">
        <f t="shared" si="291"/>
        <v>1.1210424214489229E-3</v>
      </c>
      <c r="AI382">
        <f t="shared" si="292"/>
        <v>3.0499792206686112E-5</v>
      </c>
      <c r="AJ382">
        <f t="shared" si="293"/>
        <v>5.4204091222943025E-3</v>
      </c>
      <c r="AK382">
        <f t="shared" si="294"/>
        <v>8.3270361439684846E-4</v>
      </c>
      <c r="AL382">
        <f t="shared" si="295"/>
        <v>7.9451742616798199E-4</v>
      </c>
      <c r="AM382">
        <f t="shared" si="296"/>
        <v>3.259120992874611E-3</v>
      </c>
      <c r="AN382">
        <f t="shared" si="297"/>
        <v>1.2732474147523116E-3</v>
      </c>
      <c r="AO382">
        <f t="shared" si="298"/>
        <v>1.8344083014874948E-4</v>
      </c>
      <c r="AP382">
        <f t="shared" si="299"/>
        <v>7.9915867140385087E-5</v>
      </c>
      <c r="AQ382">
        <f t="shared" si="300"/>
        <v>1.8053770180363055E-3</v>
      </c>
      <c r="AR382">
        <f t="shared" si="301"/>
        <v>1.7402975784616373E-7</v>
      </c>
      <c r="AS382">
        <f t="shared" si="302"/>
        <v>4.0528541052404334E-3</v>
      </c>
      <c r="AT382">
        <f t="shared" si="303"/>
        <v>2.5226739968011249E-4</v>
      </c>
      <c r="AV382">
        <f t="shared" si="304"/>
        <v>-0.20408163265306123</v>
      </c>
      <c r="AW382">
        <f t="shared" si="305"/>
        <v>-0.23903434206052365</v>
      </c>
      <c r="AX382">
        <f t="shared" si="306"/>
        <v>-9.1874041750206373E-2</v>
      </c>
      <c r="AY382">
        <f t="shared" si="307"/>
        <v>-0.26654523375834849</v>
      </c>
      <c r="AZ382">
        <f t="shared" si="308"/>
        <v>-0.15647406157739349</v>
      </c>
      <c r="BA382">
        <f t="shared" si="309"/>
        <v>-0.22524752475247525</v>
      </c>
      <c r="BB382">
        <f t="shared" si="310"/>
        <v>-0.33139534883720934</v>
      </c>
      <c r="BC382">
        <f t="shared" si="311"/>
        <v>-0.1427472527472527</v>
      </c>
      <c r="BD382">
        <f t="shared" si="312"/>
        <v>-4.1758241758241756E-2</v>
      </c>
      <c r="BE382">
        <f t="shared" si="313"/>
        <v>7.3316455696202529E-2</v>
      </c>
      <c r="BF382">
        <f t="shared" si="314"/>
        <v>-5.9171597633136093E-3</v>
      </c>
      <c r="BG382">
        <f t="shared" si="315"/>
        <v>-5.7803468208089204E-4</v>
      </c>
      <c r="BH382">
        <f t="shared" si="316"/>
        <v>-0.17078651685393259</v>
      </c>
      <c r="BI382">
        <f t="shared" si="317"/>
        <v>-0.15740973443913889</v>
      </c>
      <c r="BL382">
        <f t="shared" si="318"/>
        <v>4.6969101489410824E-2</v>
      </c>
      <c r="BM382">
        <f t="shared" si="319"/>
        <v>4.142245705537323E-2</v>
      </c>
      <c r="BN382">
        <f t="shared" si="320"/>
        <v>7.3407964354413905E-3</v>
      </c>
      <c r="BO382">
        <f t="shared" si="321"/>
        <v>7.0053450024984254E-2</v>
      </c>
      <c r="BP382">
        <f t="shared" si="322"/>
        <v>2.3218643793445185E-2</v>
      </c>
      <c r="BQ382">
        <f t="shared" si="323"/>
        <v>5.0833366195904235E-2</v>
      </c>
      <c r="BR382">
        <f t="shared" si="324"/>
        <v>9.2904020441231139E-2</v>
      </c>
      <c r="BS382">
        <f t="shared" si="325"/>
        <v>1.4786016629455835E-2</v>
      </c>
      <c r="BT382">
        <f t="shared" si="326"/>
        <v>2.5411233300977228E-3</v>
      </c>
      <c r="BU382">
        <f t="shared" si="327"/>
        <v>4.4400385556995874E-3</v>
      </c>
      <c r="BV382">
        <f t="shared" si="328"/>
        <v>6.2521916839385678E-8</v>
      </c>
      <c r="BW382">
        <f t="shared" si="329"/>
        <v>1.8702015909759592E-5</v>
      </c>
      <c r="BX382">
        <f t="shared" si="330"/>
        <v>3.0381509584575167E-2</v>
      </c>
      <c r="BY382">
        <f t="shared" si="331"/>
        <v>2.3657501629688139E-2</v>
      </c>
    </row>
    <row r="383" spans="1:77" ht="15.75" thickBot="1">
      <c r="A383" s="1">
        <v>40772</v>
      </c>
      <c r="B383" s="3">
        <v>19.89</v>
      </c>
      <c r="C383" s="3">
        <v>232</v>
      </c>
      <c r="D383" s="3">
        <v>766</v>
      </c>
      <c r="E383" s="3">
        <v>652.1</v>
      </c>
      <c r="F383" s="2">
        <v>103</v>
      </c>
      <c r="G383" s="3">
        <v>3220</v>
      </c>
      <c r="H383" s="2">
        <v>171</v>
      </c>
      <c r="I383" s="3">
        <v>162</v>
      </c>
      <c r="J383" s="3">
        <v>430</v>
      </c>
      <c r="K383" s="3">
        <v>10500</v>
      </c>
      <c r="L383" s="3">
        <v>403</v>
      </c>
      <c r="M383" s="3">
        <v>173</v>
      </c>
      <c r="N383" s="3">
        <v>788</v>
      </c>
      <c r="O383" s="3">
        <v>1022.2</v>
      </c>
      <c r="Q383">
        <f t="shared" si="277"/>
        <v>7.598784194528984E-3</v>
      </c>
      <c r="R383">
        <f t="shared" si="278"/>
        <v>8.6956521739130436E-3</v>
      </c>
      <c r="S383">
        <f t="shared" si="279"/>
        <v>2.617801047120419E-3</v>
      </c>
      <c r="T383">
        <f t="shared" si="280"/>
        <v>1.4310157100637806E-2</v>
      </c>
      <c r="U383">
        <f t="shared" si="281"/>
        <v>6.1855670103092786E-2</v>
      </c>
      <c r="V383">
        <f t="shared" si="282"/>
        <v>4.3760129659643439E-2</v>
      </c>
      <c r="W383">
        <f t="shared" si="283"/>
        <v>1.483679525222552E-2</v>
      </c>
      <c r="X383">
        <f t="shared" si="284"/>
        <v>9.4077125683798252E-2</v>
      </c>
      <c r="Y383">
        <f t="shared" si="285"/>
        <v>-1.3761467889908258E-2</v>
      </c>
      <c r="Z383">
        <f t="shared" si="286"/>
        <v>1.4983083615273078E-2</v>
      </c>
      <c r="AA383">
        <f t="shared" si="287"/>
        <v>1.3836477987421384E-2</v>
      </c>
      <c r="AB383">
        <f t="shared" si="288"/>
        <v>0</v>
      </c>
      <c r="AC383">
        <f t="shared" si="289"/>
        <v>1.3896037056098758E-2</v>
      </c>
      <c r="AD383">
        <f t="shared" si="289"/>
        <v>1.6709767256813276E-2</v>
      </c>
      <c r="AG383">
        <f t="shared" si="290"/>
        <v>5.0618827160765055E-5</v>
      </c>
      <c r="AH383">
        <f t="shared" si="291"/>
        <v>1.1148209481148794E-4</v>
      </c>
      <c r="AI383">
        <f t="shared" si="292"/>
        <v>8.5178210270223898E-6</v>
      </c>
      <c r="AJ383">
        <f t="shared" si="293"/>
        <v>2.0875690649298424E-4</v>
      </c>
      <c r="AK383">
        <f t="shared" si="294"/>
        <v>3.8595503341989084E-3</v>
      </c>
      <c r="AL383">
        <f t="shared" si="295"/>
        <v>1.8942737016803318E-3</v>
      </c>
      <c r="AM383">
        <f t="shared" si="296"/>
        <v>2.6333551486411327E-4</v>
      </c>
      <c r="AN383">
        <f t="shared" si="297"/>
        <v>9.0836364664067561E-3</v>
      </c>
      <c r="AO383">
        <f t="shared" si="298"/>
        <v>2.0081506584259062E-4</v>
      </c>
      <c r="AP383">
        <f t="shared" si="299"/>
        <v>2.1007834605092158E-4</v>
      </c>
      <c r="AQ383">
        <f t="shared" si="300"/>
        <v>2.0001266922393103E-4</v>
      </c>
      <c r="AR383">
        <f t="shared" si="301"/>
        <v>2.5877851239446424E-8</v>
      </c>
      <c r="AS383">
        <f t="shared" si="302"/>
        <v>1.8730066671748393E-4</v>
      </c>
      <c r="AT383">
        <f t="shared" si="303"/>
        <v>2.846193835971399E-4</v>
      </c>
      <c r="AV383">
        <f t="shared" si="304"/>
        <v>-0.17809917355371896</v>
      </c>
      <c r="AW383">
        <f t="shared" si="305"/>
        <v>-0.21621621621621623</v>
      </c>
      <c r="AX383">
        <f t="shared" si="306"/>
        <v>-9.2417061611374404E-2</v>
      </c>
      <c r="AY383">
        <f t="shared" si="307"/>
        <v>-0.18973658051689854</v>
      </c>
      <c r="AZ383">
        <f t="shared" si="308"/>
        <v>-0.13663034367141658</v>
      </c>
      <c r="BA383">
        <f t="shared" si="309"/>
        <v>-0.20395550061804696</v>
      </c>
      <c r="BB383">
        <f t="shared" si="310"/>
        <v>-0.28301886792452829</v>
      </c>
      <c r="BC383">
        <f t="shared" si="311"/>
        <v>-0.11831936431914666</v>
      </c>
      <c r="BD383">
        <f t="shared" si="312"/>
        <v>-5.701754385964912E-2</v>
      </c>
      <c r="BE383">
        <f t="shared" si="313"/>
        <v>5.750830899385638E-2</v>
      </c>
      <c r="BF383">
        <f t="shared" si="314"/>
        <v>-4.2755344418052253E-2</v>
      </c>
      <c r="BG383">
        <f t="shared" si="315"/>
        <v>-2.881844380403458E-3</v>
      </c>
      <c r="BH383">
        <f t="shared" si="316"/>
        <v>-9.5811818703384968E-2</v>
      </c>
      <c r="BI383">
        <f t="shared" si="317"/>
        <v>-0.1377477857444116</v>
      </c>
      <c r="BL383">
        <f t="shared" si="318"/>
        <v>3.6382167599495065E-2</v>
      </c>
      <c r="BM383">
        <f t="shared" si="319"/>
        <v>3.2655002273691204E-2</v>
      </c>
      <c r="BN383">
        <f t="shared" si="320"/>
        <v>7.4341415037841446E-3</v>
      </c>
      <c r="BO383">
        <f t="shared" si="321"/>
        <v>3.5294186149949822E-2</v>
      </c>
      <c r="BP383">
        <f t="shared" si="322"/>
        <v>1.7564978374917811E-2</v>
      </c>
      <c r="BQ383">
        <f t="shared" si="323"/>
        <v>4.1685607927672834E-2</v>
      </c>
      <c r="BR383">
        <f t="shared" si="324"/>
        <v>6.5753845971557312E-2</v>
      </c>
      <c r="BS383">
        <f t="shared" si="325"/>
        <v>9.4419850540083811E-3</v>
      </c>
      <c r="BT383">
        <f t="shared" si="326"/>
        <v>4.3123989165012458E-3</v>
      </c>
      <c r="BU383">
        <f t="shared" si="327"/>
        <v>2.5832281572969735E-3</v>
      </c>
      <c r="BV383">
        <f t="shared" si="328"/>
        <v>1.3386920490228594E-3</v>
      </c>
      <c r="BW383">
        <f t="shared" si="329"/>
        <v>4.0835237021630968E-6</v>
      </c>
      <c r="BX383">
        <f t="shared" si="330"/>
        <v>9.8660966040484879E-3</v>
      </c>
      <c r="BY383">
        <f t="shared" si="331"/>
        <v>1.7995687048469641E-2</v>
      </c>
    </row>
    <row r="384" spans="1:77" ht="15.75" thickBot="1">
      <c r="A384" s="1">
        <v>40771</v>
      </c>
      <c r="B384" s="3">
        <v>19.739999999999998</v>
      </c>
      <c r="C384" s="3">
        <v>230</v>
      </c>
      <c r="D384" s="3">
        <v>764</v>
      </c>
      <c r="E384" s="3">
        <v>642.9</v>
      </c>
      <c r="F384" s="2">
        <v>97</v>
      </c>
      <c r="G384" s="3">
        <v>3085</v>
      </c>
      <c r="H384" s="2">
        <v>168.5</v>
      </c>
      <c r="I384" s="3">
        <v>148.07</v>
      </c>
      <c r="J384" s="3">
        <v>436</v>
      </c>
      <c r="K384" s="3">
        <v>10345</v>
      </c>
      <c r="L384" s="3">
        <v>397.5</v>
      </c>
      <c r="M384" s="3">
        <v>173</v>
      </c>
      <c r="N384" s="3">
        <v>777.2</v>
      </c>
      <c r="O384" s="3">
        <v>1005.4</v>
      </c>
      <c r="Q384">
        <f t="shared" si="277"/>
        <v>-2.997542997543012E-2</v>
      </c>
      <c r="R384">
        <f t="shared" si="278"/>
        <v>1.5452538631346579E-2</v>
      </c>
      <c r="S384">
        <f t="shared" si="279"/>
        <v>1.4608233731739707E-2</v>
      </c>
      <c r="T384">
        <f t="shared" si="280"/>
        <v>-1.9969512195121986E-2</v>
      </c>
      <c r="U384">
        <f t="shared" si="281"/>
        <v>-8.7880645820559919E-3</v>
      </c>
      <c r="V384">
        <f t="shared" si="282"/>
        <v>-2.6813880126182965E-2</v>
      </c>
      <c r="W384">
        <f t="shared" si="283"/>
        <v>-3.7087833590490935E-2</v>
      </c>
      <c r="X384">
        <f t="shared" si="284"/>
        <v>5.7642857142857093E-2</v>
      </c>
      <c r="Y384">
        <f t="shared" si="285"/>
        <v>0</v>
      </c>
      <c r="Z384">
        <f t="shared" si="286"/>
        <v>9.2682926829268288E-3</v>
      </c>
      <c r="AA384">
        <f t="shared" si="287"/>
        <v>-6.2500000000000003E-3</v>
      </c>
      <c r="AB384">
        <f t="shared" si="288"/>
        <v>-1.9830028328611898E-2</v>
      </c>
      <c r="AC384">
        <f t="shared" si="289"/>
        <v>-2.0541902961562639E-2</v>
      </c>
      <c r="AD384">
        <f t="shared" si="289"/>
        <v>-1.121164437450824E-2</v>
      </c>
      <c r="AG384">
        <f t="shared" si="290"/>
        <v>9.2778255544331053E-4</v>
      </c>
      <c r="AH384">
        <f t="shared" si="291"/>
        <v>2.9982289116202345E-4</v>
      </c>
      <c r="AI384">
        <f t="shared" si="292"/>
        <v>2.2227718705931809E-4</v>
      </c>
      <c r="AJ384">
        <f t="shared" si="293"/>
        <v>3.9327835804665233E-4</v>
      </c>
      <c r="AK384">
        <f t="shared" si="294"/>
        <v>7.2564081312916461E-5</v>
      </c>
      <c r="AL384">
        <f t="shared" si="295"/>
        <v>7.3174334947077489E-4</v>
      </c>
      <c r="AM384">
        <f t="shared" si="296"/>
        <v>1.2742767394861927E-3</v>
      </c>
      <c r="AN384">
        <f t="shared" si="297"/>
        <v>3.4661296001736908E-3</v>
      </c>
      <c r="AO384">
        <f t="shared" si="298"/>
        <v>1.6765369436963319E-7</v>
      </c>
      <c r="AP384">
        <f t="shared" si="299"/>
        <v>7.707591108472389E-5</v>
      </c>
      <c r="AQ384">
        <f t="shared" si="300"/>
        <v>3.5329881186094097E-5</v>
      </c>
      <c r="AR384">
        <f t="shared" si="301"/>
        <v>3.8687594899776775E-4</v>
      </c>
      <c r="AS384">
        <f t="shared" si="302"/>
        <v>4.3065200512434546E-4</v>
      </c>
      <c r="AT384">
        <f t="shared" si="303"/>
        <v>1.2211897094243905E-4</v>
      </c>
      <c r="AV384">
        <f t="shared" si="304"/>
        <v>-0.19428571428571434</v>
      </c>
      <c r="AW384">
        <f t="shared" si="305"/>
        <v>-0.23205342237061768</v>
      </c>
      <c r="AX384">
        <f t="shared" si="306"/>
        <v>-9.285205414390886E-2</v>
      </c>
      <c r="AY384">
        <f t="shared" si="307"/>
        <v>-0.20717721050684426</v>
      </c>
      <c r="AZ384">
        <f t="shared" si="308"/>
        <v>-0.17970401691331925</v>
      </c>
      <c r="BA384">
        <f t="shared" si="309"/>
        <v>-0.23201394075180484</v>
      </c>
      <c r="BB384">
        <f t="shared" si="310"/>
        <v>-0.28601694915254239</v>
      </c>
      <c r="BC384">
        <f t="shared" si="311"/>
        <v>-0.19211043212570933</v>
      </c>
      <c r="BD384">
        <f t="shared" si="312"/>
        <v>-3.6464088397790057E-2</v>
      </c>
      <c r="BE384">
        <f t="shared" si="313"/>
        <v>4.0116629800924994E-2</v>
      </c>
      <c r="BF384">
        <f t="shared" si="314"/>
        <v>-6.4705882352941183E-2</v>
      </c>
      <c r="BG384">
        <f t="shared" si="315"/>
        <v>-1.1428571428571429E-2</v>
      </c>
      <c r="BH384">
        <f t="shared" si="316"/>
        <v>-0.10563866513233597</v>
      </c>
      <c r="BI384">
        <f t="shared" si="317"/>
        <v>-0.15277660739866863</v>
      </c>
      <c r="BL384">
        <f t="shared" si="318"/>
        <v>4.2819048900617697E-2</v>
      </c>
      <c r="BM384">
        <f t="shared" si="319"/>
        <v>3.8629605857250449E-2</v>
      </c>
      <c r="BN384">
        <f t="shared" si="320"/>
        <v>7.5093421115325527E-3</v>
      </c>
      <c r="BO384">
        <f t="shared" si="321"/>
        <v>4.2151415774767304E-2</v>
      </c>
      <c r="BP384">
        <f t="shared" si="322"/>
        <v>3.0837680215868114E-2</v>
      </c>
      <c r="BQ384">
        <f t="shared" si="323"/>
        <v>5.3930297534874987E-2</v>
      </c>
      <c r="BR384">
        <f t="shared" si="324"/>
        <v>6.7300401184415715E-2</v>
      </c>
      <c r="BS384">
        <f t="shared" si="325"/>
        <v>2.922764475086936E-2</v>
      </c>
      <c r="BT384">
        <f t="shared" si="326"/>
        <v>2.0353995499413245E-3</v>
      </c>
      <c r="BU384">
        <f t="shared" si="327"/>
        <v>1.1178182076027534E-3</v>
      </c>
      <c r="BV384">
        <f t="shared" si="328"/>
        <v>3.4267769109419953E-3</v>
      </c>
      <c r="BW384">
        <f t="shared" si="329"/>
        <v>4.2588075642536207E-5</v>
      </c>
      <c r="BX384">
        <f t="shared" si="330"/>
        <v>1.1914829972953069E-2</v>
      </c>
      <c r="BY384">
        <f t="shared" si="331"/>
        <v>2.225372539155247E-2</v>
      </c>
    </row>
    <row r="385" spans="1:77" ht="15.75" thickBot="1">
      <c r="A385" s="1">
        <v>40770</v>
      </c>
      <c r="B385" s="3">
        <v>20.350000000000001</v>
      </c>
      <c r="C385" s="3">
        <v>226.5</v>
      </c>
      <c r="D385" s="3">
        <v>753</v>
      </c>
      <c r="E385" s="3">
        <v>656</v>
      </c>
      <c r="F385" s="2">
        <v>97.86</v>
      </c>
      <c r="G385" s="3">
        <v>3170</v>
      </c>
      <c r="H385" s="2">
        <v>174.99</v>
      </c>
      <c r="I385" s="3">
        <v>140</v>
      </c>
      <c r="J385" s="3">
        <v>436</v>
      </c>
      <c r="K385" s="3">
        <v>10250</v>
      </c>
      <c r="L385" s="3">
        <v>400</v>
      </c>
      <c r="M385" s="3">
        <v>176.5</v>
      </c>
      <c r="N385" s="3">
        <v>793.5</v>
      </c>
      <c r="O385" s="3">
        <v>1016.8</v>
      </c>
      <c r="Q385">
        <f t="shared" si="277"/>
        <v>4.951005673027338E-2</v>
      </c>
      <c r="R385">
        <f t="shared" si="278"/>
        <v>2.9077691958200844E-2</v>
      </c>
      <c r="S385">
        <f t="shared" si="279"/>
        <v>1.3297872340425532E-3</v>
      </c>
      <c r="T385">
        <f t="shared" si="280"/>
        <v>5.2631578947368342E-2</v>
      </c>
      <c r="U385">
        <f t="shared" si="281"/>
        <v>4.3283582089552262E-2</v>
      </c>
      <c r="V385">
        <f t="shared" si="282"/>
        <v>5.7019006335445148E-2</v>
      </c>
      <c r="W385">
        <f t="shared" si="283"/>
        <v>8.0185185185185248E-2</v>
      </c>
      <c r="X385">
        <f t="shared" si="284"/>
        <v>-1.0670623984170666E-2</v>
      </c>
      <c r="Y385">
        <f t="shared" si="285"/>
        <v>4.7573282075925066E-2</v>
      </c>
      <c r="Z385">
        <f t="shared" si="286"/>
        <v>0</v>
      </c>
      <c r="AA385">
        <f t="shared" si="287"/>
        <v>-4.9751243781094526E-3</v>
      </c>
      <c r="AB385">
        <f t="shared" si="288"/>
        <v>2.023121387283237E-2</v>
      </c>
      <c r="AC385">
        <f t="shared" si="289"/>
        <v>2.5326269543868747E-2</v>
      </c>
      <c r="AD385">
        <f t="shared" si="289"/>
        <v>2.8421159097805106E-2</v>
      </c>
      <c r="AG385">
        <f t="shared" si="290"/>
        <v>2.4035450946495482E-3</v>
      </c>
      <c r="AH385">
        <f t="shared" si="291"/>
        <v>9.573175078157034E-4</v>
      </c>
      <c r="AI385">
        <f t="shared" si="292"/>
        <v>2.658585083994285E-6</v>
      </c>
      <c r="AJ385">
        <f t="shared" si="293"/>
        <v>2.7846564495677042E-3</v>
      </c>
      <c r="AK385">
        <f t="shared" si="294"/>
        <v>1.8968804755084862E-3</v>
      </c>
      <c r="AL385">
        <f t="shared" si="295"/>
        <v>3.2242104461871167E-3</v>
      </c>
      <c r="AM385">
        <f t="shared" si="296"/>
        <v>6.654644712910808E-3</v>
      </c>
      <c r="AN385">
        <f t="shared" si="297"/>
        <v>8.9106734204727638E-5</v>
      </c>
      <c r="AO385">
        <f t="shared" si="298"/>
        <v>2.2244265501975891E-3</v>
      </c>
      <c r="AP385">
        <f t="shared" si="299"/>
        <v>2.3912483924114675E-7</v>
      </c>
      <c r="AQ385">
        <f t="shared" si="300"/>
        <v>2.1799736780598872E-5</v>
      </c>
      <c r="AR385">
        <f t="shared" si="301"/>
        <v>4.1583691916738218E-4</v>
      </c>
      <c r="AS385">
        <f t="shared" si="302"/>
        <v>6.3081425305759413E-4</v>
      </c>
      <c r="AT385">
        <f t="shared" si="303"/>
        <v>8.1693405128731246E-4</v>
      </c>
      <c r="AV385">
        <f t="shared" si="304"/>
        <v>-0.16427104722792607</v>
      </c>
      <c r="AW385">
        <f t="shared" si="305"/>
        <v>-0.27380570695735806</v>
      </c>
      <c r="AX385">
        <f t="shared" si="306"/>
        <v>-0.11411764705882353</v>
      </c>
      <c r="AY385">
        <f t="shared" si="307"/>
        <v>-0.20677146311970979</v>
      </c>
      <c r="AZ385">
        <f t="shared" si="308"/>
        <v>-0.17243128964059198</v>
      </c>
      <c r="BA385">
        <f t="shared" si="309"/>
        <v>-0.21728395061728395</v>
      </c>
      <c r="BB385">
        <f t="shared" si="310"/>
        <v>-0.25883100381194402</v>
      </c>
      <c r="BC385">
        <f t="shared" si="311"/>
        <v>-0.22664751698613489</v>
      </c>
      <c r="BD385">
        <f t="shared" si="312"/>
        <v>-5.0108932461873638E-2</v>
      </c>
      <c r="BE385">
        <f t="shared" si="313"/>
        <v>2.6642628205128204E-2</v>
      </c>
      <c r="BF385">
        <f t="shared" si="314"/>
        <v>-6.75990675990676E-2</v>
      </c>
      <c r="BG385">
        <f t="shared" si="315"/>
        <v>1.4367816091954023E-2</v>
      </c>
      <c r="BH385">
        <f t="shared" si="316"/>
        <v>-0.1019692168401992</v>
      </c>
      <c r="BI385">
        <f t="shared" si="317"/>
        <v>-0.15210140093395605</v>
      </c>
      <c r="BL385">
        <f t="shared" si="318"/>
        <v>3.129820059769127E-2</v>
      </c>
      <c r="BM385">
        <f t="shared" si="319"/>
        <v>5.6785194323160627E-2</v>
      </c>
      <c r="BN385">
        <f t="shared" si="320"/>
        <v>1.1647169569882607E-2</v>
      </c>
      <c r="BO385">
        <f t="shared" si="321"/>
        <v>4.1984973955742494E-2</v>
      </c>
      <c r="BP385">
        <f t="shared" si="322"/>
        <v>2.8336294866390686E-2</v>
      </c>
      <c r="BQ385">
        <f t="shared" si="323"/>
        <v>4.730580907810044E-2</v>
      </c>
      <c r="BR385">
        <f t="shared" si="324"/>
        <v>5.393414646778804E-2</v>
      </c>
      <c r="BS385">
        <f t="shared" si="325"/>
        <v>4.2229440319279728E-2</v>
      </c>
      <c r="BT385">
        <f t="shared" si="326"/>
        <v>3.4527665856551111E-3</v>
      </c>
      <c r="BU385">
        <f t="shared" si="327"/>
        <v>3.9839308976282709E-4</v>
      </c>
      <c r="BV385">
        <f t="shared" si="328"/>
        <v>3.7738739152415207E-3</v>
      </c>
      <c r="BW385">
        <f t="shared" si="329"/>
        <v>3.7134960797325766E-4</v>
      </c>
      <c r="BX385">
        <f t="shared" si="330"/>
        <v>1.1127217030945439E-2</v>
      </c>
      <c r="BY385">
        <f t="shared" si="331"/>
        <v>2.2052730980829546E-2</v>
      </c>
    </row>
    <row r="386" spans="1:77" ht="15.75" thickBot="1">
      <c r="A386" s="1">
        <v>40767</v>
      </c>
      <c r="B386" s="3">
        <v>19.39</v>
      </c>
      <c r="C386" s="3">
        <v>220.1</v>
      </c>
      <c r="D386" s="3">
        <v>752</v>
      </c>
      <c r="E386" s="3">
        <v>623.20000000000005</v>
      </c>
      <c r="F386" s="2">
        <v>93.8</v>
      </c>
      <c r="G386" s="3">
        <v>2999</v>
      </c>
      <c r="H386" s="2">
        <v>162</v>
      </c>
      <c r="I386" s="3">
        <v>141.51</v>
      </c>
      <c r="J386" s="3">
        <v>416.2</v>
      </c>
      <c r="K386" s="3">
        <v>10250</v>
      </c>
      <c r="L386" s="3">
        <v>402</v>
      </c>
      <c r="M386" s="3">
        <v>173</v>
      </c>
      <c r="N386" s="3">
        <v>773.9</v>
      </c>
      <c r="O386" s="3">
        <v>988.7</v>
      </c>
      <c r="Q386">
        <f t="shared" ref="Q386:Q449" si="332">(B386-B387)/B387</f>
        <v>2.3218997361477641E-2</v>
      </c>
      <c r="R386">
        <f t="shared" ref="R386:R449" si="333">(C386-C387)/C387</f>
        <v>1.8509949097639981E-2</v>
      </c>
      <c r="S386">
        <f t="shared" ref="S386:S449" si="334">(D386-D387)/D387</f>
        <v>2.6666666666666666E-3</v>
      </c>
      <c r="T386">
        <f t="shared" ref="T386:T449" si="335">(E386-E387)/E387</f>
        <v>-8.432776451869458E-3</v>
      </c>
      <c r="U386">
        <f t="shared" ref="U386:U449" si="336">(F386-F387)/F387</f>
        <v>-2.1276595744681155E-3</v>
      </c>
      <c r="V386">
        <f t="shared" ref="V386:V449" si="337">(G386-G387)/G387</f>
        <v>-3.3333333333333332E-4</v>
      </c>
      <c r="W386">
        <f t="shared" ref="W386:W449" si="338">(H386-H387)/H387</f>
        <v>1.8867924528301886E-2</v>
      </c>
      <c r="X386">
        <f t="shared" ref="X386:X449" si="339">(I386-I387)/I387</f>
        <v>-1.763544018058691E-3</v>
      </c>
      <c r="Y386">
        <f t="shared" ref="Y386:Y449" si="340">(J386-J387)/J387</f>
        <v>1.0194174757281526E-2</v>
      </c>
      <c r="Z386">
        <f t="shared" ref="Z386:Z449" si="341">(K386-K387)/K387</f>
        <v>-9.7551458394303E-5</v>
      </c>
      <c r="AA386">
        <f t="shared" ref="AA386:AA449" si="342">(L386-L387)/L387</f>
        <v>-7.4074074074074077E-3</v>
      </c>
      <c r="AB386">
        <f t="shared" ref="AB386:AB449" si="343">(M386-M387)/M387</f>
        <v>3.3452807646355998E-2</v>
      </c>
      <c r="AC386">
        <f t="shared" ref="AC386:AD449" si="344">(N386-N387)/N387</f>
        <v>1.4950819672131117E-2</v>
      </c>
      <c r="AD386">
        <f t="shared" si="344"/>
        <v>1.31658902167315E-3</v>
      </c>
      <c r="AG386">
        <f t="shared" ref="AG386:AG449" si="345">(Q386-Q$590)^2</f>
        <v>5.1687586471715061E-4</v>
      </c>
      <c r="AH386">
        <f t="shared" ref="AH386:AH449" si="346">(R386-R$590)^2</f>
        <v>4.150511874555443E-4</v>
      </c>
      <c r="AI386">
        <f t="shared" ref="AI386:AI449" si="347">(S386-S$590)^2</f>
        <v>8.8054404904073751E-6</v>
      </c>
      <c r="AJ386">
        <f t="shared" ref="AJ386:AJ449" si="348">(T386-T$590)^2</f>
        <v>6.8798917185577502E-5</v>
      </c>
      <c r="AK386">
        <f t="shared" ref="AK386:AK449" si="349">(U386-U$590)^2</f>
        <v>3.4523510232373099E-6</v>
      </c>
      <c r="AL386">
        <f t="shared" ref="AL386:AL449" si="350">(V386-V$590)^2</f>
        <v>3.2513747118672005E-7</v>
      </c>
      <c r="AM386">
        <f t="shared" ref="AM386:AM449" si="351">(W386-W$590)^2</f>
        <v>4.1041675244658294E-4</v>
      </c>
      <c r="AN386">
        <f t="shared" ref="AN386:AN449" si="352">(X386-X$590)^2</f>
        <v>2.8361628986124566E-7</v>
      </c>
      <c r="AO386">
        <f t="shared" ref="AO386:AO449" si="353">(Y386-Y$590)^2</f>
        <v>9.5740733622913179E-5</v>
      </c>
      <c r="AP386">
        <f t="shared" ref="AP386:AP449" si="354">(Z386-Z$590)^2</f>
        <v>3.4404721847943355E-7</v>
      </c>
      <c r="AQ386">
        <f t="shared" ref="AQ386:AQ449" si="355">(AA386-AA$590)^2</f>
        <v>5.0428488014288044E-5</v>
      </c>
      <c r="AR386">
        <f t="shared" ref="AR386:AR449" si="356">(AB386-AB$590)^2</f>
        <v>1.1298790520928191E-3</v>
      </c>
      <c r="AS386">
        <f t="shared" ref="AS386:AS449" si="357">(AC386-AC$590)^2</f>
        <v>2.1728428587606107E-4</v>
      </c>
      <c r="AT386">
        <f t="shared" ref="AT386:AT449" si="358">(AD386-AD$590)^2</f>
        <v>2.1829711737014615E-6</v>
      </c>
      <c r="AV386">
        <f t="shared" si="304"/>
        <v>-0.19876033057851236</v>
      </c>
      <c r="AW386">
        <f t="shared" si="305"/>
        <v>-0.30786163522012583</v>
      </c>
      <c r="AX386">
        <f t="shared" si="306"/>
        <v>-0.12811594202898552</v>
      </c>
      <c r="AY386">
        <f t="shared" si="307"/>
        <v>-0.23767584097859321</v>
      </c>
      <c r="AZ386">
        <f t="shared" si="308"/>
        <v>-0.21696301861591125</v>
      </c>
      <c r="BA386">
        <f t="shared" si="309"/>
        <v>-0.25416563044018903</v>
      </c>
      <c r="BB386">
        <f t="shared" si="310"/>
        <v>-0.32359081419624219</v>
      </c>
      <c r="BC386">
        <f t="shared" si="311"/>
        <v>-0.23487429034874291</v>
      </c>
      <c r="BD386">
        <f t="shared" si="312"/>
        <v>-9.3443694184273646E-2</v>
      </c>
      <c r="BE386">
        <f t="shared" si="313"/>
        <v>2.9116465863453816E-2</v>
      </c>
      <c r="BF386">
        <f t="shared" si="314"/>
        <v>-6.7285382830626447E-2</v>
      </c>
      <c r="BG386">
        <f t="shared" si="315"/>
        <v>-1.1428571428571429E-2</v>
      </c>
      <c r="BH386">
        <f t="shared" si="316"/>
        <v>-0.12206466250709021</v>
      </c>
      <c r="BI386">
        <f t="shared" si="317"/>
        <v>-0.17690642690642691</v>
      </c>
      <c r="BL386">
        <f t="shared" si="318"/>
        <v>4.4690914685571313E-2</v>
      </c>
      <c r="BM386">
        <f t="shared" si="319"/>
        <v>7.4175813648666516E-2</v>
      </c>
      <c r="BN386">
        <f t="shared" si="320"/>
        <v>1.4864571301298894E-2</v>
      </c>
      <c r="BO386">
        <f t="shared" si="321"/>
        <v>5.560481396252559E-2</v>
      </c>
      <c r="BP386">
        <f t="shared" si="322"/>
        <v>4.5311767118393902E-2</v>
      </c>
      <c r="BQ386">
        <f t="shared" si="323"/>
        <v>6.4709523339907496E-2</v>
      </c>
      <c r="BR386">
        <f t="shared" si="324"/>
        <v>8.8207261780507903E-2</v>
      </c>
      <c r="BS386">
        <f t="shared" si="325"/>
        <v>4.5678291557199761E-2</v>
      </c>
      <c r="BT386">
        <f t="shared" si="326"/>
        <v>1.0423390733320343E-2</v>
      </c>
      <c r="BU386">
        <f t="shared" si="327"/>
        <v>5.0326750708052921E-4</v>
      </c>
      <c r="BV386">
        <f t="shared" si="328"/>
        <v>3.7354318333042633E-3</v>
      </c>
      <c r="BW386">
        <f t="shared" si="329"/>
        <v>4.2588075642536207E-5</v>
      </c>
      <c r="BX386">
        <f t="shared" si="330"/>
        <v>1.5770605249489845E-2</v>
      </c>
      <c r="BY386">
        <f t="shared" si="331"/>
        <v>3.0035193349407029E-2</v>
      </c>
    </row>
    <row r="387" spans="1:77" ht="15.75" thickBot="1">
      <c r="A387" s="1">
        <v>40766</v>
      </c>
      <c r="B387" s="3">
        <v>18.95</v>
      </c>
      <c r="C387" s="3">
        <v>216.1</v>
      </c>
      <c r="D387" s="3">
        <v>750</v>
      </c>
      <c r="E387" s="3">
        <v>628.5</v>
      </c>
      <c r="F387" s="2">
        <v>94</v>
      </c>
      <c r="G387" s="3">
        <v>3000</v>
      </c>
      <c r="H387" s="2">
        <v>159</v>
      </c>
      <c r="I387" s="3">
        <v>141.76</v>
      </c>
      <c r="J387" s="3">
        <v>412</v>
      </c>
      <c r="K387" s="3">
        <v>10251</v>
      </c>
      <c r="L387" s="3">
        <v>405</v>
      </c>
      <c r="M387" s="3">
        <v>167.4</v>
      </c>
      <c r="N387" s="3">
        <v>762.5</v>
      </c>
      <c r="O387" s="3">
        <v>987.4</v>
      </c>
      <c r="Q387">
        <f t="shared" si="332"/>
        <v>1.1205976520811145E-2</v>
      </c>
      <c r="R387">
        <f t="shared" si="333"/>
        <v>-1.3242009132420117E-2</v>
      </c>
      <c r="S387">
        <f t="shared" si="334"/>
        <v>-1.1857707509881422E-2</v>
      </c>
      <c r="T387">
        <f t="shared" si="335"/>
        <v>4.610519307589888E-2</v>
      </c>
      <c r="U387">
        <f t="shared" si="336"/>
        <v>3.3087842886114021E-3</v>
      </c>
      <c r="V387">
        <f t="shared" si="337"/>
        <v>3.4482758620689655E-2</v>
      </c>
      <c r="W387">
        <f t="shared" si="338"/>
        <v>-1.8518518518518517E-2</v>
      </c>
      <c r="X387">
        <f t="shared" si="339"/>
        <v>-8.541935483870973E-2</v>
      </c>
      <c r="Y387">
        <f t="shared" si="340"/>
        <v>-1.9047619047619049E-2</v>
      </c>
      <c r="Z387">
        <f t="shared" si="341"/>
        <v>1.9514098936481607E-4</v>
      </c>
      <c r="AA387">
        <f t="shared" si="342"/>
        <v>-1.2195121951219513E-2</v>
      </c>
      <c r="AB387">
        <f t="shared" si="343"/>
        <v>-3.5714285714285375E-3</v>
      </c>
      <c r="AC387">
        <f t="shared" si="344"/>
        <v>2.2254993967019739E-2</v>
      </c>
      <c r="AD387">
        <f t="shared" si="344"/>
        <v>8.1682662854809067E-3</v>
      </c>
      <c r="AG387">
        <f t="shared" si="345"/>
        <v>1.1495878075927515E-4</v>
      </c>
      <c r="AH387">
        <f t="shared" si="346"/>
        <v>1.2948512606182801E-4</v>
      </c>
      <c r="AI387">
        <f t="shared" si="347"/>
        <v>1.3356373884966039E-4</v>
      </c>
      <c r="AJ387">
        <f t="shared" si="348"/>
        <v>2.1384574317638476E-3</v>
      </c>
      <c r="AK387">
        <f t="shared" si="349"/>
        <v>1.2804900288323668E-5</v>
      </c>
      <c r="AL387">
        <f t="shared" si="350"/>
        <v>1.1727805492990117E-3</v>
      </c>
      <c r="AM387">
        <f t="shared" si="351"/>
        <v>2.9335803744803677E-4</v>
      </c>
      <c r="AN387">
        <f t="shared" si="352"/>
        <v>7.087681170644229E-3</v>
      </c>
      <c r="AO387">
        <f t="shared" si="353"/>
        <v>3.7857774462417629E-4</v>
      </c>
      <c r="AP387">
        <f t="shared" si="354"/>
        <v>8.6355425286115184E-8</v>
      </c>
      <c r="AQ387">
        <f t="shared" si="355"/>
        <v>1.4134871089516353E-4</v>
      </c>
      <c r="AR387">
        <f t="shared" si="356"/>
        <v>1.1631937450443909E-5</v>
      </c>
      <c r="AS387">
        <f t="shared" si="357"/>
        <v>4.8597057448320115E-4</v>
      </c>
      <c r="AT387">
        <f t="shared" si="358"/>
        <v>6.9374996154081847E-5</v>
      </c>
      <c r="AV387">
        <f t="shared" ref="AV387:AV450" si="359">(B387-B408)/B408</f>
        <v>-0.2104166666666667</v>
      </c>
      <c r="AW387">
        <f t="shared" ref="AW387:AW450" si="360">(C387-C408)/C408</f>
        <v>-0.34415781487101671</v>
      </c>
      <c r="AX387">
        <f t="shared" ref="AX387:AX450" si="361">(D387-D408)/D408</f>
        <v>-0.13194444444444445</v>
      </c>
      <c r="AY387">
        <f t="shared" ref="AY387:AY450" si="362">(E387-E408)/E408</f>
        <v>-0.23586626139817629</v>
      </c>
      <c r="AZ387">
        <f t="shared" ref="AZ387:AZ450" si="363">(F387-F408)/F408</f>
        <v>-0.21008403361344538</v>
      </c>
      <c r="BA387">
        <f t="shared" ref="BA387:BA450" si="364">(G387-G408)/G408</f>
        <v>-0.25742574257425743</v>
      </c>
      <c r="BB387">
        <f t="shared" ref="BB387:BB450" si="365">(H387-H408)/H408</f>
        <v>-0.33472803347280333</v>
      </c>
      <c r="BC387">
        <f t="shared" ref="BC387:BC450" si="366">(I387-I408)/I408</f>
        <v>-0.26182045407206833</v>
      </c>
      <c r="BD387">
        <f t="shared" ref="BD387:BD450" si="367">(J387-J408)/J408</f>
        <v>-9.8468271334792121E-2</v>
      </c>
      <c r="BE387">
        <f t="shared" ref="BE387:BE450" si="368">(K387-K408)/K408</f>
        <v>3.5454545454545454E-2</v>
      </c>
      <c r="BF387">
        <f t="shared" ref="BF387:BF450" si="369">(L387-L408)/L408</f>
        <v>-6.1631139944393003E-2</v>
      </c>
      <c r="BG387">
        <f t="shared" ref="BG387:BG450" si="370">(M387-M408)/M408</f>
        <v>-4.4029467192050753E-2</v>
      </c>
      <c r="BH387">
        <f t="shared" ref="BH387:BH450" si="371">(N387-N408)/N408</f>
        <v>-0.13460447168312339</v>
      </c>
      <c r="BI387">
        <f t="shared" ref="BI387:BI450" si="372">(O387-O408)/O408</f>
        <v>-0.18064890880424855</v>
      </c>
      <c r="BL387">
        <f t="shared" ref="BL387:BL450" si="373">(AV387-AV$571)^2</f>
        <v>4.9755136394550481E-2</v>
      </c>
      <c r="BM387">
        <f t="shared" ref="BM387:BM450" si="374">(AW387-AW$571)^2</f>
        <v>9.5263927432841594E-2</v>
      </c>
      <c r="BN387">
        <f t="shared" ref="BN387:BN450" si="375">(AX387-AX$571)^2</f>
        <v>1.581277342707587E-2</v>
      </c>
      <c r="BO387">
        <f t="shared" ref="BO387:BO450" si="376">(AY387-AY$571)^2</f>
        <v>5.4754666453339873E-2</v>
      </c>
      <c r="BP387">
        <f t="shared" ref="BP387:BP450" si="377">(AZ387-AZ$571)^2</f>
        <v>4.2430488901523053E-2</v>
      </c>
      <c r="BQ387">
        <f t="shared" ref="BQ387:BQ450" si="378">(BA387-BA$571)^2</f>
        <v>6.6378770664181769E-2</v>
      </c>
      <c r="BR387">
        <f t="shared" ref="BR387:BR450" si="379">(BB387-BB$571)^2</f>
        <v>9.4946742502090314E-2</v>
      </c>
      <c r="BS387">
        <f t="shared" ref="BS387:BS450" si="380">(BC387-BC$571)^2</f>
        <v>5.792251438097816E-2</v>
      </c>
      <c r="BT387">
        <f t="shared" ref="BT387:BT450" si="381">(BD387-BD$571)^2</f>
        <v>1.1474605601300729E-2</v>
      </c>
      <c r="BU387">
        <f t="shared" ref="BU387:BU450" si="382">(BE387-BE$571)^2</f>
        <v>8.2781095486061105E-4</v>
      </c>
      <c r="BV387">
        <f t="shared" ref="BV387:BV450" si="383">(BF387-BF$571)^2</f>
        <v>3.0762482355747053E-3</v>
      </c>
      <c r="BW387">
        <f t="shared" ref="BW387:BW450" si="384">(BG387-BG$571)^2</f>
        <v>1.5309103726082599E-3</v>
      </c>
      <c r="BX387">
        <f t="shared" ref="BX387:BX450" si="385">(BH387-BH$571)^2</f>
        <v>1.9077377382204181E-2</v>
      </c>
      <c r="BY387">
        <f t="shared" ref="BY387:BY450" si="386">(BI387-BI$571)^2</f>
        <v>3.1346393486733369E-2</v>
      </c>
    </row>
    <row r="388" spans="1:77" ht="15.75" thickBot="1">
      <c r="A388" s="1">
        <v>40765</v>
      </c>
      <c r="B388" s="3">
        <v>18.739999999999998</v>
      </c>
      <c r="C388" s="3">
        <v>219</v>
      </c>
      <c r="D388" s="3">
        <v>759</v>
      </c>
      <c r="E388" s="3">
        <v>600.79999999999995</v>
      </c>
      <c r="F388" s="2">
        <v>93.69</v>
      </c>
      <c r="G388" s="3">
        <v>2900</v>
      </c>
      <c r="H388" s="2">
        <v>162</v>
      </c>
      <c r="I388" s="3">
        <v>155</v>
      </c>
      <c r="J388" s="3">
        <v>420</v>
      </c>
      <c r="K388" s="3">
        <v>10249</v>
      </c>
      <c r="L388" s="3">
        <v>410</v>
      </c>
      <c r="M388" s="3">
        <v>168</v>
      </c>
      <c r="N388" s="3">
        <v>745.9</v>
      </c>
      <c r="O388" s="3">
        <v>979.4</v>
      </c>
      <c r="Q388">
        <f t="shared" si="332"/>
        <v>8.3863504916136464E-2</v>
      </c>
      <c r="R388">
        <f t="shared" si="333"/>
        <v>1.4358499305233878E-2</v>
      </c>
      <c r="S388">
        <f t="shared" si="334"/>
        <v>-1.0430247718383311E-2</v>
      </c>
      <c r="T388">
        <f t="shared" si="335"/>
        <v>-2.1498371335504959E-2</v>
      </c>
      <c r="U388">
        <f t="shared" si="336"/>
        <v>7.4193548387096533E-3</v>
      </c>
      <c r="V388">
        <f t="shared" si="337"/>
        <v>-0.1021671826625387</v>
      </c>
      <c r="W388">
        <f t="shared" si="338"/>
        <v>0</v>
      </c>
      <c r="X388">
        <f t="shared" si="339"/>
        <v>-8.8181657744573261E-2</v>
      </c>
      <c r="Y388">
        <f t="shared" si="340"/>
        <v>1.9417475728155338E-2</v>
      </c>
      <c r="Z388">
        <f t="shared" si="341"/>
        <v>4.0507614213197971E-2</v>
      </c>
      <c r="AA388">
        <f t="shared" si="342"/>
        <v>1.4851485148514851E-2</v>
      </c>
      <c r="AB388">
        <f t="shared" si="343"/>
        <v>-2.967359050445104E-3</v>
      </c>
      <c r="AC388">
        <f t="shared" si="344"/>
        <v>-1.2183816713018204E-2</v>
      </c>
      <c r="AD388">
        <f t="shared" si="344"/>
        <v>-2.1480667399340594E-2</v>
      </c>
      <c r="AG388">
        <f t="shared" si="345"/>
        <v>6.9521262889074434E-3</v>
      </c>
      <c r="AH388">
        <f t="shared" si="346"/>
        <v>2.6313236786627722E-4</v>
      </c>
      <c r="AI388">
        <f t="shared" si="347"/>
        <v>1.0260713769646103E-4</v>
      </c>
      <c r="AJ388">
        <f t="shared" si="348"/>
        <v>4.5625413483643028E-4</v>
      </c>
      <c r="AK388">
        <f t="shared" si="349"/>
        <v>5.9120168695471454E-5</v>
      </c>
      <c r="AL388">
        <f t="shared" si="350"/>
        <v>1.0486591012783224E-2</v>
      </c>
      <c r="AM388">
        <f t="shared" si="351"/>
        <v>1.9343818228268964E-6</v>
      </c>
      <c r="AN388">
        <f t="shared" si="352"/>
        <v>7.5604190306629146E-3</v>
      </c>
      <c r="AO388">
        <f t="shared" si="353"/>
        <v>3.6130483819843835E-4</v>
      </c>
      <c r="AP388">
        <f t="shared" si="354"/>
        <v>1.6014891693515473E-3</v>
      </c>
      <c r="AQ388">
        <f t="shared" si="355"/>
        <v>2.2975255590265822E-4</v>
      </c>
      <c r="AR388">
        <f t="shared" si="356"/>
        <v>7.8764035687286083E-6</v>
      </c>
      <c r="AS388">
        <f t="shared" si="357"/>
        <v>1.5361298081654432E-4</v>
      </c>
      <c r="AT388">
        <f t="shared" si="358"/>
        <v>4.5453251999102052E-4</v>
      </c>
      <c r="AV388">
        <f t="shared" si="359"/>
        <v>-0.21981681931723568</v>
      </c>
      <c r="AW388">
        <f t="shared" si="360"/>
        <v>-0.31775700934579437</v>
      </c>
      <c r="AX388">
        <f t="shared" si="361"/>
        <v>-0.11124121779859485</v>
      </c>
      <c r="AY388">
        <f t="shared" si="362"/>
        <v>-0.26417636252296395</v>
      </c>
      <c r="AZ388">
        <f t="shared" si="363"/>
        <v>-0.19923076923076924</v>
      </c>
      <c r="BA388">
        <f t="shared" si="364"/>
        <v>-0.2722710163111669</v>
      </c>
      <c r="BB388">
        <f t="shared" si="365"/>
        <v>-0.30916844349680173</v>
      </c>
      <c r="BC388">
        <f t="shared" si="366"/>
        <v>-0.21119592875318066</v>
      </c>
      <c r="BD388">
        <f t="shared" si="367"/>
        <v>-7.2847682119205295E-2</v>
      </c>
      <c r="BE388">
        <f t="shared" si="368"/>
        <v>2.6953907815631263E-2</v>
      </c>
      <c r="BF388">
        <f t="shared" si="369"/>
        <v>-5.3117782909930716E-2</v>
      </c>
      <c r="BG388">
        <f t="shared" si="370"/>
        <v>-2.6086956521739129E-2</v>
      </c>
      <c r="BH388">
        <f t="shared" si="371"/>
        <v>-0.15669869983041268</v>
      </c>
      <c r="BI388">
        <f t="shared" si="372"/>
        <v>-0.18034982006862507</v>
      </c>
      <c r="BL388">
        <f t="shared" si="373"/>
        <v>5.403706893321869E-2</v>
      </c>
      <c r="BM388">
        <f t="shared" si="374"/>
        <v>7.9663789275492211E-2</v>
      </c>
      <c r="BN388">
        <f t="shared" si="375"/>
        <v>1.1034583111795435E-2</v>
      </c>
      <c r="BO388">
        <f t="shared" si="376"/>
        <v>6.8805094267527372E-2</v>
      </c>
      <c r="BP388">
        <f t="shared" si="377"/>
        <v>3.8077027689401841E-2</v>
      </c>
      <c r="BQ388">
        <f t="shared" si="378"/>
        <v>7.4248648577032131E-2</v>
      </c>
      <c r="BR388">
        <f t="shared" si="379"/>
        <v>7.9848462770283429E-2</v>
      </c>
      <c r="BS388">
        <f t="shared" si="380"/>
        <v>3.6117650014811827E-2</v>
      </c>
      <c r="BT388">
        <f t="shared" si="381"/>
        <v>6.6420863981125388E-3</v>
      </c>
      <c r="BU388">
        <f t="shared" si="382"/>
        <v>4.1091613409071254E-4</v>
      </c>
      <c r="BV388">
        <f t="shared" si="383"/>
        <v>2.2043568981812913E-3</v>
      </c>
      <c r="BW388">
        <f t="shared" si="384"/>
        <v>4.4877622291955468E-4</v>
      </c>
      <c r="BX388">
        <f t="shared" si="385"/>
        <v>2.5668880751318211E-2</v>
      </c>
      <c r="BY388">
        <f t="shared" si="386"/>
        <v>3.1240576141535078E-2</v>
      </c>
    </row>
    <row r="389" spans="1:77" ht="15.75" thickBot="1">
      <c r="A389" s="1">
        <v>40764</v>
      </c>
      <c r="B389" s="3">
        <v>17.29</v>
      </c>
      <c r="C389" s="3">
        <v>215.9</v>
      </c>
      <c r="D389" s="3">
        <v>767</v>
      </c>
      <c r="E389" s="3">
        <v>614</v>
      </c>
      <c r="F389" s="2">
        <v>93</v>
      </c>
      <c r="G389" s="3">
        <v>3230</v>
      </c>
      <c r="H389" s="2">
        <v>162</v>
      </c>
      <c r="I389" s="3">
        <v>169.99</v>
      </c>
      <c r="J389" s="3">
        <v>412</v>
      </c>
      <c r="K389" s="3">
        <v>9850</v>
      </c>
      <c r="L389" s="3">
        <v>404</v>
      </c>
      <c r="M389" s="3">
        <v>168.5</v>
      </c>
      <c r="N389" s="3">
        <v>755.1</v>
      </c>
      <c r="O389" s="3">
        <v>1000.9</v>
      </c>
      <c r="Q389">
        <f t="shared" si="332"/>
        <v>4.2822677925211154E-2</v>
      </c>
      <c r="R389">
        <f t="shared" si="333"/>
        <v>1.8396226415094367E-2</v>
      </c>
      <c r="S389">
        <f t="shared" si="334"/>
        <v>-3.8961038961038961E-3</v>
      </c>
      <c r="T389">
        <f t="shared" si="335"/>
        <v>-6.9696969696969702E-2</v>
      </c>
      <c r="U389">
        <f t="shared" si="336"/>
        <v>0</v>
      </c>
      <c r="V389">
        <f t="shared" si="337"/>
        <v>-7.7142857142857138E-2</v>
      </c>
      <c r="W389">
        <f t="shared" si="338"/>
        <v>2.538135325020565E-2</v>
      </c>
      <c r="X389">
        <f t="shared" si="339"/>
        <v>-4.9751243781094405E-2</v>
      </c>
      <c r="Y389">
        <f t="shared" si="340"/>
        <v>-5.2873563218390804E-2</v>
      </c>
      <c r="Z389">
        <f t="shared" si="341"/>
        <v>-2.4752475247524754E-2</v>
      </c>
      <c r="AA389">
        <f t="shared" si="342"/>
        <v>2.2784810126582278E-2</v>
      </c>
      <c r="AB389">
        <f t="shared" si="343"/>
        <v>0</v>
      </c>
      <c r="AC389">
        <f t="shared" si="344"/>
        <v>-3.8089171974522266E-2</v>
      </c>
      <c r="AD389">
        <f t="shared" si="344"/>
        <v>-2.5793264551294638E-2</v>
      </c>
      <c r="AG389">
        <f t="shared" si="345"/>
        <v>1.7925557518513433E-3</v>
      </c>
      <c r="AH389">
        <f t="shared" si="346"/>
        <v>4.1043042021121184E-4</v>
      </c>
      <c r="AI389">
        <f t="shared" si="347"/>
        <v>1.2926716466022425E-5</v>
      </c>
      <c r="AJ389">
        <f t="shared" si="348"/>
        <v>4.8384133736296729E-3</v>
      </c>
      <c r="AK389">
        <f t="shared" si="349"/>
        <v>7.2689145511734869E-8</v>
      </c>
      <c r="AL389">
        <f t="shared" si="350"/>
        <v>5.9876229367002865E-3</v>
      </c>
      <c r="AM389">
        <f t="shared" si="351"/>
        <v>7.1674929038349972E-4</v>
      </c>
      <c r="AN389">
        <f t="shared" si="352"/>
        <v>2.3542152554553385E-3</v>
      </c>
      <c r="AO389">
        <f t="shared" si="353"/>
        <v>2.8390800691552708E-3</v>
      </c>
      <c r="AP389">
        <f t="shared" si="354"/>
        <v>6.3713227084671962E-4</v>
      </c>
      <c r="AQ389">
        <f t="shared" si="355"/>
        <v>5.331903869642469E-4</v>
      </c>
      <c r="AR389">
        <f t="shared" si="356"/>
        <v>2.5877851239446424E-8</v>
      </c>
      <c r="AS389">
        <f t="shared" si="357"/>
        <v>1.4668460051864781E-3</v>
      </c>
      <c r="AT389">
        <f t="shared" si="358"/>
        <v>6.5701815821207516E-4</v>
      </c>
      <c r="AV389">
        <f t="shared" si="359"/>
        <v>-0.28287017834923273</v>
      </c>
      <c r="AW389">
        <f t="shared" si="360"/>
        <v>-0.33157894736842103</v>
      </c>
      <c r="AX389">
        <f t="shared" si="361"/>
        <v>-0.1091753774680604</v>
      </c>
      <c r="AY389">
        <f t="shared" si="362"/>
        <v>-0.24754901960784315</v>
      </c>
      <c r="AZ389">
        <f t="shared" si="363"/>
        <v>-0.20884729902169288</v>
      </c>
      <c r="BA389">
        <f t="shared" si="364"/>
        <v>-0.20009905894006935</v>
      </c>
      <c r="BB389">
        <f t="shared" si="365"/>
        <v>-0.31645569620253167</v>
      </c>
      <c r="BC389">
        <f t="shared" si="366"/>
        <v>-0.14146464646464643</v>
      </c>
      <c r="BD389">
        <f t="shared" si="367"/>
        <v>-0.10629067245119306</v>
      </c>
      <c r="BE389">
        <f t="shared" si="368"/>
        <v>4.5894951555328911E-3</v>
      </c>
      <c r="BF389">
        <f t="shared" si="369"/>
        <v>-7.0195627157652471E-2</v>
      </c>
      <c r="BG389">
        <f t="shared" si="370"/>
        <v>-2.6011560693641619E-2</v>
      </c>
      <c r="BH389">
        <f t="shared" si="371"/>
        <v>-0.15875668449197861</v>
      </c>
      <c r="BI389">
        <f t="shared" si="372"/>
        <v>-0.16744302112793216</v>
      </c>
      <c r="BL389">
        <f t="shared" si="373"/>
        <v>8.7327404654351376E-2</v>
      </c>
      <c r="BM389">
        <f t="shared" si="374"/>
        <v>8.7657256909211459E-2</v>
      </c>
      <c r="BN389">
        <f t="shared" si="375"/>
        <v>1.0604835835047805E-2</v>
      </c>
      <c r="BO389">
        <f t="shared" si="376"/>
        <v>6.0358617555370656E-2</v>
      </c>
      <c r="BP389">
        <f t="shared" si="377"/>
        <v>4.1922516849489069E-2</v>
      </c>
      <c r="BQ389">
        <f t="shared" si="378"/>
        <v>4.0125736538229408E-2</v>
      </c>
      <c r="BR389">
        <f t="shared" si="379"/>
        <v>8.4019953360160257E-2</v>
      </c>
      <c r="BS389">
        <f t="shared" si="380"/>
        <v>1.4475737591790959E-2</v>
      </c>
      <c r="BT389">
        <f t="shared" si="381"/>
        <v>1.3211660291197354E-2</v>
      </c>
      <c r="BU389">
        <f t="shared" si="382"/>
        <v>4.3820984513311809E-6</v>
      </c>
      <c r="BV389">
        <f t="shared" si="383"/>
        <v>4.0996390241552997E-3</v>
      </c>
      <c r="BW389">
        <f t="shared" si="384"/>
        <v>4.4558748587281908E-4</v>
      </c>
      <c r="BX389">
        <f t="shared" si="385"/>
        <v>2.6332556520786383E-2</v>
      </c>
      <c r="BY389">
        <f t="shared" si="386"/>
        <v>2.6844607178751159E-2</v>
      </c>
    </row>
    <row r="390" spans="1:77" ht="15.75" thickBot="1">
      <c r="A390" s="1">
        <v>40763</v>
      </c>
      <c r="B390" s="3">
        <v>16.579999999999998</v>
      </c>
      <c r="C390" s="3">
        <v>212</v>
      </c>
      <c r="D390" s="3">
        <v>770</v>
      </c>
      <c r="E390" s="3">
        <v>660</v>
      </c>
      <c r="F390" s="2">
        <v>93</v>
      </c>
      <c r="G390" s="3">
        <v>3500</v>
      </c>
      <c r="H390" s="2">
        <v>157.99</v>
      </c>
      <c r="I390" s="3">
        <v>178.89</v>
      </c>
      <c r="J390" s="3">
        <v>435</v>
      </c>
      <c r="K390" s="3">
        <v>10100</v>
      </c>
      <c r="L390" s="3">
        <v>395</v>
      </c>
      <c r="M390" s="3">
        <v>168.5</v>
      </c>
      <c r="N390" s="3">
        <v>785</v>
      </c>
      <c r="O390" s="3">
        <v>1027.4000000000001</v>
      </c>
      <c r="Q390">
        <f t="shared" si="332"/>
        <v>-0.20631881282910494</v>
      </c>
      <c r="R390">
        <f t="shared" si="333"/>
        <v>-0.16205533596837945</v>
      </c>
      <c r="S390">
        <f t="shared" si="334"/>
        <v>-8.3005835417411036E-2</v>
      </c>
      <c r="T390">
        <f t="shared" si="335"/>
        <v>-5.1724137931034482E-2</v>
      </c>
      <c r="U390">
        <f t="shared" si="336"/>
        <v>-8.2840236686390581E-2</v>
      </c>
      <c r="V390">
        <f t="shared" si="337"/>
        <v>-1.6853932584269662E-2</v>
      </c>
      <c r="W390">
        <f t="shared" si="338"/>
        <v>-0.14599999999999996</v>
      </c>
      <c r="X390">
        <f t="shared" si="339"/>
        <v>-3.8225806451612977E-2</v>
      </c>
      <c r="Y390">
        <f t="shared" si="340"/>
        <v>-2.7932960893854747E-2</v>
      </c>
      <c r="Z390">
        <f t="shared" si="341"/>
        <v>-2.8846153846153848E-2</v>
      </c>
      <c r="AA390">
        <f t="shared" si="342"/>
        <v>-6.1757719714964368E-2</v>
      </c>
      <c r="AB390">
        <f t="shared" si="343"/>
        <v>-8.8235294117647058E-3</v>
      </c>
      <c r="AC390">
        <f t="shared" si="344"/>
        <v>-2.8465346534653466E-2</v>
      </c>
      <c r="AD390">
        <f t="shared" si="344"/>
        <v>-5.9502013914317094E-2</v>
      </c>
      <c r="AG390">
        <f t="shared" si="345"/>
        <v>4.2767441964954682E-2</v>
      </c>
      <c r="AH390">
        <f t="shared" si="346"/>
        <v>2.5661630639134261E-2</v>
      </c>
      <c r="AI390">
        <f t="shared" si="347"/>
        <v>6.8401345314191659E-3</v>
      </c>
      <c r="AJ390">
        <f t="shared" si="348"/>
        <v>2.6611022671526184E-3</v>
      </c>
      <c r="AK390">
        <f t="shared" si="349"/>
        <v>6.8179085159049751E-3</v>
      </c>
      <c r="AL390">
        <f t="shared" si="350"/>
        <v>2.9209570171800329E-4</v>
      </c>
      <c r="AM390">
        <f t="shared" si="351"/>
        <v>2.0911814779068266E-2</v>
      </c>
      <c r="AN390">
        <f t="shared" si="352"/>
        <v>1.3686166184907653E-3</v>
      </c>
      <c r="AO390">
        <f t="shared" si="353"/>
        <v>8.0329255928237361E-4</v>
      </c>
      <c r="AP390">
        <f t="shared" si="354"/>
        <v>8.6055148149302642E-4</v>
      </c>
      <c r="AQ390">
        <f t="shared" si="355"/>
        <v>3.7763008829973868E-3</v>
      </c>
      <c r="AR390">
        <f t="shared" si="356"/>
        <v>7.5041738393416955E-5</v>
      </c>
      <c r="AS390">
        <f t="shared" si="357"/>
        <v>8.2229004746114151E-4</v>
      </c>
      <c r="AT390">
        <f t="shared" si="358"/>
        <v>3.5213679064413877E-3</v>
      </c>
      <c r="AV390">
        <f t="shared" si="359"/>
        <v>-0.32160392798690679</v>
      </c>
      <c r="AW390">
        <f t="shared" si="360"/>
        <v>-0.35247403787415998</v>
      </c>
      <c r="AX390">
        <f t="shared" si="361"/>
        <v>-0.10982658959537572</v>
      </c>
      <c r="AY390">
        <f t="shared" si="362"/>
        <v>-0.22215674720094283</v>
      </c>
      <c r="AZ390">
        <f t="shared" si="363"/>
        <v>-0.22338204592901878</v>
      </c>
      <c r="BA390">
        <f t="shared" si="364"/>
        <v>-0.13729356667488291</v>
      </c>
      <c r="BB390">
        <f t="shared" si="365"/>
        <v>-0.34552609776304888</v>
      </c>
      <c r="BC390">
        <f t="shared" si="366"/>
        <v>-0.11000000000000007</v>
      </c>
      <c r="BD390">
        <f t="shared" si="367"/>
        <v>-6.4516129032258063E-2</v>
      </c>
      <c r="BE390">
        <f t="shared" si="368"/>
        <v>2.1233569261880688E-2</v>
      </c>
      <c r="BF390">
        <f t="shared" si="369"/>
        <v>-9.5695970695970717E-2</v>
      </c>
      <c r="BG390">
        <f t="shared" si="370"/>
        <v>-3.4383954154727794E-2</v>
      </c>
      <c r="BH390">
        <f t="shared" si="371"/>
        <v>-0.15727321524422974</v>
      </c>
      <c r="BI390">
        <f t="shared" si="372"/>
        <v>-0.15759265332896016</v>
      </c>
      <c r="BL390">
        <f t="shared" si="373"/>
        <v>0.11172029185464216</v>
      </c>
      <c r="BM390">
        <f t="shared" si="374"/>
        <v>0.10046666734109731</v>
      </c>
      <c r="BN390">
        <f t="shared" si="375"/>
        <v>1.0739383280209829E-2</v>
      </c>
      <c r="BO390">
        <f t="shared" si="376"/>
        <v>4.8526642718422795E-2</v>
      </c>
      <c r="BP390">
        <f t="shared" si="377"/>
        <v>4.8085751335069968E-2</v>
      </c>
      <c r="BQ390">
        <f t="shared" si="378"/>
        <v>1.8908615745462591E-2</v>
      </c>
      <c r="BR390">
        <f t="shared" si="379"/>
        <v>0.10171784850547423</v>
      </c>
      <c r="BS390">
        <f t="shared" si="380"/>
        <v>7.8944136565139642E-3</v>
      </c>
      <c r="BT390">
        <f t="shared" si="381"/>
        <v>5.3534747465194587E-3</v>
      </c>
      <c r="BU390">
        <f t="shared" si="382"/>
        <v>2.1172368164341498E-4</v>
      </c>
      <c r="BV390">
        <f t="shared" si="383"/>
        <v>8.0154001389510631E-3</v>
      </c>
      <c r="BW390">
        <f t="shared" si="384"/>
        <v>8.6914921530747622E-4</v>
      </c>
      <c r="BX390">
        <f t="shared" si="385"/>
        <v>2.5853302917136306E-2</v>
      </c>
      <c r="BY390">
        <f t="shared" si="386"/>
        <v>2.3713804580686362E-2</v>
      </c>
    </row>
    <row r="391" spans="1:77" ht="15.75" thickBot="1">
      <c r="A391" s="1">
        <v>40760</v>
      </c>
      <c r="B391" s="3">
        <v>20.89</v>
      </c>
      <c r="C391" s="3">
        <v>253</v>
      </c>
      <c r="D391" s="3">
        <v>839.7</v>
      </c>
      <c r="E391" s="3">
        <v>696</v>
      </c>
      <c r="F391" s="2">
        <v>101.4</v>
      </c>
      <c r="G391" s="3">
        <v>3560</v>
      </c>
      <c r="H391" s="2">
        <v>185</v>
      </c>
      <c r="I391" s="3">
        <v>186</v>
      </c>
      <c r="J391" s="3">
        <v>447.5</v>
      </c>
      <c r="K391" s="3">
        <v>10400</v>
      </c>
      <c r="L391" s="3">
        <v>421</v>
      </c>
      <c r="M391" s="3">
        <v>170</v>
      </c>
      <c r="N391" s="3">
        <v>808</v>
      </c>
      <c r="O391" s="3">
        <v>1092.4000000000001</v>
      </c>
      <c r="Q391">
        <f t="shared" si="332"/>
        <v>-9.0948651000870309E-2</v>
      </c>
      <c r="R391">
        <f t="shared" si="333"/>
        <v>-0.11165730337078655</v>
      </c>
      <c r="S391">
        <f t="shared" si="334"/>
        <v>-1.789473684210521E-2</v>
      </c>
      <c r="T391">
        <f t="shared" si="335"/>
        <v>-1.2065294535131299E-2</v>
      </c>
      <c r="U391">
        <f t="shared" si="336"/>
        <v>-3.4285714285714232E-2</v>
      </c>
      <c r="V391">
        <f t="shared" si="337"/>
        <v>-1.1111111111111112E-2</v>
      </c>
      <c r="W391">
        <f t="shared" si="338"/>
        <v>-7.9601990049751242E-2</v>
      </c>
      <c r="X391">
        <f t="shared" si="339"/>
        <v>-3.125E-2</v>
      </c>
      <c r="Y391">
        <f t="shared" si="340"/>
        <v>-5.5555555555555558E-3</v>
      </c>
      <c r="Z391">
        <f t="shared" si="341"/>
        <v>-1.8867924528301886E-2</v>
      </c>
      <c r="AA391">
        <f t="shared" si="342"/>
        <v>-2.7264325323475072E-2</v>
      </c>
      <c r="AB391">
        <f t="shared" si="343"/>
        <v>-8.7463556851311956E-3</v>
      </c>
      <c r="AC391">
        <f t="shared" si="344"/>
        <v>-6.1665311810475E-2</v>
      </c>
      <c r="AD391">
        <f t="shared" si="344"/>
        <v>-2.5252074596234454E-2</v>
      </c>
      <c r="AG391">
        <f t="shared" si="345"/>
        <v>8.3599467222140126E-3</v>
      </c>
      <c r="AH391">
        <f t="shared" si="346"/>
        <v>1.2054820673946202E-2</v>
      </c>
      <c r="AI391">
        <f t="shared" si="347"/>
        <v>3.0954909150535749E-4</v>
      </c>
      <c r="AJ391">
        <f t="shared" si="348"/>
        <v>1.4225402916110154E-4</v>
      </c>
      <c r="AK391">
        <f t="shared" si="349"/>
        <v>1.1570954020750108E-3</v>
      </c>
      <c r="AL391">
        <f t="shared" si="350"/>
        <v>1.2877678734076465E-4</v>
      </c>
      <c r="AM391">
        <f t="shared" si="351"/>
        <v>6.1169870333646426E-3</v>
      </c>
      <c r="AN391">
        <f t="shared" si="352"/>
        <v>9.011411027344589E-4</v>
      </c>
      <c r="AO391">
        <f t="shared" si="353"/>
        <v>3.558135525965495E-5</v>
      </c>
      <c r="AP391">
        <f t="shared" si="354"/>
        <v>3.7469067916903851E-4</v>
      </c>
      <c r="AQ391">
        <f t="shared" si="355"/>
        <v>7.2674561314341863E-4</v>
      </c>
      <c r="AR391">
        <f t="shared" si="356"/>
        <v>7.3710634132405112E-5</v>
      </c>
      <c r="AS391">
        <f t="shared" si="357"/>
        <v>3.8285856043140227E-3</v>
      </c>
      <c r="AT391">
        <f t="shared" si="358"/>
        <v>6.2956708737498532E-4</v>
      </c>
      <c r="AV391">
        <f t="shared" si="359"/>
        <v>-0.14630159378831215</v>
      </c>
      <c r="AW391">
        <f t="shared" si="360"/>
        <v>-0.23356558618600429</v>
      </c>
      <c r="AX391">
        <f t="shared" si="361"/>
        <v>-4.0013718989367779E-2</v>
      </c>
      <c r="AY391">
        <f t="shared" si="362"/>
        <v>-0.20091848450057406</v>
      </c>
      <c r="AZ391">
        <f t="shared" si="363"/>
        <v>-0.16191420778576734</v>
      </c>
      <c r="BA391">
        <f t="shared" si="364"/>
        <v>-0.1222879684418146</v>
      </c>
      <c r="BB391">
        <f t="shared" si="365"/>
        <v>-0.23711340206185566</v>
      </c>
      <c r="BC391">
        <f t="shared" si="366"/>
        <v>-6.3915450427780518E-2</v>
      </c>
      <c r="BD391">
        <f t="shared" si="367"/>
        <v>-3.7634408602150539E-2</v>
      </c>
      <c r="BE391">
        <f t="shared" si="368"/>
        <v>5.0398949601050402E-2</v>
      </c>
      <c r="BF391">
        <f t="shared" si="369"/>
        <v>-3.5509736540664374E-2</v>
      </c>
      <c r="BG391">
        <f t="shared" si="370"/>
        <v>-3.2441661923733572E-2</v>
      </c>
      <c r="BH391">
        <f t="shared" si="371"/>
        <v>-0.14188615123194565</v>
      </c>
      <c r="BI391">
        <f t="shared" si="372"/>
        <v>-0.11201430661681024</v>
      </c>
      <c r="BL391">
        <f t="shared" si="373"/>
        <v>2.5263042933121062E-2</v>
      </c>
      <c r="BM391">
        <f t="shared" si="374"/>
        <v>3.9226306422925204E-2</v>
      </c>
      <c r="BN391">
        <f t="shared" si="375"/>
        <v>1.1436655882786321E-3</v>
      </c>
      <c r="BO391">
        <f t="shared" si="376"/>
        <v>3.9620653141051398E-2</v>
      </c>
      <c r="BP391">
        <f t="shared" si="377"/>
        <v>2.4906141505416285E-2</v>
      </c>
      <c r="BQ391">
        <f t="shared" si="378"/>
        <v>1.5006986040133881E-2</v>
      </c>
      <c r="BR391">
        <f t="shared" si="379"/>
        <v>4.4318527901550012E-2</v>
      </c>
      <c r="BS391">
        <f t="shared" si="380"/>
        <v>1.8289276260535364E-3</v>
      </c>
      <c r="BT391">
        <f t="shared" si="381"/>
        <v>2.1423681336561538E-3</v>
      </c>
      <c r="BU391">
        <f t="shared" si="382"/>
        <v>1.9110981172461205E-3</v>
      </c>
      <c r="BV391">
        <f t="shared" si="383"/>
        <v>8.6098423977595069E-4</v>
      </c>
      <c r="BW391">
        <f t="shared" si="384"/>
        <v>7.5839897184333137E-4</v>
      </c>
      <c r="BX391">
        <f t="shared" si="385"/>
        <v>2.114190420779154E-2</v>
      </c>
      <c r="BY391">
        <f t="shared" si="386"/>
        <v>1.1753709260918916E-2</v>
      </c>
    </row>
    <row r="392" spans="1:77" ht="15.75" thickBot="1">
      <c r="A392" s="1">
        <v>40759</v>
      </c>
      <c r="B392" s="3">
        <v>22.98</v>
      </c>
      <c r="C392" s="3">
        <v>284.8</v>
      </c>
      <c r="D392" s="3">
        <v>855</v>
      </c>
      <c r="E392" s="3">
        <v>704.5</v>
      </c>
      <c r="F392" s="2">
        <v>105</v>
      </c>
      <c r="G392" s="3">
        <v>3600</v>
      </c>
      <c r="H392" s="2">
        <v>201</v>
      </c>
      <c r="I392" s="3">
        <v>192</v>
      </c>
      <c r="J392" s="3">
        <v>450</v>
      </c>
      <c r="K392" s="3">
        <v>10600</v>
      </c>
      <c r="L392" s="3">
        <v>432.8</v>
      </c>
      <c r="M392" s="3">
        <v>171.5</v>
      </c>
      <c r="N392" s="3">
        <v>861.1</v>
      </c>
      <c r="O392" s="3">
        <v>1120.7</v>
      </c>
      <c r="Q392">
        <f t="shared" si="332"/>
        <v>-2.3789294817332145E-2</v>
      </c>
      <c r="R392">
        <f t="shared" si="333"/>
        <v>-3.7837837837837798E-2</v>
      </c>
      <c r="S392">
        <f t="shared" si="334"/>
        <v>5.8823529411764705E-3</v>
      </c>
      <c r="T392">
        <f t="shared" si="335"/>
        <v>-5.3091397849462367E-2</v>
      </c>
      <c r="U392">
        <f t="shared" si="336"/>
        <v>-6.124273580688417E-2</v>
      </c>
      <c r="V392">
        <f t="shared" si="337"/>
        <v>-2.4390243902439025E-2</v>
      </c>
      <c r="W392">
        <f t="shared" si="338"/>
        <v>-6.0747663551401869E-2</v>
      </c>
      <c r="X392">
        <f t="shared" si="339"/>
        <v>-2.2253908438152489E-2</v>
      </c>
      <c r="Y392">
        <f t="shared" si="340"/>
        <v>-2.3861171366594359E-2</v>
      </c>
      <c r="Z392">
        <f t="shared" si="341"/>
        <v>9.5238095238095247E-3</v>
      </c>
      <c r="AA392">
        <f t="shared" si="342"/>
        <v>-2.7649769585253196E-3</v>
      </c>
      <c r="AB392">
        <f t="shared" si="343"/>
        <v>-2.9069767441860465E-3</v>
      </c>
      <c r="AC392">
        <f t="shared" si="344"/>
        <v>-3.9272564989400793E-2</v>
      </c>
      <c r="AD392">
        <f t="shared" si="344"/>
        <v>-2.1735335195530611E-2</v>
      </c>
      <c r="AG392">
        <f t="shared" si="345"/>
        <v>5.8919736852453886E-4</v>
      </c>
      <c r="AH392">
        <f t="shared" si="346"/>
        <v>1.2941993183932406E-3</v>
      </c>
      <c r="AI392">
        <f t="shared" si="347"/>
        <v>3.8230509475504805E-5</v>
      </c>
      <c r="AJ392">
        <f t="shared" si="348"/>
        <v>2.804034259167545E-3</v>
      </c>
      <c r="AK392">
        <f t="shared" si="349"/>
        <v>3.7177221626134324E-3</v>
      </c>
      <c r="AL392">
        <f t="shared" si="350"/>
        <v>6.064949823158805E-4</v>
      </c>
      <c r="AM392">
        <f t="shared" si="351"/>
        <v>3.5232348102171305E-3</v>
      </c>
      <c r="AN392">
        <f t="shared" si="352"/>
        <v>4.4196319865052336E-4</v>
      </c>
      <c r="AO392">
        <f t="shared" si="353"/>
        <v>5.890633218520523E-4</v>
      </c>
      <c r="AP392">
        <f t="shared" si="354"/>
        <v>8.1627712197642586E-5</v>
      </c>
      <c r="AQ392">
        <f t="shared" si="355"/>
        <v>6.0460485843664691E-6</v>
      </c>
      <c r="AR392">
        <f t="shared" si="356"/>
        <v>7.5411245388405789E-6</v>
      </c>
      <c r="AS392">
        <f t="shared" si="357"/>
        <v>1.5588929697923383E-3</v>
      </c>
      <c r="AT392">
        <f t="shared" si="358"/>
        <v>4.6545629248944694E-4</v>
      </c>
      <c r="AV392">
        <f t="shared" si="359"/>
        <v>-6.0122699386503026E-2</v>
      </c>
      <c r="AW392">
        <f t="shared" si="360"/>
        <v>-0.10860719874804378</v>
      </c>
      <c r="AX392">
        <f t="shared" si="361"/>
        <v>3.5211267605633804E-3</v>
      </c>
      <c r="AY392">
        <f t="shared" si="362"/>
        <v>-0.20485327313769752</v>
      </c>
      <c r="AZ392">
        <f t="shared" si="363"/>
        <v>-0.13223140495867769</v>
      </c>
      <c r="BA392">
        <f t="shared" si="364"/>
        <v>-0.1165644171779141</v>
      </c>
      <c r="BB392">
        <f t="shared" si="365"/>
        <v>-0.18623481781376519</v>
      </c>
      <c r="BC392">
        <f t="shared" si="366"/>
        <v>-2.7404893369130219E-2</v>
      </c>
      <c r="BD392">
        <f t="shared" si="367"/>
        <v>-2.5974025974025976E-2</v>
      </c>
      <c r="BE392">
        <f t="shared" si="368"/>
        <v>8.3290751149718956E-2</v>
      </c>
      <c r="BF392">
        <f t="shared" si="369"/>
        <v>-1.5468607825295749E-2</v>
      </c>
      <c r="BG392">
        <f t="shared" si="370"/>
        <v>-1.4990523232439339E-2</v>
      </c>
      <c r="BH392">
        <f t="shared" si="371"/>
        <v>-8.9264939185616052E-2</v>
      </c>
      <c r="BI392">
        <f t="shared" si="372"/>
        <v>-9.0045469308216844E-2</v>
      </c>
      <c r="BL392">
        <f t="shared" si="373"/>
        <v>5.2946909138427952E-3</v>
      </c>
      <c r="BM392">
        <f t="shared" si="374"/>
        <v>5.3433079408177478E-3</v>
      </c>
      <c r="BN392">
        <f t="shared" si="375"/>
        <v>9.4414659327007617E-5</v>
      </c>
      <c r="BO392">
        <f t="shared" si="376"/>
        <v>4.1202570129813418E-2</v>
      </c>
      <c r="BP392">
        <f t="shared" si="377"/>
        <v>1.641832053583845E-2</v>
      </c>
      <c r="BQ392">
        <f t="shared" si="378"/>
        <v>1.3637440630064822E-2</v>
      </c>
      <c r="BR392">
        <f t="shared" si="379"/>
        <v>2.5485273563952023E-2</v>
      </c>
      <c r="BS392">
        <f t="shared" si="380"/>
        <v>3.9130108571955666E-5</v>
      </c>
      <c r="BT392">
        <f t="shared" si="381"/>
        <v>1.1989141809241866E-3</v>
      </c>
      <c r="BU392">
        <f t="shared" si="382"/>
        <v>5.8687718379737868E-3</v>
      </c>
      <c r="BV392">
        <f t="shared" si="383"/>
        <v>8.6516120689773804E-5</v>
      </c>
      <c r="BW392">
        <f t="shared" si="384"/>
        <v>1.0176584355782746E-4</v>
      </c>
      <c r="BX392">
        <f t="shared" si="385"/>
        <v>8.6083783706412346E-3</v>
      </c>
      <c r="BY392">
        <f t="shared" si="386"/>
        <v>7.4728569443158685E-3</v>
      </c>
    </row>
    <row r="393" spans="1:77" ht="15.75" thickBot="1">
      <c r="A393" s="1">
        <v>40758</v>
      </c>
      <c r="B393" s="3">
        <v>23.54</v>
      </c>
      <c r="C393" s="3">
        <v>296</v>
      </c>
      <c r="D393" s="3">
        <v>850</v>
      </c>
      <c r="E393" s="3">
        <v>744</v>
      </c>
      <c r="F393" s="2">
        <v>111.85</v>
      </c>
      <c r="G393" s="3">
        <v>3690</v>
      </c>
      <c r="H393" s="2">
        <v>214</v>
      </c>
      <c r="I393" s="3">
        <v>196.37</v>
      </c>
      <c r="J393" s="3">
        <v>461</v>
      </c>
      <c r="K393" s="3">
        <v>10500</v>
      </c>
      <c r="L393" s="3">
        <v>434</v>
      </c>
      <c r="M393" s="3">
        <v>172</v>
      </c>
      <c r="N393" s="3">
        <v>896.3</v>
      </c>
      <c r="O393" s="3">
        <v>1145.5999999999999</v>
      </c>
      <c r="Q393">
        <f t="shared" si="332"/>
        <v>-2.8477094510936909E-2</v>
      </c>
      <c r="R393">
        <f t="shared" si="333"/>
        <v>-6.9182389937106917E-2</v>
      </c>
      <c r="S393">
        <f t="shared" si="334"/>
        <v>-5.8479532163742687E-3</v>
      </c>
      <c r="T393">
        <f t="shared" si="335"/>
        <v>-4.7375160051216392E-2</v>
      </c>
      <c r="U393">
        <f t="shared" si="336"/>
        <v>-1.8859649122807066E-2</v>
      </c>
      <c r="V393">
        <f t="shared" si="337"/>
        <v>-2.1220159151193633E-2</v>
      </c>
      <c r="W393">
        <f t="shared" si="338"/>
        <v>-3.6036036036036036E-2</v>
      </c>
      <c r="X393">
        <f t="shared" si="339"/>
        <v>9.7182229535171475E-3</v>
      </c>
      <c r="Y393">
        <f t="shared" si="340"/>
        <v>3.2644178454842221E-3</v>
      </c>
      <c r="Z393">
        <f t="shared" si="341"/>
        <v>-9.433962264150943E-3</v>
      </c>
      <c r="AA393">
        <f t="shared" si="342"/>
        <v>2.3094688221709007E-3</v>
      </c>
      <c r="AB393">
        <f t="shared" si="343"/>
        <v>1.1641443538998174E-3</v>
      </c>
      <c r="AC393">
        <f t="shared" si="344"/>
        <v>7.8159892809282242E-4</v>
      </c>
      <c r="AD393">
        <f t="shared" si="344"/>
        <v>-1.9346002396849971E-2</v>
      </c>
      <c r="AG393">
        <f t="shared" si="345"/>
        <v>8.3875039683115689E-4</v>
      </c>
      <c r="AH393">
        <f t="shared" si="346"/>
        <v>4.5319196498095965E-3</v>
      </c>
      <c r="AI393">
        <f t="shared" si="347"/>
        <v>3.0771690061338794E-5</v>
      </c>
      <c r="AJ393">
        <f t="shared" si="348"/>
        <v>2.2313242367691453E-3</v>
      </c>
      <c r="AK393">
        <f t="shared" si="349"/>
        <v>3.4558958262244588E-4</v>
      </c>
      <c r="AL393">
        <f t="shared" si="350"/>
        <v>4.6040431184798746E-4</v>
      </c>
      <c r="AM393">
        <f t="shared" si="351"/>
        <v>1.2002909555626055E-3</v>
      </c>
      <c r="AN393">
        <f t="shared" si="352"/>
        <v>1.1988521274351326E-4</v>
      </c>
      <c r="AO393">
        <f t="shared" si="353"/>
        <v>8.1508107758334692E-6</v>
      </c>
      <c r="AP393">
        <f t="shared" si="354"/>
        <v>9.8465258002715831E-5</v>
      </c>
      <c r="AQ393">
        <f t="shared" si="355"/>
        <v>6.8412293168838008E-6</v>
      </c>
      <c r="AR393">
        <f t="shared" si="356"/>
        <v>1.7556522837784328E-6</v>
      </c>
      <c r="AS393">
        <f t="shared" si="357"/>
        <v>3.2643539669226804E-7</v>
      </c>
      <c r="AT393">
        <f t="shared" si="358"/>
        <v>3.6806818819895445E-4</v>
      </c>
      <c r="AV393">
        <f t="shared" si="359"/>
        <v>-3.485034850348509E-2</v>
      </c>
      <c r="AW393">
        <f t="shared" si="360"/>
        <v>-9.452431936371973E-2</v>
      </c>
      <c r="AX393">
        <f t="shared" si="361"/>
        <v>-1.9720908776381066E-2</v>
      </c>
      <c r="AY393">
        <f t="shared" si="362"/>
        <v>-0.15665381999546593</v>
      </c>
      <c r="AZ393">
        <f t="shared" si="363"/>
        <v>-6.7916666666666708E-2</v>
      </c>
      <c r="BA393">
        <f t="shared" si="364"/>
        <v>-0.1</v>
      </c>
      <c r="BB393">
        <f t="shared" si="365"/>
        <v>-0.13360323886639677</v>
      </c>
      <c r="BC393">
        <f t="shared" si="366"/>
        <v>1.8780804150453981E-2</v>
      </c>
      <c r="BD393">
        <f t="shared" si="367"/>
        <v>-5.1791109192921396E-3</v>
      </c>
      <c r="BE393">
        <f t="shared" si="368"/>
        <v>7.7807431738862662E-2</v>
      </c>
      <c r="BF393">
        <f t="shared" si="369"/>
        <v>-1.0262257696693273E-2</v>
      </c>
      <c r="BG393">
        <f t="shared" si="370"/>
        <v>-1.1494252873563218E-2</v>
      </c>
      <c r="BH393">
        <f t="shared" si="371"/>
        <v>-4.2414529914529965E-2</v>
      </c>
      <c r="BI393">
        <f t="shared" si="372"/>
        <v>-7.2764063132335161E-2</v>
      </c>
      <c r="BL393">
        <f t="shared" si="373"/>
        <v>2.2555162721007807E-3</v>
      </c>
      <c r="BM393">
        <f t="shared" si="374"/>
        <v>3.4827766597860972E-3</v>
      </c>
      <c r="BN393">
        <f t="shared" si="375"/>
        <v>1.8293414399244432E-4</v>
      </c>
      <c r="BO393">
        <f t="shared" si="376"/>
        <v>2.3958306177754546E-2</v>
      </c>
      <c r="BP393">
        <f t="shared" si="377"/>
        <v>4.0728974576178176E-3</v>
      </c>
      <c r="BQ393">
        <f t="shared" si="378"/>
        <v>1.0043053393739397E-2</v>
      </c>
      <c r="BR393">
        <f t="shared" si="379"/>
        <v>1.1451032739322414E-2</v>
      </c>
      <c r="BS393">
        <f t="shared" si="380"/>
        <v>1.5944281530898996E-3</v>
      </c>
      <c r="BT393">
        <f t="shared" si="381"/>
        <v>1.9128065848392225E-4</v>
      </c>
      <c r="BU393">
        <f t="shared" si="382"/>
        <v>5.0587073524982857E-3</v>
      </c>
      <c r="BV393">
        <f t="shared" si="383"/>
        <v>1.6769468110944374E-5</v>
      </c>
      <c r="BW393">
        <f t="shared" si="384"/>
        <v>4.3449657872418614E-5</v>
      </c>
      <c r="BX393">
        <f t="shared" si="385"/>
        <v>2.1096510503141228E-3</v>
      </c>
      <c r="BY393">
        <f t="shared" si="386"/>
        <v>4.7836978566614466E-3</v>
      </c>
    </row>
    <row r="394" spans="1:77" ht="15.75" thickBot="1">
      <c r="A394" s="1">
        <v>40757</v>
      </c>
      <c r="B394" s="3">
        <v>24.23</v>
      </c>
      <c r="C394" s="3">
        <v>318</v>
      </c>
      <c r="D394" s="3">
        <v>855</v>
      </c>
      <c r="E394" s="3">
        <v>781</v>
      </c>
      <c r="F394" s="2">
        <v>114</v>
      </c>
      <c r="G394" s="3">
        <v>3770</v>
      </c>
      <c r="H394" s="2">
        <v>222</v>
      </c>
      <c r="I394" s="3">
        <v>194.48</v>
      </c>
      <c r="J394" s="3">
        <v>459.5</v>
      </c>
      <c r="K394" s="3">
        <v>10600</v>
      </c>
      <c r="L394" s="3">
        <v>433</v>
      </c>
      <c r="M394" s="3">
        <v>171.8</v>
      </c>
      <c r="N394" s="3">
        <v>895.6</v>
      </c>
      <c r="O394" s="3">
        <v>1168.2</v>
      </c>
      <c r="Q394">
        <f t="shared" si="332"/>
        <v>-7.374027038099128E-3</v>
      </c>
      <c r="R394">
        <f t="shared" si="333"/>
        <v>-2.0030816640986132E-2</v>
      </c>
      <c r="S394">
        <f t="shared" si="334"/>
        <v>-8.1206496519721574E-3</v>
      </c>
      <c r="T394">
        <f t="shared" si="335"/>
        <v>-2.9813664596273291E-2</v>
      </c>
      <c r="U394">
        <f t="shared" si="336"/>
        <v>-1.2987012987012988E-2</v>
      </c>
      <c r="V394">
        <f t="shared" si="337"/>
        <v>-1.3089005235602094E-2</v>
      </c>
      <c r="W394">
        <f t="shared" si="338"/>
        <v>-1.7699115044247787E-2</v>
      </c>
      <c r="X394">
        <f t="shared" si="339"/>
        <v>6.3648124191461311E-3</v>
      </c>
      <c r="Y394">
        <f t="shared" si="340"/>
        <v>-4.3336944745395447E-3</v>
      </c>
      <c r="Z394">
        <f t="shared" si="341"/>
        <v>4.9504950495049507E-2</v>
      </c>
      <c r="AA394">
        <f t="shared" si="342"/>
        <v>9.5593378409886288E-3</v>
      </c>
      <c r="AB394">
        <f t="shared" si="343"/>
        <v>-3.4802784222737488E-3</v>
      </c>
      <c r="AC394">
        <f t="shared" si="344"/>
        <v>1.229737283398572E-3</v>
      </c>
      <c r="AD394">
        <f t="shared" si="344"/>
        <v>-9.3283582089552231E-3</v>
      </c>
      <c r="AG394">
        <f t="shared" si="345"/>
        <v>6.1750054545511266E-5</v>
      </c>
      <c r="AH394">
        <f t="shared" si="346"/>
        <v>3.300747939334669E-4</v>
      </c>
      <c r="AI394">
        <f t="shared" si="347"/>
        <v>6.1151149917075293E-5</v>
      </c>
      <c r="AJ394">
        <f t="shared" si="348"/>
        <v>8.806293303236164E-4</v>
      </c>
      <c r="AK394">
        <f t="shared" si="349"/>
        <v>1.6173235791273085E-4</v>
      </c>
      <c r="AL394">
        <f t="shared" si="350"/>
        <v>1.7757908236590707E-4</v>
      </c>
      <c r="AM394">
        <f t="shared" si="351"/>
        <v>2.6596046907044821E-4</v>
      </c>
      <c r="AN394">
        <f t="shared" si="352"/>
        <v>5.7696178623385015E-5</v>
      </c>
      <c r="AO394">
        <f t="shared" si="353"/>
        <v>2.2497470382280122E-5</v>
      </c>
      <c r="AP394">
        <f t="shared" si="354"/>
        <v>2.4025630181002374E-3</v>
      </c>
      <c r="AQ394">
        <f t="shared" si="355"/>
        <v>9.73269733782236E-5</v>
      </c>
      <c r="AR394">
        <f t="shared" si="356"/>
        <v>1.1018499215354744E-5</v>
      </c>
      <c r="AS394">
        <f t="shared" si="357"/>
        <v>1.0393468250464753E-6</v>
      </c>
      <c r="AT394">
        <f t="shared" si="358"/>
        <v>8.4042306365351293E-5</v>
      </c>
      <c r="AV394">
        <f t="shared" si="359"/>
        <v>-4.5193097781429511E-3</v>
      </c>
      <c r="AW394">
        <f t="shared" si="360"/>
        <v>-5.3571428571428568E-2</v>
      </c>
      <c r="AX394">
        <f t="shared" si="361"/>
        <v>-9.2699884125144842E-3</v>
      </c>
      <c r="AY394">
        <f t="shared" si="362"/>
        <v>-9.1014897579143439E-2</v>
      </c>
      <c r="AZ394">
        <f t="shared" si="363"/>
        <v>-5.81625908790483E-2</v>
      </c>
      <c r="BA394">
        <f t="shared" si="364"/>
        <v>-7.823960880195599E-2</v>
      </c>
      <c r="BB394">
        <f t="shared" si="365"/>
        <v>-9.9391480730223122E-2</v>
      </c>
      <c r="BC394">
        <f t="shared" si="366"/>
        <v>2.8722560169267275E-2</v>
      </c>
      <c r="BD394">
        <f t="shared" si="367"/>
        <v>-2.4416135881104035E-2</v>
      </c>
      <c r="BE394">
        <f t="shared" si="368"/>
        <v>9.2783505154639179E-2</v>
      </c>
      <c r="BF394">
        <f t="shared" si="369"/>
        <v>-8.0183276059564712E-3</v>
      </c>
      <c r="BG394">
        <f t="shared" si="370"/>
        <v>-8.6555106751298322E-3</v>
      </c>
      <c r="BH394">
        <f t="shared" si="371"/>
        <v>-1.0386740331491687E-2</v>
      </c>
      <c r="BI394">
        <f t="shared" si="372"/>
        <v>-4.6678635547576335E-2</v>
      </c>
      <c r="BL394">
        <f t="shared" si="373"/>
        <v>2.9450806206553421E-4</v>
      </c>
      <c r="BM394">
        <f t="shared" si="374"/>
        <v>3.2624175846153057E-4</v>
      </c>
      <c r="BN394">
        <f t="shared" si="375"/>
        <v>9.4519019566272651E-6</v>
      </c>
      <c r="BO394">
        <f t="shared" si="376"/>
        <v>7.9469712872430633E-3</v>
      </c>
      <c r="BP394">
        <f t="shared" si="377"/>
        <v>2.9230437293776795E-3</v>
      </c>
      <c r="BQ394">
        <f t="shared" si="378"/>
        <v>6.1551312544085753E-3</v>
      </c>
      <c r="BR394">
        <f t="shared" si="379"/>
        <v>5.2995109817389517E-3</v>
      </c>
      <c r="BS394">
        <f t="shared" si="380"/>
        <v>2.487221091014197E-3</v>
      </c>
      <c r="BT394">
        <f t="shared" si="381"/>
        <v>1.093456253679395E-3</v>
      </c>
      <c r="BU394">
        <f t="shared" si="382"/>
        <v>7.4133243009593223E-3</v>
      </c>
      <c r="BV394">
        <f t="shared" si="383"/>
        <v>3.4266601107877272E-6</v>
      </c>
      <c r="BW394">
        <f t="shared" si="384"/>
        <v>1.4084207738707629E-5</v>
      </c>
      <c r="BX394">
        <f t="shared" si="385"/>
        <v>1.9329753128923417E-4</v>
      </c>
      <c r="BY394">
        <f t="shared" si="386"/>
        <v>1.8557876678863439E-3</v>
      </c>
    </row>
    <row r="395" spans="1:77" ht="15.75" thickBot="1">
      <c r="A395" s="1">
        <v>40756</v>
      </c>
      <c r="B395" s="3">
        <v>24.41</v>
      </c>
      <c r="C395" s="3">
        <v>324.5</v>
      </c>
      <c r="D395" s="3">
        <v>862</v>
      </c>
      <c r="E395" s="3">
        <v>805</v>
      </c>
      <c r="F395" s="2">
        <v>115.5</v>
      </c>
      <c r="G395" s="3">
        <v>3820</v>
      </c>
      <c r="H395" s="2">
        <v>226</v>
      </c>
      <c r="I395" s="3">
        <v>193.25</v>
      </c>
      <c r="J395" s="3">
        <v>461.5</v>
      </c>
      <c r="K395" s="3">
        <v>10100</v>
      </c>
      <c r="L395" s="3">
        <v>428.9</v>
      </c>
      <c r="M395" s="3">
        <v>172.4</v>
      </c>
      <c r="N395" s="3">
        <v>894.5</v>
      </c>
      <c r="O395" s="3">
        <v>1179.2</v>
      </c>
      <c r="Q395">
        <f t="shared" si="332"/>
        <v>2.052545155993461E-3</v>
      </c>
      <c r="R395">
        <f t="shared" si="333"/>
        <v>2.6898734177215191E-2</v>
      </c>
      <c r="S395">
        <f t="shared" si="334"/>
        <v>-9.1954022988505746E-3</v>
      </c>
      <c r="T395">
        <f t="shared" si="335"/>
        <v>2.4906600249066002E-3</v>
      </c>
      <c r="U395">
        <f t="shared" si="336"/>
        <v>1.3157894736842105E-2</v>
      </c>
      <c r="V395">
        <f t="shared" si="337"/>
        <v>1.6227720138334664E-2</v>
      </c>
      <c r="W395">
        <f t="shared" si="338"/>
        <v>2.6619343389529472E-3</v>
      </c>
      <c r="X395">
        <f t="shared" si="339"/>
        <v>-5.1480051480051478E-3</v>
      </c>
      <c r="Y395">
        <f t="shared" si="340"/>
        <v>1.0845986984815619E-3</v>
      </c>
      <c r="Z395">
        <f t="shared" si="341"/>
        <v>7.0794695383388177E-3</v>
      </c>
      <c r="AA395">
        <f t="shared" si="342"/>
        <v>2.1028037383177037E-3</v>
      </c>
      <c r="AB395">
        <f t="shared" si="343"/>
        <v>2.3255813953488701E-3</v>
      </c>
      <c r="AC395">
        <f t="shared" si="344"/>
        <v>-8.4247866090234151E-3</v>
      </c>
      <c r="AD395">
        <f t="shared" si="344"/>
        <v>3.4036759700476512E-3</v>
      </c>
      <c r="AG395">
        <f t="shared" si="345"/>
        <v>2.4600413647929112E-6</v>
      </c>
      <c r="AH395">
        <f t="shared" si="346"/>
        <v>8.2722906939377845E-4</v>
      </c>
      <c r="AI395">
        <f t="shared" si="347"/>
        <v>7.9115202758451173E-5</v>
      </c>
      <c r="AJ395">
        <f t="shared" si="348"/>
        <v>6.9112477499790611E-6</v>
      </c>
      <c r="AK395">
        <f t="shared" si="349"/>
        <v>1.8029786320839623E-4</v>
      </c>
      <c r="AL395">
        <f t="shared" si="350"/>
        <v>2.5570713026341885E-4</v>
      </c>
      <c r="AM395">
        <f t="shared" si="351"/>
        <v>1.6424822249739265E-5</v>
      </c>
      <c r="AN395">
        <f t="shared" si="352"/>
        <v>1.5343026114257751E-5</v>
      </c>
      <c r="AO395">
        <f t="shared" si="353"/>
        <v>4.5581852331297566E-7</v>
      </c>
      <c r="AP395">
        <f t="shared" si="354"/>
        <v>4.3434236992841954E-5</v>
      </c>
      <c r="AQ395">
        <f t="shared" si="355"/>
        <v>5.8028439782480314E-6</v>
      </c>
      <c r="AR395">
        <f t="shared" si="356"/>
        <v>6.1824203605421541E-6</v>
      </c>
      <c r="AS395">
        <f t="shared" si="357"/>
        <v>7.4563920729973449E-5</v>
      </c>
      <c r="AT395">
        <f t="shared" si="358"/>
        <v>1.2706195487946516E-5</v>
      </c>
      <c r="AV395">
        <f t="shared" si="359"/>
        <v>4.5267489711933919E-3</v>
      </c>
      <c r="AW395">
        <f t="shared" si="360"/>
        <v>-3.9656703166617277E-2</v>
      </c>
      <c r="AX395">
        <f t="shared" si="361"/>
        <v>-3.3529887848305902E-3</v>
      </c>
      <c r="AY395">
        <f t="shared" si="362"/>
        <v>-4.7675381521353317E-2</v>
      </c>
      <c r="AZ395">
        <f t="shared" si="363"/>
        <v>-2.1186440677966101E-2</v>
      </c>
      <c r="BA395">
        <f t="shared" si="364"/>
        <v>-5.6790123456790124E-2</v>
      </c>
      <c r="BB395">
        <f t="shared" si="365"/>
        <v>-5.8725531028738003E-2</v>
      </c>
      <c r="BC395">
        <f t="shared" si="366"/>
        <v>2.7925531914893616E-2</v>
      </c>
      <c r="BD395">
        <f t="shared" si="367"/>
        <v>-1.3888888888888888E-2</v>
      </c>
      <c r="BE395">
        <f t="shared" si="368"/>
        <v>3.8346869538398276E-2</v>
      </c>
      <c r="BF395">
        <f t="shared" si="369"/>
        <v>-1.7186067827681027E-2</v>
      </c>
      <c r="BG395">
        <f t="shared" si="370"/>
        <v>-1.061692969870872E-2</v>
      </c>
      <c r="BH395">
        <f t="shared" si="371"/>
        <v>1.7919139881285952E-3</v>
      </c>
      <c r="BI395">
        <f t="shared" si="372"/>
        <v>-3.0502343171914751E-2</v>
      </c>
      <c r="BL395">
        <f t="shared" si="373"/>
        <v>6.5856121206138063E-5</v>
      </c>
      <c r="BM395">
        <f t="shared" si="374"/>
        <v>1.7201244627306947E-5</v>
      </c>
      <c r="BN395">
        <f t="shared" si="375"/>
        <v>8.0804035282258408E-6</v>
      </c>
      <c r="BO395">
        <f t="shared" si="376"/>
        <v>2.0982144306001538E-3</v>
      </c>
      <c r="BP395">
        <f t="shared" si="377"/>
        <v>2.9203495241036622E-4</v>
      </c>
      <c r="BQ395">
        <f t="shared" si="378"/>
        <v>3.249588178105947E-3</v>
      </c>
      <c r="BR395">
        <f t="shared" si="379"/>
        <v>1.0324519621907062E-3</v>
      </c>
      <c r="BS395">
        <f t="shared" si="380"/>
        <v>2.4083574836232138E-3</v>
      </c>
      <c r="BT395">
        <f t="shared" si="381"/>
        <v>5.0806075447930549E-4</v>
      </c>
      <c r="BU395">
        <f t="shared" si="382"/>
        <v>1.0026106786737144E-3</v>
      </c>
      <c r="BV395">
        <f t="shared" si="383"/>
        <v>1.2141536901902106E-4</v>
      </c>
      <c r="BW395">
        <f t="shared" si="384"/>
        <v>3.2653364749029666E-5</v>
      </c>
      <c r="BX395">
        <f t="shared" si="385"/>
        <v>2.9738793193592505E-6</v>
      </c>
      <c r="BY395">
        <f t="shared" si="386"/>
        <v>7.2374782565647684E-4</v>
      </c>
    </row>
    <row r="396" spans="1:77" ht="15.75" thickBot="1">
      <c r="A396" s="1">
        <v>40753</v>
      </c>
      <c r="B396" s="3">
        <v>24.36</v>
      </c>
      <c r="C396" s="3">
        <v>316</v>
      </c>
      <c r="D396" s="3">
        <v>870</v>
      </c>
      <c r="E396" s="3">
        <v>803</v>
      </c>
      <c r="F396" s="2">
        <v>114</v>
      </c>
      <c r="G396" s="3">
        <v>3759</v>
      </c>
      <c r="H396" s="2">
        <v>225.4</v>
      </c>
      <c r="I396" s="3">
        <v>194.25</v>
      </c>
      <c r="J396" s="3">
        <v>461</v>
      </c>
      <c r="K396" s="3">
        <v>10029</v>
      </c>
      <c r="L396" s="3">
        <v>428</v>
      </c>
      <c r="M396" s="3">
        <v>172</v>
      </c>
      <c r="N396" s="3">
        <v>902.1</v>
      </c>
      <c r="O396" s="3">
        <v>1175.2</v>
      </c>
      <c r="Q396">
        <f t="shared" si="332"/>
        <v>0</v>
      </c>
      <c r="R396">
        <f t="shared" si="333"/>
        <v>-2.1671826625386997E-2</v>
      </c>
      <c r="S396">
        <f t="shared" si="334"/>
        <v>1.6592661836877829E-2</v>
      </c>
      <c r="T396">
        <f t="shared" si="335"/>
        <v>1.9965061143000034E-3</v>
      </c>
      <c r="U396">
        <f t="shared" si="336"/>
        <v>-8.6956521739130436E-3</v>
      </c>
      <c r="V396">
        <f t="shared" si="337"/>
        <v>-2.1603331598125976E-2</v>
      </c>
      <c r="W396">
        <f t="shared" si="338"/>
        <v>-1.0969723562966213E-2</v>
      </c>
      <c r="X396">
        <f t="shared" si="339"/>
        <v>-4.8668032786884667E-3</v>
      </c>
      <c r="Y396">
        <f t="shared" si="340"/>
        <v>-2.1645021645021645E-3</v>
      </c>
      <c r="Z396">
        <f t="shared" si="341"/>
        <v>2.8999999999999998E-3</v>
      </c>
      <c r="AA396">
        <f t="shared" si="342"/>
        <v>7.058823529411765E-3</v>
      </c>
      <c r="AB396">
        <f t="shared" si="343"/>
        <v>5.8479532163742687E-3</v>
      </c>
      <c r="AC396">
        <f t="shared" si="344"/>
        <v>-3.2044198895027371E-3</v>
      </c>
      <c r="AD396">
        <f t="shared" si="344"/>
        <v>-6.8027210884349877E-4</v>
      </c>
      <c r="AG396">
        <f t="shared" si="345"/>
        <v>2.3434627982572245E-7</v>
      </c>
      <c r="AH396">
        <f t="shared" si="346"/>
        <v>3.92395317325811E-4</v>
      </c>
      <c r="AI396">
        <f t="shared" si="347"/>
        <v>2.8538667359615476E-4</v>
      </c>
      <c r="AJ396">
        <f t="shared" si="348"/>
        <v>4.5572484927603657E-6</v>
      </c>
      <c r="AK396">
        <f t="shared" si="349"/>
        <v>7.0998199423563275E-5</v>
      </c>
      <c r="AL396">
        <f t="shared" si="350"/>
        <v>4.7699462148279476E-4</v>
      </c>
      <c r="AM396">
        <f t="shared" si="351"/>
        <v>9.1755382790455547E-5</v>
      </c>
      <c r="AN396">
        <f t="shared" si="352"/>
        <v>1.3219155317912115E-5</v>
      </c>
      <c r="AO396">
        <f t="shared" si="353"/>
        <v>6.6252573538890378E-6</v>
      </c>
      <c r="AP396">
        <f t="shared" si="354"/>
        <v>5.8129020708267566E-6</v>
      </c>
      <c r="AQ396">
        <f t="shared" si="355"/>
        <v>5.4242180402563785E-5</v>
      </c>
      <c r="AR396">
        <f t="shared" si="356"/>
        <v>3.6105907675950122E-5</v>
      </c>
      <c r="AS396">
        <f t="shared" si="357"/>
        <v>1.1659995561314329E-5</v>
      </c>
      <c r="AT396">
        <f t="shared" si="358"/>
        <v>2.6974831387286773E-7</v>
      </c>
      <c r="AV396">
        <f t="shared" si="359"/>
        <v>1.7969076473046373E-2</v>
      </c>
      <c r="AW396">
        <f t="shared" si="360"/>
        <v>-4.6469523234761549E-2</v>
      </c>
      <c r="AX396">
        <f t="shared" si="361"/>
        <v>1.873536299765808E-2</v>
      </c>
      <c r="AY396">
        <f t="shared" si="362"/>
        <v>-2.0851115717595441E-2</v>
      </c>
      <c r="AZ396">
        <f t="shared" si="363"/>
        <v>-2.4807527801539823E-2</v>
      </c>
      <c r="BA396">
        <f t="shared" si="364"/>
        <v>-3.8618925831202043E-2</v>
      </c>
      <c r="BB396">
        <f t="shared" si="365"/>
        <v>-4.4915254237288114E-2</v>
      </c>
      <c r="BC396">
        <f t="shared" si="366"/>
        <v>-2.8750000000000001E-2</v>
      </c>
      <c r="BD396">
        <f t="shared" si="367"/>
        <v>5.2333187963366267E-3</v>
      </c>
      <c r="BE396">
        <f t="shared" si="368"/>
        <v>2.9671457905544148E-2</v>
      </c>
      <c r="BF396">
        <f t="shared" si="369"/>
        <v>-1.6091954022988506E-2</v>
      </c>
      <c r="BG396">
        <f t="shared" si="370"/>
        <v>-1.3025764618121364E-2</v>
      </c>
      <c r="BH396">
        <f t="shared" si="371"/>
        <v>2.6279863481228696E-2</v>
      </c>
      <c r="BI396">
        <f t="shared" si="372"/>
        <v>-1.5498031331155231E-2</v>
      </c>
      <c r="BL396">
        <f t="shared" si="373"/>
        <v>2.8378517066088112E-5</v>
      </c>
      <c r="BM396">
        <f t="shared" si="374"/>
        <v>1.2012726395894174E-4</v>
      </c>
      <c r="BN396">
        <f t="shared" si="375"/>
        <v>6.2155260909157702E-4</v>
      </c>
      <c r="BO396">
        <f t="shared" si="376"/>
        <v>3.6031650787464399E-4</v>
      </c>
      <c r="BP396">
        <f t="shared" si="377"/>
        <v>4.2890895862769982E-4</v>
      </c>
      <c r="BQ396">
        <f t="shared" si="378"/>
        <v>1.508076573394474E-3</v>
      </c>
      <c r="BR396">
        <f t="shared" si="379"/>
        <v>3.356778654021243E-4</v>
      </c>
      <c r="BS396">
        <f t="shared" si="380"/>
        <v>5.776779753389652E-5</v>
      </c>
      <c r="BT396">
        <f t="shared" si="381"/>
        <v>1.1682692456779544E-5</v>
      </c>
      <c r="BU396">
        <f t="shared" si="382"/>
        <v>5.2847648936493014E-4</v>
      </c>
      <c r="BV396">
        <f t="shared" si="383"/>
        <v>9.8500671094574208E-5</v>
      </c>
      <c r="BW396">
        <f t="shared" si="384"/>
        <v>6.5985520303447895E-5</v>
      </c>
      <c r="BX396">
        <f t="shared" si="385"/>
        <v>5.1817490911050079E-4</v>
      </c>
      <c r="BY396">
        <f t="shared" si="386"/>
        <v>1.4156834955111964E-4</v>
      </c>
    </row>
    <row r="397" spans="1:77" ht="15.75" thickBot="1">
      <c r="A397" s="1">
        <v>40752</v>
      </c>
      <c r="B397" s="3">
        <v>24.36</v>
      </c>
      <c r="C397" s="3">
        <v>323</v>
      </c>
      <c r="D397" s="3">
        <v>855.8</v>
      </c>
      <c r="E397" s="3">
        <v>801.4</v>
      </c>
      <c r="F397" s="2">
        <v>115</v>
      </c>
      <c r="G397" s="3">
        <v>3842</v>
      </c>
      <c r="H397" s="2">
        <v>227.9</v>
      </c>
      <c r="I397" s="3">
        <v>195.2</v>
      </c>
      <c r="J397" s="3">
        <v>462</v>
      </c>
      <c r="K397" s="3">
        <v>10000</v>
      </c>
      <c r="L397" s="3">
        <v>425</v>
      </c>
      <c r="M397" s="3">
        <v>171</v>
      </c>
      <c r="N397" s="3">
        <v>905</v>
      </c>
      <c r="O397" s="3">
        <v>1176</v>
      </c>
      <c r="Q397">
        <f t="shared" si="332"/>
        <v>2.8818443804034702E-3</v>
      </c>
      <c r="R397">
        <f t="shared" si="333"/>
        <v>-7.6804915514592934E-3</v>
      </c>
      <c r="S397">
        <f t="shared" si="334"/>
        <v>2.1077283372364806E-3</v>
      </c>
      <c r="T397">
        <f t="shared" si="335"/>
        <v>-1.1837237977805207E-2</v>
      </c>
      <c r="U397">
        <f t="shared" si="336"/>
        <v>-8.6206896551724137E-3</v>
      </c>
      <c r="V397">
        <f t="shared" si="337"/>
        <v>-7.2351421188630487E-3</v>
      </c>
      <c r="W397">
        <f t="shared" si="338"/>
        <v>-3.9335664335664582E-3</v>
      </c>
      <c r="X397">
        <f t="shared" si="339"/>
        <v>-4.0816326530612821E-3</v>
      </c>
      <c r="Y397">
        <f t="shared" si="340"/>
        <v>4.3478260869565218E-3</v>
      </c>
      <c r="Z397">
        <f t="shared" si="341"/>
        <v>-4.8761070753308789E-3</v>
      </c>
      <c r="AA397">
        <f t="shared" si="342"/>
        <v>4.7281323877068557E-3</v>
      </c>
      <c r="AB397">
        <f t="shared" si="343"/>
        <v>-1.1682242990653543E-3</v>
      </c>
      <c r="AC397">
        <f t="shared" si="344"/>
        <v>-1.2332205609516485E-2</v>
      </c>
      <c r="AD397">
        <f t="shared" si="344"/>
        <v>-3.6431415741760187E-3</v>
      </c>
      <c r="AG397">
        <f t="shared" si="345"/>
        <v>5.7492104579410427E-6</v>
      </c>
      <c r="AH397">
        <f t="shared" si="346"/>
        <v>3.3844883435555047E-5</v>
      </c>
      <c r="AI397">
        <f t="shared" si="347"/>
        <v>5.8006695437059168E-6</v>
      </c>
      <c r="AJ397">
        <f t="shared" si="348"/>
        <v>1.368659644481975E-4</v>
      </c>
      <c r="AK397">
        <f t="shared" si="349"/>
        <v>6.9740544000988428E-5</v>
      </c>
      <c r="AL397">
        <f t="shared" si="350"/>
        <v>5.5831038878262278E-5</v>
      </c>
      <c r="AM397">
        <f t="shared" si="351"/>
        <v>6.4655565908704007E-6</v>
      </c>
      <c r="AN397">
        <f t="shared" si="352"/>
        <v>8.1261769586436136E-6</v>
      </c>
      <c r="AO397">
        <f t="shared" si="353"/>
        <v>1.5510763958546684E-5</v>
      </c>
      <c r="AP397">
        <f t="shared" si="354"/>
        <v>2.8784416052188148E-5</v>
      </c>
      <c r="AQ397">
        <f t="shared" si="355"/>
        <v>2.5343551652954851E-5</v>
      </c>
      <c r="AR397">
        <f t="shared" si="356"/>
        <v>1.0147708599007192E-6</v>
      </c>
      <c r="AS397">
        <f t="shared" si="357"/>
        <v>1.5731328493754821E-4</v>
      </c>
      <c r="AT397">
        <f t="shared" si="358"/>
        <v>1.2126012592352519E-5</v>
      </c>
      <c r="AV397">
        <f t="shared" si="359"/>
        <v>1.9673503557973999E-2</v>
      </c>
      <c r="AW397">
        <f t="shared" si="360"/>
        <v>-4.0118870728083213E-2</v>
      </c>
      <c r="AX397">
        <f t="shared" si="361"/>
        <v>4.3422133552399149E-3</v>
      </c>
      <c r="AY397">
        <f t="shared" si="362"/>
        <v>-5.2135054617676833E-3</v>
      </c>
      <c r="AZ397">
        <f t="shared" si="363"/>
        <v>-1.3722126929674051E-2</v>
      </c>
      <c r="BA397">
        <f t="shared" si="364"/>
        <v>-2.363405336721728E-2</v>
      </c>
      <c r="BB397">
        <f t="shared" si="365"/>
        <v>-3.8396624472573818E-2</v>
      </c>
      <c r="BC397">
        <f t="shared" si="366"/>
        <v>-2.6919242273180488E-2</v>
      </c>
      <c r="BD397">
        <f t="shared" si="367"/>
        <v>-2.1598272138228943E-3</v>
      </c>
      <c r="BE397">
        <f t="shared" si="368"/>
        <v>3.1246777353820768E-2</v>
      </c>
      <c r="BF397">
        <f t="shared" si="369"/>
        <v>-2.2089277496548602E-2</v>
      </c>
      <c r="BG397">
        <f t="shared" si="370"/>
        <v>-2.2857142857142857E-2</v>
      </c>
      <c r="BH397">
        <f t="shared" si="371"/>
        <v>2.0293122886133032E-2</v>
      </c>
      <c r="BI397">
        <f t="shared" si="372"/>
        <v>-1.3008812421317666E-2</v>
      </c>
      <c r="BL397">
        <f t="shared" si="373"/>
        <v>4.9443063027307847E-5</v>
      </c>
      <c r="BM397">
        <f t="shared" si="374"/>
        <v>2.1248466392562205E-5</v>
      </c>
      <c r="BN397">
        <f t="shared" si="375"/>
        <v>1.1104538058989199E-4</v>
      </c>
      <c r="BO397">
        <f t="shared" si="376"/>
        <v>1.1184975157344265E-5</v>
      </c>
      <c r="BP397">
        <f t="shared" si="377"/>
        <v>9.2635166344276525E-5</v>
      </c>
      <c r="BQ397">
        <f t="shared" si="378"/>
        <v>5.6877905252191829E-4</v>
      </c>
      <c r="BR397">
        <f t="shared" si="379"/>
        <v>1.3930806992605094E-4</v>
      </c>
      <c r="BS397">
        <f t="shared" si="380"/>
        <v>3.3290075662434381E-5</v>
      </c>
      <c r="BT397">
        <f t="shared" si="381"/>
        <v>1.1688077828162494E-4</v>
      </c>
      <c r="BU397">
        <f t="shared" si="382"/>
        <v>6.0338695010540334E-4</v>
      </c>
      <c r="BV397">
        <f t="shared" si="383"/>
        <v>2.5351243738527812E-4</v>
      </c>
      <c r="BW397">
        <f t="shared" si="384"/>
        <v>3.2236498345441405E-4</v>
      </c>
      <c r="BX397">
        <f t="shared" si="385"/>
        <v>2.8145816507143038E-4</v>
      </c>
      <c r="BY397">
        <f t="shared" si="386"/>
        <v>8.8529863278874728E-5</v>
      </c>
    </row>
    <row r="398" spans="1:77" ht="15.75" thickBot="1">
      <c r="A398" s="1">
        <v>40751</v>
      </c>
      <c r="B398" s="3">
        <v>24.29</v>
      </c>
      <c r="C398" s="3">
        <v>325.5</v>
      </c>
      <c r="D398" s="3">
        <v>854</v>
      </c>
      <c r="E398" s="3">
        <v>811</v>
      </c>
      <c r="F398" s="2">
        <v>116</v>
      </c>
      <c r="G398" s="3">
        <v>3870</v>
      </c>
      <c r="H398" s="2">
        <v>228.8</v>
      </c>
      <c r="I398" s="3">
        <v>196</v>
      </c>
      <c r="J398" s="3">
        <v>460</v>
      </c>
      <c r="K398" s="3">
        <v>10049</v>
      </c>
      <c r="L398" s="3">
        <v>423</v>
      </c>
      <c r="M398" s="3">
        <v>171.2</v>
      </c>
      <c r="N398" s="3">
        <v>916.3</v>
      </c>
      <c r="O398" s="3">
        <v>1180.3</v>
      </c>
      <c r="Q398">
        <f t="shared" si="332"/>
        <v>-2.8735632183908163E-3</v>
      </c>
      <c r="R398">
        <f t="shared" si="333"/>
        <v>5.5105348460291734E-2</v>
      </c>
      <c r="S398">
        <f t="shared" si="334"/>
        <v>-6.9767441860465115E-3</v>
      </c>
      <c r="T398">
        <f t="shared" si="335"/>
        <v>0</v>
      </c>
      <c r="U398">
        <f t="shared" si="336"/>
        <v>8.6956521739130436E-3</v>
      </c>
      <c r="V398">
        <f t="shared" si="337"/>
        <v>-1.7267648552564754E-2</v>
      </c>
      <c r="W398">
        <f t="shared" si="338"/>
        <v>3.5087719298246113E-3</v>
      </c>
      <c r="X398">
        <f t="shared" si="339"/>
        <v>0</v>
      </c>
      <c r="Y398">
        <f t="shared" si="340"/>
        <v>-1.3026487190621423E-3</v>
      </c>
      <c r="Z398">
        <f t="shared" si="341"/>
        <v>5.805224702232009E-3</v>
      </c>
      <c r="AA398">
        <f t="shared" si="342"/>
        <v>-8.2063305978898014E-3</v>
      </c>
      <c r="AB398">
        <f t="shared" si="343"/>
        <v>-1.0347418925949595E-2</v>
      </c>
      <c r="AC398">
        <f t="shared" si="344"/>
        <v>6.923076923076873E-3</v>
      </c>
      <c r="AD398">
        <f t="shared" si="344"/>
        <v>-4.8060708263069525E-3</v>
      </c>
      <c r="AG398">
        <f t="shared" si="345"/>
        <v>1.1273856995309326E-5</v>
      </c>
      <c r="AH398">
        <f t="shared" si="346"/>
        <v>3.2453763191754728E-3</v>
      </c>
      <c r="AI398">
        <f t="shared" si="347"/>
        <v>4.4569171007376668E-5</v>
      </c>
      <c r="AJ398">
        <f t="shared" si="348"/>
        <v>1.9117260893782961E-8</v>
      </c>
      <c r="AK398">
        <f t="shared" si="349"/>
        <v>8.0375912326817475E-5</v>
      </c>
      <c r="AL398">
        <f t="shared" si="350"/>
        <v>3.0640834258537157E-4</v>
      </c>
      <c r="AM398">
        <f t="shared" si="351"/>
        <v>2.4006006540658064E-5</v>
      </c>
      <c r="AN398">
        <f t="shared" si="352"/>
        <v>1.5153305835854234E-6</v>
      </c>
      <c r="AO398">
        <f t="shared" si="353"/>
        <v>2.9313003881490811E-6</v>
      </c>
      <c r="AP398">
        <f t="shared" si="354"/>
        <v>2.8262203346014121E-5</v>
      </c>
      <c r="AQ398">
        <f t="shared" si="355"/>
        <v>6.2413555745305746E-5</v>
      </c>
      <c r="AR398">
        <f t="shared" si="356"/>
        <v>1.0376586169836492E-4</v>
      </c>
      <c r="AS398">
        <f t="shared" si="357"/>
        <v>4.5061995941834307E-5</v>
      </c>
      <c r="AT398">
        <f t="shared" si="358"/>
        <v>2.1577620291375383E-5</v>
      </c>
      <c r="AV398">
        <f t="shared" si="359"/>
        <v>-4.1152263374492031E-4</v>
      </c>
      <c r="AW398">
        <f t="shared" si="360"/>
        <v>-2.7487302061547623E-2</v>
      </c>
      <c r="AX398">
        <f t="shared" si="361"/>
        <v>-2.4557395773843516E-2</v>
      </c>
      <c r="AY398">
        <f t="shared" si="362"/>
        <v>2.472187886279357E-3</v>
      </c>
      <c r="AZ398">
        <f t="shared" si="363"/>
        <v>-2.5210084033613446E-2</v>
      </c>
      <c r="BA398">
        <f t="shared" si="364"/>
        <v>-3.007518796992481E-2</v>
      </c>
      <c r="BB398">
        <f t="shared" si="365"/>
        <v>-5.4545454545454501E-2</v>
      </c>
      <c r="BC398">
        <f t="shared" si="366"/>
        <v>-3.4482758620689655E-2</v>
      </c>
      <c r="BD398">
        <f t="shared" si="367"/>
        <v>-1.0752688172043012E-2</v>
      </c>
      <c r="BE398">
        <f t="shared" si="368"/>
        <v>3.5979381443298972E-2</v>
      </c>
      <c r="BF398">
        <f t="shared" si="369"/>
        <v>-2.825637491385254E-2</v>
      </c>
      <c r="BG398">
        <f t="shared" si="370"/>
        <v>-1.6657093624353851E-2</v>
      </c>
      <c r="BH398">
        <f t="shared" si="371"/>
        <v>1.0253583241455297E-2</v>
      </c>
      <c r="BI398">
        <f t="shared" si="372"/>
        <v>-2.074172405210321E-2</v>
      </c>
      <c r="BL398">
        <f t="shared" si="373"/>
        <v>1.7039255822544905E-4</v>
      </c>
      <c r="BM398">
        <f t="shared" si="374"/>
        <v>6.4351886907436403E-5</v>
      </c>
      <c r="BN398">
        <f t="shared" si="375"/>
        <v>3.3715577007327333E-4</v>
      </c>
      <c r="BO398">
        <f t="shared" si="376"/>
        <v>1.8846874927749664E-5</v>
      </c>
      <c r="BP398">
        <f t="shared" si="377"/>
        <v>4.4574498372079447E-4</v>
      </c>
      <c r="BQ398">
        <f t="shared" si="378"/>
        <v>9.1749765402036106E-4</v>
      </c>
      <c r="BR398">
        <f t="shared" si="379"/>
        <v>7.8129831773786232E-4</v>
      </c>
      <c r="BS398">
        <f t="shared" si="380"/>
        <v>1.7777613153345875E-4</v>
      </c>
      <c r="BT398">
        <f t="shared" si="381"/>
        <v>3.7651530735776994E-4</v>
      </c>
      <c r="BU398">
        <f t="shared" si="382"/>
        <v>8.5828725917889146E-4</v>
      </c>
      <c r="BV398">
        <f t="shared" si="383"/>
        <v>4.8793148963533557E-4</v>
      </c>
      <c r="BW398">
        <f t="shared" si="384"/>
        <v>1.3816771069561054E-4</v>
      </c>
      <c r="BX398">
        <f t="shared" si="385"/>
        <v>4.5389531318675765E-5</v>
      </c>
      <c r="BY398">
        <f t="shared" si="386"/>
        <v>2.9384619518937628E-4</v>
      </c>
    </row>
    <row r="399" spans="1:77" ht="15.75" thickBot="1">
      <c r="A399" s="1">
        <v>40750</v>
      </c>
      <c r="B399" s="3">
        <v>24.36</v>
      </c>
      <c r="C399" s="3">
        <v>308.5</v>
      </c>
      <c r="D399" s="3">
        <v>860</v>
      </c>
      <c r="E399" s="3">
        <v>811</v>
      </c>
      <c r="F399" s="2">
        <v>115</v>
      </c>
      <c r="G399" s="3">
        <v>3938</v>
      </c>
      <c r="H399" s="2">
        <v>228</v>
      </c>
      <c r="I399" s="3">
        <v>196</v>
      </c>
      <c r="J399" s="3">
        <v>460.6</v>
      </c>
      <c r="K399" s="3">
        <v>9991</v>
      </c>
      <c r="L399" s="3">
        <v>426.5</v>
      </c>
      <c r="M399" s="3">
        <v>172.99</v>
      </c>
      <c r="N399" s="3">
        <v>910</v>
      </c>
      <c r="O399" s="3">
        <v>1186</v>
      </c>
      <c r="Q399">
        <f t="shared" si="332"/>
        <v>0</v>
      </c>
      <c r="R399">
        <f t="shared" si="333"/>
        <v>-2.0012706480304992E-2</v>
      </c>
      <c r="S399">
        <f t="shared" si="334"/>
        <v>-1.8264840182648401E-2</v>
      </c>
      <c r="T399">
        <f t="shared" si="335"/>
        <v>-1.8872489716912681E-2</v>
      </c>
      <c r="U399">
        <f t="shared" si="336"/>
        <v>-2.9126213592233031E-2</v>
      </c>
      <c r="V399">
        <f t="shared" si="337"/>
        <v>-2.2828784119106701E-2</v>
      </c>
      <c r="W399">
        <f t="shared" si="338"/>
        <v>-8.6956521739130436E-3</v>
      </c>
      <c r="X399">
        <f t="shared" si="339"/>
        <v>2.7522935779816515E-2</v>
      </c>
      <c r="Y399">
        <f t="shared" si="340"/>
        <v>-8.6767895878520009E-4</v>
      </c>
      <c r="Z399">
        <f t="shared" si="341"/>
        <v>-5.8706467661691544E-3</v>
      </c>
      <c r="AA399">
        <f t="shared" si="342"/>
        <v>-8.1395348837209301E-3</v>
      </c>
      <c r="AB399">
        <f t="shared" si="343"/>
        <v>-5.7803468208039914E-5</v>
      </c>
      <c r="AC399">
        <f t="shared" si="344"/>
        <v>-1.8232819074333776E-2</v>
      </c>
      <c r="AD399">
        <f t="shared" si="344"/>
        <v>-1.552253673113642E-2</v>
      </c>
      <c r="AG399">
        <f t="shared" si="345"/>
        <v>2.3434627982572245E-7</v>
      </c>
      <c r="AH399">
        <f t="shared" si="346"/>
        <v>3.2941707253839221E-4</v>
      </c>
      <c r="AI399">
        <f t="shared" si="347"/>
        <v>3.2270926970982339E-4</v>
      </c>
      <c r="AJ399">
        <f t="shared" si="348"/>
        <v>3.5097116887841678E-4</v>
      </c>
      <c r="AK399">
        <f t="shared" si="349"/>
        <v>8.3270361439684965E-4</v>
      </c>
      <c r="AL399">
        <f t="shared" si="350"/>
        <v>5.320246276775977E-4</v>
      </c>
      <c r="AM399">
        <f t="shared" si="351"/>
        <v>5.3360564945921327E-5</v>
      </c>
      <c r="AN399">
        <f t="shared" si="352"/>
        <v>8.2678811235391292E-4</v>
      </c>
      <c r="AO399">
        <f t="shared" si="353"/>
        <v>1.631072076131806E-6</v>
      </c>
      <c r="AP399">
        <f t="shared" si="354"/>
        <v>4.0445156921175994E-5</v>
      </c>
      <c r="AQ399">
        <f t="shared" si="355"/>
        <v>6.1362615064924068E-5</v>
      </c>
      <c r="AR399">
        <f t="shared" si="356"/>
        <v>1.0621873468176099E-8</v>
      </c>
      <c r="AS399">
        <f t="shared" si="357"/>
        <v>3.4014693248691119E-4</v>
      </c>
      <c r="AT399">
        <f t="shared" si="358"/>
        <v>2.3597991046064691E-4</v>
      </c>
      <c r="AV399">
        <f t="shared" si="359"/>
        <v>2.4691358024690833E-3</v>
      </c>
      <c r="AW399">
        <f t="shared" si="360"/>
        <v>-7.5239808153477278E-2</v>
      </c>
      <c r="AX399">
        <f t="shared" si="361"/>
        <v>-1.8264840182648401E-2</v>
      </c>
      <c r="AY399">
        <f t="shared" si="362"/>
        <v>-2.5591733749849761E-2</v>
      </c>
      <c r="AZ399">
        <f t="shared" si="363"/>
        <v>-2.6248941574936447E-2</v>
      </c>
      <c r="BA399">
        <f t="shared" si="364"/>
        <v>-1.4267834793491864E-2</v>
      </c>
      <c r="BB399">
        <f t="shared" si="365"/>
        <v>-3.9190897597977288E-2</v>
      </c>
      <c r="BC399">
        <f t="shared" si="366"/>
        <v>-4.6692607003891023E-2</v>
      </c>
      <c r="BD399">
        <f t="shared" si="367"/>
        <v>-1.3704496788008516E-2</v>
      </c>
      <c r="BE399">
        <f t="shared" si="368"/>
        <v>3.7487019730010382E-2</v>
      </c>
      <c r="BF399">
        <f t="shared" si="369"/>
        <v>-1.9540229885057471E-2</v>
      </c>
      <c r="BG399">
        <f t="shared" si="370"/>
        <v>-7.5157773952954799E-3</v>
      </c>
      <c r="BH399">
        <f t="shared" si="371"/>
        <v>1.6510731975784259E-3</v>
      </c>
      <c r="BI399">
        <f t="shared" si="372"/>
        <v>-2.0077666694208011E-2</v>
      </c>
      <c r="BL399">
        <f t="shared" si="373"/>
        <v>1.0348568923123384E-4</v>
      </c>
      <c r="BM399">
        <f t="shared" si="374"/>
        <v>1.578516071545476E-3</v>
      </c>
      <c r="BN399">
        <f t="shared" si="375"/>
        <v>1.4566670715830815E-4</v>
      </c>
      <c r="BO399">
        <f t="shared" si="376"/>
        <v>5.6276283610024629E-4</v>
      </c>
      <c r="BP399">
        <f t="shared" si="377"/>
        <v>4.9069032894693339E-4</v>
      </c>
      <c r="BQ399">
        <f t="shared" si="378"/>
        <v>2.0975353966593631E-4</v>
      </c>
      <c r="BR399">
        <f t="shared" si="379"/>
        <v>1.586883667974409E-4</v>
      </c>
      <c r="BS399">
        <f t="shared" si="380"/>
        <v>6.524509784265884E-4</v>
      </c>
      <c r="BT399">
        <f t="shared" si="381"/>
        <v>4.9978228412913021E-4</v>
      </c>
      <c r="BU399">
        <f t="shared" si="382"/>
        <v>9.4889740329184564E-4</v>
      </c>
      <c r="BV399">
        <f t="shared" si="383"/>
        <v>1.7883783220404122E-4</v>
      </c>
      <c r="BW399">
        <f t="shared" si="384"/>
        <v>6.8286050246711319E-6</v>
      </c>
      <c r="BX399">
        <f t="shared" si="385"/>
        <v>3.4794736248305166E-6</v>
      </c>
      <c r="BY399">
        <f t="shared" si="386"/>
        <v>2.7152070117499879E-4</v>
      </c>
    </row>
    <row r="400" spans="1:77" ht="15.75" thickBot="1">
      <c r="A400" s="1">
        <v>40749</v>
      </c>
      <c r="B400" s="3">
        <v>24.36</v>
      </c>
      <c r="C400" s="3">
        <v>314.8</v>
      </c>
      <c r="D400" s="3">
        <v>876</v>
      </c>
      <c r="E400" s="3">
        <v>826.6</v>
      </c>
      <c r="F400" s="2">
        <v>118.45</v>
      </c>
      <c r="G400" s="3">
        <v>4030</v>
      </c>
      <c r="H400" s="2">
        <v>230</v>
      </c>
      <c r="I400" s="3">
        <v>190.75</v>
      </c>
      <c r="J400" s="3">
        <v>461</v>
      </c>
      <c r="K400" s="3">
        <v>10050</v>
      </c>
      <c r="L400" s="3">
        <v>430</v>
      </c>
      <c r="M400" s="3">
        <v>173</v>
      </c>
      <c r="N400" s="3">
        <v>926.9</v>
      </c>
      <c r="O400" s="3">
        <v>1204.7</v>
      </c>
      <c r="Q400">
        <f t="shared" si="332"/>
        <v>-8.2034454470876028E-4</v>
      </c>
      <c r="R400">
        <f t="shared" si="333"/>
        <v>2.4072869225764588E-2</v>
      </c>
      <c r="S400">
        <f t="shared" si="334"/>
        <v>6.5494657014823002E-3</v>
      </c>
      <c r="T400">
        <f t="shared" si="335"/>
        <v>-1.571802810192895E-2</v>
      </c>
      <c r="U400">
        <f t="shared" si="336"/>
        <v>-4.2194092827001819E-4</v>
      </c>
      <c r="V400">
        <f t="shared" si="337"/>
        <v>1.2422360248447205E-3</v>
      </c>
      <c r="W400">
        <f t="shared" si="338"/>
        <v>-1.2875536480686695E-2</v>
      </c>
      <c r="X400">
        <f t="shared" si="339"/>
        <v>7.4469208830674795E-3</v>
      </c>
      <c r="Y400">
        <f t="shared" si="340"/>
        <v>6.5502183406113534E-3</v>
      </c>
      <c r="Z400">
        <f t="shared" si="341"/>
        <v>3.094121169777423E-3</v>
      </c>
      <c r="AA400">
        <f t="shared" si="342"/>
        <v>1.1764705882352941E-2</v>
      </c>
      <c r="AB400">
        <f t="shared" si="343"/>
        <v>-5.1753881541115911E-3</v>
      </c>
      <c r="AC400">
        <f t="shared" si="344"/>
        <v>6.4060803474484005E-3</v>
      </c>
      <c r="AD400">
        <f t="shared" si="344"/>
        <v>0</v>
      </c>
      <c r="AG400">
        <f t="shared" si="345"/>
        <v>1.701557974088384E-6</v>
      </c>
      <c r="AH400">
        <f t="shared" si="346"/>
        <v>6.7266184287066461E-4</v>
      </c>
      <c r="AI400">
        <f t="shared" si="347"/>
        <v>4.6925175407545228E-5</v>
      </c>
      <c r="AJ400">
        <f t="shared" si="348"/>
        <v>2.4272901260284906E-4</v>
      </c>
      <c r="AK400">
        <f t="shared" si="349"/>
        <v>2.3204941432792738E-8</v>
      </c>
      <c r="AL400">
        <f t="shared" si="350"/>
        <v>1.0107509176043524E-6</v>
      </c>
      <c r="AM400">
        <f t="shared" si="351"/>
        <v>1.318986998390867E-4</v>
      </c>
      <c r="AN400">
        <f t="shared" si="352"/>
        <v>7.5306096431677232E-5</v>
      </c>
      <c r="AO400">
        <f t="shared" si="353"/>
        <v>3.7708969945999893E-5</v>
      </c>
      <c r="AP400">
        <f t="shared" si="354"/>
        <v>6.7866358559695111E-6</v>
      </c>
      <c r="AQ400">
        <f t="shared" si="355"/>
        <v>1.4570448873015221E-4</v>
      </c>
      <c r="AR400">
        <f t="shared" si="356"/>
        <v>2.5145433017509304E-5</v>
      </c>
      <c r="AS400">
        <f t="shared" si="357"/>
        <v>3.8388268138328983E-5</v>
      </c>
      <c r="AT400">
        <f t="shared" si="358"/>
        <v>2.5888522996185643E-8</v>
      </c>
      <c r="AV400">
        <f t="shared" si="359"/>
        <v>-1.3765182186234813E-2</v>
      </c>
      <c r="AW400">
        <f t="shared" si="360"/>
        <v>-8.1948089822105483E-2</v>
      </c>
      <c r="AX400">
        <f t="shared" si="361"/>
        <v>-1.6835016835016835E-2</v>
      </c>
      <c r="AY400">
        <f t="shared" si="362"/>
        <v>-2.1775147928994057E-2</v>
      </c>
      <c r="AZ400">
        <f t="shared" si="363"/>
        <v>-2.7504105090311939E-2</v>
      </c>
      <c r="BA400">
        <f t="shared" si="364"/>
        <v>-1.031434184675835E-2</v>
      </c>
      <c r="BB400">
        <f t="shared" si="365"/>
        <v>-5.3108275010292326E-2</v>
      </c>
      <c r="BC400">
        <f t="shared" si="366"/>
        <v>-6.4950980392156868E-2</v>
      </c>
      <c r="BD400">
        <f t="shared" si="367"/>
        <v>-1.3903743315508022E-2</v>
      </c>
      <c r="BE400">
        <f t="shared" si="368"/>
        <v>3.608247422680412E-2</v>
      </c>
      <c r="BF400">
        <f t="shared" si="369"/>
        <v>-5.7803468208092483E-3</v>
      </c>
      <c r="BG400">
        <f t="shared" si="370"/>
        <v>-2.881844380403458E-3</v>
      </c>
      <c r="BH400">
        <f t="shared" si="371"/>
        <v>1.6226290976866523E-2</v>
      </c>
      <c r="BI400">
        <f t="shared" si="372"/>
        <v>-1.665170190188545E-2</v>
      </c>
      <c r="BL400">
        <f t="shared" si="373"/>
        <v>6.9733543759352673E-4</v>
      </c>
      <c r="BM400">
        <f t="shared" si="374"/>
        <v>2.1565644652059481E-3</v>
      </c>
      <c r="BN400">
        <f t="shared" si="375"/>
        <v>1.131973215600305E-4</v>
      </c>
      <c r="BO400">
        <f t="shared" si="376"/>
        <v>3.9625031122678789E-4</v>
      </c>
      <c r="BP400">
        <f t="shared" si="377"/>
        <v>5.4787335162623653E-4</v>
      </c>
      <c r="BQ400">
        <f t="shared" si="378"/>
        <v>1.1086779292873472E-4</v>
      </c>
      <c r="BR400">
        <f t="shared" si="379"/>
        <v>7.0302053997401933E-4</v>
      </c>
      <c r="BS400">
        <f t="shared" si="380"/>
        <v>1.9185708214855758E-3</v>
      </c>
      <c r="BT400">
        <f t="shared" si="381"/>
        <v>5.0873061871829111E-4</v>
      </c>
      <c r="BU400">
        <f t="shared" si="382"/>
        <v>8.6433841102352845E-4</v>
      </c>
      <c r="BV400">
        <f t="shared" si="383"/>
        <v>1.496581623061143E-7</v>
      </c>
      <c r="BW400">
        <f t="shared" si="384"/>
        <v>4.0835237021630968E-6</v>
      </c>
      <c r="BX400">
        <f t="shared" si="385"/>
        <v>1.6154112733176714E-4</v>
      </c>
      <c r="BY400">
        <f t="shared" si="386"/>
        <v>1.7035262673280207E-4</v>
      </c>
    </row>
    <row r="401" spans="1:77" ht="15.75" thickBot="1">
      <c r="A401" s="1">
        <v>40746</v>
      </c>
      <c r="B401" s="3">
        <v>24.38</v>
      </c>
      <c r="C401" s="3">
        <v>307.39999999999998</v>
      </c>
      <c r="D401" s="3">
        <v>870.3</v>
      </c>
      <c r="E401" s="3">
        <v>839.8</v>
      </c>
      <c r="F401" s="2">
        <v>118.5</v>
      </c>
      <c r="G401" s="3">
        <v>4025</v>
      </c>
      <c r="H401" s="2">
        <v>233</v>
      </c>
      <c r="I401" s="3">
        <v>189.34</v>
      </c>
      <c r="J401" s="3">
        <v>458</v>
      </c>
      <c r="K401" s="3">
        <v>10019</v>
      </c>
      <c r="L401" s="3">
        <v>425</v>
      </c>
      <c r="M401" s="3">
        <v>173.9</v>
      </c>
      <c r="N401" s="3">
        <v>921</v>
      </c>
      <c r="O401" s="3">
        <v>1204.7</v>
      </c>
      <c r="Q401">
        <f t="shared" si="332"/>
        <v>4.1186161449752005E-3</v>
      </c>
      <c r="R401">
        <f t="shared" si="333"/>
        <v>3.5016835016834939E-2</v>
      </c>
      <c r="S401">
        <f t="shared" si="334"/>
        <v>-8.7699316628702118E-3</v>
      </c>
      <c r="T401">
        <f t="shared" si="335"/>
        <v>-6.7415730337079191E-3</v>
      </c>
      <c r="U401">
        <f t="shared" si="336"/>
        <v>0</v>
      </c>
      <c r="V401">
        <f t="shared" si="337"/>
        <v>-6.1728395061728392E-3</v>
      </c>
      <c r="W401">
        <f t="shared" si="338"/>
        <v>-3.5196687370600416E-2</v>
      </c>
      <c r="X401">
        <f t="shared" si="339"/>
        <v>3.7138475021910609E-2</v>
      </c>
      <c r="Y401">
        <f t="shared" si="340"/>
        <v>0</v>
      </c>
      <c r="Z401">
        <f t="shared" si="341"/>
        <v>4.9147442326980947E-3</v>
      </c>
      <c r="AA401">
        <f t="shared" si="342"/>
        <v>5.9171597633136093E-3</v>
      </c>
      <c r="AB401">
        <f t="shared" si="343"/>
        <v>5.2604196774379821E-3</v>
      </c>
      <c r="AC401">
        <f t="shared" si="344"/>
        <v>1.3758943313153549E-2</v>
      </c>
      <c r="AD401">
        <f t="shared" si="344"/>
        <v>-4.6269519953729731E-3</v>
      </c>
      <c r="AG401">
        <f t="shared" si="345"/>
        <v>1.3209756635582193E-5</v>
      </c>
      <c r="AH401">
        <f t="shared" si="346"/>
        <v>1.3601116093326987E-3</v>
      </c>
      <c r="AI401">
        <f t="shared" si="347"/>
        <v>7.1727383904293473E-5</v>
      </c>
      <c r="AJ401">
        <f t="shared" si="348"/>
        <v>4.3603674568175789E-5</v>
      </c>
      <c r="AK401">
        <f t="shared" si="349"/>
        <v>7.2689145511734869E-8</v>
      </c>
      <c r="AL401">
        <f t="shared" si="350"/>
        <v>4.1084439238861444E-5</v>
      </c>
      <c r="AM401">
        <f t="shared" si="351"/>
        <v>1.1428366309932929E-3</v>
      </c>
      <c r="AN401">
        <f t="shared" si="352"/>
        <v>1.4722156653924178E-3</v>
      </c>
      <c r="AO401">
        <f t="shared" si="353"/>
        <v>1.6765369436963319E-7</v>
      </c>
      <c r="AP401">
        <f t="shared" si="354"/>
        <v>1.958717726597287E-5</v>
      </c>
      <c r="AQ401">
        <f t="shared" si="355"/>
        <v>3.8729031208731503E-5</v>
      </c>
      <c r="AR401">
        <f t="shared" si="356"/>
        <v>2.939033776563443E-5</v>
      </c>
      <c r="AS401">
        <f t="shared" si="357"/>
        <v>1.8356699087450373E-4</v>
      </c>
      <c r="AT401">
        <f t="shared" si="358"/>
        <v>1.994562839167472E-5</v>
      </c>
      <c r="AV401">
        <f t="shared" si="359"/>
        <v>-1.8123238018525948E-2</v>
      </c>
      <c r="AW401">
        <f t="shared" si="360"/>
        <v>-0.10431235431235435</v>
      </c>
      <c r="AX401">
        <f t="shared" si="361"/>
        <v>-3.503714380751749E-2</v>
      </c>
      <c r="AY401">
        <f t="shared" si="362"/>
        <v>6.3511084481725037E-3</v>
      </c>
      <c r="AZ401">
        <f t="shared" si="363"/>
        <v>-1.4553014553014554E-2</v>
      </c>
      <c r="BA401">
        <f t="shared" si="364"/>
        <v>-2.9652844744455158E-2</v>
      </c>
      <c r="BB401">
        <f t="shared" si="365"/>
        <v>-6.0483870967741937E-2</v>
      </c>
      <c r="BC401">
        <f t="shared" si="366"/>
        <v>-5.3299999999999986E-2</v>
      </c>
      <c r="BD401">
        <f t="shared" si="367"/>
        <v>-2.3037542662116064E-2</v>
      </c>
      <c r="BE401">
        <f t="shared" si="368"/>
        <v>4.3645833333333335E-2</v>
      </c>
      <c r="BF401">
        <f t="shared" si="369"/>
        <v>-1.0937863625785405E-2</v>
      </c>
      <c r="BG401">
        <f t="shared" si="370"/>
        <v>2.7678468458079706E-3</v>
      </c>
      <c r="BH401">
        <f t="shared" si="371"/>
        <v>4.2525351651946106E-3</v>
      </c>
      <c r="BI401">
        <f t="shared" si="372"/>
        <v>-2.0569105691056872E-2</v>
      </c>
      <c r="BL401">
        <f t="shared" si="373"/>
        <v>9.4649540427093574E-4</v>
      </c>
      <c r="BM401">
        <f t="shared" si="374"/>
        <v>4.7338651201812246E-3</v>
      </c>
      <c r="BN401">
        <f t="shared" si="375"/>
        <v>8.3183500423912322E-4</v>
      </c>
      <c r="BO401">
        <f t="shared" si="376"/>
        <v>6.7572005707925326E-5</v>
      </c>
      <c r="BP401">
        <f t="shared" si="377"/>
        <v>1.0931965610541781E-4</v>
      </c>
      <c r="BQ401">
        <f t="shared" si="378"/>
        <v>8.9209028623413633E-4</v>
      </c>
      <c r="BR401">
        <f t="shared" si="379"/>
        <v>1.1485409427071287E-3</v>
      </c>
      <c r="BS401">
        <f t="shared" si="380"/>
        <v>1.0336554847703305E-3</v>
      </c>
      <c r="BT401">
        <f t="shared" si="381"/>
        <v>1.004183648090251E-3</v>
      </c>
      <c r="BU401">
        <f t="shared" si="382"/>
        <v>1.366262773509336E-3</v>
      </c>
      <c r="BV401">
        <f t="shared" si="383"/>
        <v>2.2759197146982255E-5</v>
      </c>
      <c r="BW401">
        <f t="shared" si="384"/>
        <v>5.8836022146424672E-5</v>
      </c>
      <c r="BX401">
        <f t="shared" si="385"/>
        <v>5.4188332184435167E-7</v>
      </c>
      <c r="BY401">
        <f t="shared" si="386"/>
        <v>2.8795796422360876E-4</v>
      </c>
    </row>
    <row r="402" spans="1:77" ht="15.75" thickBot="1">
      <c r="A402" s="1">
        <v>40745</v>
      </c>
      <c r="B402" s="3">
        <v>24.28</v>
      </c>
      <c r="C402" s="3">
        <v>297</v>
      </c>
      <c r="D402" s="3">
        <v>878</v>
      </c>
      <c r="E402" s="3">
        <v>845.5</v>
      </c>
      <c r="F402" s="2">
        <v>118.5</v>
      </c>
      <c r="G402" s="3">
        <v>4050</v>
      </c>
      <c r="H402" s="2">
        <v>241.5</v>
      </c>
      <c r="I402" s="3">
        <v>182.56</v>
      </c>
      <c r="J402" s="3">
        <v>458</v>
      </c>
      <c r="K402" s="3">
        <v>9970</v>
      </c>
      <c r="L402" s="3">
        <v>422.5</v>
      </c>
      <c r="M402" s="3">
        <v>172.99</v>
      </c>
      <c r="N402" s="3">
        <v>908.5</v>
      </c>
      <c r="O402" s="3">
        <v>1210.3</v>
      </c>
      <c r="Q402">
        <f t="shared" si="332"/>
        <v>-8.9795918367346472E-3</v>
      </c>
      <c r="R402">
        <f t="shared" si="333"/>
        <v>9.8605916354980519E-3</v>
      </c>
      <c r="S402">
        <f t="shared" si="334"/>
        <v>3.5499469277037413E-2</v>
      </c>
      <c r="T402">
        <f t="shared" si="335"/>
        <v>2.6715239829993929E-2</v>
      </c>
      <c r="U402">
        <f t="shared" si="336"/>
        <v>-4.2176296921127927E-4</v>
      </c>
      <c r="V402">
        <f t="shared" si="337"/>
        <v>2.4752475247524753E-3</v>
      </c>
      <c r="W402">
        <f t="shared" si="338"/>
        <v>2.9069767441859992E-3</v>
      </c>
      <c r="X402">
        <f t="shared" si="339"/>
        <v>3.0769230769230895E-3</v>
      </c>
      <c r="Y402">
        <f t="shared" si="340"/>
        <v>6.5934065934065934E-3</v>
      </c>
      <c r="Z402">
        <f t="shared" si="341"/>
        <v>9.6202531645569623E-3</v>
      </c>
      <c r="AA402">
        <f t="shared" si="342"/>
        <v>0</v>
      </c>
      <c r="AB402">
        <f t="shared" si="343"/>
        <v>-5.7803468208039914E-5</v>
      </c>
      <c r="AC402">
        <f t="shared" si="344"/>
        <v>2.0786516853932586E-2</v>
      </c>
      <c r="AD402">
        <f t="shared" si="344"/>
        <v>1.3906341626874347E-2</v>
      </c>
      <c r="AG402">
        <f t="shared" si="345"/>
        <v>8.9561335521174814E-5</v>
      </c>
      <c r="AH402">
        <f t="shared" si="346"/>
        <v>1.3743922440996755E-4</v>
      </c>
      <c r="AI402">
        <f t="shared" si="347"/>
        <v>1.2816542382719006E-3</v>
      </c>
      <c r="AJ402">
        <f t="shared" si="348"/>
        <v>7.2111073149527328E-4</v>
      </c>
      <c r="AK402">
        <f t="shared" si="349"/>
        <v>2.3150755496622357E-8</v>
      </c>
      <c r="AL402">
        <f t="shared" si="350"/>
        <v>5.0103118430534207E-6</v>
      </c>
      <c r="AM402">
        <f t="shared" si="351"/>
        <v>1.847106164533588E-5</v>
      </c>
      <c r="AN402">
        <f t="shared" si="352"/>
        <v>1.8558094793108998E-5</v>
      </c>
      <c r="AO402">
        <f t="shared" si="353"/>
        <v>3.8241252818836397E-5</v>
      </c>
      <c r="AP402">
        <f t="shared" si="354"/>
        <v>8.33797126641587E-5</v>
      </c>
      <c r="AQ402">
        <f t="shared" si="355"/>
        <v>9.3700610143068842E-8</v>
      </c>
      <c r="AR402">
        <f t="shared" si="356"/>
        <v>1.0621873468176099E-8</v>
      </c>
      <c r="AS402">
        <f t="shared" si="357"/>
        <v>4.2338260635325621E-4</v>
      </c>
      <c r="AT402">
        <f t="shared" si="358"/>
        <v>1.9788726189649185E-4</v>
      </c>
      <c r="AV402">
        <f t="shared" si="359"/>
        <v>-3.2669322709163354E-2</v>
      </c>
      <c r="AW402">
        <f t="shared" si="360"/>
        <v>-0.10810810810810811</v>
      </c>
      <c r="AX402">
        <f t="shared" si="361"/>
        <v>-1.5695067264573991E-2</v>
      </c>
      <c r="AY402">
        <f t="shared" si="362"/>
        <v>3.5898064199950938E-2</v>
      </c>
      <c r="AZ402">
        <f t="shared" si="363"/>
        <v>1.935483870967742E-2</v>
      </c>
      <c r="BA402">
        <f t="shared" si="364"/>
        <v>-4.935834155972359E-4</v>
      </c>
      <c r="BB402">
        <f t="shared" si="365"/>
        <v>-2.7777777777777801E-2</v>
      </c>
      <c r="BC402">
        <f t="shared" si="366"/>
        <v>-0.11849348140994685</v>
      </c>
      <c r="BD402">
        <f t="shared" si="367"/>
        <v>-1.2931034482758621E-2</v>
      </c>
      <c r="BE402">
        <f t="shared" si="368"/>
        <v>4.3760469011725291E-2</v>
      </c>
      <c r="BF402">
        <f t="shared" si="369"/>
        <v>-5.6483878559660562E-3</v>
      </c>
      <c r="BG402">
        <f t="shared" si="370"/>
        <v>5.8142915285772428E-3</v>
      </c>
      <c r="BH402">
        <f t="shared" si="371"/>
        <v>2.870073959598215E-3</v>
      </c>
      <c r="BI402">
        <f t="shared" si="372"/>
        <v>-9.905076351630585E-4</v>
      </c>
      <c r="BL402">
        <f t="shared" si="373"/>
        <v>2.053109387989339E-3</v>
      </c>
      <c r="BM402">
        <f t="shared" si="374"/>
        <v>5.2705920430658479E-3</v>
      </c>
      <c r="BN402">
        <f t="shared" si="375"/>
        <v>9.0239995248774684E-5</v>
      </c>
      <c r="BO402">
        <f t="shared" si="376"/>
        <v>1.4263595130816552E-3</v>
      </c>
      <c r="BP402">
        <f t="shared" si="377"/>
        <v>5.5000799301075168E-4</v>
      </c>
      <c r="BQ402">
        <f t="shared" si="378"/>
        <v>5.0214114564995325E-7</v>
      </c>
      <c r="BR402">
        <f t="shared" si="379"/>
        <v>1.4019442607228343E-6</v>
      </c>
      <c r="BS402">
        <f t="shared" si="380"/>
        <v>9.4758532434665865E-3</v>
      </c>
      <c r="BT402">
        <f t="shared" si="381"/>
        <v>4.6579777388950294E-4</v>
      </c>
      <c r="BU402">
        <f t="shared" si="382"/>
        <v>1.3747504701620672E-3</v>
      </c>
      <c r="BV402">
        <f t="shared" si="383"/>
        <v>2.6916976915000078E-7</v>
      </c>
      <c r="BW402">
        <f t="shared" si="384"/>
        <v>1.14852137542573E-4</v>
      </c>
      <c r="BX402">
        <f t="shared" si="385"/>
        <v>4.1774758773073524E-7</v>
      </c>
      <c r="BY402">
        <f t="shared" si="386"/>
        <v>6.8083099906386863E-6</v>
      </c>
    </row>
    <row r="403" spans="1:77" ht="15.75" thickBot="1">
      <c r="A403" s="1">
        <v>40744</v>
      </c>
      <c r="B403" s="3">
        <v>24.5</v>
      </c>
      <c r="C403" s="3">
        <v>294.10000000000002</v>
      </c>
      <c r="D403" s="3">
        <v>847.9</v>
      </c>
      <c r="E403" s="3">
        <v>823.5</v>
      </c>
      <c r="F403" s="2">
        <v>118.55</v>
      </c>
      <c r="G403" s="3">
        <v>4040</v>
      </c>
      <c r="H403" s="2">
        <v>240.8</v>
      </c>
      <c r="I403" s="3">
        <v>182</v>
      </c>
      <c r="J403" s="3">
        <v>455</v>
      </c>
      <c r="K403" s="3">
        <v>9875</v>
      </c>
      <c r="L403" s="3">
        <v>422.5</v>
      </c>
      <c r="M403" s="3">
        <v>173</v>
      </c>
      <c r="N403" s="3">
        <v>890</v>
      </c>
      <c r="O403" s="3">
        <v>1193.7</v>
      </c>
      <c r="Q403">
        <f t="shared" si="332"/>
        <v>1.2396694214876063E-2</v>
      </c>
      <c r="R403">
        <f t="shared" si="333"/>
        <v>-6.4189189189188421E-3</v>
      </c>
      <c r="S403">
        <f t="shared" si="334"/>
        <v>4.6208530805686935E-3</v>
      </c>
      <c r="T403">
        <f t="shared" si="335"/>
        <v>2.3235586481113377E-2</v>
      </c>
      <c r="U403">
        <f t="shared" si="336"/>
        <v>-6.2866722548197826E-3</v>
      </c>
      <c r="V403">
        <f t="shared" si="337"/>
        <v>-1.2360939431396785E-3</v>
      </c>
      <c r="W403">
        <f t="shared" si="338"/>
        <v>9.6436058700210114E-3</v>
      </c>
      <c r="X403">
        <f t="shared" si="339"/>
        <v>-9.4699031239795853E-3</v>
      </c>
      <c r="Y403">
        <f t="shared" si="340"/>
        <v>-2.1929824561403508E-3</v>
      </c>
      <c r="Z403">
        <f t="shared" si="341"/>
        <v>-5.4386141605398328E-3</v>
      </c>
      <c r="AA403">
        <f t="shared" si="342"/>
        <v>3.5629453681710215E-3</v>
      </c>
      <c r="AB403">
        <f t="shared" si="343"/>
        <v>-2.881844380403458E-3</v>
      </c>
      <c r="AC403">
        <f t="shared" si="344"/>
        <v>2.1227768215720023E-2</v>
      </c>
      <c r="AD403">
        <f t="shared" si="344"/>
        <v>6.9169126950654114E-3</v>
      </c>
      <c r="AG403">
        <f t="shared" si="345"/>
        <v>1.4191006162212274E-4</v>
      </c>
      <c r="AH403">
        <f t="shared" si="346"/>
        <v>2.0757709341471481E-5</v>
      </c>
      <c r="AI403">
        <f t="shared" si="347"/>
        <v>2.4221975894224285E-5</v>
      </c>
      <c r="AJ403">
        <f t="shared" si="348"/>
        <v>5.4633694162675424E-4</v>
      </c>
      <c r="AK403">
        <f t="shared" si="349"/>
        <v>3.6205047252485748E-5</v>
      </c>
      <c r="AL403">
        <f t="shared" si="350"/>
        <v>2.1696373209046365E-6</v>
      </c>
      <c r="AM403">
        <f t="shared" si="351"/>
        <v>1.2175856658169478E-4</v>
      </c>
      <c r="AN403">
        <f t="shared" si="352"/>
        <v>6.7879728260112986E-5</v>
      </c>
      <c r="AO403">
        <f t="shared" si="353"/>
        <v>6.7726826030015434E-6</v>
      </c>
      <c r="AP403">
        <f t="shared" si="354"/>
        <v>3.513665617499794E-5</v>
      </c>
      <c r="AQ403">
        <f t="shared" si="355"/>
        <v>1.4969555037763702E-5</v>
      </c>
      <c r="AR403">
        <f t="shared" si="356"/>
        <v>7.4037236632054435E-6</v>
      </c>
      <c r="AS403">
        <f t="shared" si="357"/>
        <v>4.4173591741274794E-4</v>
      </c>
      <c r="AT403">
        <f t="shared" si="358"/>
        <v>5.0095419921415159E-5</v>
      </c>
      <c r="AV403">
        <f t="shared" si="359"/>
        <v>-3.1237643337287433E-2</v>
      </c>
      <c r="AW403">
        <f t="shared" si="360"/>
        <v>-0.10390006093845207</v>
      </c>
      <c r="AX403">
        <f t="shared" si="361"/>
        <v>-4.3002257336343143E-2</v>
      </c>
      <c r="AY403">
        <f t="shared" si="362"/>
        <v>-4.9540840985983839E-3</v>
      </c>
      <c r="AZ403">
        <f t="shared" si="363"/>
        <v>3.7253407840148823E-3</v>
      </c>
      <c r="BA403">
        <f t="shared" si="364"/>
        <v>-9.8039215686274508E-3</v>
      </c>
      <c r="BB403">
        <f t="shared" si="365"/>
        <v>-5.5686274509803874E-2</v>
      </c>
      <c r="BC403">
        <f t="shared" si="366"/>
        <v>-0.13784936049265747</v>
      </c>
      <c r="BD403">
        <f t="shared" si="367"/>
        <v>-2.9436860068259411E-2</v>
      </c>
      <c r="BE403">
        <f t="shared" si="368"/>
        <v>3.4031413612565446E-2</v>
      </c>
      <c r="BF403">
        <f t="shared" si="369"/>
        <v>-2.3612750885478157E-3</v>
      </c>
      <c r="BG403">
        <f t="shared" si="370"/>
        <v>1.466275659824047E-2</v>
      </c>
      <c r="BH403">
        <f t="shared" si="371"/>
        <v>-2.197802197802198E-2</v>
      </c>
      <c r="BI403">
        <f t="shared" si="372"/>
        <v>-1.8742293464858163E-2</v>
      </c>
      <c r="BL403">
        <f t="shared" si="373"/>
        <v>1.9254167295743201E-3</v>
      </c>
      <c r="BM403">
        <f t="shared" si="374"/>
        <v>4.6773009902250258E-3</v>
      </c>
      <c r="BN403">
        <f t="shared" si="375"/>
        <v>1.3547304773633526E-3</v>
      </c>
      <c r="BO403">
        <f t="shared" si="376"/>
        <v>9.5170597952478129E-6</v>
      </c>
      <c r="BP403">
        <f t="shared" si="377"/>
        <v>6.1195437657539386E-5</v>
      </c>
      <c r="BQ403">
        <f t="shared" si="378"/>
        <v>1.003795060889547E-4</v>
      </c>
      <c r="BR403">
        <f t="shared" si="379"/>
        <v>8.4637553475668144E-4</v>
      </c>
      <c r="BS403">
        <f t="shared" si="380"/>
        <v>1.3618860468146541E-2</v>
      </c>
      <c r="BT403">
        <f t="shared" si="381"/>
        <v>1.4507090177221741E-3</v>
      </c>
      <c r="BU403">
        <f t="shared" si="382"/>
        <v>7.4794440269161102E-4</v>
      </c>
      <c r="BV403">
        <f t="shared" si="383"/>
        <v>1.4485091782145485E-5</v>
      </c>
      <c r="BW403">
        <f t="shared" si="384"/>
        <v>3.8280386071184698E-4</v>
      </c>
      <c r="BX403">
        <f t="shared" si="385"/>
        <v>6.4996595579999445E-4</v>
      </c>
      <c r="BY403">
        <f t="shared" si="386"/>
        <v>2.2929566925052202E-4</v>
      </c>
    </row>
    <row r="404" spans="1:77" ht="15.75" thickBot="1">
      <c r="A404" s="1">
        <v>40743</v>
      </c>
      <c r="B404" s="3">
        <v>24.2</v>
      </c>
      <c r="C404" s="3">
        <v>296</v>
      </c>
      <c r="D404" s="3">
        <v>844</v>
      </c>
      <c r="E404" s="3">
        <v>804.8</v>
      </c>
      <c r="F404" s="2">
        <v>119.3</v>
      </c>
      <c r="G404" s="3">
        <v>4045</v>
      </c>
      <c r="H404" s="2">
        <v>238.5</v>
      </c>
      <c r="I404" s="3">
        <v>183.74</v>
      </c>
      <c r="J404" s="3">
        <v>456</v>
      </c>
      <c r="K404" s="3">
        <v>9929</v>
      </c>
      <c r="L404" s="3">
        <v>421</v>
      </c>
      <c r="M404" s="3">
        <v>173.5</v>
      </c>
      <c r="N404" s="3">
        <v>871.5</v>
      </c>
      <c r="O404" s="3">
        <v>1185.5</v>
      </c>
      <c r="Q404">
        <f t="shared" si="332"/>
        <v>-1.2244897959183702E-2</v>
      </c>
      <c r="R404">
        <f t="shared" si="333"/>
        <v>-1.1686143572621035E-2</v>
      </c>
      <c r="S404">
        <f t="shared" si="334"/>
        <v>2.1372595582996373E-3</v>
      </c>
      <c r="T404">
        <f t="shared" si="335"/>
        <v>-7.5225058576890158E-3</v>
      </c>
      <c r="U404">
        <f t="shared" si="336"/>
        <v>8.8794926004228097E-3</v>
      </c>
      <c r="V404">
        <f t="shared" si="337"/>
        <v>6.9703759024147376E-3</v>
      </c>
      <c r="W404">
        <f t="shared" si="338"/>
        <v>1.059322033898305E-2</v>
      </c>
      <c r="X404">
        <f t="shared" si="339"/>
        <v>2.5098210388477082E-3</v>
      </c>
      <c r="Y404">
        <f t="shared" si="340"/>
        <v>7.7348066298342545E-3</v>
      </c>
      <c r="Z404">
        <f t="shared" si="341"/>
        <v>-1.7092298411421677E-3</v>
      </c>
      <c r="AA404">
        <f t="shared" si="342"/>
        <v>-9.4117647058823521E-3</v>
      </c>
      <c r="AB404">
        <f t="shared" si="343"/>
        <v>-8.5714285714285719E-3</v>
      </c>
      <c r="AC404">
        <f t="shared" si="344"/>
        <v>2.8768699654775605E-3</v>
      </c>
      <c r="AD404">
        <f t="shared" si="344"/>
        <v>-1.0112075503497476E-3</v>
      </c>
      <c r="AG404">
        <f t="shared" si="345"/>
        <v>1.6202721733837099E-4</v>
      </c>
      <c r="AH404">
        <f t="shared" si="346"/>
        <v>9.6496978778231728E-5</v>
      </c>
      <c r="AI404">
        <f t="shared" si="347"/>
        <v>5.9437910431303249E-6</v>
      </c>
      <c r="AJ404">
        <f t="shared" si="348"/>
        <v>5.4527010338326523E-5</v>
      </c>
      <c r="AK404">
        <f t="shared" si="349"/>
        <v>8.3706064595641947E-5</v>
      </c>
      <c r="AL404">
        <f t="shared" si="350"/>
        <v>4.5340035255608257E-5</v>
      </c>
      <c r="AM404">
        <f t="shared" si="351"/>
        <v>1.4361723620566835E-4</v>
      </c>
      <c r="AN404">
        <f t="shared" si="352"/>
        <v>1.3993649613534834E-5</v>
      </c>
      <c r="AO404">
        <f t="shared" si="353"/>
        <v>5.3660771181075912E-5</v>
      </c>
      <c r="AP404">
        <f t="shared" si="354"/>
        <v>4.8322316931957245E-6</v>
      </c>
      <c r="AQ404">
        <f t="shared" si="355"/>
        <v>8.2913028591644389E-5</v>
      </c>
      <c r="AR404">
        <f t="shared" si="356"/>
        <v>7.07375637464736E-5</v>
      </c>
      <c r="AS404">
        <f t="shared" si="357"/>
        <v>7.1108424334553715E-6</v>
      </c>
      <c r="AT404">
        <f t="shared" si="358"/>
        <v>7.2302444691463312E-7</v>
      </c>
      <c r="AV404">
        <f t="shared" si="359"/>
        <v>-4.461113304382152E-2</v>
      </c>
      <c r="AW404">
        <f t="shared" si="360"/>
        <v>-0.11930972924724791</v>
      </c>
      <c r="AX404">
        <f t="shared" si="361"/>
        <v>-4.954954954954955E-2</v>
      </c>
      <c r="AY404">
        <f t="shared" si="362"/>
        <v>-1.5173764072442596E-2</v>
      </c>
      <c r="AZ404">
        <f t="shared" si="363"/>
        <v>2.4474023185916655E-2</v>
      </c>
      <c r="BA404">
        <f t="shared" si="364"/>
        <v>-8.5784313725490204E-3</v>
      </c>
      <c r="BB404">
        <f t="shared" si="365"/>
        <v>-6.8359375E-2</v>
      </c>
      <c r="BC404">
        <f t="shared" si="366"/>
        <v>-0.14059869036482694</v>
      </c>
      <c r="BD404">
        <f t="shared" si="367"/>
        <v>-3.3283866864532517E-2</v>
      </c>
      <c r="BE404">
        <f t="shared" si="368"/>
        <v>5.2246714709622721E-2</v>
      </c>
      <c r="BF404">
        <f t="shared" si="369"/>
        <v>-4.7483380816711453E-4</v>
      </c>
      <c r="BG404">
        <f t="shared" si="370"/>
        <v>1.5213575190169656E-2</v>
      </c>
      <c r="BH404">
        <f t="shared" si="371"/>
        <v>-5.7837837837837837E-2</v>
      </c>
      <c r="BI404">
        <f t="shared" si="372"/>
        <v>-2.3476112026359144E-2</v>
      </c>
      <c r="BL404">
        <f t="shared" si="373"/>
        <v>3.2779129321223984E-3</v>
      </c>
      <c r="BM404">
        <f t="shared" si="374"/>
        <v>7.0225178339452824E-3</v>
      </c>
      <c r="BN404">
        <f t="shared" si="375"/>
        <v>1.8795654752301366E-3</v>
      </c>
      <c r="BO404">
        <f t="shared" si="376"/>
        <v>1.770137967254761E-4</v>
      </c>
      <c r="BP404">
        <f t="shared" si="377"/>
        <v>8.163268228905847E-4</v>
      </c>
      <c r="BQ404">
        <f t="shared" si="378"/>
        <v>7.7325064330669897E-5</v>
      </c>
      <c r="BR404">
        <f t="shared" si="379"/>
        <v>1.7443682246780716E-3</v>
      </c>
      <c r="BS404">
        <f t="shared" si="380"/>
        <v>1.426811217931696E-2</v>
      </c>
      <c r="BT404">
        <f t="shared" si="381"/>
        <v>1.758559409409919E-3</v>
      </c>
      <c r="BU404">
        <f t="shared" si="382"/>
        <v>2.0760665520177988E-3</v>
      </c>
      <c r="BV404">
        <f t="shared" si="383"/>
        <v>3.2403073768989189E-5</v>
      </c>
      <c r="BW404">
        <f t="shared" si="384"/>
        <v>4.0466120537435831E-4</v>
      </c>
      <c r="BX404">
        <f t="shared" si="385"/>
        <v>3.764343472452606E-3</v>
      </c>
      <c r="BY404">
        <f t="shared" si="386"/>
        <v>3.9506851603925472E-4</v>
      </c>
    </row>
    <row r="405" spans="1:77" ht="15.75" thickBot="1">
      <c r="A405" s="1">
        <v>40742</v>
      </c>
      <c r="B405" s="3">
        <v>24.5</v>
      </c>
      <c r="C405" s="3">
        <v>299.5</v>
      </c>
      <c r="D405" s="3">
        <v>842.2</v>
      </c>
      <c r="E405" s="3">
        <v>810.9</v>
      </c>
      <c r="F405" s="2">
        <v>118.25</v>
      </c>
      <c r="G405" s="3">
        <v>4017</v>
      </c>
      <c r="H405" s="2">
        <v>236</v>
      </c>
      <c r="I405" s="3">
        <v>183.28</v>
      </c>
      <c r="J405" s="3">
        <v>452.5</v>
      </c>
      <c r="K405" s="3">
        <v>9946</v>
      </c>
      <c r="L405" s="3">
        <v>425</v>
      </c>
      <c r="M405" s="3">
        <v>175</v>
      </c>
      <c r="N405" s="3">
        <v>869</v>
      </c>
      <c r="O405" s="3">
        <v>1186.7</v>
      </c>
      <c r="Q405">
        <f t="shared" si="332"/>
        <v>6.1601642710471692E-3</v>
      </c>
      <c r="R405">
        <f t="shared" si="333"/>
        <v>-3.9756332157742796E-2</v>
      </c>
      <c r="S405">
        <f t="shared" si="334"/>
        <v>-9.1764705882352408E-3</v>
      </c>
      <c r="T405">
        <f t="shared" si="335"/>
        <v>-1.9467956469165687E-2</v>
      </c>
      <c r="U405">
        <f t="shared" si="336"/>
        <v>0</v>
      </c>
      <c r="V405">
        <f t="shared" si="337"/>
        <v>-8.1481481481481474E-3</v>
      </c>
      <c r="W405">
        <f t="shared" si="338"/>
        <v>-4.2354934349849349E-4</v>
      </c>
      <c r="X405">
        <f t="shared" si="339"/>
        <v>1.242887919129426E-2</v>
      </c>
      <c r="Y405">
        <f t="shared" si="340"/>
        <v>-1.4161220043572984E-2</v>
      </c>
      <c r="Z405">
        <f t="shared" si="341"/>
        <v>-3.8060897435897435E-3</v>
      </c>
      <c r="AA405">
        <f t="shared" si="342"/>
        <v>-9.324009324009324E-3</v>
      </c>
      <c r="AB405">
        <f t="shared" si="343"/>
        <v>5.7471264367816091E-3</v>
      </c>
      <c r="AC405">
        <f t="shared" si="344"/>
        <v>-1.6523313716613877E-2</v>
      </c>
      <c r="AD405">
        <f t="shared" si="344"/>
        <v>-1.0423615743829219E-2</v>
      </c>
      <c r="AG405">
        <f t="shared" si="345"/>
        <v>3.2217782175819502E-5</v>
      </c>
      <c r="AH405">
        <f t="shared" si="346"/>
        <v>1.4359155354864612E-3</v>
      </c>
      <c r="AI405">
        <f t="shared" si="347"/>
        <v>7.8778778428291441E-5</v>
      </c>
      <c r="AJ405">
        <f t="shared" si="348"/>
        <v>3.7363696520955605E-4</v>
      </c>
      <c r="AK405">
        <f t="shared" si="349"/>
        <v>7.2689145511734869E-8</v>
      </c>
      <c r="AL405">
        <f t="shared" si="350"/>
        <v>7.0308612133029207E-5</v>
      </c>
      <c r="AM405">
        <f t="shared" si="351"/>
        <v>9.3561360120107872E-7</v>
      </c>
      <c r="AN405">
        <f t="shared" si="352"/>
        <v>1.8659196200130181E-4</v>
      </c>
      <c r="AO405">
        <f t="shared" si="353"/>
        <v>2.1230458180656375E-4</v>
      </c>
      <c r="AP405">
        <f t="shared" si="354"/>
        <v>1.844782962701664E-5</v>
      </c>
      <c r="AQ405">
        <f t="shared" si="355"/>
        <v>8.1322588406520575E-5</v>
      </c>
      <c r="AR405">
        <f t="shared" si="356"/>
        <v>3.4904373945681207E-5</v>
      </c>
      <c r="AS405">
        <f t="shared" si="357"/>
        <v>2.8001227769477023E-4</v>
      </c>
      <c r="AT405">
        <f t="shared" si="358"/>
        <v>1.0532335274471132E-4</v>
      </c>
      <c r="AV405">
        <f t="shared" si="359"/>
        <v>-3.3911671924290197E-2</v>
      </c>
      <c r="AW405">
        <f t="shared" si="360"/>
        <v>-0.11911764705882352</v>
      </c>
      <c r="AX405">
        <f t="shared" si="361"/>
        <v>-5.6886898096304539E-2</v>
      </c>
      <c r="AY405">
        <f t="shared" si="362"/>
        <v>-2.3012048192771112E-2</v>
      </c>
      <c r="AZ405">
        <f t="shared" si="363"/>
        <v>1.284796573875803E-2</v>
      </c>
      <c r="BA405">
        <f t="shared" si="364"/>
        <v>-2.4289531212047608E-2</v>
      </c>
      <c r="BB405">
        <f t="shared" si="365"/>
        <v>-6.7193675889328064E-2</v>
      </c>
      <c r="BC405">
        <f t="shared" si="366"/>
        <v>-0.14793119479311945</v>
      </c>
      <c r="BD405">
        <f t="shared" si="367"/>
        <v>-2.0562770562770564E-2</v>
      </c>
      <c r="BE405">
        <f t="shared" si="368"/>
        <v>3.6041666666666666E-2</v>
      </c>
      <c r="BF405">
        <f t="shared" si="369"/>
        <v>2.3584905660377358E-3</v>
      </c>
      <c r="BG405">
        <f t="shared" si="370"/>
        <v>1.0976314269208583E-2</v>
      </c>
      <c r="BH405">
        <f t="shared" si="371"/>
        <v>-7.8472958642629903E-2</v>
      </c>
      <c r="BI405">
        <f t="shared" si="372"/>
        <v>-3.1818552663783958E-2</v>
      </c>
      <c r="BL405">
        <f t="shared" si="373"/>
        <v>2.1672376116228004E-3</v>
      </c>
      <c r="BM405">
        <f t="shared" si="374"/>
        <v>6.9903615763258625E-3</v>
      </c>
      <c r="BN405">
        <f t="shared" si="375"/>
        <v>2.5696083266960948E-3</v>
      </c>
      <c r="BO405">
        <f t="shared" si="376"/>
        <v>4.4702379845697795E-4</v>
      </c>
      <c r="BP405">
        <f t="shared" si="377"/>
        <v>2.8714577588602523E-4</v>
      </c>
      <c r="BQ405">
        <f t="shared" si="378"/>
        <v>6.0047380282043537E-4</v>
      </c>
      <c r="BR405">
        <f t="shared" si="379"/>
        <v>1.6483547531223155E-3</v>
      </c>
      <c r="BS405">
        <f t="shared" si="380"/>
        <v>1.6073601425447438E-2</v>
      </c>
      <c r="BT405">
        <f t="shared" si="381"/>
        <v>8.534627474777425E-4</v>
      </c>
      <c r="BU405">
        <f t="shared" si="382"/>
        <v>8.6194062171036142E-4</v>
      </c>
      <c r="BV405">
        <f t="shared" si="383"/>
        <v>7.2687460896012494E-5</v>
      </c>
      <c r="BW405">
        <f t="shared" si="384"/>
        <v>2.5214047178387811E-4</v>
      </c>
      <c r="BX405">
        <f t="shared" si="385"/>
        <v>6.7222562292603731E-3</v>
      </c>
      <c r="BY405">
        <f t="shared" si="386"/>
        <v>7.962990471953392E-4</v>
      </c>
    </row>
    <row r="406" spans="1:77" ht="15.75" thickBot="1">
      <c r="A406" s="1">
        <v>40739</v>
      </c>
      <c r="B406" s="3">
        <v>24.35</v>
      </c>
      <c r="C406" s="3">
        <v>311.89999999999998</v>
      </c>
      <c r="D406" s="3">
        <v>850</v>
      </c>
      <c r="E406" s="3">
        <v>827</v>
      </c>
      <c r="F406" s="2">
        <v>118.25</v>
      </c>
      <c r="G406" s="3">
        <v>4050</v>
      </c>
      <c r="H406" s="2">
        <v>236.1</v>
      </c>
      <c r="I406" s="3">
        <v>181.03</v>
      </c>
      <c r="J406" s="3">
        <v>459</v>
      </c>
      <c r="K406" s="3">
        <v>9984</v>
      </c>
      <c r="L406" s="3">
        <v>429</v>
      </c>
      <c r="M406" s="3">
        <v>174</v>
      </c>
      <c r="N406" s="3">
        <v>883.6</v>
      </c>
      <c r="O406" s="3">
        <v>1199.2</v>
      </c>
      <c r="Q406">
        <f t="shared" si="332"/>
        <v>6.1983471074381052E-3</v>
      </c>
      <c r="R406">
        <f t="shared" si="333"/>
        <v>-1.918238993710699E-2</v>
      </c>
      <c r="S406">
        <f t="shared" si="334"/>
        <v>-1.4492753623188406E-2</v>
      </c>
      <c r="T406">
        <f t="shared" si="335"/>
        <v>1.1620795107033639E-2</v>
      </c>
      <c r="U406">
        <f t="shared" si="336"/>
        <v>-1.2855831037649271E-2</v>
      </c>
      <c r="V406">
        <f t="shared" si="337"/>
        <v>7.2121362845063413E-3</v>
      </c>
      <c r="W406">
        <f t="shared" si="338"/>
        <v>-1.4196242171190003E-2</v>
      </c>
      <c r="X406">
        <f t="shared" si="339"/>
        <v>-2.1194917545282441E-2</v>
      </c>
      <c r="Y406">
        <f t="shared" si="340"/>
        <v>-2.1781746896106018E-4</v>
      </c>
      <c r="Z406">
        <f t="shared" si="341"/>
        <v>2.4096385542168677E-3</v>
      </c>
      <c r="AA406">
        <f t="shared" si="342"/>
        <v>-4.6403712296983757E-3</v>
      </c>
      <c r="AB406">
        <f t="shared" si="343"/>
        <v>-5.7142857142857143E-3</v>
      </c>
      <c r="AC406">
        <f t="shared" si="344"/>
        <v>2.3823028927963956E-3</v>
      </c>
      <c r="AD406">
        <f t="shared" si="344"/>
        <v>-1.665001665001665E-3</v>
      </c>
      <c r="AG406">
        <f t="shared" si="345"/>
        <v>3.2652697086689673E-5</v>
      </c>
      <c r="AH406">
        <f t="shared" si="346"/>
        <v>2.9996625587586166E-4</v>
      </c>
      <c r="AI406">
        <f t="shared" si="347"/>
        <v>2.0141354641529165E-4</v>
      </c>
      <c r="AJ406">
        <f t="shared" si="348"/>
        <v>1.3827549891006857E-4</v>
      </c>
      <c r="AK406">
        <f t="shared" si="349"/>
        <v>1.5841297898937844E-4</v>
      </c>
      <c r="AL406">
        <f t="shared" si="350"/>
        <v>4.865427087053983E-5</v>
      </c>
      <c r="AM406">
        <f t="shared" si="351"/>
        <v>1.6397882270746843E-4</v>
      </c>
      <c r="AN406">
        <f t="shared" si="352"/>
        <v>3.9855849703999258E-4</v>
      </c>
      <c r="AO406">
        <f t="shared" si="353"/>
        <v>3.9347120583926859E-7</v>
      </c>
      <c r="AP406">
        <f t="shared" si="354"/>
        <v>3.6888373766857068E-6</v>
      </c>
      <c r="AQ406">
        <f t="shared" si="355"/>
        <v>1.8785858948196614E-5</v>
      </c>
      <c r="AR406">
        <f t="shared" si="356"/>
        <v>3.0840471169150634E-5</v>
      </c>
      <c r="AS406">
        <f t="shared" si="357"/>
        <v>4.7177977986775618E-6</v>
      </c>
      <c r="AT406">
        <f t="shared" si="358"/>
        <v>2.262324501595768E-6</v>
      </c>
      <c r="AV406">
        <f t="shared" si="359"/>
        <v>-3.6787974683544292E-2</v>
      </c>
      <c r="AW406">
        <f t="shared" si="360"/>
        <v>-7.0342771982116317E-2</v>
      </c>
      <c r="AX406">
        <f t="shared" si="361"/>
        <v>-4.6015712682379348E-2</v>
      </c>
      <c r="AY406">
        <f t="shared" si="362"/>
        <v>-1.2065464102257822E-2</v>
      </c>
      <c r="AZ406">
        <f t="shared" si="363"/>
        <v>-2.6668861634702404E-2</v>
      </c>
      <c r="BA406">
        <f t="shared" si="364"/>
        <v>-9.7799511002444987E-3</v>
      </c>
      <c r="BB406">
        <f t="shared" si="365"/>
        <v>-7.0472440944881906E-2</v>
      </c>
      <c r="BC406">
        <f t="shared" si="366"/>
        <v>-0.16034322820037103</v>
      </c>
      <c r="BD406">
        <f t="shared" si="367"/>
        <v>-6.2784152413941927E-3</v>
      </c>
      <c r="BE406">
        <f t="shared" si="368"/>
        <v>4.054194893173528E-2</v>
      </c>
      <c r="BF406">
        <f t="shared" si="369"/>
        <v>1.4424213762118759E-2</v>
      </c>
      <c r="BG406">
        <f t="shared" si="370"/>
        <v>-4.5766590389016669E-3</v>
      </c>
      <c r="BH406">
        <f t="shared" si="371"/>
        <v>-6.2493368700265228E-2</v>
      </c>
      <c r="BI406">
        <f t="shared" si="372"/>
        <v>-2.1300905900595701E-2</v>
      </c>
      <c r="BL406">
        <f t="shared" si="373"/>
        <v>2.4433152216624121E-3</v>
      </c>
      <c r="BM406">
        <f t="shared" si="374"/>
        <v>1.2133732194353128E-3</v>
      </c>
      <c r="BN406">
        <f t="shared" si="375"/>
        <v>1.5856418642212612E-3</v>
      </c>
      <c r="BO406">
        <f t="shared" si="376"/>
        <v>1.0396561915130152E-4</v>
      </c>
      <c r="BP406">
        <f t="shared" si="377"/>
        <v>5.094704063089956E-4</v>
      </c>
      <c r="BQ406">
        <f t="shared" si="378"/>
        <v>9.9899762472231566E-5</v>
      </c>
      <c r="BR406">
        <f t="shared" si="379"/>
        <v>1.9253403521963825E-3</v>
      </c>
      <c r="BS406">
        <f t="shared" si="380"/>
        <v>1.9374897583325661E-2</v>
      </c>
      <c r="BT406">
        <f t="shared" si="381"/>
        <v>2.2289682065734974E-4</v>
      </c>
      <c r="BU406">
        <f t="shared" si="382"/>
        <v>1.1464391636202703E-3</v>
      </c>
      <c r="BV406">
        <f t="shared" si="383"/>
        <v>4.2400646869887463E-4</v>
      </c>
      <c r="BW406">
        <f t="shared" si="384"/>
        <v>1.0624887017677937E-7</v>
      </c>
      <c r="BX406">
        <f t="shared" si="385"/>
        <v>4.3572906093921641E-3</v>
      </c>
      <c r="BY406">
        <f t="shared" si="386"/>
        <v>3.1332980579893961E-4</v>
      </c>
    </row>
    <row r="407" spans="1:77" ht="15.75" thickBot="1">
      <c r="A407" s="1">
        <v>40738</v>
      </c>
      <c r="B407" s="3">
        <v>24.2</v>
      </c>
      <c r="C407" s="3">
        <v>318</v>
      </c>
      <c r="D407" s="3">
        <v>862.5</v>
      </c>
      <c r="E407" s="3">
        <v>817.5</v>
      </c>
      <c r="F407" s="2">
        <v>119.79</v>
      </c>
      <c r="G407" s="3">
        <v>4021</v>
      </c>
      <c r="H407" s="2">
        <v>239.5</v>
      </c>
      <c r="I407" s="3">
        <v>184.95</v>
      </c>
      <c r="J407" s="3">
        <v>459.1</v>
      </c>
      <c r="K407" s="3">
        <v>9960</v>
      </c>
      <c r="L407" s="3">
        <v>431</v>
      </c>
      <c r="M407" s="3">
        <v>175</v>
      </c>
      <c r="N407" s="3">
        <v>881.5</v>
      </c>
      <c r="O407" s="3">
        <v>1201.2</v>
      </c>
      <c r="Q407">
        <f t="shared" si="332"/>
        <v>8.3333333333333037E-3</v>
      </c>
      <c r="R407">
        <f t="shared" si="333"/>
        <v>-3.490136570561457E-2</v>
      </c>
      <c r="S407">
        <f t="shared" si="334"/>
        <v>-1.736111111111111E-3</v>
      </c>
      <c r="T407">
        <f t="shared" si="335"/>
        <v>-6.0790273556231003E-3</v>
      </c>
      <c r="U407">
        <f t="shared" si="336"/>
        <v>6.6386554621849269E-3</v>
      </c>
      <c r="V407">
        <f t="shared" si="337"/>
        <v>-4.7029702970297028E-3</v>
      </c>
      <c r="W407">
        <f t="shared" si="338"/>
        <v>2.0920502092050207E-3</v>
      </c>
      <c r="X407">
        <f t="shared" si="339"/>
        <v>-3.6919391793376402E-2</v>
      </c>
      <c r="Y407">
        <f t="shared" si="340"/>
        <v>4.5951859956236824E-3</v>
      </c>
      <c r="Z407">
        <f t="shared" si="341"/>
        <v>6.0606060606060606E-3</v>
      </c>
      <c r="AA407">
        <f t="shared" si="342"/>
        <v>-1.3901760889713224E-3</v>
      </c>
      <c r="AB407">
        <f t="shared" si="343"/>
        <v>-6.2817657472453677E-4</v>
      </c>
      <c r="AC407">
        <f t="shared" si="344"/>
        <v>4.5397798206784387E-4</v>
      </c>
      <c r="AD407">
        <f t="shared" si="344"/>
        <v>-3.2362459546924436E-3</v>
      </c>
      <c r="AG407">
        <f t="shared" si="345"/>
        <v>6.161056980262418E-5</v>
      </c>
      <c r="AH407">
        <f t="shared" si="346"/>
        <v>1.0915431237153701E-3</v>
      </c>
      <c r="AI407">
        <f t="shared" si="347"/>
        <v>2.0603201371093194E-6</v>
      </c>
      <c r="AJ407">
        <f t="shared" si="348"/>
        <v>3.529265518893002E-5</v>
      </c>
      <c r="AK407">
        <f t="shared" si="349"/>
        <v>4.7724121277918961E-5</v>
      </c>
      <c r="AL407">
        <f t="shared" si="350"/>
        <v>2.4402070932962203E-5</v>
      </c>
      <c r="AM407">
        <f t="shared" si="351"/>
        <v>1.213038877672272E-5</v>
      </c>
      <c r="AN407">
        <f t="shared" si="352"/>
        <v>1.2736621906160213E-3</v>
      </c>
      <c r="AO407">
        <f t="shared" si="353"/>
        <v>1.7520340928064685E-5</v>
      </c>
      <c r="AP407">
        <f t="shared" si="354"/>
        <v>3.1042750350930151E-5</v>
      </c>
      <c r="AQ407">
        <f t="shared" si="355"/>
        <v>1.175208924957965E-6</v>
      </c>
      <c r="AR407">
        <f t="shared" si="356"/>
        <v>2.1837922762037842E-7</v>
      </c>
      <c r="AS407">
        <f t="shared" si="357"/>
        <v>5.940153719900961E-8</v>
      </c>
      <c r="AT407">
        <f t="shared" si="358"/>
        <v>9.4577582266776918E-6</v>
      </c>
      <c r="AV407">
        <f t="shared" si="359"/>
        <v>-4.0444091990483731E-2</v>
      </c>
      <c r="AW407">
        <f t="shared" si="360"/>
        <v>-6.7448680351906154E-2</v>
      </c>
      <c r="AX407">
        <f t="shared" si="361"/>
        <v>-4.1666666666666664E-2</v>
      </c>
      <c r="AY407">
        <f t="shared" si="362"/>
        <v>-1.4941559224002865E-2</v>
      </c>
      <c r="AZ407">
        <f t="shared" si="363"/>
        <v>-2.2122448979591786E-2</v>
      </c>
      <c r="BA407">
        <f t="shared" si="364"/>
        <v>-1.7830972154372252E-2</v>
      </c>
      <c r="BB407">
        <f t="shared" si="365"/>
        <v>-5.4107424960505489E-2</v>
      </c>
      <c r="BC407">
        <f t="shared" si="366"/>
        <v>-0.151216154199174</v>
      </c>
      <c r="BD407">
        <f t="shared" si="367"/>
        <v>2.4017467248908793E-3</v>
      </c>
      <c r="BE407">
        <f t="shared" si="368"/>
        <v>4.8421052631578948E-2</v>
      </c>
      <c r="BF407">
        <f t="shared" si="369"/>
        <v>1.8912529550827423E-2</v>
      </c>
      <c r="BG407">
        <f t="shared" si="370"/>
        <v>0</v>
      </c>
      <c r="BH407">
        <f t="shared" si="371"/>
        <v>-5.5198285101822078E-2</v>
      </c>
      <c r="BI407">
        <f t="shared" si="372"/>
        <v>-2.0627802690582921E-2</v>
      </c>
      <c r="BL407">
        <f t="shared" si="373"/>
        <v>2.8181254565242419E-3</v>
      </c>
      <c r="BM407">
        <f t="shared" si="374"/>
        <v>1.0201262628895861E-3</v>
      </c>
      <c r="BN407">
        <f t="shared" si="375"/>
        <v>1.2581970071184187E-3</v>
      </c>
      <c r="BO407">
        <f t="shared" si="376"/>
        <v>1.7088890585823332E-4</v>
      </c>
      <c r="BP407">
        <f t="shared" si="377"/>
        <v>3.2490201217697884E-4</v>
      </c>
      <c r="BQ407">
        <f t="shared" si="378"/>
        <v>3.2565840189072203E-4</v>
      </c>
      <c r="BR407">
        <f t="shared" si="379"/>
        <v>7.5700283225660879E-4</v>
      </c>
      <c r="BS407">
        <f t="shared" si="380"/>
        <v>1.6917337910665887E-2</v>
      </c>
      <c r="BT407">
        <f t="shared" si="381"/>
        <v>3.9057093401621868E-5</v>
      </c>
      <c r="BU407">
        <f t="shared" si="382"/>
        <v>1.7420782777668254E-3</v>
      </c>
      <c r="BV407">
        <f t="shared" si="383"/>
        <v>6.2899301457313328E-4</v>
      </c>
      <c r="BW407">
        <f t="shared" si="384"/>
        <v>2.4035657626576671E-5</v>
      </c>
      <c r="BX407">
        <f t="shared" si="385"/>
        <v>3.4474151765888522E-3</v>
      </c>
      <c r="BY407">
        <f t="shared" si="386"/>
        <v>2.899535063918607E-4</v>
      </c>
    </row>
    <row r="408" spans="1:77" ht="15.75" thickBot="1">
      <c r="A408" s="1">
        <v>40737</v>
      </c>
      <c r="B408" s="3">
        <v>24</v>
      </c>
      <c r="C408" s="3">
        <v>329.5</v>
      </c>
      <c r="D408" s="3">
        <v>864</v>
      </c>
      <c r="E408" s="3">
        <v>822.5</v>
      </c>
      <c r="F408" s="2">
        <v>119</v>
      </c>
      <c r="G408" s="3">
        <v>4040</v>
      </c>
      <c r="H408" s="2">
        <v>239</v>
      </c>
      <c r="I408" s="3">
        <v>192.04</v>
      </c>
      <c r="J408" s="3">
        <v>457</v>
      </c>
      <c r="K408" s="3">
        <v>9900</v>
      </c>
      <c r="L408" s="3">
        <v>431.6</v>
      </c>
      <c r="M408" s="3">
        <v>175.11</v>
      </c>
      <c r="N408" s="3">
        <v>881.1</v>
      </c>
      <c r="O408" s="3">
        <v>1205.0999999999999</v>
      </c>
      <c r="Q408">
        <f t="shared" si="332"/>
        <v>-8.3263946711072329E-4</v>
      </c>
      <c r="R408">
        <f t="shared" si="333"/>
        <v>2.6479750778816199E-2</v>
      </c>
      <c r="S408">
        <f t="shared" si="334"/>
        <v>1.1709601873536301E-2</v>
      </c>
      <c r="T408">
        <f t="shared" si="335"/>
        <v>7.3484384568279241E-3</v>
      </c>
      <c r="U408">
        <f t="shared" si="336"/>
        <v>1.7094017094017096E-2</v>
      </c>
      <c r="V408">
        <f t="shared" si="337"/>
        <v>1.3801756587202008E-2</v>
      </c>
      <c r="W408">
        <f t="shared" si="338"/>
        <v>1.9189765458422176E-2</v>
      </c>
      <c r="X408">
        <f t="shared" si="339"/>
        <v>-2.2697201017811745E-2</v>
      </c>
      <c r="Y408">
        <f t="shared" si="340"/>
        <v>8.8300220750551876E-3</v>
      </c>
      <c r="Z408">
        <f t="shared" si="341"/>
        <v>-8.0160320641282558E-3</v>
      </c>
      <c r="AA408">
        <f t="shared" si="342"/>
        <v>-3.2332563510392084E-3</v>
      </c>
      <c r="AB408">
        <f t="shared" si="343"/>
        <v>1.5130434782608775E-2</v>
      </c>
      <c r="AC408">
        <f t="shared" si="344"/>
        <v>-3.8439796495194768E-3</v>
      </c>
      <c r="AD408">
        <f t="shared" si="344"/>
        <v>8.5362791865426536E-3</v>
      </c>
      <c r="AG408">
        <f t="shared" si="345"/>
        <v>1.7337850622638133E-6</v>
      </c>
      <c r="AH408">
        <f t="shared" si="346"/>
        <v>8.0330335889216404E-4</v>
      </c>
      <c r="AI408">
        <f t="shared" si="347"/>
        <v>1.4424806164677642E-4</v>
      </c>
      <c r="AJ408">
        <f t="shared" si="348"/>
        <v>5.6050731394065104E-5</v>
      </c>
      <c r="AK408">
        <f t="shared" si="349"/>
        <v>3.0149551967464358E-4</v>
      </c>
      <c r="AL408">
        <f t="shared" si="350"/>
        <v>1.8400601419278471E-4</v>
      </c>
      <c r="AM408">
        <f t="shared" si="351"/>
        <v>4.2356052075377416E-4</v>
      </c>
      <c r="AN408">
        <f t="shared" si="352"/>
        <v>4.6079831654192234E-4</v>
      </c>
      <c r="AO408">
        <f t="shared" si="353"/>
        <v>7.0905943750523164E-5</v>
      </c>
      <c r="AP408">
        <f t="shared" si="354"/>
        <v>7.2335637186380459E-5</v>
      </c>
      <c r="AQ408">
        <f t="shared" si="355"/>
        <v>8.5682117890526802E-6</v>
      </c>
      <c r="AR408">
        <f t="shared" si="356"/>
        <v>2.3382387784508807E-4</v>
      </c>
      <c r="AS408">
        <f t="shared" si="357"/>
        <v>1.6436807860567979E-5</v>
      </c>
      <c r="AT408">
        <f t="shared" si="358"/>
        <v>7.5640910289279516E-5</v>
      </c>
      <c r="AV408">
        <f t="shared" si="359"/>
        <v>-2.9518803073190474E-2</v>
      </c>
      <c r="AW408">
        <f t="shared" si="360"/>
        <v>-3.2589547856723494E-2</v>
      </c>
      <c r="AX408">
        <f t="shared" si="361"/>
        <v>-2.3728813559322035E-2</v>
      </c>
      <c r="AY408">
        <f t="shared" si="362"/>
        <v>-3.6341611144760752E-3</v>
      </c>
      <c r="AZ408">
        <f t="shared" si="363"/>
        <v>-2.6584867075664622E-2</v>
      </c>
      <c r="BA408">
        <f t="shared" si="364"/>
        <v>-4.9261083743842365E-3</v>
      </c>
      <c r="BB408">
        <f t="shared" si="365"/>
        <v>-4.0160642570281124E-2</v>
      </c>
      <c r="BC408">
        <f t="shared" si="366"/>
        <v>-0.11665133394664219</v>
      </c>
      <c r="BD408">
        <f t="shared" si="367"/>
        <v>1.5555555555555555E-2</v>
      </c>
      <c r="BE408">
        <f t="shared" si="368"/>
        <v>4.2105263157894736E-2</v>
      </c>
      <c r="BF408">
        <f t="shared" si="369"/>
        <v>2.7863777089783392E-2</v>
      </c>
      <c r="BG408">
        <f t="shared" si="370"/>
        <v>6.3793103448276647E-3</v>
      </c>
      <c r="BH408">
        <f t="shared" si="371"/>
        <v>-4.9822064056939432E-2</v>
      </c>
      <c r="BI408">
        <f t="shared" si="372"/>
        <v>-8.4745762711865898E-3</v>
      </c>
      <c r="BL408">
        <f t="shared" si="373"/>
        <v>1.7775271954605227E-3</v>
      </c>
      <c r="BM408">
        <f t="shared" si="374"/>
        <v>8.524747294666408E-6</v>
      </c>
      <c r="BN408">
        <f t="shared" si="375"/>
        <v>3.0741379354991917E-4</v>
      </c>
      <c r="BO408">
        <f t="shared" si="376"/>
        <v>3.1154023506945396E-6</v>
      </c>
      <c r="BP408">
        <f t="shared" si="377"/>
        <v>5.056857032252034E-4</v>
      </c>
      <c r="BQ408">
        <f t="shared" si="378"/>
        <v>2.6431363080350485E-5</v>
      </c>
      <c r="BR408">
        <f t="shared" si="379"/>
        <v>1.8406083161908921E-4</v>
      </c>
      <c r="BS408">
        <f t="shared" si="380"/>
        <v>9.1206027660824997E-3</v>
      </c>
      <c r="BT408">
        <f t="shared" si="381"/>
        <v>4.7668548943582178E-5</v>
      </c>
      <c r="BU408">
        <f t="shared" si="382"/>
        <v>1.2547479640045987E-3</v>
      </c>
      <c r="BV408">
        <f t="shared" si="383"/>
        <v>1.1581076462422041E-3</v>
      </c>
      <c r="BW408">
        <f t="shared" si="384"/>
        <v>1.2728189422814645E-4</v>
      </c>
      <c r="BX408">
        <f t="shared" si="385"/>
        <v>2.8449925927821083E-3</v>
      </c>
      <c r="BY408">
        <f t="shared" si="386"/>
        <v>2.3763624268718654E-5</v>
      </c>
    </row>
    <row r="409" spans="1:77" ht="15.75" thickBot="1">
      <c r="A409" s="1">
        <v>40736</v>
      </c>
      <c r="B409" s="3">
        <v>24.02</v>
      </c>
      <c r="C409" s="3">
        <v>321</v>
      </c>
      <c r="D409" s="3">
        <v>854</v>
      </c>
      <c r="E409" s="3">
        <v>816.5</v>
      </c>
      <c r="F409" s="2">
        <v>117</v>
      </c>
      <c r="G409" s="3">
        <v>3985</v>
      </c>
      <c r="H409" s="2">
        <v>234.5</v>
      </c>
      <c r="I409" s="3">
        <v>196.5</v>
      </c>
      <c r="J409" s="3">
        <v>453</v>
      </c>
      <c r="K409" s="3">
        <v>9980</v>
      </c>
      <c r="L409" s="3">
        <v>433</v>
      </c>
      <c r="M409" s="3">
        <v>172.5</v>
      </c>
      <c r="N409" s="3">
        <v>884.5</v>
      </c>
      <c r="O409" s="3">
        <v>1194.9000000000001</v>
      </c>
      <c r="Q409">
        <f t="shared" si="332"/>
        <v>-3.732890916632097E-3</v>
      </c>
      <c r="R409">
        <f t="shared" si="333"/>
        <v>-6.1919504643962852E-3</v>
      </c>
      <c r="S409">
        <f t="shared" si="334"/>
        <v>-8.130081300813009E-3</v>
      </c>
      <c r="T409">
        <f t="shared" si="335"/>
        <v>6.1274509803921568E-4</v>
      </c>
      <c r="U409">
        <f t="shared" si="336"/>
        <v>-4.6788600595491043E-3</v>
      </c>
      <c r="V409">
        <f t="shared" si="337"/>
        <v>-1.3125309559187717E-2</v>
      </c>
      <c r="W409">
        <f t="shared" si="338"/>
        <v>-1.0548523206751054E-2</v>
      </c>
      <c r="X409">
        <f t="shared" si="339"/>
        <v>-7.575757575757576E-3</v>
      </c>
      <c r="Y409">
        <f t="shared" si="340"/>
        <v>-1.735357917570499E-2</v>
      </c>
      <c r="Z409">
        <f t="shared" si="341"/>
        <v>1.7848036715961243E-2</v>
      </c>
      <c r="AA409">
        <f t="shared" si="342"/>
        <v>-3.4522439585730723E-3</v>
      </c>
      <c r="AB409">
        <f t="shared" si="343"/>
        <v>-2.8901734104046241E-3</v>
      </c>
      <c r="AC409">
        <f t="shared" si="344"/>
        <v>-1.4594474153297708E-2</v>
      </c>
      <c r="AD409">
        <f t="shared" si="344"/>
        <v>-6.0722009648976494E-3</v>
      </c>
      <c r="AG409">
        <f t="shared" si="345"/>
        <v>1.7782955506315133E-5</v>
      </c>
      <c r="AH409">
        <f t="shared" si="346"/>
        <v>1.8741058900978274E-5</v>
      </c>
      <c r="AI409">
        <f t="shared" si="347"/>
        <v>6.1298748353221847E-5</v>
      </c>
      <c r="AJ409">
        <f t="shared" si="348"/>
        <v>5.6401644257292192E-7</v>
      </c>
      <c r="AK409">
        <f t="shared" si="349"/>
        <v>1.9441492737060706E-5</v>
      </c>
      <c r="AL409">
        <f t="shared" si="350"/>
        <v>1.7854797450149329E-4</v>
      </c>
      <c r="AM409">
        <f t="shared" si="351"/>
        <v>8.3863517814323409E-5</v>
      </c>
      <c r="AN409">
        <f t="shared" si="352"/>
        <v>4.0256105466809116E-5</v>
      </c>
      <c r="AO409">
        <f t="shared" si="353"/>
        <v>3.1552539602670431E-4</v>
      </c>
      <c r="AP409">
        <f t="shared" si="354"/>
        <v>3.0133601941722957E-4</v>
      </c>
      <c r="AQ409">
        <f t="shared" si="355"/>
        <v>9.8981868612083244E-6</v>
      </c>
      <c r="AR409">
        <f t="shared" si="356"/>
        <v>7.4491192580410859E-6</v>
      </c>
      <c r="AS409">
        <f t="shared" si="357"/>
        <v>2.1917996610986245E-4</v>
      </c>
      <c r="AT409">
        <f t="shared" si="358"/>
        <v>3.494348964185566E-5</v>
      </c>
      <c r="AV409">
        <f t="shared" si="359"/>
        <v>2.9227557411273604E-3</v>
      </c>
      <c r="AW409">
        <f t="shared" si="360"/>
        <v>-6.304728546409813E-2</v>
      </c>
      <c r="AX409">
        <f t="shared" si="361"/>
        <v>-1.8390804597701149E-2</v>
      </c>
      <c r="AY409">
        <f t="shared" si="362"/>
        <v>-2.3216031280547133E-3</v>
      </c>
      <c r="AZ409">
        <f t="shared" si="363"/>
        <v>-4.4663999346778796E-2</v>
      </c>
      <c r="BA409">
        <f t="shared" si="364"/>
        <v>-1.1901810066947682E-2</v>
      </c>
      <c r="BB409">
        <f t="shared" si="365"/>
        <v>-6.2375049980007972E-2</v>
      </c>
      <c r="BC409">
        <f t="shared" si="366"/>
        <v>-9.0277777777777776E-2</v>
      </c>
      <c r="BD409">
        <f t="shared" si="367"/>
        <v>4.2119264021280804E-3</v>
      </c>
      <c r="BE409">
        <f t="shared" si="368"/>
        <v>5.0526315789473683E-2</v>
      </c>
      <c r="BF409">
        <f t="shared" si="369"/>
        <v>3.8120354830975728E-2</v>
      </c>
      <c r="BG409">
        <f t="shared" si="370"/>
        <v>-3.6850921273031793E-2</v>
      </c>
      <c r="BH409">
        <f t="shared" si="371"/>
        <v>-3.9735099337748367E-2</v>
      </c>
      <c r="BI409">
        <f t="shared" si="372"/>
        <v>-9.7787353940498502E-3</v>
      </c>
      <c r="BL409">
        <f t="shared" si="373"/>
        <v>9.4462298063712361E-5</v>
      </c>
      <c r="BM409">
        <f t="shared" si="374"/>
        <v>7.5834257958923919E-4</v>
      </c>
      <c r="BN409">
        <f t="shared" si="375"/>
        <v>1.4872316530226099E-4</v>
      </c>
      <c r="BO409">
        <f t="shared" si="376"/>
        <v>2.0474923979746947E-7</v>
      </c>
      <c r="BP409">
        <f t="shared" si="377"/>
        <v>1.645648130632572E-3</v>
      </c>
      <c r="BQ409">
        <f t="shared" si="378"/>
        <v>1.4681795295861408E-4</v>
      </c>
      <c r="BR409">
        <f t="shared" si="379"/>
        <v>1.2803021076675952E-3</v>
      </c>
      <c r="BS409">
        <f t="shared" si="380"/>
        <v>4.778720582862191E-3</v>
      </c>
      <c r="BT409">
        <f t="shared" si="381"/>
        <v>1.9708163860548165E-5</v>
      </c>
      <c r="BU409">
        <f t="shared" si="382"/>
        <v>1.9222502475435231E-3</v>
      </c>
      <c r="BV409">
        <f t="shared" si="383"/>
        <v>1.961387831170374E-3</v>
      </c>
      <c r="BW409">
        <f t="shared" si="384"/>
        <v>1.0206941186966766E-3</v>
      </c>
      <c r="BX409">
        <f t="shared" si="385"/>
        <v>1.8706928800243715E-3</v>
      </c>
      <c r="BY409">
        <f t="shared" si="386"/>
        <v>3.8179471487845214E-5</v>
      </c>
    </row>
    <row r="410" spans="1:77" ht="15.75" thickBot="1">
      <c r="A410" s="1">
        <v>40735</v>
      </c>
      <c r="B410" s="3">
        <v>24.11</v>
      </c>
      <c r="C410" s="3">
        <v>323</v>
      </c>
      <c r="D410" s="3">
        <v>861</v>
      </c>
      <c r="E410" s="3">
        <v>816</v>
      </c>
      <c r="F410" s="2">
        <v>117.55</v>
      </c>
      <c r="G410" s="3">
        <v>4038</v>
      </c>
      <c r="H410" s="2">
        <v>237</v>
      </c>
      <c r="I410" s="3">
        <v>198</v>
      </c>
      <c r="J410" s="3">
        <v>461</v>
      </c>
      <c r="K410" s="3">
        <v>9805</v>
      </c>
      <c r="L410" s="3">
        <v>434.5</v>
      </c>
      <c r="M410" s="3">
        <v>173</v>
      </c>
      <c r="N410" s="3">
        <v>897.6</v>
      </c>
      <c r="O410" s="3">
        <v>1202.2</v>
      </c>
      <c r="Q410">
        <f t="shared" si="332"/>
        <v>-1.3502454991816768E-2</v>
      </c>
      <c r="R410">
        <f t="shared" si="333"/>
        <v>-1.3439218081856988E-2</v>
      </c>
      <c r="S410">
        <f t="shared" si="334"/>
        <v>-4.6242774566473991E-3</v>
      </c>
      <c r="T410">
        <f t="shared" si="335"/>
        <v>-3.8302887448438419E-2</v>
      </c>
      <c r="U410">
        <f t="shared" si="336"/>
        <v>-1.8371607515657643E-2</v>
      </c>
      <c r="V410">
        <f t="shared" si="337"/>
        <v>-4.683263495193493E-3</v>
      </c>
      <c r="W410">
        <f t="shared" si="338"/>
        <v>-1.822700911350458E-2</v>
      </c>
      <c r="X410">
        <f t="shared" si="339"/>
        <v>-1.4925373134328358E-2</v>
      </c>
      <c r="Y410">
        <f t="shared" si="340"/>
        <v>-8.6021505376344086E-3</v>
      </c>
      <c r="Z410">
        <f t="shared" si="341"/>
        <v>-8.5945399393326585E-3</v>
      </c>
      <c r="AA410">
        <f t="shared" si="342"/>
        <v>-5.2655677655677911E-3</v>
      </c>
      <c r="AB410">
        <f t="shared" si="343"/>
        <v>-8.5959885386819486E-3</v>
      </c>
      <c r="AC410">
        <f t="shared" si="344"/>
        <v>-3.6392914653784192E-2</v>
      </c>
      <c r="AD410">
        <f t="shared" si="344"/>
        <v>-1.4266972777959876E-2</v>
      </c>
      <c r="AG410">
        <f t="shared" si="345"/>
        <v>1.9562353186888966E-4</v>
      </c>
      <c r="AH410">
        <f t="shared" si="346"/>
        <v>1.340121591018974E-4</v>
      </c>
      <c r="AI410">
        <f t="shared" si="347"/>
        <v>1.8693066233392274E-5</v>
      </c>
      <c r="AJ410">
        <f t="shared" si="348"/>
        <v>1.4565383926459989E-3</v>
      </c>
      <c r="AK410">
        <f t="shared" si="349"/>
        <v>3.2768234135582662E-4</v>
      </c>
      <c r="AL410">
        <f t="shared" si="350"/>
        <v>2.4207762188756459E-5</v>
      </c>
      <c r="AM410">
        <f t="shared" si="351"/>
        <v>2.8345724509742768E-4</v>
      </c>
      <c r="AN410">
        <f t="shared" si="352"/>
        <v>1.8753619391427659E-4</v>
      </c>
      <c r="AO410">
        <f t="shared" si="353"/>
        <v>8.1209040910113365E-5</v>
      </c>
      <c r="AP410">
        <f t="shared" si="354"/>
        <v>8.2510769145950226E-5</v>
      </c>
      <c r="AQ410">
        <f t="shared" si="355"/>
        <v>2.4596265428723535E-5</v>
      </c>
      <c r="AR410">
        <f t="shared" si="356"/>
        <v>7.115129322399612E-5</v>
      </c>
      <c r="AS410">
        <f t="shared" si="357"/>
        <v>1.3397919318039338E-3</v>
      </c>
      <c r="AT410">
        <f t="shared" si="358"/>
        <v>1.9898131437874169E-4</v>
      </c>
      <c r="AV410">
        <f t="shared" si="359"/>
        <v>1.9019442096365143E-2</v>
      </c>
      <c r="AW410">
        <f t="shared" si="360"/>
        <v>-6.7821067821067824E-2</v>
      </c>
      <c r="AX410">
        <f t="shared" si="361"/>
        <v>-2.1590909090909091E-2</v>
      </c>
      <c r="AY410">
        <f t="shared" si="362"/>
        <v>-1.1986923356338513E-2</v>
      </c>
      <c r="AZ410">
        <f t="shared" si="363"/>
        <v>-4.0408163265306149E-2</v>
      </c>
      <c r="BA410">
        <f t="shared" si="364"/>
        <v>-8.836524300441826E-3</v>
      </c>
      <c r="BB410">
        <f t="shared" si="365"/>
        <v>-4.8192771084337352E-2</v>
      </c>
      <c r="BC410">
        <f t="shared" si="366"/>
        <v>-9.877105143377328E-2</v>
      </c>
      <c r="BD410">
        <f t="shared" si="367"/>
        <v>1.3186813186813187E-2</v>
      </c>
      <c r="BE410">
        <f t="shared" si="368"/>
        <v>2.7777777777777776E-2</v>
      </c>
      <c r="BF410">
        <f t="shared" si="369"/>
        <v>3.3293697978596909E-2</v>
      </c>
      <c r="BG410">
        <f t="shared" si="370"/>
        <v>-4.4251698801171156E-2</v>
      </c>
      <c r="BH410">
        <f t="shared" si="371"/>
        <v>-3.9999999999999973E-2</v>
      </c>
      <c r="BI410">
        <f t="shared" si="372"/>
        <v>-1.3296126066973116E-2</v>
      </c>
      <c r="BL410">
        <f t="shared" si="373"/>
        <v>4.0672693486418565E-5</v>
      </c>
      <c r="BM410">
        <f t="shared" si="374"/>
        <v>1.0440526115306271E-3</v>
      </c>
      <c r="BN410">
        <f t="shared" si="375"/>
        <v>2.3701573152024331E-4</v>
      </c>
      <c r="BO410">
        <f t="shared" si="376"/>
        <v>1.0237012942369443E-4</v>
      </c>
      <c r="BP410">
        <f t="shared" si="377"/>
        <v>1.3184707663554172E-3</v>
      </c>
      <c r="BQ410">
        <f t="shared" si="378"/>
        <v>8.1930739650741557E-5</v>
      </c>
      <c r="BR410">
        <f t="shared" si="379"/>
        <v>4.6651812191964356E-4</v>
      </c>
      <c r="BS410">
        <f t="shared" si="380"/>
        <v>6.0251072617836634E-3</v>
      </c>
      <c r="BT410">
        <f t="shared" si="381"/>
        <v>2.0570751222179153E-5</v>
      </c>
      <c r="BU410">
        <f t="shared" si="382"/>
        <v>4.4499634126512024E-4</v>
      </c>
      <c r="BV410">
        <f t="shared" si="383"/>
        <v>1.5571627528551193E-3</v>
      </c>
      <c r="BW410">
        <f t="shared" si="384"/>
        <v>1.5483502050629568E-3</v>
      </c>
      <c r="BX410">
        <f t="shared" si="385"/>
        <v>1.8936777582168861E-3</v>
      </c>
      <c r="BY410">
        <f t="shared" si="386"/>
        <v>9.4019098374263388E-5</v>
      </c>
    </row>
    <row r="411" spans="1:77" ht="15.75" thickBot="1">
      <c r="A411" s="1">
        <v>40732</v>
      </c>
      <c r="B411" s="3">
        <v>24.44</v>
      </c>
      <c r="C411" s="3">
        <v>327.39999999999998</v>
      </c>
      <c r="D411" s="3">
        <v>865</v>
      </c>
      <c r="E411" s="3">
        <v>848.5</v>
      </c>
      <c r="F411" s="2">
        <v>119.75</v>
      </c>
      <c r="G411" s="3">
        <v>4057</v>
      </c>
      <c r="H411" s="2">
        <v>241.4</v>
      </c>
      <c r="I411" s="3">
        <v>201</v>
      </c>
      <c r="J411" s="3">
        <v>465</v>
      </c>
      <c r="K411" s="3">
        <v>9890</v>
      </c>
      <c r="L411" s="3">
        <v>436.8</v>
      </c>
      <c r="M411" s="3">
        <v>174.5</v>
      </c>
      <c r="N411" s="3">
        <v>931.5</v>
      </c>
      <c r="O411" s="3">
        <v>1219.5999999999999</v>
      </c>
      <c r="Q411">
        <f t="shared" si="332"/>
        <v>-1.2259910093991658E-3</v>
      </c>
      <c r="R411">
        <f t="shared" si="333"/>
        <v>-8.179339594062543E-3</v>
      </c>
      <c r="S411">
        <f t="shared" si="334"/>
        <v>-1.1089516405624836E-2</v>
      </c>
      <c r="T411">
        <f t="shared" si="335"/>
        <v>-2.5832376578645237E-2</v>
      </c>
      <c r="U411">
        <f t="shared" si="336"/>
        <v>-1.0248780890982684E-2</v>
      </c>
      <c r="V411">
        <f t="shared" si="337"/>
        <v>2.4654832347140041E-4</v>
      </c>
      <c r="W411">
        <f t="shared" si="338"/>
        <v>-4.5360824742267805E-3</v>
      </c>
      <c r="X411">
        <f t="shared" si="339"/>
        <v>1.1575239053850083E-2</v>
      </c>
      <c r="Y411">
        <f t="shared" si="340"/>
        <v>0</v>
      </c>
      <c r="Z411">
        <f t="shared" si="341"/>
        <v>-1.110998889001111E-3</v>
      </c>
      <c r="AA411">
        <f t="shared" si="342"/>
        <v>6.8728522336772367E-4</v>
      </c>
      <c r="AB411">
        <f t="shared" si="343"/>
        <v>-6.829823562891228E-3</v>
      </c>
      <c r="AC411">
        <f t="shared" si="344"/>
        <v>-1.0726423109600704E-2</v>
      </c>
      <c r="AD411">
        <f t="shared" si="344"/>
        <v>-8.6164851243701324E-3</v>
      </c>
      <c r="AG411">
        <f t="shared" si="345"/>
        <v>2.9243881923673462E-6</v>
      </c>
      <c r="AH411">
        <f t="shared" si="346"/>
        <v>3.9897965022238546E-5</v>
      </c>
      <c r="AI411">
        <f t="shared" si="347"/>
        <v>1.1639792114813953E-4</v>
      </c>
      <c r="AJ411">
        <f t="shared" si="348"/>
        <v>6.6018736039997789E-4</v>
      </c>
      <c r="AK411">
        <f t="shared" si="349"/>
        <v>9.9583866720653931E-5</v>
      </c>
      <c r="AL411">
        <f t="shared" si="350"/>
        <v>9.357441209880076E-11</v>
      </c>
      <c r="AM411">
        <f t="shared" si="351"/>
        <v>9.892672525575544E-6</v>
      </c>
      <c r="AN411">
        <f t="shared" si="352"/>
        <v>1.6399944227735025E-4</v>
      </c>
      <c r="AO411">
        <f t="shared" si="353"/>
        <v>1.6765369436963319E-7</v>
      </c>
      <c r="AP411">
        <f t="shared" si="354"/>
        <v>2.5600090066952772E-6</v>
      </c>
      <c r="AQ411">
        <f t="shared" si="355"/>
        <v>9.8682523640809251E-7</v>
      </c>
      <c r="AR411">
        <f t="shared" si="356"/>
        <v>4.4474995751568942E-5</v>
      </c>
      <c r="AS411">
        <f t="shared" si="357"/>
        <v>1.196108991202918E-4</v>
      </c>
      <c r="AT411">
        <f t="shared" si="358"/>
        <v>7.1496934878080014E-5</v>
      </c>
      <c r="AV411">
        <f t="shared" si="359"/>
        <v>5.7613168724280064E-3</v>
      </c>
      <c r="AW411">
        <f t="shared" si="360"/>
        <v>-5.3483665799363984E-2</v>
      </c>
      <c r="AX411">
        <f t="shared" si="361"/>
        <v>-2.3702031602708805E-2</v>
      </c>
      <c r="AY411">
        <f t="shared" si="362"/>
        <v>1.7142172140973331E-2</v>
      </c>
      <c r="AZ411">
        <f t="shared" si="363"/>
        <v>-4.3530351437699705E-2</v>
      </c>
      <c r="BA411">
        <f t="shared" si="364"/>
        <v>-5.6372549019607842E-3</v>
      </c>
      <c r="BB411">
        <f t="shared" si="365"/>
        <v>-4.2063492063492039E-2</v>
      </c>
      <c r="BC411">
        <f t="shared" si="366"/>
        <v>-7.6286764705882332E-2</v>
      </c>
      <c r="BD411">
        <f t="shared" si="367"/>
        <v>3.7714795804507872E-2</v>
      </c>
      <c r="BE411">
        <f t="shared" si="368"/>
        <v>4.656084656084656E-2</v>
      </c>
      <c r="BF411">
        <f t="shared" si="369"/>
        <v>3.5071090047393394E-2</v>
      </c>
      <c r="BG411">
        <f t="shared" si="370"/>
        <v>-4.7489082969432259E-2</v>
      </c>
      <c r="BH411">
        <f t="shared" si="371"/>
        <v>-1.3241525423728813E-2</v>
      </c>
      <c r="BI411">
        <f t="shared" si="372"/>
        <v>-4.3268838272513526E-3</v>
      </c>
      <c r="BL411">
        <f t="shared" si="373"/>
        <v>4.7342801465103568E-5</v>
      </c>
      <c r="BM411">
        <f t="shared" si="374"/>
        <v>3.2307908964955079E-4</v>
      </c>
      <c r="BN411">
        <f t="shared" si="375"/>
        <v>3.0647536296376197E-4</v>
      </c>
      <c r="BO411">
        <f t="shared" si="376"/>
        <v>3.6142888188306208E-4</v>
      </c>
      <c r="BP411">
        <f t="shared" si="377"/>
        <v>1.5549568309659546E-3</v>
      </c>
      <c r="BQ411">
        <f t="shared" si="378"/>
        <v>3.4249306071570619E-5</v>
      </c>
      <c r="BR411">
        <f t="shared" si="379"/>
        <v>2.3931321324744157E-4</v>
      </c>
      <c r="BS411">
        <f t="shared" si="380"/>
        <v>3.0401193904269095E-3</v>
      </c>
      <c r="BT411">
        <f t="shared" si="381"/>
        <v>8.4468596401876257E-4</v>
      </c>
      <c r="BU411">
        <f t="shared" si="382"/>
        <v>1.5902552965208678E-3</v>
      </c>
      <c r="BV411">
        <f t="shared" si="383"/>
        <v>1.7005968623837043E-3</v>
      </c>
      <c r="BW411">
        <f t="shared" si="384"/>
        <v>1.8136070474744919E-3</v>
      </c>
      <c r="BX411">
        <f t="shared" si="385"/>
        <v>2.8082832993631818E-4</v>
      </c>
      <c r="BY411">
        <f t="shared" si="386"/>
        <v>5.2867782524864964E-7</v>
      </c>
    </row>
    <row r="412" spans="1:77" ht="15.75" thickBot="1">
      <c r="A412" s="1">
        <v>40731</v>
      </c>
      <c r="B412" s="3">
        <v>24.47</v>
      </c>
      <c r="C412" s="3">
        <v>330.1</v>
      </c>
      <c r="D412" s="3">
        <v>874.7</v>
      </c>
      <c r="E412" s="3">
        <v>871</v>
      </c>
      <c r="F412" s="2">
        <v>120.99</v>
      </c>
      <c r="G412" s="3">
        <v>4056</v>
      </c>
      <c r="H412" s="2">
        <v>242.5</v>
      </c>
      <c r="I412" s="3">
        <v>198.7</v>
      </c>
      <c r="J412" s="3">
        <v>465</v>
      </c>
      <c r="K412" s="3">
        <v>9901</v>
      </c>
      <c r="L412" s="3">
        <v>436.5</v>
      </c>
      <c r="M412" s="3">
        <v>175.7</v>
      </c>
      <c r="N412" s="3">
        <v>941.6</v>
      </c>
      <c r="O412" s="3">
        <v>1230.2</v>
      </c>
      <c r="Q412">
        <f t="shared" si="332"/>
        <v>8.1799591002043245E-4</v>
      </c>
      <c r="R412">
        <f t="shared" si="333"/>
        <v>3.31768388106417E-2</v>
      </c>
      <c r="S412">
        <f t="shared" si="334"/>
        <v>2.6643192488262964E-2</v>
      </c>
      <c r="T412">
        <f t="shared" si="335"/>
        <v>-1.6930022573363433E-2</v>
      </c>
      <c r="U412">
        <f t="shared" si="336"/>
        <v>-8.264462809921583E-5</v>
      </c>
      <c r="V412">
        <f t="shared" si="337"/>
        <v>-4.662576687116564E-3</v>
      </c>
      <c r="W412">
        <f t="shared" si="338"/>
        <v>-1.8218623481781375E-2</v>
      </c>
      <c r="X412">
        <f t="shared" si="339"/>
        <v>6.5346233726761163E-3</v>
      </c>
      <c r="Y412">
        <f t="shared" si="340"/>
        <v>6.4935064935064939E-3</v>
      </c>
      <c r="Z412">
        <f t="shared" si="341"/>
        <v>1.1854879918242207E-2</v>
      </c>
      <c r="AA412">
        <f t="shared" si="342"/>
        <v>-7.0518653321201604E-3</v>
      </c>
      <c r="AB412">
        <f t="shared" si="343"/>
        <v>9.1321578312559583E-3</v>
      </c>
      <c r="AC412">
        <f t="shared" si="344"/>
        <v>-4.124801692226311E-3</v>
      </c>
      <c r="AD412">
        <f t="shared" si="344"/>
        <v>-1.1367327054237282E-3</v>
      </c>
      <c r="AG412">
        <f t="shared" si="345"/>
        <v>1.1149098283019971E-7</v>
      </c>
      <c r="AH412">
        <f t="shared" si="346"/>
        <v>1.2277802122666018E-3</v>
      </c>
      <c r="AI412">
        <f t="shared" si="347"/>
        <v>7.2597493647216555E-4</v>
      </c>
      <c r="AJ412">
        <f t="shared" si="348"/>
        <v>2.8196311624908169E-4</v>
      </c>
      <c r="AK412">
        <f t="shared" si="349"/>
        <v>3.4955768335029461E-8</v>
      </c>
      <c r="AL412">
        <f t="shared" si="350"/>
        <v>2.4004626213880869E-5</v>
      </c>
      <c r="AM412">
        <f t="shared" si="351"/>
        <v>2.8317495126253887E-4</v>
      </c>
      <c r="AN412">
        <f t="shared" si="352"/>
        <v>6.030471448695436E-5</v>
      </c>
      <c r="AO412">
        <f t="shared" si="353"/>
        <v>3.7015678157426086E-5</v>
      </c>
      <c r="AP412">
        <f t="shared" si="354"/>
        <v>1.2918313708037762E-4</v>
      </c>
      <c r="AQ412">
        <f t="shared" si="355"/>
        <v>4.5505274985130219E-5</v>
      </c>
      <c r="AR412">
        <f t="shared" si="356"/>
        <v>8.636029084705951E-5</v>
      </c>
      <c r="AS412">
        <f t="shared" si="357"/>
        <v>1.8792705048598022E-5</v>
      </c>
      <c r="AT412">
        <f t="shared" si="358"/>
        <v>9.5225120961233569E-7</v>
      </c>
      <c r="AV412">
        <f t="shared" si="359"/>
        <v>-1.2908430818878592E-2</v>
      </c>
      <c r="AW412">
        <f t="shared" si="360"/>
        <v>-4.979850316637869E-2</v>
      </c>
      <c r="AX412">
        <f t="shared" si="361"/>
        <v>-1.7080570850657301E-2</v>
      </c>
      <c r="AY412">
        <f t="shared" si="362"/>
        <v>4.0496953768964256E-2</v>
      </c>
      <c r="AZ412">
        <f t="shared" si="363"/>
        <v>-3.2080000000000039E-2</v>
      </c>
      <c r="BA412">
        <f t="shared" si="364"/>
        <v>-4.662576687116564E-3</v>
      </c>
      <c r="BB412">
        <f t="shared" si="365"/>
        <v>-1.9012944983818725E-2</v>
      </c>
      <c r="BC412">
        <f t="shared" si="366"/>
        <v>-8.8113813675998243E-2</v>
      </c>
      <c r="BD412">
        <f t="shared" si="367"/>
        <v>4.1433370660694288E-2</v>
      </c>
      <c r="BE412">
        <f t="shared" si="368"/>
        <v>4.8057584418333861E-2</v>
      </c>
      <c r="BF412">
        <f t="shared" si="369"/>
        <v>4.1766109785202864E-2</v>
      </c>
      <c r="BG412">
        <f t="shared" si="370"/>
        <v>-4.6145494028230184E-2</v>
      </c>
      <c r="BH412">
        <f t="shared" si="371"/>
        <v>1.7021276595744924E-3</v>
      </c>
      <c r="BI412">
        <f t="shared" si="372"/>
        <v>3.8351693186454879E-3</v>
      </c>
      <c r="BL412">
        <f t="shared" si="373"/>
        <v>6.5282080597812064E-4</v>
      </c>
      <c r="BM412">
        <f t="shared" si="374"/>
        <v>2.0418233179029903E-4</v>
      </c>
      <c r="BN412">
        <f t="shared" si="375"/>
        <v>1.1848272441320911E-4</v>
      </c>
      <c r="BO412">
        <f t="shared" si="376"/>
        <v>1.7948834333488704E-3</v>
      </c>
      <c r="BP412">
        <f t="shared" si="377"/>
        <v>7.8302531510411112E-4</v>
      </c>
      <c r="BQ412">
        <f t="shared" si="378"/>
        <v>2.379110325052368E-5</v>
      </c>
      <c r="BR412">
        <f t="shared" si="379"/>
        <v>5.7468460750635832E-5</v>
      </c>
      <c r="BS412">
        <f t="shared" si="380"/>
        <v>4.4842210442687554E-3</v>
      </c>
      <c r="BT412">
        <f t="shared" si="381"/>
        <v>1.0746632269688164E-3</v>
      </c>
      <c r="BU412">
        <f t="shared" si="382"/>
        <v>1.7118693607797732E-3</v>
      </c>
      <c r="BV412">
        <f t="shared" si="383"/>
        <v>2.2976025314274074E-3</v>
      </c>
      <c r="BW412">
        <f t="shared" si="384"/>
        <v>1.7009748704195698E-3</v>
      </c>
      <c r="BX412">
        <f t="shared" si="385"/>
        <v>3.2916128615789834E-6</v>
      </c>
      <c r="BY412">
        <f t="shared" si="386"/>
        <v>5.5278493359155309E-5</v>
      </c>
    </row>
    <row r="413" spans="1:77" ht="15.75" thickBot="1">
      <c r="A413" s="1">
        <v>40728</v>
      </c>
      <c r="B413" s="3">
        <v>24.45</v>
      </c>
      <c r="C413" s="3">
        <v>319.5</v>
      </c>
      <c r="D413" s="3">
        <v>852</v>
      </c>
      <c r="E413" s="3">
        <v>886</v>
      </c>
      <c r="F413" s="2">
        <v>121</v>
      </c>
      <c r="G413" s="3">
        <v>4075</v>
      </c>
      <c r="H413" s="2">
        <v>247</v>
      </c>
      <c r="I413" s="3">
        <v>197.41</v>
      </c>
      <c r="J413" s="3">
        <v>462</v>
      </c>
      <c r="K413" s="3">
        <v>9785</v>
      </c>
      <c r="L413" s="3">
        <v>439.6</v>
      </c>
      <c r="M413" s="3">
        <v>174.11</v>
      </c>
      <c r="N413" s="3">
        <v>945.5</v>
      </c>
      <c r="O413" s="3">
        <v>1231.5999999999999</v>
      </c>
      <c r="Q413">
        <f t="shared" si="332"/>
        <v>2.4600246002459501E-3</v>
      </c>
      <c r="R413">
        <f t="shared" si="333"/>
        <v>-2.2636892015906938E-2</v>
      </c>
      <c r="S413">
        <f t="shared" si="334"/>
        <v>-1.7414369738207845E-2</v>
      </c>
      <c r="T413">
        <f t="shared" si="335"/>
        <v>4.3074132849693428E-3</v>
      </c>
      <c r="U413">
        <f t="shared" si="336"/>
        <v>8.3333333333333332E-3</v>
      </c>
      <c r="V413">
        <f t="shared" si="337"/>
        <v>-6.0975609756097563E-3</v>
      </c>
      <c r="W413">
        <f t="shared" si="338"/>
        <v>0</v>
      </c>
      <c r="X413">
        <f t="shared" si="339"/>
        <v>2.4176394293125791E-2</v>
      </c>
      <c r="Y413">
        <f t="shared" si="340"/>
        <v>-3.0211480362537274E-3</v>
      </c>
      <c r="Z413">
        <f t="shared" si="341"/>
        <v>4.413878053787723E-3</v>
      </c>
      <c r="AA413">
        <f t="shared" si="342"/>
        <v>2.508551881413963E-3</v>
      </c>
      <c r="AB413">
        <f t="shared" si="343"/>
        <v>6.3218390804605537E-4</v>
      </c>
      <c r="AC413">
        <f t="shared" si="344"/>
        <v>1.014957264957265E-2</v>
      </c>
      <c r="AD413">
        <f t="shared" si="344"/>
        <v>-3.1566167543505392E-3</v>
      </c>
      <c r="AG413">
        <f t="shared" si="345"/>
        <v>3.904304679944926E-6</v>
      </c>
      <c r="AH413">
        <f t="shared" si="346"/>
        <v>4.3156057248286975E-4</v>
      </c>
      <c r="AI413">
        <f t="shared" si="347"/>
        <v>2.9287667943188968E-4</v>
      </c>
      <c r="AJ413">
        <f t="shared" si="348"/>
        <v>1.9764057042616323E-5</v>
      </c>
      <c r="AK413">
        <f t="shared" si="349"/>
        <v>7.4010621022765484E-5</v>
      </c>
      <c r="AL413">
        <f t="shared" si="350"/>
        <v>4.0125078326851962E-5</v>
      </c>
      <c r="AM413">
        <f t="shared" si="351"/>
        <v>1.9343818228268964E-6</v>
      </c>
      <c r="AN413">
        <f t="shared" si="352"/>
        <v>6.455350569795794E-4</v>
      </c>
      <c r="AO413">
        <f t="shared" si="353"/>
        <v>1.1769039683642943E-5</v>
      </c>
      <c r="AP413">
        <f t="shared" si="354"/>
        <v>1.5404636922206139E-5</v>
      </c>
      <c r="AQ413">
        <f t="shared" si="355"/>
        <v>7.9222964783028182E-6</v>
      </c>
      <c r="AR413">
        <f t="shared" si="356"/>
        <v>6.2892806438150001E-7</v>
      </c>
      <c r="AS413">
        <f t="shared" si="357"/>
        <v>9.8790061651519387E-5</v>
      </c>
      <c r="AT413">
        <f t="shared" si="358"/>
        <v>8.9743242158928372E-6</v>
      </c>
      <c r="AV413">
        <f t="shared" si="359"/>
        <v>-2.1216973578863135E-2</v>
      </c>
      <c r="AW413">
        <f t="shared" si="360"/>
        <v>-8.1368602645198421E-2</v>
      </c>
      <c r="AX413">
        <f t="shared" si="361"/>
        <v>-5.3228136459606598E-2</v>
      </c>
      <c r="AY413">
        <f t="shared" si="362"/>
        <v>5.1008303677342826E-2</v>
      </c>
      <c r="AZ413">
        <f t="shared" si="363"/>
        <v>-9.6677864874953265E-2</v>
      </c>
      <c r="BA413">
        <f t="shared" si="364"/>
        <v>-6.0975609756097563E-3</v>
      </c>
      <c r="BB413">
        <f t="shared" si="365"/>
        <v>2.7881814398668284E-2</v>
      </c>
      <c r="BC413">
        <f t="shared" si="366"/>
        <v>-0.10104735883424407</v>
      </c>
      <c r="BD413">
        <f t="shared" si="367"/>
        <v>3.6106750392464734E-2</v>
      </c>
      <c r="BE413">
        <f t="shared" si="368"/>
        <v>3.4355179704016914E-2</v>
      </c>
      <c r="BF413">
        <f t="shared" si="369"/>
        <v>5.4196642685851372E-2</v>
      </c>
      <c r="BG413">
        <f t="shared" si="370"/>
        <v>-3.965802537231107E-2</v>
      </c>
      <c r="BH413">
        <f t="shared" si="371"/>
        <v>-1.3048016701461378E-2</v>
      </c>
      <c r="BI413">
        <f t="shared" si="372"/>
        <v>0</v>
      </c>
      <c r="BL413">
        <f t="shared" si="373"/>
        <v>1.1464251766428798E-3</v>
      </c>
      <c r="BM413">
        <f t="shared" si="374"/>
        <v>2.1030788634250224E-3</v>
      </c>
      <c r="BN413">
        <f t="shared" si="375"/>
        <v>2.212060064792716E-3</v>
      </c>
      <c r="BO413">
        <f t="shared" si="376"/>
        <v>2.7960209696558354E-3</v>
      </c>
      <c r="BP413">
        <f t="shared" si="377"/>
        <v>8.5711405322019957E-3</v>
      </c>
      <c r="BQ413">
        <f t="shared" si="378"/>
        <v>3.9848877632180954E-5</v>
      </c>
      <c r="BR413">
        <f t="shared" si="379"/>
        <v>2.9675860821823949E-3</v>
      </c>
      <c r="BS413">
        <f t="shared" si="380"/>
        <v>6.3836699201799242E-3</v>
      </c>
      <c r="BT413">
        <f t="shared" si="381"/>
        <v>7.538009775039788E-4</v>
      </c>
      <c r="BU413">
        <f t="shared" si="382"/>
        <v>7.6575830784507317E-4</v>
      </c>
      <c r="BV413">
        <f t="shared" si="383"/>
        <v>3.6437939375949403E-3</v>
      </c>
      <c r="BW413">
        <f t="shared" si="384"/>
        <v>1.2079383815084216E-3</v>
      </c>
      <c r="BX413">
        <f t="shared" si="385"/>
        <v>2.7438016302372707E-4</v>
      </c>
      <c r="BY413">
        <f t="shared" si="386"/>
        <v>1.2958426694491779E-5</v>
      </c>
    </row>
    <row r="414" spans="1:77" ht="15.75" thickBot="1">
      <c r="A414" s="1">
        <v>40725</v>
      </c>
      <c r="B414" s="3">
        <v>24.39</v>
      </c>
      <c r="C414" s="3">
        <v>326.89999999999998</v>
      </c>
      <c r="D414" s="3">
        <v>867.1</v>
      </c>
      <c r="E414" s="3">
        <v>882.2</v>
      </c>
      <c r="F414" s="2">
        <v>120</v>
      </c>
      <c r="G414" s="3">
        <v>4100</v>
      </c>
      <c r="H414" s="2">
        <v>247</v>
      </c>
      <c r="I414" s="3">
        <v>192.75</v>
      </c>
      <c r="J414" s="3">
        <v>463.4</v>
      </c>
      <c r="K414" s="3">
        <v>9742</v>
      </c>
      <c r="L414" s="3">
        <v>438.5</v>
      </c>
      <c r="M414" s="3">
        <v>174</v>
      </c>
      <c r="N414" s="3">
        <v>936</v>
      </c>
      <c r="O414" s="3">
        <v>1235.5</v>
      </c>
      <c r="Q414">
        <f t="shared" si="332"/>
        <v>2.0542317173377449E-3</v>
      </c>
      <c r="R414">
        <f t="shared" si="333"/>
        <v>-2.70833333333334E-2</v>
      </c>
      <c r="S414">
        <f t="shared" si="334"/>
        <v>4.7508690614136992E-3</v>
      </c>
      <c r="T414">
        <f t="shared" si="335"/>
        <v>2.6769087523277467E-2</v>
      </c>
      <c r="U414">
        <f t="shared" si="336"/>
        <v>-8.5922009253139968E-3</v>
      </c>
      <c r="V414">
        <f t="shared" si="337"/>
        <v>2.4449877750611247E-3</v>
      </c>
      <c r="W414">
        <f t="shared" si="338"/>
        <v>2.0283975659229209E-3</v>
      </c>
      <c r="X414">
        <f t="shared" si="339"/>
        <v>1.9571541920126889E-2</v>
      </c>
      <c r="Y414">
        <f t="shared" si="340"/>
        <v>-1.6135881104034019E-2</v>
      </c>
      <c r="Z414">
        <f t="shared" si="341"/>
        <v>4.3298969072164952E-3</v>
      </c>
      <c r="AA414">
        <f t="shared" si="342"/>
        <v>4.5819014891179842E-3</v>
      </c>
      <c r="AB414">
        <f t="shared" si="343"/>
        <v>4.0392383150605225E-3</v>
      </c>
      <c r="AC414">
        <f t="shared" si="344"/>
        <v>3.4254143646408837E-2</v>
      </c>
      <c r="AD414">
        <f t="shared" si="344"/>
        <v>8.2422066264076291E-3</v>
      </c>
      <c r="AG414">
        <f t="shared" si="345"/>
        <v>2.4653347899742397E-6</v>
      </c>
      <c r="AH414">
        <f t="shared" si="346"/>
        <v>6.3607247703369011E-4</v>
      </c>
      <c r="AI414">
        <f t="shared" si="347"/>
        <v>2.5518648843595286E-5</v>
      </c>
      <c r="AJ414">
        <f t="shared" si="348"/>
        <v>7.2400562967242532E-4</v>
      </c>
      <c r="AK414">
        <f t="shared" si="349"/>
        <v>6.9265532261109924E-5</v>
      </c>
      <c r="AL414">
        <f t="shared" si="350"/>
        <v>4.8757623070424378E-6</v>
      </c>
      <c r="AM414">
        <f t="shared" si="351"/>
        <v>1.1691052574713518E-5</v>
      </c>
      <c r="AN414">
        <f t="shared" si="352"/>
        <v>4.3274523633235994E-4</v>
      </c>
      <c r="AO414">
        <f t="shared" si="353"/>
        <v>2.7374815881060527E-4</v>
      </c>
      <c r="AP414">
        <f t="shared" si="354"/>
        <v>1.4752458896317749E-5</v>
      </c>
      <c r="AQ414">
        <f t="shared" si="355"/>
        <v>2.3892612852827241E-5</v>
      </c>
      <c r="AR414">
        <f t="shared" si="356"/>
        <v>1.7640875768713165E-5</v>
      </c>
      <c r="AS414">
        <f t="shared" si="357"/>
        <v>1.1589864442936634E-3</v>
      </c>
      <c r="AT414">
        <f t="shared" si="358"/>
        <v>7.0612185985775115E-5</v>
      </c>
      <c r="AV414">
        <f t="shared" si="359"/>
        <v>-2.8673835125447984E-2</v>
      </c>
      <c r="AW414">
        <f t="shared" si="360"/>
        <v>-9.1944444444444509E-2</v>
      </c>
      <c r="AX414">
        <f t="shared" si="361"/>
        <v>-7.7553191489361684E-2</v>
      </c>
      <c r="AY414">
        <f t="shared" si="362"/>
        <v>5.4632396891811173E-2</v>
      </c>
      <c r="AZ414">
        <f t="shared" si="363"/>
        <v>-7.6212471131639759E-2</v>
      </c>
      <c r="BA414">
        <f t="shared" si="364"/>
        <v>2.6901442895573488E-3</v>
      </c>
      <c r="BB414">
        <f t="shared" si="365"/>
        <v>-1.984126984126984E-2</v>
      </c>
      <c r="BC414">
        <f t="shared" si="366"/>
        <v>-0.12386363636363637</v>
      </c>
      <c r="BD414">
        <f t="shared" si="367"/>
        <v>3.2071269487750506E-2</v>
      </c>
      <c r="BE414">
        <f t="shared" si="368"/>
        <v>3.0354309888947648E-2</v>
      </c>
      <c r="BF414">
        <f t="shared" si="369"/>
        <v>5.4086538461538464E-2</v>
      </c>
      <c r="BG414">
        <f t="shared" si="370"/>
        <v>-3.8674033149171269E-2</v>
      </c>
      <c r="BH414">
        <f t="shared" si="371"/>
        <v>-1.4736842105263158E-2</v>
      </c>
      <c r="BI414">
        <f t="shared" si="372"/>
        <v>-3.6290322580645163E-3</v>
      </c>
      <c r="BL414">
        <f t="shared" si="373"/>
        <v>1.7069922344581131E-3</v>
      </c>
      <c r="BM414">
        <f t="shared" si="374"/>
        <v>3.1849294963628753E-3</v>
      </c>
      <c r="BN414">
        <f t="shared" si="375"/>
        <v>5.0919067415714711E-3</v>
      </c>
      <c r="BO414">
        <f t="shared" si="376"/>
        <v>3.1924203798327517E-3</v>
      </c>
      <c r="BP414">
        <f t="shared" si="377"/>
        <v>5.2005819698499253E-3</v>
      </c>
      <c r="BQ414">
        <f t="shared" si="378"/>
        <v>6.1261621994657924E-6</v>
      </c>
      <c r="BR414">
        <f t="shared" si="379"/>
        <v>4.5595860079388297E-5</v>
      </c>
      <c r="BS414">
        <f t="shared" si="380"/>
        <v>1.0550196475045579E-2</v>
      </c>
      <c r="BT414">
        <f t="shared" si="381"/>
        <v>5.4849430652086106E-4</v>
      </c>
      <c r="BU414">
        <f t="shared" si="382"/>
        <v>5.6033842096481754E-4</v>
      </c>
      <c r="BV414">
        <f t="shared" si="383"/>
        <v>3.6305134315929664E-3</v>
      </c>
      <c r="BW414">
        <f t="shared" si="384"/>
        <v>1.1405085199413508E-3</v>
      </c>
      <c r="BX414">
        <f t="shared" si="385"/>
        <v>3.3318113646675374E-4</v>
      </c>
      <c r="BY414">
        <f t="shared" si="386"/>
        <v>8.5560809261725175E-10</v>
      </c>
    </row>
    <row r="415" spans="1:77" ht="15.75" thickBot="1">
      <c r="A415" s="1">
        <v>40724</v>
      </c>
      <c r="B415" s="3">
        <v>24.34</v>
      </c>
      <c r="C415" s="3">
        <v>336</v>
      </c>
      <c r="D415" s="3">
        <v>863</v>
      </c>
      <c r="E415" s="3">
        <v>859.2</v>
      </c>
      <c r="F415" s="2">
        <v>121.04</v>
      </c>
      <c r="G415" s="3">
        <v>4090</v>
      </c>
      <c r="H415" s="2">
        <v>246.5</v>
      </c>
      <c r="I415" s="3">
        <v>189.05</v>
      </c>
      <c r="J415" s="3">
        <v>471</v>
      </c>
      <c r="K415" s="3">
        <v>9700</v>
      </c>
      <c r="L415" s="3">
        <v>436.5</v>
      </c>
      <c r="M415" s="3">
        <v>173.3</v>
      </c>
      <c r="N415" s="3">
        <v>905</v>
      </c>
      <c r="O415" s="3">
        <v>1225.4000000000001</v>
      </c>
      <c r="Q415">
        <f t="shared" si="332"/>
        <v>1.6460905349793887E-3</v>
      </c>
      <c r="R415">
        <f t="shared" si="333"/>
        <v>-5.6229653743710487E-3</v>
      </c>
      <c r="S415">
        <f t="shared" si="334"/>
        <v>-2.1967857555786532E-3</v>
      </c>
      <c r="T415">
        <f t="shared" si="335"/>
        <v>1.6443866083047546E-2</v>
      </c>
      <c r="U415">
        <f t="shared" si="336"/>
        <v>2.5762711864406831E-2</v>
      </c>
      <c r="V415">
        <f t="shared" si="337"/>
        <v>9.876543209876543E-3</v>
      </c>
      <c r="W415">
        <f t="shared" si="338"/>
        <v>2.6655560183257002E-2</v>
      </c>
      <c r="X415">
        <f t="shared" si="339"/>
        <v>5.5851063829787835E-3</v>
      </c>
      <c r="Y415">
        <f t="shared" si="340"/>
        <v>6.41025641025641E-3</v>
      </c>
      <c r="Z415">
        <f t="shared" si="341"/>
        <v>-2.7757787601521539E-3</v>
      </c>
      <c r="AA415">
        <f t="shared" si="342"/>
        <v>2.2914757103579912E-4</v>
      </c>
      <c r="AB415">
        <f t="shared" si="343"/>
        <v>-5.4519368723098347E-3</v>
      </c>
      <c r="AC415">
        <f t="shared" si="344"/>
        <v>1.3551349535222336E-2</v>
      </c>
      <c r="AD415">
        <f t="shared" si="344"/>
        <v>7.481706815752805E-3</v>
      </c>
      <c r="AG415">
        <f t="shared" si="345"/>
        <v>1.3502376779852486E-6</v>
      </c>
      <c r="AH415">
        <f t="shared" si="346"/>
        <v>1.4138422524006562E-5</v>
      </c>
      <c r="AI415">
        <f t="shared" si="347"/>
        <v>3.5950290173232248E-6</v>
      </c>
      <c r="AJ415">
        <f t="shared" si="348"/>
        <v>2.7496707733207823E-4</v>
      </c>
      <c r="AK415">
        <f t="shared" si="349"/>
        <v>6.7768174239369618E-4</v>
      </c>
      <c r="AL415">
        <f t="shared" si="350"/>
        <v>9.2923204417354481E-5</v>
      </c>
      <c r="AM415">
        <f t="shared" si="351"/>
        <v>7.8659947264869516E-4</v>
      </c>
      <c r="AN415">
        <f t="shared" si="352"/>
        <v>4.645913780623683E-5</v>
      </c>
      <c r="AO415">
        <f t="shared" si="353"/>
        <v>3.6009613207578668E-5</v>
      </c>
      <c r="AP415">
        <f t="shared" si="354"/>
        <v>1.0658805985113183E-5</v>
      </c>
      <c r="AQ415">
        <f t="shared" si="355"/>
        <v>2.8649590777914279E-7</v>
      </c>
      <c r="AR415">
        <f t="shared" si="356"/>
        <v>2.7995431591415003E-5</v>
      </c>
      <c r="AS415">
        <f t="shared" si="357"/>
        <v>1.7798483871569527E-4</v>
      </c>
      <c r="AT415">
        <f t="shared" si="358"/>
        <v>5.8409425307728457E-5</v>
      </c>
      <c r="AV415">
        <f t="shared" si="359"/>
        <v>-4.0599132834056015E-2</v>
      </c>
      <c r="AW415">
        <f t="shared" si="360"/>
        <v>-7.43801652892562E-2</v>
      </c>
      <c r="AX415">
        <f t="shared" si="361"/>
        <v>-8.2305401956614191E-2</v>
      </c>
      <c r="AY415">
        <f t="shared" si="362"/>
        <v>1.9700925706147666E-2</v>
      </c>
      <c r="AZ415">
        <f t="shared" si="363"/>
        <v>-5.5113192818110758E-2</v>
      </c>
      <c r="BA415">
        <f t="shared" si="364"/>
        <v>0</v>
      </c>
      <c r="BB415">
        <f t="shared" si="365"/>
        <v>-6.981132075471698E-2</v>
      </c>
      <c r="BC415">
        <f t="shared" si="366"/>
        <v>-0.1491899189918991</v>
      </c>
      <c r="BD415">
        <f t="shared" si="367"/>
        <v>5.1339285714285712E-2</v>
      </c>
      <c r="BE415">
        <f t="shared" si="368"/>
        <v>4.1890440386680987E-2</v>
      </c>
      <c r="BF415">
        <f t="shared" si="369"/>
        <v>5.4602561005073748E-2</v>
      </c>
      <c r="BG415">
        <f t="shared" si="370"/>
        <v>-3.9356984478935667E-2</v>
      </c>
      <c r="BH415">
        <f t="shared" si="371"/>
        <v>-5.5914875860630105E-2</v>
      </c>
      <c r="BI415">
        <f t="shared" si="372"/>
        <v>-1.6375020067426443E-2</v>
      </c>
      <c r="BL415">
        <f t="shared" si="373"/>
        <v>2.8346104966490574E-3</v>
      </c>
      <c r="BM415">
        <f t="shared" si="374"/>
        <v>1.5109469013068581E-3</v>
      </c>
      <c r="BN415">
        <f t="shared" si="375"/>
        <v>5.7927028907833831E-3</v>
      </c>
      <c r="BO415">
        <f t="shared" si="376"/>
        <v>4.6526647807758646E-4</v>
      </c>
      <c r="BP415">
        <f t="shared" si="377"/>
        <v>2.602610045489845E-3</v>
      </c>
      <c r="BQ415">
        <f t="shared" si="378"/>
        <v>4.6240380999812529E-8</v>
      </c>
      <c r="BR415">
        <f t="shared" si="379"/>
        <v>1.8677592425456714E-3</v>
      </c>
      <c r="BS415">
        <f t="shared" si="380"/>
        <v>1.6394352219125118E-2</v>
      </c>
      <c r="BT415">
        <f t="shared" si="381"/>
        <v>1.8222629135366964E-3</v>
      </c>
      <c r="BU415">
        <f t="shared" si="382"/>
        <v>1.2395750272124494E-3</v>
      </c>
      <c r="BV415">
        <f t="shared" si="383"/>
        <v>3.6929642893235607E-3</v>
      </c>
      <c r="BW415">
        <f t="shared" si="384"/>
        <v>1.1871034090123905E-3</v>
      </c>
      <c r="BX415">
        <f t="shared" si="385"/>
        <v>3.532077491755129E-3</v>
      </c>
      <c r="BY415">
        <f t="shared" si="386"/>
        <v>1.6320672099852954E-4</v>
      </c>
    </row>
    <row r="416" spans="1:77" ht="15.75" thickBot="1">
      <c r="A416" s="1">
        <v>40723</v>
      </c>
      <c r="B416" s="3">
        <v>24.3</v>
      </c>
      <c r="C416" s="3">
        <v>337.9</v>
      </c>
      <c r="D416" s="3">
        <v>864.9</v>
      </c>
      <c r="E416" s="3">
        <v>845.3</v>
      </c>
      <c r="F416" s="2">
        <v>118</v>
      </c>
      <c r="G416" s="3">
        <v>4050</v>
      </c>
      <c r="H416" s="2">
        <v>240.1</v>
      </c>
      <c r="I416" s="3">
        <v>188</v>
      </c>
      <c r="J416" s="3">
        <v>468</v>
      </c>
      <c r="K416" s="3">
        <v>9727</v>
      </c>
      <c r="L416" s="3">
        <v>436.4</v>
      </c>
      <c r="M416" s="3">
        <v>174.25</v>
      </c>
      <c r="N416" s="3">
        <v>892.9</v>
      </c>
      <c r="O416" s="3">
        <v>1216.3</v>
      </c>
      <c r="Q416">
        <f t="shared" si="332"/>
        <v>1.5461763476807397E-2</v>
      </c>
      <c r="R416">
        <f t="shared" si="333"/>
        <v>1.9613759806879905E-2</v>
      </c>
      <c r="S416">
        <f t="shared" si="334"/>
        <v>1.276346604215454E-2</v>
      </c>
      <c r="T416">
        <f t="shared" si="335"/>
        <v>3.0727960004877371E-2</v>
      </c>
      <c r="U416">
        <f t="shared" si="336"/>
        <v>9.4097519247219354E-3</v>
      </c>
      <c r="V416">
        <f t="shared" si="337"/>
        <v>3.5805626598465472E-2</v>
      </c>
      <c r="W416">
        <f t="shared" si="338"/>
        <v>1.7372881355932179E-2</v>
      </c>
      <c r="X416">
        <f t="shared" si="339"/>
        <v>-0.06</v>
      </c>
      <c r="Y416">
        <f t="shared" si="340"/>
        <v>2.0497165285651934E-2</v>
      </c>
      <c r="Z416">
        <f t="shared" si="341"/>
        <v>-1.3347022587268994E-3</v>
      </c>
      <c r="AA416">
        <f t="shared" si="342"/>
        <v>3.2183908045976487E-3</v>
      </c>
      <c r="AB416">
        <f t="shared" si="343"/>
        <v>-1.1476444597469576E-4</v>
      </c>
      <c r="AC416">
        <f t="shared" si="344"/>
        <v>1.5813424345847527E-2</v>
      </c>
      <c r="AD416">
        <f t="shared" si="344"/>
        <v>1.8932730166708475E-2</v>
      </c>
      <c r="AG416">
        <f t="shared" si="345"/>
        <v>2.2433060526426746E-4</v>
      </c>
      <c r="AH416">
        <f t="shared" si="346"/>
        <v>4.6124502642051849E-4</v>
      </c>
      <c r="AI416">
        <f t="shared" si="347"/>
        <v>1.7067320727891068E-4</v>
      </c>
      <c r="AJ416">
        <f t="shared" si="348"/>
        <v>9.5272385736298903E-4</v>
      </c>
      <c r="AK416">
        <f t="shared" si="349"/>
        <v>9.3690032672670849E-5</v>
      </c>
      <c r="AL416">
        <f t="shared" si="350"/>
        <v>1.2651360947780711E-3</v>
      </c>
      <c r="AM416">
        <f t="shared" si="351"/>
        <v>3.5207650949158233E-4</v>
      </c>
      <c r="AN416">
        <f t="shared" si="352"/>
        <v>3.4537968131132623E-3</v>
      </c>
      <c r="AO416">
        <f t="shared" si="353"/>
        <v>4.0351608993267587E-4</v>
      </c>
      <c r="AP416">
        <f t="shared" si="354"/>
        <v>3.3259042467109183E-6</v>
      </c>
      <c r="AQ416">
        <f t="shared" si="355"/>
        <v>1.2422074581231786E-5</v>
      </c>
      <c r="AR416">
        <f t="shared" si="356"/>
        <v>2.1253479196935488E-9</v>
      </c>
      <c r="AS416">
        <f t="shared" si="357"/>
        <v>2.4345893494155527E-4</v>
      </c>
      <c r="AT416">
        <f t="shared" si="358"/>
        <v>3.6456667888486871E-4</v>
      </c>
      <c r="AV416">
        <f t="shared" si="359"/>
        <v>-3.5331480746327928E-2</v>
      </c>
      <c r="AW416">
        <f t="shared" si="360"/>
        <v>-9.8933333333333401E-2</v>
      </c>
      <c r="AX416">
        <f t="shared" si="361"/>
        <v>-8.0871413390010652E-2</v>
      </c>
      <c r="AY416">
        <f t="shared" si="362"/>
        <v>-9.455147145728261E-4</v>
      </c>
      <c r="AZ416">
        <f t="shared" si="363"/>
        <v>-0.12657290895632861</v>
      </c>
      <c r="BA416">
        <f t="shared" si="364"/>
        <v>-5.1584377302873984E-3</v>
      </c>
      <c r="BB416">
        <f t="shared" si="365"/>
        <v>-0.1237226277372263</v>
      </c>
      <c r="BC416">
        <f t="shared" si="366"/>
        <v>-0.17543859649122806</v>
      </c>
      <c r="BD416">
        <f t="shared" si="367"/>
        <v>0.04</v>
      </c>
      <c r="BE416">
        <f t="shared" si="368"/>
        <v>3.478723404255319E-2</v>
      </c>
      <c r="BF416">
        <f t="shared" si="369"/>
        <v>5.9223300970873728E-2</v>
      </c>
      <c r="BG416">
        <f t="shared" si="370"/>
        <v>-4.7762172796327718E-2</v>
      </c>
      <c r="BH416">
        <f t="shared" si="371"/>
        <v>-7.0089564674026314E-2</v>
      </c>
      <c r="BI416">
        <f t="shared" si="372"/>
        <v>-2.6102970614140551E-2</v>
      </c>
      <c r="BL416">
        <f t="shared" si="373"/>
        <v>2.3014478907984835E-3</v>
      </c>
      <c r="BM416">
        <f t="shared" si="374"/>
        <v>4.0226124635468555E-3</v>
      </c>
      <c r="BN416">
        <f t="shared" si="375"/>
        <v>5.5764780247157079E-3</v>
      </c>
      <c r="BO416">
        <f t="shared" si="376"/>
        <v>8.5302986608020486E-7</v>
      </c>
      <c r="BP416">
        <f t="shared" si="377"/>
        <v>1.5000247722032484E-2</v>
      </c>
      <c r="BQ416">
        <f t="shared" si="378"/>
        <v>2.8874217423814431E-5</v>
      </c>
      <c r="BR416">
        <f t="shared" si="379"/>
        <v>9.4340207347569007E-3</v>
      </c>
      <c r="BS416">
        <f t="shared" si="380"/>
        <v>2.3805129300911988E-2</v>
      </c>
      <c r="BT416">
        <f t="shared" si="381"/>
        <v>9.8274010251234102E-4</v>
      </c>
      <c r="BU416">
        <f t="shared" si="382"/>
        <v>7.8985688644979434E-4</v>
      </c>
      <c r="BV416">
        <f t="shared" si="383"/>
        <v>4.2759180871376427E-3</v>
      </c>
      <c r="BW416">
        <f t="shared" si="384"/>
        <v>1.8369414865346885E-3</v>
      </c>
      <c r="BX416">
        <f t="shared" si="385"/>
        <v>5.4178392014399054E-3</v>
      </c>
      <c r="BY416">
        <f t="shared" si="386"/>
        <v>5.0639352126478324E-4</v>
      </c>
    </row>
    <row r="417" spans="1:77" ht="15.75" thickBot="1">
      <c r="A417" s="1">
        <v>40722</v>
      </c>
      <c r="B417" s="3">
        <v>23.93</v>
      </c>
      <c r="C417" s="3">
        <v>331.4</v>
      </c>
      <c r="D417" s="3">
        <v>854</v>
      </c>
      <c r="E417" s="3">
        <v>820.1</v>
      </c>
      <c r="F417" s="2">
        <v>116.9</v>
      </c>
      <c r="G417" s="3">
        <v>3910</v>
      </c>
      <c r="H417" s="2">
        <v>236</v>
      </c>
      <c r="I417" s="3">
        <v>200</v>
      </c>
      <c r="J417" s="3">
        <v>458.6</v>
      </c>
      <c r="K417" s="3">
        <v>9740</v>
      </c>
      <c r="L417" s="3">
        <v>435</v>
      </c>
      <c r="M417" s="3">
        <v>174.27</v>
      </c>
      <c r="N417" s="3">
        <v>879</v>
      </c>
      <c r="O417" s="3">
        <v>1193.7</v>
      </c>
      <c r="Q417">
        <f t="shared" si="332"/>
        <v>1.6743407283381811E-3</v>
      </c>
      <c r="R417">
        <f t="shared" si="333"/>
        <v>-1.515601783060928E-2</v>
      </c>
      <c r="S417">
        <f t="shared" si="334"/>
        <v>2.2297852364745654E-3</v>
      </c>
      <c r="T417">
        <f t="shared" si="335"/>
        <v>1.7999006951340615E-2</v>
      </c>
      <c r="U417">
        <f t="shared" si="336"/>
        <v>2.5728987993139914E-3</v>
      </c>
      <c r="V417">
        <f t="shared" si="337"/>
        <v>-6.3532401524777635E-3</v>
      </c>
      <c r="W417">
        <f t="shared" si="338"/>
        <v>-4.2194092827004216E-3</v>
      </c>
      <c r="X417">
        <f t="shared" si="339"/>
        <v>-2.9910269192422448E-3</v>
      </c>
      <c r="Y417">
        <f t="shared" si="340"/>
        <v>-9.5032397408206844E-3</v>
      </c>
      <c r="Z417">
        <f t="shared" si="341"/>
        <v>4.4343611426214289E-3</v>
      </c>
      <c r="AA417">
        <f t="shared" si="342"/>
        <v>9.2038656235613728E-4</v>
      </c>
      <c r="AB417">
        <f t="shared" si="343"/>
        <v>-4.1714285714285126E-3</v>
      </c>
      <c r="AC417">
        <f t="shared" si="344"/>
        <v>-9.0191657271702363E-3</v>
      </c>
      <c r="AD417">
        <f t="shared" si="344"/>
        <v>1.8464120856064167E-3</v>
      </c>
      <c r="AG417">
        <f t="shared" si="345"/>
        <v>1.4166890470767963E-6</v>
      </c>
      <c r="AH417">
        <f t="shared" si="346"/>
        <v>1.7670815151406714E-4</v>
      </c>
      <c r="AI417">
        <f t="shared" si="347"/>
        <v>6.4035052412376008E-6</v>
      </c>
      <c r="AJ417">
        <f t="shared" si="348"/>
        <v>3.2896064048349235E-4</v>
      </c>
      <c r="AK417">
        <f t="shared" si="349"/>
        <v>8.0798519874960258E-6</v>
      </c>
      <c r="AL417">
        <f t="shared" si="350"/>
        <v>4.3429616888288451E-5</v>
      </c>
      <c r="AM417">
        <f t="shared" si="351"/>
        <v>8.000914177017775E-6</v>
      </c>
      <c r="AN417">
        <f t="shared" si="352"/>
        <v>3.0977382448123159E-6</v>
      </c>
      <c r="AO417">
        <f t="shared" si="353"/>
        <v>9.8261524223251478E-5</v>
      </c>
      <c r="AP417">
        <f t="shared" si="354"/>
        <v>1.556584356999234E-5</v>
      </c>
      <c r="AQ417">
        <f t="shared" si="355"/>
        <v>1.5042829112971291E-6</v>
      </c>
      <c r="AR417">
        <f t="shared" si="356"/>
        <v>1.6084612605967202E-5</v>
      </c>
      <c r="AS417">
        <f t="shared" si="357"/>
        <v>8.5182182526024174E-5</v>
      </c>
      <c r="AT417">
        <f t="shared" si="358"/>
        <v>4.0292982284889909E-6</v>
      </c>
      <c r="AV417">
        <f t="shared" si="359"/>
        <v>-6.4503518373729418E-2</v>
      </c>
      <c r="AW417">
        <f t="shared" si="360"/>
        <v>-0.10937919914001624</v>
      </c>
      <c r="AX417">
        <f t="shared" si="361"/>
        <v>-8.5653104925053528E-2</v>
      </c>
      <c r="AY417">
        <f t="shared" si="362"/>
        <v>-2.0191158900836292E-2</v>
      </c>
      <c r="AZ417">
        <f t="shared" si="363"/>
        <v>-0.14733770970094814</v>
      </c>
      <c r="BA417">
        <f t="shared" si="364"/>
        <v>-3.3852236224363723E-2</v>
      </c>
      <c r="BB417">
        <f t="shared" si="365"/>
        <v>-0.13994169096209905</v>
      </c>
      <c r="BC417">
        <f t="shared" si="366"/>
        <v>-0.14052428018908461</v>
      </c>
      <c r="BD417">
        <f t="shared" si="367"/>
        <v>3.1721034870641221E-2</v>
      </c>
      <c r="BE417">
        <f t="shared" si="368"/>
        <v>4.5288688559776774E-2</v>
      </c>
      <c r="BF417">
        <f t="shared" si="369"/>
        <v>5.7108140947752128E-2</v>
      </c>
      <c r="BG417">
        <f t="shared" si="370"/>
        <v>-3.1833333333333276E-2</v>
      </c>
      <c r="BH417">
        <f t="shared" si="371"/>
        <v>-8.8174273858921168E-2</v>
      </c>
      <c r="BI417">
        <f t="shared" si="372"/>
        <v>-3.5939266677434988E-2</v>
      </c>
      <c r="BL417">
        <f t="shared" si="373"/>
        <v>5.9514198062394774E-3</v>
      </c>
      <c r="BM417">
        <f t="shared" si="374"/>
        <v>5.4567671926732068E-3</v>
      </c>
      <c r="BN417">
        <f t="shared" si="375"/>
        <v>6.3134960670333312E-3</v>
      </c>
      <c r="BO417">
        <f t="shared" si="376"/>
        <v>3.3569744389032433E-4</v>
      </c>
      <c r="BP417">
        <f t="shared" si="377"/>
        <v>2.0517783315067595E-2</v>
      </c>
      <c r="BQ417">
        <f t="shared" si="378"/>
        <v>1.1605790209193814E-3</v>
      </c>
      <c r="BR417">
        <f t="shared" si="379"/>
        <v>1.2847757872575674E-2</v>
      </c>
      <c r="BS417">
        <f t="shared" si="380"/>
        <v>1.4250341243765121E-2</v>
      </c>
      <c r="BT417">
        <f t="shared" si="381"/>
        <v>5.3221201264946774E-4</v>
      </c>
      <c r="BU417">
        <f t="shared" si="382"/>
        <v>1.4904114358073018E-3</v>
      </c>
      <c r="BV417">
        <f t="shared" si="383"/>
        <v>4.0037692267699074E-3</v>
      </c>
      <c r="BW417">
        <f t="shared" si="384"/>
        <v>7.2526345927678162E-4</v>
      </c>
      <c r="BX417">
        <f t="shared" si="385"/>
        <v>8.407181124992889E-3</v>
      </c>
      <c r="BY417">
        <f t="shared" si="386"/>
        <v>1.0458423029182991E-3</v>
      </c>
    </row>
    <row r="418" spans="1:77" ht="15.75" thickBot="1">
      <c r="A418" s="1">
        <v>40721</v>
      </c>
      <c r="B418" s="3">
        <v>23.89</v>
      </c>
      <c r="C418" s="3">
        <v>336.5</v>
      </c>
      <c r="D418" s="3">
        <v>852.1</v>
      </c>
      <c r="E418" s="3">
        <v>805.6</v>
      </c>
      <c r="F418" s="2">
        <v>116.6</v>
      </c>
      <c r="G418" s="3">
        <v>3935</v>
      </c>
      <c r="H418" s="2">
        <v>237</v>
      </c>
      <c r="I418" s="3">
        <v>200.6</v>
      </c>
      <c r="J418" s="3">
        <v>463</v>
      </c>
      <c r="K418" s="3">
        <v>9697</v>
      </c>
      <c r="L418" s="3">
        <v>434.6</v>
      </c>
      <c r="M418" s="3">
        <v>175</v>
      </c>
      <c r="N418" s="3">
        <v>887</v>
      </c>
      <c r="O418" s="3">
        <v>1191.5</v>
      </c>
      <c r="Q418">
        <f t="shared" si="332"/>
        <v>-1.68724279835391E-2</v>
      </c>
      <c r="R418">
        <f t="shared" si="333"/>
        <v>5.3779504033463141E-3</v>
      </c>
      <c r="S418">
        <f t="shared" si="334"/>
        <v>-2.6727584237578501E-2</v>
      </c>
      <c r="T418">
        <f t="shared" si="335"/>
        <v>-4.2027194066748793E-3</v>
      </c>
      <c r="U418">
        <f t="shared" si="336"/>
        <v>-2.0168067226890803E-2</v>
      </c>
      <c r="V418">
        <f t="shared" si="337"/>
        <v>-1.3784461152882205E-2</v>
      </c>
      <c r="W418">
        <f t="shared" si="338"/>
        <v>-2.0661157024793389E-2</v>
      </c>
      <c r="X418">
        <f t="shared" si="339"/>
        <v>-1.1822660098522196E-2</v>
      </c>
      <c r="Y418">
        <f t="shared" si="340"/>
        <v>-4.3010752688172043E-3</v>
      </c>
      <c r="Z418">
        <f t="shared" si="341"/>
        <v>-3.0927835051546389E-4</v>
      </c>
      <c r="AA418">
        <f t="shared" si="342"/>
        <v>-1.6080863772110925E-3</v>
      </c>
      <c r="AB418">
        <f t="shared" si="343"/>
        <v>5.1694428489374254E-3</v>
      </c>
      <c r="AC418">
        <f t="shared" si="344"/>
        <v>-2.2050716648291068E-2</v>
      </c>
      <c r="AD418">
        <f t="shared" si="344"/>
        <v>-1.1449431676760935E-2</v>
      </c>
      <c r="AG418">
        <f t="shared" si="345"/>
        <v>3.0124882951422874E-4</v>
      </c>
      <c r="AH418">
        <f t="shared" si="346"/>
        <v>5.2429277338440376E-5</v>
      </c>
      <c r="AI418">
        <f t="shared" si="347"/>
        <v>6.9837864704222995E-4</v>
      </c>
      <c r="AJ418">
        <f t="shared" si="348"/>
        <v>1.6519788134474284E-5</v>
      </c>
      <c r="AK418">
        <f t="shared" si="349"/>
        <v>3.9594863001852815E-4</v>
      </c>
      <c r="AL418">
        <f t="shared" si="350"/>
        <v>1.9659786573633959E-4</v>
      </c>
      <c r="AM418">
        <f t="shared" si="351"/>
        <v>3.7134586756737658E-4</v>
      </c>
      <c r="AN418">
        <f t="shared" si="352"/>
        <v>1.1218352535028693E-4</v>
      </c>
      <c r="AO418">
        <f t="shared" si="353"/>
        <v>2.2189098834210514E-5</v>
      </c>
      <c r="AP418">
        <f t="shared" si="354"/>
        <v>6.3725459234202476E-7</v>
      </c>
      <c r="AQ418">
        <f t="shared" si="355"/>
        <v>1.695154064207548E-6</v>
      </c>
      <c r="AR418">
        <f t="shared" si="356"/>
        <v>2.841219180488589E-5</v>
      </c>
      <c r="AS418">
        <f t="shared" si="357"/>
        <v>4.9555079979442566E-4</v>
      </c>
      <c r="AT418">
        <f t="shared" si="358"/>
        <v>1.2743096755310054E-4</v>
      </c>
      <c r="AV418">
        <f t="shared" si="359"/>
        <v>-6.6796875000000033E-2</v>
      </c>
      <c r="AW418">
        <f t="shared" si="360"/>
        <v>-9.372475087530302E-2</v>
      </c>
      <c r="AX418">
        <f t="shared" si="361"/>
        <v>-8.3763440860215033E-2</v>
      </c>
      <c r="AY418">
        <f t="shared" si="362"/>
        <v>-3.5325110765177824E-2</v>
      </c>
      <c r="AZ418">
        <f t="shared" si="363"/>
        <v>-9.6124031007751978E-2</v>
      </c>
      <c r="BA418">
        <f t="shared" si="364"/>
        <v>-3.0071481390189794E-2</v>
      </c>
      <c r="BB418">
        <f t="shared" si="365"/>
        <v>-0.13535206129149951</v>
      </c>
      <c r="BC418">
        <f t="shared" si="366"/>
        <v>-0.13197749891821722</v>
      </c>
      <c r="BD418">
        <f t="shared" si="367"/>
        <v>4.9886621315192746E-2</v>
      </c>
      <c r="BE418">
        <f t="shared" si="368"/>
        <v>4.8324324324324326E-2</v>
      </c>
      <c r="BF418">
        <f t="shared" si="369"/>
        <v>5.613608748481172E-2</v>
      </c>
      <c r="BG418">
        <f t="shared" si="370"/>
        <v>-3.2614704256495333E-2</v>
      </c>
      <c r="BH418">
        <f t="shared" si="371"/>
        <v>-7.7579034941763755E-2</v>
      </c>
      <c r="BI418">
        <f t="shared" si="372"/>
        <v>-3.833736884584342E-2</v>
      </c>
      <c r="BL418">
        <f t="shared" si="373"/>
        <v>6.3105233294359518E-3</v>
      </c>
      <c r="BM418">
        <f t="shared" si="374"/>
        <v>3.3890428136838725E-3</v>
      </c>
      <c r="BN418">
        <f t="shared" si="375"/>
        <v>6.0167708905723895E-3</v>
      </c>
      <c r="BO418">
        <f t="shared" si="376"/>
        <v>1.1193039287050307E-3</v>
      </c>
      <c r="BP418">
        <f t="shared" si="377"/>
        <v>8.4688988820074123E-3</v>
      </c>
      <c r="BQ418">
        <f t="shared" si="378"/>
        <v>9.1727312150015111E-4</v>
      </c>
      <c r="BR418">
        <f t="shared" si="379"/>
        <v>1.1828372340059921E-2</v>
      </c>
      <c r="BS418">
        <f t="shared" si="380"/>
        <v>1.2282848220943164E-2</v>
      </c>
      <c r="BT418">
        <f t="shared" si="381"/>
        <v>1.7003505543643519E-3</v>
      </c>
      <c r="BU418">
        <f t="shared" si="382"/>
        <v>1.7340131010895037E-3</v>
      </c>
      <c r="BV418">
        <f t="shared" si="383"/>
        <v>3.8817000791452586E-3</v>
      </c>
      <c r="BW418">
        <f t="shared" si="384"/>
        <v>7.6795975649606428E-4</v>
      </c>
      <c r="BX418">
        <f t="shared" si="385"/>
        <v>6.5764708528655508E-3</v>
      </c>
      <c r="BY418">
        <f t="shared" si="386"/>
        <v>1.206699976088955E-3</v>
      </c>
    </row>
    <row r="419" spans="1:77" ht="15.75" thickBot="1">
      <c r="A419" s="1">
        <v>40718</v>
      </c>
      <c r="B419" s="3">
        <v>24.3</v>
      </c>
      <c r="C419" s="3">
        <v>334.7</v>
      </c>
      <c r="D419" s="3">
        <v>875.5</v>
      </c>
      <c r="E419" s="3">
        <v>809</v>
      </c>
      <c r="F419" s="2">
        <v>119</v>
      </c>
      <c r="G419" s="3">
        <v>3990</v>
      </c>
      <c r="H419" s="2">
        <v>242</v>
      </c>
      <c r="I419" s="3">
        <v>203</v>
      </c>
      <c r="J419" s="3">
        <v>465</v>
      </c>
      <c r="K419" s="3">
        <v>9700</v>
      </c>
      <c r="L419" s="3">
        <v>435.3</v>
      </c>
      <c r="M419" s="3">
        <v>174.1</v>
      </c>
      <c r="N419" s="3">
        <v>907</v>
      </c>
      <c r="O419" s="3">
        <v>1205.3</v>
      </c>
      <c r="Q419">
        <f t="shared" si="332"/>
        <v>0</v>
      </c>
      <c r="R419">
        <f t="shared" si="333"/>
        <v>3.2973621103116481E-3</v>
      </c>
      <c r="S419">
        <f t="shared" si="334"/>
        <v>-5.7077625570776253E-4</v>
      </c>
      <c r="T419">
        <f t="shared" si="335"/>
        <v>-2.7994713444671339E-2</v>
      </c>
      <c r="U419">
        <f t="shared" si="336"/>
        <v>7.6206604572396763E-3</v>
      </c>
      <c r="V419">
        <f t="shared" si="337"/>
        <v>-1.2515644555694619E-3</v>
      </c>
      <c r="W419">
        <f t="shared" si="338"/>
        <v>1.9806152549515333E-2</v>
      </c>
      <c r="X419">
        <f t="shared" si="339"/>
        <v>-1.2645914396887132E-2</v>
      </c>
      <c r="Y419">
        <f t="shared" si="340"/>
        <v>-4.2826552462526769E-3</v>
      </c>
      <c r="Z419">
        <f t="shared" si="341"/>
        <v>7.2689511941848393E-3</v>
      </c>
      <c r="AA419">
        <f t="shared" si="342"/>
        <v>6.8965517241381929E-4</v>
      </c>
      <c r="AB419">
        <f t="shared" si="343"/>
        <v>-1.1474469305795584E-3</v>
      </c>
      <c r="AC419">
        <f t="shared" si="344"/>
        <v>-1.6510731975784259E-3</v>
      </c>
      <c r="AD419">
        <f t="shared" si="344"/>
        <v>-4.1312071387259357E-3</v>
      </c>
      <c r="AG419">
        <f t="shared" si="345"/>
        <v>2.3434627982572245E-7</v>
      </c>
      <c r="AH419">
        <f t="shared" si="346"/>
        <v>2.6627850922969027E-5</v>
      </c>
      <c r="AI419">
        <f t="shared" si="347"/>
        <v>7.292520654427569E-8</v>
      </c>
      <c r="AJ419">
        <f t="shared" si="348"/>
        <v>7.7598170974232657E-4</v>
      </c>
      <c r="AK419">
        <f t="shared" si="349"/>
        <v>6.2256355989365761E-5</v>
      </c>
      <c r="AL419">
        <f t="shared" si="350"/>
        <v>2.215451824387213E-6</v>
      </c>
      <c r="AM419">
        <f t="shared" si="351"/>
        <v>4.4931166889438431E-4</v>
      </c>
      <c r="AN419">
        <f t="shared" si="352"/>
        <v>1.3030055273756963E-4</v>
      </c>
      <c r="AO419">
        <f t="shared" si="353"/>
        <v>2.2015901970380243E-5</v>
      </c>
      <c r="AP419">
        <f t="shared" si="354"/>
        <v>4.5967684964944419E-5</v>
      </c>
      <c r="AQ419">
        <f t="shared" si="355"/>
        <v>9.915394241166587E-7</v>
      </c>
      <c r="AR419">
        <f t="shared" si="356"/>
        <v>9.733420473706826E-7</v>
      </c>
      <c r="AS419">
        <f t="shared" si="357"/>
        <v>3.464537731597745E-6</v>
      </c>
      <c r="AT419">
        <f t="shared" si="358"/>
        <v>1.5763345857835401E-5</v>
      </c>
      <c r="AV419">
        <f t="shared" si="359"/>
        <v>-5.6310679611650455E-2</v>
      </c>
      <c r="AW419">
        <f t="shared" si="360"/>
        <v>-9.8329741379310345E-2</v>
      </c>
      <c r="AX419">
        <f t="shared" si="361"/>
        <v>-5.6674927270768262E-2</v>
      </c>
      <c r="AY419">
        <f t="shared" si="362"/>
        <v>-2.787791396298972E-2</v>
      </c>
      <c r="AZ419">
        <f t="shared" si="363"/>
        <v>-4.3408360128617408E-2</v>
      </c>
      <c r="BA419">
        <f t="shared" si="364"/>
        <v>-1.5301085883514315E-2</v>
      </c>
      <c r="BB419">
        <f t="shared" si="365"/>
        <v>-0.11549707602339189</v>
      </c>
      <c r="BC419">
        <f t="shared" si="366"/>
        <v>-0.12987569652807548</v>
      </c>
      <c r="BD419">
        <f t="shared" si="367"/>
        <v>5.2036199095022627E-2</v>
      </c>
      <c r="BE419">
        <f t="shared" si="368"/>
        <v>4.3010752688172046E-2</v>
      </c>
      <c r="BF419">
        <f t="shared" si="369"/>
        <v>5.6553398058252456E-2</v>
      </c>
      <c r="BG419">
        <f t="shared" si="370"/>
        <v>-4.1299559471365641E-2</v>
      </c>
      <c r="BH419">
        <f t="shared" si="371"/>
        <v>-4.8767697954902989E-2</v>
      </c>
      <c r="BI419">
        <f t="shared" si="372"/>
        <v>-2.8923622300999107E-2</v>
      </c>
      <c r="BL419">
        <f t="shared" si="373"/>
        <v>4.7544620160377589E-3</v>
      </c>
      <c r="BM419">
        <f t="shared" si="374"/>
        <v>3.9464122719325154E-3</v>
      </c>
      <c r="BN419">
        <f t="shared" si="375"/>
        <v>2.5481631031076635E-3</v>
      </c>
      <c r="BO419">
        <f t="shared" si="376"/>
        <v>6.7645783811137738E-4</v>
      </c>
      <c r="BP419">
        <f t="shared" si="377"/>
        <v>1.5453507606736298E-3</v>
      </c>
      <c r="BQ419">
        <f t="shared" si="378"/>
        <v>2.4075003106710356E-4</v>
      </c>
      <c r="BR419">
        <f t="shared" si="379"/>
        <v>7.90380306610022E-3</v>
      </c>
      <c r="BS419">
        <f t="shared" si="380"/>
        <v>1.1821388633632694E-2</v>
      </c>
      <c r="BT419">
        <f t="shared" si="381"/>
        <v>1.8822482389116053E-3</v>
      </c>
      <c r="BU419">
        <f t="shared" si="382"/>
        <v>1.3197171393924388E-3</v>
      </c>
      <c r="BV419">
        <f t="shared" si="383"/>
        <v>3.9338738715139418E-3</v>
      </c>
      <c r="BW419">
        <f t="shared" si="384"/>
        <v>1.3247373902473369E-3</v>
      </c>
      <c r="BX419">
        <f t="shared" si="385"/>
        <v>2.733627727086462E-3</v>
      </c>
      <c r="BY419">
        <f t="shared" si="386"/>
        <v>6.412969139924378E-4</v>
      </c>
    </row>
    <row r="420" spans="1:77" ht="15.75" thickBot="1">
      <c r="A420" s="1">
        <v>40717</v>
      </c>
      <c r="B420" s="3">
        <v>24.3</v>
      </c>
      <c r="C420" s="3">
        <v>333.6</v>
      </c>
      <c r="D420" s="3">
        <v>876</v>
      </c>
      <c r="E420" s="3">
        <v>832.3</v>
      </c>
      <c r="F420" s="2">
        <v>118.1</v>
      </c>
      <c r="G420" s="3">
        <v>3995</v>
      </c>
      <c r="H420" s="2">
        <v>237.3</v>
      </c>
      <c r="I420" s="3">
        <v>205.6</v>
      </c>
      <c r="J420" s="3">
        <v>467</v>
      </c>
      <c r="K420" s="3">
        <v>9630</v>
      </c>
      <c r="L420" s="3">
        <v>435</v>
      </c>
      <c r="M420" s="3">
        <v>174.3</v>
      </c>
      <c r="N420" s="3">
        <v>908.5</v>
      </c>
      <c r="O420" s="3">
        <v>1210.3</v>
      </c>
      <c r="Q420">
        <f t="shared" si="332"/>
        <v>-1.6194331983805613E-2</v>
      </c>
      <c r="R420">
        <f t="shared" si="333"/>
        <v>-2.7121609798775023E-2</v>
      </c>
      <c r="S420">
        <f t="shared" si="334"/>
        <v>-1.6835016835016835E-2</v>
      </c>
      <c r="T420">
        <f t="shared" si="335"/>
        <v>-1.5029585798816622E-2</v>
      </c>
      <c r="U420">
        <f t="shared" si="336"/>
        <v>-3.0377668308702817E-2</v>
      </c>
      <c r="V420">
        <f t="shared" si="337"/>
        <v>-1.8909626719056976E-2</v>
      </c>
      <c r="W420">
        <f t="shared" si="338"/>
        <v>-2.3054755043227643E-2</v>
      </c>
      <c r="X420">
        <f t="shared" si="339"/>
        <v>7.8431372549019329E-3</v>
      </c>
      <c r="Y420">
        <f t="shared" si="340"/>
        <v>-1.0695187165775401E-3</v>
      </c>
      <c r="Z420">
        <f t="shared" si="341"/>
        <v>-7.2164948453608251E-3</v>
      </c>
      <c r="AA420">
        <f t="shared" si="342"/>
        <v>5.7803468208092483E-3</v>
      </c>
      <c r="AB420">
        <f t="shared" si="343"/>
        <v>4.6109510086455984E-3</v>
      </c>
      <c r="AC420">
        <f t="shared" si="344"/>
        <v>-3.9469356430216233E-3</v>
      </c>
      <c r="AD420">
        <f t="shared" si="344"/>
        <v>-1.2080646477838507E-2</v>
      </c>
      <c r="AG420">
        <f t="shared" si="345"/>
        <v>2.7816986845639278E-4</v>
      </c>
      <c r="AH420">
        <f t="shared" si="346"/>
        <v>6.3800464357980876E-4</v>
      </c>
      <c r="AI420">
        <f t="shared" si="347"/>
        <v>2.7338265499978577E-4</v>
      </c>
      <c r="AJ420">
        <f t="shared" si="348"/>
        <v>2.2175142967617817E-4</v>
      </c>
      <c r="AK420">
        <f t="shared" si="349"/>
        <v>9.064952205250945E-4</v>
      </c>
      <c r="AL420">
        <f t="shared" si="350"/>
        <v>3.6658852565297492E-4</v>
      </c>
      <c r="AM420">
        <f t="shared" si="351"/>
        <v>4.6932605740715981E-4</v>
      </c>
      <c r="AN420">
        <f t="shared" si="352"/>
        <v>8.2339742709655589E-5</v>
      </c>
      <c r="AO420">
        <f t="shared" si="353"/>
        <v>2.1873643283518153E-6</v>
      </c>
      <c r="AP420">
        <f t="shared" si="354"/>
        <v>5.937471130910445E-5</v>
      </c>
      <c r="AQ420">
        <f t="shared" si="355"/>
        <v>3.7044902509895003E-5</v>
      </c>
      <c r="AR420">
        <f t="shared" si="356"/>
        <v>2.277023700880452E-5</v>
      </c>
      <c r="AS420">
        <f t="shared" si="357"/>
        <v>1.728222303707422E-5</v>
      </c>
      <c r="AT420">
        <f t="shared" si="358"/>
        <v>1.4208037735773539E-4</v>
      </c>
      <c r="AV420">
        <f t="shared" si="359"/>
        <v>-5.9961315280464243E-2</v>
      </c>
      <c r="AW420">
        <f t="shared" si="360"/>
        <v>-9.5934959349593438E-2</v>
      </c>
      <c r="AX420">
        <f t="shared" si="361"/>
        <v>-5.6034482758620691E-2</v>
      </c>
      <c r="AY420">
        <f t="shared" si="362"/>
        <v>6.4087061668681436E-3</v>
      </c>
      <c r="AZ420">
        <f t="shared" si="363"/>
        <v>-3.1173092698933643E-2</v>
      </c>
      <c r="BA420">
        <f t="shared" si="364"/>
        <v>-1.211671612265084E-2</v>
      </c>
      <c r="BB420">
        <f t="shared" si="365"/>
        <v>-0.1320409656181418</v>
      </c>
      <c r="BC420">
        <f t="shared" si="366"/>
        <v>-0.10061242344706912</v>
      </c>
      <c r="BD420">
        <f t="shared" si="367"/>
        <v>6.1363636363636363E-2</v>
      </c>
      <c r="BE420">
        <f t="shared" si="368"/>
        <v>4.1081081081081078E-2</v>
      </c>
      <c r="BF420">
        <f t="shared" si="369"/>
        <v>5.9683313032886723E-2</v>
      </c>
      <c r="BG420">
        <f t="shared" si="370"/>
        <v>-3.7601457677654472E-2</v>
      </c>
      <c r="BH420">
        <f t="shared" si="371"/>
        <v>-5.1769126395992092E-2</v>
      </c>
      <c r="BI420">
        <f t="shared" si="372"/>
        <v>-2.4816694867456253E-2</v>
      </c>
      <c r="BL420">
        <f t="shared" si="373"/>
        <v>5.2712308501766409E-3</v>
      </c>
      <c r="BM420">
        <f t="shared" si="374"/>
        <v>3.6512645562996218E-3</v>
      </c>
      <c r="BN420">
        <f t="shared" si="375"/>
        <v>2.48391484814203E-3</v>
      </c>
      <c r="BO420">
        <f t="shared" si="376"/>
        <v>6.8522254965417342E-5</v>
      </c>
      <c r="BP420">
        <f t="shared" si="377"/>
        <v>7.3309256651694443E-4</v>
      </c>
      <c r="BQ420">
        <f t="shared" si="378"/>
        <v>1.5207210466277644E-4</v>
      </c>
      <c r="BR420">
        <f t="shared" si="379"/>
        <v>1.1119117283829675E-2</v>
      </c>
      <c r="BS420">
        <f t="shared" si="380"/>
        <v>6.3143582653484203E-3</v>
      </c>
      <c r="BT420">
        <f t="shared" si="381"/>
        <v>2.7785889097750281E-3</v>
      </c>
      <c r="BU420">
        <f t="shared" si="382"/>
        <v>1.1832388939440931E-3</v>
      </c>
      <c r="BV420">
        <f t="shared" si="383"/>
        <v>4.3362905399159752E-3</v>
      </c>
      <c r="BW420">
        <f t="shared" si="384"/>
        <v>1.0692141537974975E-3</v>
      </c>
      <c r="BX420">
        <f t="shared" si="385"/>
        <v>3.0564903045501731E-3</v>
      </c>
      <c r="BY420">
        <f t="shared" si="386"/>
        <v>4.5015741374539371E-4</v>
      </c>
    </row>
    <row r="421" spans="1:77" ht="15.75" thickBot="1">
      <c r="A421" s="1">
        <v>40716</v>
      </c>
      <c r="B421" s="3">
        <v>24.7</v>
      </c>
      <c r="C421" s="3">
        <v>342.9</v>
      </c>
      <c r="D421" s="3">
        <v>891</v>
      </c>
      <c r="E421" s="3">
        <v>845</v>
      </c>
      <c r="F421" s="2">
        <v>121.8</v>
      </c>
      <c r="G421" s="3">
        <v>4072</v>
      </c>
      <c r="H421" s="2">
        <v>242.9</v>
      </c>
      <c r="I421" s="3">
        <v>204</v>
      </c>
      <c r="J421" s="3">
        <v>467.5</v>
      </c>
      <c r="K421" s="3">
        <v>9700</v>
      </c>
      <c r="L421" s="3">
        <v>432.5</v>
      </c>
      <c r="M421" s="3">
        <v>173.5</v>
      </c>
      <c r="N421" s="3">
        <v>912.1</v>
      </c>
      <c r="O421" s="3">
        <v>1225.0999999999999</v>
      </c>
      <c r="Q421">
        <f t="shared" si="332"/>
        <v>-5.2356020942407981E-3</v>
      </c>
      <c r="R421">
        <f t="shared" si="333"/>
        <v>-8.741258741259073E-4</v>
      </c>
      <c r="S421">
        <f t="shared" si="334"/>
        <v>-1.2085597072846189E-2</v>
      </c>
      <c r="T421">
        <f t="shared" si="335"/>
        <v>1.2582384661473937E-2</v>
      </c>
      <c r="U421">
        <f t="shared" si="336"/>
        <v>1.2889812889812866E-2</v>
      </c>
      <c r="V421">
        <f t="shared" si="337"/>
        <v>-1.8322082931533271E-2</v>
      </c>
      <c r="W421">
        <f t="shared" si="338"/>
        <v>-2.0564516129032234E-2</v>
      </c>
      <c r="X421">
        <f t="shared" si="339"/>
        <v>0.02</v>
      </c>
      <c r="Y421">
        <f t="shared" si="340"/>
        <v>-2.7730375426621404E-3</v>
      </c>
      <c r="Z421">
        <f t="shared" si="341"/>
        <v>1.0416666666666666E-2</v>
      </c>
      <c r="AA421">
        <f t="shared" si="342"/>
        <v>6.5161740749360283E-3</v>
      </c>
      <c r="AB421">
        <f t="shared" si="343"/>
        <v>4.6130780763471637E-4</v>
      </c>
      <c r="AC421">
        <f t="shared" si="344"/>
        <v>-5.4519681605059425E-3</v>
      </c>
      <c r="AD421">
        <f t="shared" si="344"/>
        <v>-3.9837398373984484E-3</v>
      </c>
      <c r="AG421">
        <f t="shared" si="345"/>
        <v>3.2714914891544121E-5</v>
      </c>
      <c r="AH421">
        <f t="shared" si="346"/>
        <v>9.7758725740035945E-7</v>
      </c>
      <c r="AI421">
        <f t="shared" si="347"/>
        <v>1.3888310180140104E-4</v>
      </c>
      <c r="AJ421">
        <f t="shared" si="348"/>
        <v>1.6181493247158078E-4</v>
      </c>
      <c r="AK421">
        <f t="shared" si="349"/>
        <v>1.7317039094769416E-4</v>
      </c>
      <c r="AL421">
        <f t="shared" si="350"/>
        <v>3.4443491715395642E-4</v>
      </c>
      <c r="AM421">
        <f t="shared" si="351"/>
        <v>3.6763060187445048E-4</v>
      </c>
      <c r="AN421">
        <f t="shared" si="352"/>
        <v>4.5075483640702642E-4</v>
      </c>
      <c r="AO421">
        <f t="shared" si="353"/>
        <v>1.0128261095212987E-5</v>
      </c>
      <c r="AP421">
        <f t="shared" si="354"/>
        <v>9.8558487500587926E-5</v>
      </c>
      <c r="AQ421">
        <f t="shared" si="355"/>
        <v>4.6543499334357409E-5</v>
      </c>
      <c r="AR421">
        <f t="shared" si="356"/>
        <v>3.8710017451754371E-7</v>
      </c>
      <c r="AS421">
        <f t="shared" si="357"/>
        <v>3.2060756129736577E-5</v>
      </c>
      <c r="AT421">
        <f t="shared" si="358"/>
        <v>1.4614111241373768E-5</v>
      </c>
      <c r="AV421">
        <f t="shared" si="359"/>
        <v>-4.5226130653266396E-2</v>
      </c>
      <c r="AW421">
        <f t="shared" si="360"/>
        <v>-8.8758968907786423E-2</v>
      </c>
      <c r="AX421">
        <f t="shared" si="361"/>
        <v>-5.0106609808102345E-2</v>
      </c>
      <c r="AY421">
        <f t="shared" si="362"/>
        <v>2.8981977593765165E-2</v>
      </c>
      <c r="AZ421">
        <f t="shared" si="363"/>
        <v>6.6115702479338607E-3</v>
      </c>
      <c r="BA421">
        <f t="shared" si="364"/>
        <v>-6.8292682926829268E-3</v>
      </c>
      <c r="BB421">
        <f t="shared" si="365"/>
        <v>-0.12531508822470286</v>
      </c>
      <c r="BC421">
        <f t="shared" si="366"/>
        <v>-0.1111111111111111</v>
      </c>
      <c r="BD421">
        <f t="shared" si="367"/>
        <v>5.5304740406320545E-2</v>
      </c>
      <c r="BE421">
        <f t="shared" si="368"/>
        <v>4.3010752688172046E-2</v>
      </c>
      <c r="BF421">
        <f t="shared" si="369"/>
        <v>4.5190913484775226E-2</v>
      </c>
      <c r="BG421">
        <f t="shared" si="370"/>
        <v>-5.603917301414587E-2</v>
      </c>
      <c r="BH421">
        <f t="shared" si="371"/>
        <v>-4.9004274840996766E-2</v>
      </c>
      <c r="BI421">
        <f t="shared" si="372"/>
        <v>-1.7168070597673557E-2</v>
      </c>
      <c r="BL421">
        <f t="shared" si="373"/>
        <v>3.3487121448155508E-3</v>
      </c>
      <c r="BM421">
        <f t="shared" si="374"/>
        <v>2.8355309827189628E-3</v>
      </c>
      <c r="BN421">
        <f t="shared" si="375"/>
        <v>1.9281773229098966E-3</v>
      </c>
      <c r="BO421">
        <f t="shared" si="376"/>
        <v>9.5178965965828468E-4</v>
      </c>
      <c r="BP421">
        <f t="shared" si="377"/>
        <v>1.1468226866780842E-4</v>
      </c>
      <c r="BQ421">
        <f t="shared" si="378"/>
        <v>4.962221968233458E-5</v>
      </c>
      <c r="BR421">
        <f t="shared" si="379"/>
        <v>9.7459044953773465E-3</v>
      </c>
      <c r="BS421">
        <f t="shared" si="380"/>
        <v>8.0930938088114943E-3</v>
      </c>
      <c r="BT421">
        <f t="shared" si="381"/>
        <v>2.1765421784631592E-3</v>
      </c>
      <c r="BU421">
        <f t="shared" si="382"/>
        <v>1.3197171393924388E-3</v>
      </c>
      <c r="BV421">
        <f t="shared" si="383"/>
        <v>2.6376561897899025E-3</v>
      </c>
      <c r="BW421">
        <f t="shared" si="384"/>
        <v>2.6149473174105855E-3</v>
      </c>
      <c r="BX421">
        <f t="shared" si="385"/>
        <v>2.7584221176294253E-3</v>
      </c>
      <c r="BY421">
        <f t="shared" si="386"/>
        <v>1.8409846961567846E-4</v>
      </c>
    </row>
    <row r="422" spans="1:77" ht="15.75" thickBot="1">
      <c r="A422" s="1">
        <v>40715</v>
      </c>
      <c r="B422" s="3">
        <v>24.83</v>
      </c>
      <c r="C422" s="3">
        <v>343.2</v>
      </c>
      <c r="D422" s="3">
        <v>901.9</v>
      </c>
      <c r="E422" s="3">
        <v>834.5</v>
      </c>
      <c r="F422" s="2">
        <v>120.25</v>
      </c>
      <c r="G422" s="3">
        <v>4148</v>
      </c>
      <c r="H422" s="2">
        <v>248</v>
      </c>
      <c r="I422" s="3">
        <v>200</v>
      </c>
      <c r="J422" s="3">
        <v>468.8</v>
      </c>
      <c r="K422" s="3">
        <v>9600</v>
      </c>
      <c r="L422" s="3">
        <v>429.7</v>
      </c>
      <c r="M422" s="3">
        <v>173.42</v>
      </c>
      <c r="N422" s="3">
        <v>917.1</v>
      </c>
      <c r="O422" s="3">
        <v>1230</v>
      </c>
      <c r="Q422">
        <f t="shared" si="332"/>
        <v>-1.0756972111553909E-2</v>
      </c>
      <c r="R422">
        <f t="shared" si="333"/>
        <v>3.0630630630630595E-2</v>
      </c>
      <c r="S422">
        <f t="shared" si="334"/>
        <v>1.1098654708520153E-2</v>
      </c>
      <c r="T422">
        <f t="shared" si="335"/>
        <v>2.2420975251163874E-2</v>
      </c>
      <c r="U422">
        <f t="shared" si="336"/>
        <v>3.4408602150537634E-2</v>
      </c>
      <c r="V422">
        <f t="shared" si="337"/>
        <v>2.3692003948667325E-2</v>
      </c>
      <c r="W422">
        <f t="shared" si="338"/>
        <v>-1.6103059581320679E-3</v>
      </c>
      <c r="X422">
        <f t="shared" si="339"/>
        <v>-3.4282955094157387E-2</v>
      </c>
      <c r="Y422">
        <f t="shared" si="340"/>
        <v>1.0344827586206921E-2</v>
      </c>
      <c r="Z422">
        <f t="shared" si="341"/>
        <v>5.0251256281407036E-3</v>
      </c>
      <c r="AA422">
        <f t="shared" si="342"/>
        <v>1.1296775711932246E-2</v>
      </c>
      <c r="AB422">
        <f t="shared" si="343"/>
        <v>8.3144368858653304E-3</v>
      </c>
      <c r="AC422">
        <f t="shared" si="344"/>
        <v>1.2363395518269175E-2</v>
      </c>
      <c r="AD422">
        <f t="shared" si="344"/>
        <v>1.5270326042096575E-2</v>
      </c>
      <c r="AG422">
        <f t="shared" si="345"/>
        <v>1.2636155058185389E-4</v>
      </c>
      <c r="AH422">
        <f t="shared" si="346"/>
        <v>1.0558266732700187E-3</v>
      </c>
      <c r="AI422">
        <f t="shared" si="347"/>
        <v>1.2994596217916457E-4</v>
      </c>
      <c r="AJ422">
        <f t="shared" si="348"/>
        <v>5.0891932897681707E-4</v>
      </c>
      <c r="AK422">
        <f t="shared" si="349"/>
        <v>1.2025783456607723E-3</v>
      </c>
      <c r="AL422">
        <f t="shared" si="350"/>
        <v>5.5014307696917019E-4</v>
      </c>
      <c r="AM422">
        <f t="shared" si="351"/>
        <v>4.8173841143914025E-8</v>
      </c>
      <c r="AN422">
        <f t="shared" si="352"/>
        <v>1.0924325522214209E-3</v>
      </c>
      <c r="AO422">
        <f t="shared" si="353"/>
        <v>9.8711621211726276E-5</v>
      </c>
      <c r="AP422">
        <f t="shared" si="354"/>
        <v>2.0576400100363404E-5</v>
      </c>
      <c r="AQ422">
        <f t="shared" si="355"/>
        <v>1.3462685366955594E-4</v>
      </c>
      <c r="AR422">
        <f t="shared" si="356"/>
        <v>7.1830758021066348E-5</v>
      </c>
      <c r="AS422">
        <f t="shared" si="357"/>
        <v>1.4769885662987463E-4</v>
      </c>
      <c r="AT422">
        <f t="shared" si="358"/>
        <v>2.3812270963690426E-4</v>
      </c>
      <c r="AV422">
        <f t="shared" si="359"/>
        <v>-3.9829853054911102E-2</v>
      </c>
      <c r="AW422">
        <f t="shared" si="360"/>
        <v>-9.5413811280969929E-2</v>
      </c>
      <c r="AX422">
        <f t="shared" si="361"/>
        <v>-4.459745762711867E-2</v>
      </c>
      <c r="AY422">
        <f t="shared" si="362"/>
        <v>2.5184275184275184E-2</v>
      </c>
      <c r="AZ422">
        <f t="shared" si="363"/>
        <v>1.220538720538723E-2</v>
      </c>
      <c r="BA422">
        <f t="shared" si="364"/>
        <v>2.6732673267326732E-2</v>
      </c>
      <c r="BB422">
        <f t="shared" si="365"/>
        <v>-9.8181818181818176E-2</v>
      </c>
      <c r="BC422">
        <f t="shared" si="366"/>
        <v>-0.14273467638234039</v>
      </c>
      <c r="BD422">
        <f t="shared" si="367"/>
        <v>5.9435028248587596E-2</v>
      </c>
      <c r="BE422">
        <f t="shared" si="368"/>
        <v>3.2258064516129031E-2</v>
      </c>
      <c r="BF422">
        <f t="shared" si="369"/>
        <v>3.4175691937424764E-2</v>
      </c>
      <c r="BG422">
        <f t="shared" si="370"/>
        <v>-4.7142857142857209E-2</v>
      </c>
      <c r="BH422">
        <f t="shared" si="371"/>
        <v>-3.5748081169172538E-2</v>
      </c>
      <c r="BI422">
        <f t="shared" si="372"/>
        <v>-1.1810074716799264E-2</v>
      </c>
      <c r="BL422">
        <f t="shared" si="373"/>
        <v>2.7532877458850205E-3</v>
      </c>
      <c r="BM422">
        <f t="shared" si="374"/>
        <v>3.5885546836369876E-3</v>
      </c>
      <c r="BN422">
        <f t="shared" si="375"/>
        <v>1.4747031419387077E-3</v>
      </c>
      <c r="BO422">
        <f t="shared" si="376"/>
        <v>7.3188569722896222E-4</v>
      </c>
      <c r="BP422">
        <f t="shared" si="377"/>
        <v>2.6578121303524768E-4</v>
      </c>
      <c r="BQ422">
        <f t="shared" si="378"/>
        <v>7.0318509860976721E-4</v>
      </c>
      <c r="BR422">
        <f t="shared" si="379"/>
        <v>5.1248528653046969E-3</v>
      </c>
      <c r="BS422">
        <f t="shared" si="380"/>
        <v>1.4782958271872216E-2</v>
      </c>
      <c r="BT422">
        <f t="shared" si="381"/>
        <v>2.578985614391527E-3</v>
      </c>
      <c r="BU422">
        <f t="shared" si="382"/>
        <v>6.5409203802491264E-4</v>
      </c>
      <c r="BV422">
        <f t="shared" si="383"/>
        <v>1.6275492197908908E-3</v>
      </c>
      <c r="BW422">
        <f t="shared" si="384"/>
        <v>1.7842378513301706E-3</v>
      </c>
      <c r="BX422">
        <f t="shared" si="385"/>
        <v>1.5417001033949961E-3</v>
      </c>
      <c r="BY422">
        <f t="shared" si="386"/>
        <v>6.7408915055349922E-5</v>
      </c>
    </row>
    <row r="423" spans="1:77" ht="15.75" thickBot="1">
      <c r="A423" s="1">
        <v>40714</v>
      </c>
      <c r="B423" s="3">
        <v>25.1</v>
      </c>
      <c r="C423" s="3">
        <v>333</v>
      </c>
      <c r="D423" s="3">
        <v>892</v>
      </c>
      <c r="E423" s="3">
        <v>816.2</v>
      </c>
      <c r="F423" s="2">
        <v>116.25</v>
      </c>
      <c r="G423" s="3">
        <v>4052</v>
      </c>
      <c r="H423" s="2">
        <v>248.4</v>
      </c>
      <c r="I423" s="3">
        <v>207.1</v>
      </c>
      <c r="J423" s="3">
        <v>464</v>
      </c>
      <c r="K423" s="3">
        <v>9552</v>
      </c>
      <c r="L423" s="3">
        <v>424.9</v>
      </c>
      <c r="M423" s="3">
        <v>171.99</v>
      </c>
      <c r="N423" s="3">
        <v>905.9</v>
      </c>
      <c r="O423" s="3">
        <v>1211.5</v>
      </c>
      <c r="Q423">
        <f t="shared" si="332"/>
        <v>-7.5128509292209465E-3</v>
      </c>
      <c r="R423">
        <f t="shared" si="333"/>
        <v>1.4625228519195647E-2</v>
      </c>
      <c r="S423">
        <f t="shared" si="334"/>
        <v>6.7720090293453723E-3</v>
      </c>
      <c r="T423">
        <f t="shared" si="335"/>
        <v>-1.3774770420492964E-2</v>
      </c>
      <c r="U423">
        <f t="shared" si="336"/>
        <v>-1.5748031496062988E-2</v>
      </c>
      <c r="V423">
        <f t="shared" si="337"/>
        <v>-6.8627450980392156E-3</v>
      </c>
      <c r="W423">
        <f t="shared" si="338"/>
        <v>-2.5882352941176447E-2</v>
      </c>
      <c r="X423">
        <f t="shared" si="339"/>
        <v>-1.8948365703458078E-2</v>
      </c>
      <c r="Y423">
        <f t="shared" si="340"/>
        <v>-1.0238907849829375E-2</v>
      </c>
      <c r="Z423">
        <f t="shared" si="341"/>
        <v>2.094240837696335E-4</v>
      </c>
      <c r="AA423">
        <f t="shared" si="342"/>
        <v>3.3057851239668883E-3</v>
      </c>
      <c r="AB423">
        <f t="shared" si="343"/>
        <v>8.7390029325513739E-3</v>
      </c>
      <c r="AC423">
        <f t="shared" si="344"/>
        <v>-4.5054945054945304E-3</v>
      </c>
      <c r="AD423">
        <f t="shared" si="344"/>
        <v>-4.110152075626798E-3</v>
      </c>
      <c r="AG423">
        <f t="shared" si="345"/>
        <v>6.3951116290323099E-5</v>
      </c>
      <c r="AH423">
        <f t="shared" si="346"/>
        <v>2.7185693103858722E-4</v>
      </c>
      <c r="AI423">
        <f t="shared" si="347"/>
        <v>5.0023631449653245E-5</v>
      </c>
      <c r="AJ423">
        <f t="shared" si="348"/>
        <v>1.8595427508588471E-4</v>
      </c>
      <c r="AK423">
        <f t="shared" si="349"/>
        <v>2.3958155535221831E-4</v>
      </c>
      <c r="AL423">
        <f t="shared" si="350"/>
        <v>5.0404604637325729E-5</v>
      </c>
      <c r="AM423">
        <f t="shared" si="351"/>
        <v>5.9983515850661902E-4</v>
      </c>
      <c r="AN423">
        <f t="shared" si="352"/>
        <v>3.1390548524556607E-4</v>
      </c>
      <c r="AO423">
        <f t="shared" si="353"/>
        <v>1.133876391144229E-4</v>
      </c>
      <c r="AP423">
        <f t="shared" si="354"/>
        <v>7.8164887951567307E-8</v>
      </c>
      <c r="AQ423">
        <f t="shared" si="355"/>
        <v>1.3045754269034509E-5</v>
      </c>
      <c r="AR423">
        <f t="shared" si="356"/>
        <v>7.9207665981104549E-5</v>
      </c>
      <c r="AS423">
        <f t="shared" si="357"/>
        <v>2.2238280914543596E-5</v>
      </c>
      <c r="AT423">
        <f t="shared" si="358"/>
        <v>1.5596599001302977E-5</v>
      </c>
      <c r="AV423">
        <f t="shared" si="359"/>
        <v>-1.5686274509803866E-2</v>
      </c>
      <c r="AW423">
        <f t="shared" si="360"/>
        <v>-0.14615384615384616</v>
      </c>
      <c r="AX423">
        <f t="shared" si="361"/>
        <v>-5.8078141499472019E-2</v>
      </c>
      <c r="AY423">
        <f t="shared" si="362"/>
        <v>-9.466019417475673E-3</v>
      </c>
      <c r="AZ423">
        <f t="shared" si="363"/>
        <v>-8.1058020477815934E-3</v>
      </c>
      <c r="BA423">
        <f t="shared" si="364"/>
        <v>-2.3614457831325302E-2</v>
      </c>
      <c r="BB423">
        <f t="shared" si="365"/>
        <v>-0.10615329255127734</v>
      </c>
      <c r="BC423">
        <f t="shared" si="366"/>
        <v>-0.10886402753872639</v>
      </c>
      <c r="BD423">
        <f t="shared" si="367"/>
        <v>4.0358744394618833E-2</v>
      </c>
      <c r="BE423">
        <f t="shared" si="368"/>
        <v>2.9643203621860514E-2</v>
      </c>
      <c r="BF423">
        <f t="shared" si="369"/>
        <v>2.1394230769230714E-2</v>
      </c>
      <c r="BG423">
        <f t="shared" si="370"/>
        <v>-5.2396694214875986E-2</v>
      </c>
      <c r="BH423">
        <f t="shared" si="371"/>
        <v>-5.733610822060356E-2</v>
      </c>
      <c r="BI423">
        <f t="shared" si="372"/>
        <v>-3.4815168897386908E-2</v>
      </c>
      <c r="BL423">
        <f t="shared" si="373"/>
        <v>8.0248702440177341E-4</v>
      </c>
      <c r="BM423">
        <f t="shared" si="374"/>
        <v>1.2242223372894817E-2</v>
      </c>
      <c r="BN423">
        <f t="shared" si="375"/>
        <v>2.6917987511162768E-3</v>
      </c>
      <c r="BO423">
        <f t="shared" si="376"/>
        <v>5.77130194148773E-5</v>
      </c>
      <c r="BP423">
        <f t="shared" si="377"/>
        <v>1.6067202797261261E-5</v>
      </c>
      <c r="BQ423">
        <f t="shared" si="378"/>
        <v>5.6784476514271239E-4</v>
      </c>
      <c r="BR423">
        <f t="shared" si="379"/>
        <v>6.3297223216293242E-3</v>
      </c>
      <c r="BS423">
        <f t="shared" si="380"/>
        <v>7.6938406181198682E-3</v>
      </c>
      <c r="BT423">
        <f t="shared" si="381"/>
        <v>1.0053611306847221E-3</v>
      </c>
      <c r="BU423">
        <f t="shared" si="382"/>
        <v>5.2717823388434635E-4</v>
      </c>
      <c r="BV423">
        <f t="shared" si="383"/>
        <v>7.596326641118354E-4</v>
      </c>
      <c r="BW423">
        <f t="shared" si="384"/>
        <v>2.2556873300193388E-3</v>
      </c>
      <c r="BX423">
        <f t="shared" si="385"/>
        <v>3.7030287205823569E-3</v>
      </c>
      <c r="BY423">
        <f t="shared" si="386"/>
        <v>9.7440041169784795E-4</v>
      </c>
    </row>
    <row r="424" spans="1:77" ht="15.75" thickBot="1">
      <c r="A424" s="1">
        <v>40711</v>
      </c>
      <c r="B424" s="3">
        <v>25.29</v>
      </c>
      <c r="C424" s="3">
        <v>328.2</v>
      </c>
      <c r="D424" s="3">
        <v>886</v>
      </c>
      <c r="E424" s="3">
        <v>827.6</v>
      </c>
      <c r="F424" s="2">
        <v>118.11</v>
      </c>
      <c r="G424" s="3">
        <v>4080</v>
      </c>
      <c r="H424" s="2">
        <v>255</v>
      </c>
      <c r="I424" s="3">
        <v>211.1</v>
      </c>
      <c r="J424" s="3">
        <v>468.8</v>
      </c>
      <c r="K424" s="3">
        <v>9550</v>
      </c>
      <c r="L424" s="3">
        <v>423.5</v>
      </c>
      <c r="M424" s="3">
        <v>170.5</v>
      </c>
      <c r="N424" s="3">
        <v>910</v>
      </c>
      <c r="O424" s="3">
        <v>1216.5</v>
      </c>
      <c r="Q424">
        <f t="shared" si="332"/>
        <v>-1.5791551519936499E-3</v>
      </c>
      <c r="R424">
        <f t="shared" si="333"/>
        <v>-2.3504909253198553E-2</v>
      </c>
      <c r="S424">
        <f t="shared" si="334"/>
        <v>-2.2522522522522522E-3</v>
      </c>
      <c r="T424">
        <f t="shared" si="335"/>
        <v>1.2726382770435606E-2</v>
      </c>
      <c r="U424">
        <f t="shared" si="336"/>
        <v>1.4255045083726893E-2</v>
      </c>
      <c r="V424">
        <f t="shared" si="337"/>
        <v>0</v>
      </c>
      <c r="W424">
        <f t="shared" si="338"/>
        <v>-3.90625E-3</v>
      </c>
      <c r="X424">
        <f t="shared" si="339"/>
        <v>-1.2628624883068366E-2</v>
      </c>
      <c r="Y424">
        <f t="shared" si="340"/>
        <v>-6.1479754080983199E-3</v>
      </c>
      <c r="Z424">
        <f t="shared" si="341"/>
        <v>1.2081390419669352E-2</v>
      </c>
      <c r="AA424">
        <f t="shared" si="342"/>
        <v>5.4605887939221543E-3</v>
      </c>
      <c r="AB424">
        <f t="shared" si="343"/>
        <v>-2.3405500292569084E-3</v>
      </c>
      <c r="AC424">
        <f t="shared" si="344"/>
        <v>-1.6216216216216217E-2</v>
      </c>
      <c r="AD424">
        <f t="shared" si="344"/>
        <v>2.0593080724876441E-3</v>
      </c>
      <c r="AG424">
        <f t="shared" si="345"/>
        <v>4.256993990194547E-6</v>
      </c>
      <c r="AH424">
        <f t="shared" si="346"/>
        <v>4.6837846911082536E-4</v>
      </c>
      <c r="AI424">
        <f t="shared" si="347"/>
        <v>3.808440736581753E-6</v>
      </c>
      <c r="AJ424">
        <f t="shared" si="348"/>
        <v>1.6549916697176733E-4</v>
      </c>
      <c r="AK424">
        <f t="shared" si="349"/>
        <v>2.1096558339714081E-4</v>
      </c>
      <c r="AL424">
        <f t="shared" si="350"/>
        <v>5.6109735625127417E-8</v>
      </c>
      <c r="AM424">
        <f t="shared" si="351"/>
        <v>6.3273852808066487E-6</v>
      </c>
      <c r="AN424">
        <f t="shared" si="352"/>
        <v>1.299061345972441E-4</v>
      </c>
      <c r="AO424">
        <f t="shared" si="353"/>
        <v>4.2999898319031052E-5</v>
      </c>
      <c r="AP424">
        <f t="shared" si="354"/>
        <v>1.3438342462814381E-4</v>
      </c>
      <c r="AQ424">
        <f t="shared" si="355"/>
        <v>3.325476370147984E-5</v>
      </c>
      <c r="AR424">
        <f t="shared" si="356"/>
        <v>4.7510227210011321E-6</v>
      </c>
      <c r="AS424">
        <f t="shared" si="357"/>
        <v>2.6982891313129243E-4</v>
      </c>
      <c r="AT424">
        <f t="shared" si="358"/>
        <v>4.9293199248545057E-6</v>
      </c>
      <c r="AV424">
        <f t="shared" si="359"/>
        <v>-2.1284829721362256E-2</v>
      </c>
      <c r="AW424">
        <f t="shared" si="360"/>
        <v>-0.14974093264248708</v>
      </c>
      <c r="AX424">
        <f t="shared" si="361"/>
        <v>-6.1440677966101698E-2</v>
      </c>
      <c r="AY424">
        <f t="shared" si="362"/>
        <v>4.247057395947094E-3</v>
      </c>
      <c r="AZ424">
        <f t="shared" si="363"/>
        <v>7.3347547974413601E-3</v>
      </c>
      <c r="BA424">
        <f t="shared" si="364"/>
        <v>-2.4856596558317401E-2</v>
      </c>
      <c r="BB424">
        <f t="shared" si="365"/>
        <v>-8.9285714285714288E-2</v>
      </c>
      <c r="BC424">
        <f t="shared" si="366"/>
        <v>-8.3369518019974012E-2</v>
      </c>
      <c r="BD424">
        <f t="shared" si="367"/>
        <v>6.7881548974943084E-2</v>
      </c>
      <c r="BE424">
        <f t="shared" si="368"/>
        <v>4.1439476553980371E-2</v>
      </c>
      <c r="BF424">
        <f t="shared" si="369"/>
        <v>2.5920542635658888E-2</v>
      </c>
      <c r="BG424">
        <f t="shared" si="370"/>
        <v>-6.3906884813879364E-2</v>
      </c>
      <c r="BH424">
        <f t="shared" si="371"/>
        <v>-6.2339000515198355E-2</v>
      </c>
      <c r="BI424">
        <f t="shared" si="372"/>
        <v>-2.9981660154692537E-2</v>
      </c>
      <c r="BL424">
        <f t="shared" si="373"/>
        <v>1.1510248499206231E-3</v>
      </c>
      <c r="BM424">
        <f t="shared" si="374"/>
        <v>1.3048873927676665E-2</v>
      </c>
      <c r="BN424">
        <f t="shared" si="375"/>
        <v>3.052019319545172E-3</v>
      </c>
      <c r="BO424">
        <f t="shared" si="376"/>
        <v>3.7407514308768272E-5</v>
      </c>
      <c r="BP424">
        <f t="shared" si="377"/>
        <v>1.3069440339676593E-4</v>
      </c>
      <c r="BQ424">
        <f t="shared" si="378"/>
        <v>6.2858674744546944E-4</v>
      </c>
      <c r="BR424">
        <f t="shared" si="379"/>
        <v>3.9302835763838787E-3</v>
      </c>
      <c r="BS424">
        <f t="shared" si="380"/>
        <v>3.871332257431007E-3</v>
      </c>
      <c r="BT424">
        <f t="shared" si="381"/>
        <v>3.5082207136208675E-3</v>
      </c>
      <c r="BU424">
        <f t="shared" si="382"/>
        <v>1.208023688022096E-3</v>
      </c>
      <c r="BV424">
        <f t="shared" si="383"/>
        <v>1.0296234580444564E-3</v>
      </c>
      <c r="BW424">
        <f t="shared" si="384"/>
        <v>3.4815035699700407E-3</v>
      </c>
      <c r="BX424">
        <f t="shared" si="385"/>
        <v>4.3369348201017961E-3</v>
      </c>
      <c r="BY424">
        <f t="shared" si="386"/>
        <v>6.9600352247405528E-4</v>
      </c>
    </row>
    <row r="425" spans="1:77" ht="15.75" thickBot="1">
      <c r="A425" s="1">
        <v>40710</v>
      </c>
      <c r="B425" s="3">
        <v>25.33</v>
      </c>
      <c r="C425" s="3">
        <v>336.1</v>
      </c>
      <c r="D425" s="3">
        <v>888</v>
      </c>
      <c r="E425" s="3">
        <v>817.2</v>
      </c>
      <c r="F425" s="2">
        <v>116.45</v>
      </c>
      <c r="G425" s="3">
        <v>4080</v>
      </c>
      <c r="H425" s="2">
        <v>256</v>
      </c>
      <c r="I425" s="3">
        <v>213.8</v>
      </c>
      <c r="J425" s="3">
        <v>471.7</v>
      </c>
      <c r="K425" s="3">
        <v>9436</v>
      </c>
      <c r="L425" s="3">
        <v>421.2</v>
      </c>
      <c r="M425" s="3">
        <v>170.9</v>
      </c>
      <c r="N425" s="3">
        <v>925</v>
      </c>
      <c r="O425" s="3">
        <v>1214</v>
      </c>
      <c r="Q425">
        <f t="shared" si="332"/>
        <v>-1.1829652996845875E-3</v>
      </c>
      <c r="R425">
        <f t="shared" si="333"/>
        <v>-1.147058823529405E-2</v>
      </c>
      <c r="S425">
        <f t="shared" si="334"/>
        <v>-5.5991041433370659E-3</v>
      </c>
      <c r="T425">
        <f t="shared" si="335"/>
        <v>-1.5421686746987897E-2</v>
      </c>
      <c r="U425">
        <f t="shared" si="336"/>
        <v>-2.5695931477515816E-3</v>
      </c>
      <c r="V425">
        <f t="shared" si="337"/>
        <v>-8.9871265484576142E-3</v>
      </c>
      <c r="W425">
        <f t="shared" si="338"/>
        <v>1.1857707509881422E-2</v>
      </c>
      <c r="X425">
        <f t="shared" si="339"/>
        <v>-6.0437006043699811E-3</v>
      </c>
      <c r="Y425">
        <f t="shared" si="340"/>
        <v>2.099567099567097E-2</v>
      </c>
      <c r="Z425">
        <f t="shared" si="341"/>
        <v>-1.7083333333333332E-2</v>
      </c>
      <c r="AA425">
        <f t="shared" si="342"/>
        <v>-6.6037735849056875E-3</v>
      </c>
      <c r="AB425">
        <f t="shared" si="343"/>
        <v>-1.2709416522241414E-2</v>
      </c>
      <c r="AC425">
        <f t="shared" si="344"/>
        <v>-1.9088016967126194E-2</v>
      </c>
      <c r="AD425">
        <f t="shared" si="344"/>
        <v>-9.5455657991352257E-3</v>
      </c>
      <c r="AG425">
        <f t="shared" si="345"/>
        <v>2.7790842257430703E-6</v>
      </c>
      <c r="AH425">
        <f t="shared" si="346"/>
        <v>9.2308518747967689E-5</v>
      </c>
      <c r="AI425">
        <f t="shared" si="347"/>
        <v>2.8072773003282662E-5</v>
      </c>
      <c r="AJ425">
        <f t="shared" si="348"/>
        <v>2.3358297469552248E-4</v>
      </c>
      <c r="AK425">
        <f t="shared" si="349"/>
        <v>5.2899259484610566E-6</v>
      </c>
      <c r="AL425">
        <f t="shared" si="350"/>
        <v>8.5082203397742005E-5</v>
      </c>
      <c r="AM425">
        <f t="shared" si="351"/>
        <v>1.7552349594897638E-4</v>
      </c>
      <c r="AN425">
        <f t="shared" si="352"/>
        <v>2.3162206023647028E-5</v>
      </c>
      <c r="AO425">
        <f t="shared" si="353"/>
        <v>4.2379227407079594E-4</v>
      </c>
      <c r="AP425">
        <f t="shared" si="354"/>
        <v>3.0878703674129906E-4</v>
      </c>
      <c r="AQ425">
        <f t="shared" si="355"/>
        <v>3.9660622628449798E-5</v>
      </c>
      <c r="AR425">
        <f t="shared" si="356"/>
        <v>1.5746612166925338E-4</v>
      </c>
      <c r="AS425">
        <f t="shared" si="357"/>
        <v>3.7242324982874708E-4</v>
      </c>
      <c r="AT425">
        <f t="shared" si="358"/>
        <v>8.8071968901312186E-5</v>
      </c>
      <c r="AV425">
        <f t="shared" si="359"/>
        <v>-2.5019245573518173E-2</v>
      </c>
      <c r="AW425">
        <f t="shared" si="360"/>
        <v>-0.12268337248760114</v>
      </c>
      <c r="AX425">
        <f t="shared" si="361"/>
        <v>-6.0814383923849816E-2</v>
      </c>
      <c r="AY425">
        <f t="shared" si="362"/>
        <v>-2.0759555501281375E-3</v>
      </c>
      <c r="AZ425">
        <f t="shared" si="363"/>
        <v>-8.3453972579409352E-3</v>
      </c>
      <c r="BA425">
        <f t="shared" si="364"/>
        <v>-1.2106537530266344E-2</v>
      </c>
      <c r="BB425">
        <f t="shared" si="365"/>
        <v>-8.6040699750089322E-2</v>
      </c>
      <c r="BC425">
        <f t="shared" si="366"/>
        <v>-7.1242397914856551E-2</v>
      </c>
      <c r="BD425">
        <f t="shared" si="367"/>
        <v>6.7194570135746576E-2</v>
      </c>
      <c r="BE425">
        <f t="shared" si="368"/>
        <v>3.2950191570881228E-2</v>
      </c>
      <c r="BF425">
        <f t="shared" si="369"/>
        <v>2.1090909090909063E-2</v>
      </c>
      <c r="BG425">
        <f t="shared" si="370"/>
        <v>-6.098901098901096E-2</v>
      </c>
      <c r="BH425">
        <f t="shared" si="371"/>
        <v>-4.4914816726897261E-2</v>
      </c>
      <c r="BI425">
        <f t="shared" si="372"/>
        <v>-2.466457780991407E-2</v>
      </c>
      <c r="BL425">
        <f t="shared" si="373"/>
        <v>1.4183639510164166E-3</v>
      </c>
      <c r="BM425">
        <f t="shared" si="374"/>
        <v>7.599325043193164E-3</v>
      </c>
      <c r="BN425">
        <f t="shared" si="375"/>
        <v>2.9832122296750596E-3</v>
      </c>
      <c r="BO425">
        <f t="shared" si="376"/>
        <v>4.2784719959336773E-8</v>
      </c>
      <c r="BP425">
        <f t="shared" si="377"/>
        <v>1.8045391492392636E-5</v>
      </c>
      <c r="BQ425">
        <f t="shared" si="378"/>
        <v>1.5182116851478059E-4</v>
      </c>
      <c r="BR425">
        <f t="shared" si="379"/>
        <v>3.5339409633565588E-3</v>
      </c>
      <c r="BS425">
        <f t="shared" si="380"/>
        <v>2.5092997217536091E-3</v>
      </c>
      <c r="BT425">
        <f t="shared" si="381"/>
        <v>3.4273128176596592E-3</v>
      </c>
      <c r="BU425">
        <f t="shared" si="382"/>
        <v>6.8997368560066107E-4</v>
      </c>
      <c r="BV425">
        <f t="shared" si="383"/>
        <v>7.430047070968764E-4</v>
      </c>
      <c r="BW425">
        <f t="shared" si="384"/>
        <v>3.145683542895144E-3</v>
      </c>
      <c r="BX425">
        <f t="shared" si="385"/>
        <v>2.3455835207504281E-3</v>
      </c>
      <c r="BY425">
        <f t="shared" si="386"/>
        <v>4.4372564447494331E-4</v>
      </c>
    </row>
    <row r="426" spans="1:77" ht="15.75" thickBot="1">
      <c r="A426" s="1">
        <v>40709</v>
      </c>
      <c r="B426" s="3">
        <v>25.36</v>
      </c>
      <c r="C426" s="3">
        <v>340</v>
      </c>
      <c r="D426" s="3">
        <v>893</v>
      </c>
      <c r="E426" s="3">
        <v>830</v>
      </c>
      <c r="F426" s="2">
        <v>116.75</v>
      </c>
      <c r="G426" s="3">
        <v>4117</v>
      </c>
      <c r="H426" s="2">
        <v>253</v>
      </c>
      <c r="I426" s="3">
        <v>215.1</v>
      </c>
      <c r="J426" s="3">
        <v>462</v>
      </c>
      <c r="K426" s="3">
        <v>9600</v>
      </c>
      <c r="L426" s="3">
        <v>424</v>
      </c>
      <c r="M426" s="3">
        <v>173.1</v>
      </c>
      <c r="N426" s="3">
        <v>943</v>
      </c>
      <c r="O426" s="3">
        <v>1225.7</v>
      </c>
      <c r="Q426">
        <f t="shared" si="332"/>
        <v>3.1645569620252488E-3</v>
      </c>
      <c r="R426">
        <f t="shared" si="333"/>
        <v>1.3412816691505217E-2</v>
      </c>
      <c r="S426">
        <f t="shared" si="334"/>
        <v>2.2446689113355782E-3</v>
      </c>
      <c r="T426">
        <f t="shared" si="335"/>
        <v>-8.4816628837654073E-3</v>
      </c>
      <c r="U426">
        <f t="shared" si="336"/>
        <v>-3.9015556835953535E-2</v>
      </c>
      <c r="V426">
        <f t="shared" si="337"/>
        <v>6.6014669926650364E-3</v>
      </c>
      <c r="W426">
        <f t="shared" si="338"/>
        <v>-3.937007874015748E-3</v>
      </c>
      <c r="X426">
        <f t="shared" si="339"/>
        <v>-2.3191094619666049E-3</v>
      </c>
      <c r="Y426">
        <f t="shared" si="340"/>
        <v>2.1649707728950583E-4</v>
      </c>
      <c r="Z426">
        <f t="shared" si="341"/>
        <v>5.2110474205315264E-4</v>
      </c>
      <c r="AA426">
        <f t="shared" si="342"/>
        <v>2.6010877275952299E-3</v>
      </c>
      <c r="AB426">
        <f t="shared" si="343"/>
        <v>-9.7254004576660009E-3</v>
      </c>
      <c r="AC426">
        <f t="shared" si="344"/>
        <v>5.305039787798408E-4</v>
      </c>
      <c r="AD426">
        <f t="shared" si="344"/>
        <v>3.2645066514330447E-4</v>
      </c>
      <c r="AG426">
        <f t="shared" si="345"/>
        <v>7.1848856830780628E-6</v>
      </c>
      <c r="AH426">
        <f t="shared" si="346"/>
        <v>2.3334617610985475E-4</v>
      </c>
      <c r="AI426">
        <f t="shared" si="347"/>
        <v>6.4790534845622035E-6</v>
      </c>
      <c r="AJ426">
        <f t="shared" si="348"/>
        <v>6.9612285189290014E-5</v>
      </c>
      <c r="AK426">
        <f t="shared" si="349"/>
        <v>1.5012484546458624E-3</v>
      </c>
      <c r="AL426">
        <f t="shared" si="350"/>
        <v>4.050803203916229E-5</v>
      </c>
      <c r="AM426">
        <f t="shared" si="351"/>
        <v>6.4830698514039219E-6</v>
      </c>
      <c r="AN426">
        <f t="shared" si="352"/>
        <v>1.1840090872833739E-6</v>
      </c>
      <c r="AO426">
        <f t="shared" si="353"/>
        <v>3.723290006211396E-8</v>
      </c>
      <c r="AP426">
        <f t="shared" si="354"/>
        <v>1.030462417685268E-9</v>
      </c>
      <c r="AQ426">
        <f t="shared" si="355"/>
        <v>8.4517727761100716E-6</v>
      </c>
      <c r="AR426">
        <f t="shared" si="356"/>
        <v>9.1480320504701851E-5</v>
      </c>
      <c r="AS426">
        <f t="shared" si="357"/>
        <v>1.0256025620819754E-7</v>
      </c>
      <c r="AT426">
        <f t="shared" si="358"/>
        <v>2.3750980150698554E-7</v>
      </c>
      <c r="AV426">
        <f t="shared" si="359"/>
        <v>-2.3488640739314573E-2</v>
      </c>
      <c r="AW426">
        <f t="shared" si="360"/>
        <v>-0.11018058099973835</v>
      </c>
      <c r="AX426">
        <f t="shared" si="361"/>
        <v>-5.2921836886202119E-2</v>
      </c>
      <c r="AY426">
        <f t="shared" si="362"/>
        <v>1.4669926650366748E-2</v>
      </c>
      <c r="AZ426">
        <f t="shared" si="363"/>
        <v>-6.382978723404255E-3</v>
      </c>
      <c r="BA426">
        <f t="shared" si="364"/>
        <v>-1.0336538461538461E-2</v>
      </c>
      <c r="BB426">
        <f t="shared" si="365"/>
        <v>-0.10600706713780919</v>
      </c>
      <c r="BC426">
        <f t="shared" si="366"/>
        <v>-5.6578947368421076E-2</v>
      </c>
      <c r="BD426">
        <f t="shared" si="367"/>
        <v>3.8202247191011236E-2</v>
      </c>
      <c r="BE426">
        <f t="shared" si="368"/>
        <v>3.6157582298974637E-2</v>
      </c>
      <c r="BF426">
        <f t="shared" si="369"/>
        <v>2.4154589371980676E-2</v>
      </c>
      <c r="BG426">
        <f t="shared" si="370"/>
        <v>-5.3581191908146586E-2</v>
      </c>
      <c r="BH426">
        <f t="shared" si="371"/>
        <v>-1.8321882156985242E-2</v>
      </c>
      <c r="BI426">
        <f t="shared" si="372"/>
        <v>-2.0771750419429576E-2</v>
      </c>
      <c r="BL426">
        <f t="shared" si="373"/>
        <v>1.3054179552929898E-3</v>
      </c>
      <c r="BM426">
        <f t="shared" si="374"/>
        <v>5.5758054562032424E-3</v>
      </c>
      <c r="BN426">
        <f t="shared" si="375"/>
        <v>2.1833417887434331E-3</v>
      </c>
      <c r="BO426">
        <f t="shared" si="376"/>
        <v>2.7353976223906527E-4</v>
      </c>
      <c r="BP426">
        <f t="shared" si="377"/>
        <v>5.2238221020872577E-6</v>
      </c>
      <c r="BQ426">
        <f t="shared" si="378"/>
        <v>1.1133571869596703E-4</v>
      </c>
      <c r="BR426">
        <f t="shared" si="379"/>
        <v>6.3064764467145743E-3</v>
      </c>
      <c r="BS426">
        <f t="shared" si="380"/>
        <v>1.2552466604626303E-3</v>
      </c>
      <c r="BT426">
        <f t="shared" si="381"/>
        <v>8.7325764169992779E-4</v>
      </c>
      <c r="BU426">
        <f t="shared" si="382"/>
        <v>8.6876035173603667E-4</v>
      </c>
      <c r="BV426">
        <f t="shared" si="383"/>
        <v>9.1941112862026458E-4</v>
      </c>
      <c r="BW426">
        <f t="shared" si="384"/>
        <v>2.3696036136053758E-3</v>
      </c>
      <c r="BX426">
        <f t="shared" si="385"/>
        <v>4.7691091346499807E-4</v>
      </c>
      <c r="BY426">
        <f t="shared" si="386"/>
        <v>2.9487651730090319E-4</v>
      </c>
    </row>
    <row r="427" spans="1:77" ht="15.75" thickBot="1">
      <c r="A427" s="1">
        <v>40708</v>
      </c>
      <c r="B427" s="3">
        <v>25.28</v>
      </c>
      <c r="C427" s="3">
        <v>335.5</v>
      </c>
      <c r="D427" s="3">
        <v>891</v>
      </c>
      <c r="E427" s="3">
        <v>837.1</v>
      </c>
      <c r="F427" s="2">
        <v>121.49</v>
      </c>
      <c r="G427" s="3">
        <v>4090</v>
      </c>
      <c r="H427" s="2">
        <v>254</v>
      </c>
      <c r="I427" s="3">
        <v>215.6</v>
      </c>
      <c r="J427" s="3">
        <v>461.9</v>
      </c>
      <c r="K427" s="3">
        <v>9595</v>
      </c>
      <c r="L427" s="3">
        <v>422.9</v>
      </c>
      <c r="M427" s="3">
        <v>174.8</v>
      </c>
      <c r="N427" s="3">
        <v>942.5</v>
      </c>
      <c r="O427" s="3">
        <v>1225.3</v>
      </c>
      <c r="Q427">
        <f t="shared" si="332"/>
        <v>2.3790642347344283E-3</v>
      </c>
      <c r="R427">
        <f t="shared" si="333"/>
        <v>-1.6129032258064516E-2</v>
      </c>
      <c r="S427">
        <f t="shared" si="334"/>
        <v>-0.01</v>
      </c>
      <c r="T427">
        <f t="shared" si="335"/>
        <v>8.6757440655501217E-3</v>
      </c>
      <c r="U427">
        <f t="shared" si="336"/>
        <v>-8.2448979591837144E-3</v>
      </c>
      <c r="V427">
        <f t="shared" si="337"/>
        <v>-9.7703957010258913E-4</v>
      </c>
      <c r="W427">
        <f t="shared" si="338"/>
        <v>3.1595576619273752E-3</v>
      </c>
      <c r="X427">
        <f t="shared" si="339"/>
        <v>-1.0555300596603999E-2</v>
      </c>
      <c r="Y427">
        <f t="shared" si="340"/>
        <v>8.515283842794711E-3</v>
      </c>
      <c r="Z427">
        <f t="shared" si="341"/>
        <v>0.01</v>
      </c>
      <c r="AA427">
        <f t="shared" si="342"/>
        <v>-2.3640661938539655E-4</v>
      </c>
      <c r="AB427">
        <f t="shared" si="343"/>
        <v>-1.1428571428570779E-3</v>
      </c>
      <c r="AC427">
        <f t="shared" si="344"/>
        <v>1.0182207931404072E-2</v>
      </c>
      <c r="AD427">
        <f t="shared" si="344"/>
        <v>-9.7839380350594812E-4</v>
      </c>
      <c r="AG427">
        <f t="shared" si="345"/>
        <v>3.5909150129034856E-6</v>
      </c>
      <c r="AH427">
        <f t="shared" si="346"/>
        <v>2.0352378508980387E-4</v>
      </c>
      <c r="AI427">
        <f t="shared" si="347"/>
        <v>9.4075846661734479E-5</v>
      </c>
      <c r="AJ427">
        <f t="shared" si="348"/>
        <v>7.768675903759157E-5</v>
      </c>
      <c r="AK427">
        <f t="shared" si="349"/>
        <v>6.3605230059137063E-5</v>
      </c>
      <c r="AL427">
        <f t="shared" si="350"/>
        <v>1.4735884297668308E-6</v>
      </c>
      <c r="AM427">
        <f t="shared" si="351"/>
        <v>2.070594193873414E-5</v>
      </c>
      <c r="AN427">
        <f t="shared" si="352"/>
        <v>8.6942812008521521E-5</v>
      </c>
      <c r="AO427">
        <f t="shared" si="353"/>
        <v>6.5704455342263914E-5</v>
      </c>
      <c r="AP427">
        <f t="shared" si="354"/>
        <v>9.0459046327467398E-5</v>
      </c>
      <c r="AQ427">
        <f t="shared" si="355"/>
        <v>4.8579414758051358E-9</v>
      </c>
      <c r="AR427">
        <f t="shared" si="356"/>
        <v>9.6430671890318873E-7</v>
      </c>
      <c r="AS427">
        <f t="shared" si="357"/>
        <v>9.9439871664946841E-5</v>
      </c>
      <c r="AT427">
        <f t="shared" si="358"/>
        <v>6.682975769721014E-7</v>
      </c>
      <c r="AV427">
        <f t="shared" si="359"/>
        <v>-2.656911821332298E-2</v>
      </c>
      <c r="AW427">
        <f t="shared" si="360"/>
        <v>-0.12857142857142856</v>
      </c>
      <c r="AX427">
        <f t="shared" si="361"/>
        <v>-7.0907194994786232E-2</v>
      </c>
      <c r="AY427">
        <f t="shared" si="362"/>
        <v>1.9610231425091381E-2</v>
      </c>
      <c r="AZ427">
        <f t="shared" si="363"/>
        <v>4.2385242385242369E-2</v>
      </c>
      <c r="BA427">
        <f t="shared" si="364"/>
        <v>-1.4932562620423893E-2</v>
      </c>
      <c r="BB427">
        <f t="shared" si="365"/>
        <v>-0.10247349823321555</v>
      </c>
      <c r="BC427">
        <f t="shared" si="366"/>
        <v>-8.6827615417196108E-2</v>
      </c>
      <c r="BD427">
        <f t="shared" si="367"/>
        <v>4.2663656884875792E-2</v>
      </c>
      <c r="BE427">
        <f t="shared" si="368"/>
        <v>2.8292787482584934E-2</v>
      </c>
      <c r="BF427">
        <f t="shared" si="369"/>
        <v>2.0265379975874492E-2</v>
      </c>
      <c r="BG427">
        <f t="shared" si="370"/>
        <v>-4.999999999999994E-2</v>
      </c>
      <c r="BH427">
        <f t="shared" si="371"/>
        <v>-8.7294909549852275E-3</v>
      </c>
      <c r="BI427">
        <f t="shared" si="372"/>
        <v>-2.4830879426979743E-2</v>
      </c>
      <c r="BL427">
        <f t="shared" si="373"/>
        <v>1.5375060994177331E-3</v>
      </c>
      <c r="BM427">
        <f t="shared" si="374"/>
        <v>8.6605663173478266E-3</v>
      </c>
      <c r="BN427">
        <f t="shared" si="375"/>
        <v>4.1875913233661664E-3</v>
      </c>
      <c r="BO427">
        <f t="shared" si="376"/>
        <v>4.6136214561017777E-4</v>
      </c>
      <c r="BP427">
        <f t="shared" si="377"/>
        <v>2.1606370192854812E-3</v>
      </c>
      <c r="BQ427">
        <f t="shared" si="378"/>
        <v>2.2944973690038474E-4</v>
      </c>
      <c r="BR427">
        <f t="shared" si="379"/>
        <v>5.7577376327257925E-3</v>
      </c>
      <c r="BS427">
        <f t="shared" si="380"/>
        <v>4.3136165495403691E-3</v>
      </c>
      <c r="BT427">
        <f t="shared" si="381"/>
        <v>1.1568394561342517E-3</v>
      </c>
      <c r="BU427">
        <f t="shared" si="382"/>
        <v>4.6698977018663881E-4</v>
      </c>
      <c r="BV427">
        <f t="shared" si="383"/>
        <v>6.9868147413347796E-4</v>
      </c>
      <c r="BW427">
        <f t="shared" si="384"/>
        <v>2.0337739150178228E-3</v>
      </c>
      <c r="BX427">
        <f t="shared" si="385"/>
        <v>1.4996203924427795E-4</v>
      </c>
      <c r="BY427">
        <f t="shared" si="386"/>
        <v>4.507595200888573E-4</v>
      </c>
    </row>
    <row r="428" spans="1:77" ht="15.75" thickBot="1">
      <c r="A428" s="1">
        <v>40707</v>
      </c>
      <c r="B428" s="3">
        <v>25.22</v>
      </c>
      <c r="C428" s="3">
        <v>341</v>
      </c>
      <c r="D428" s="3">
        <v>900</v>
      </c>
      <c r="E428" s="3">
        <v>829.9</v>
      </c>
      <c r="F428" s="2">
        <v>122.5</v>
      </c>
      <c r="G428" s="3">
        <v>4094</v>
      </c>
      <c r="H428" s="2">
        <v>253.2</v>
      </c>
      <c r="I428" s="3">
        <v>217.9</v>
      </c>
      <c r="J428" s="3">
        <v>458</v>
      </c>
      <c r="K428" s="3">
        <v>9500</v>
      </c>
      <c r="L428" s="3">
        <v>423</v>
      </c>
      <c r="M428" s="3">
        <v>175</v>
      </c>
      <c r="N428" s="3">
        <v>933</v>
      </c>
      <c r="O428" s="3">
        <v>1226.5</v>
      </c>
      <c r="Q428">
        <f t="shared" si="332"/>
        <v>1.9813991103922297E-2</v>
      </c>
      <c r="R428">
        <f t="shared" si="333"/>
        <v>1.1743981209629396E-3</v>
      </c>
      <c r="S428">
        <f t="shared" si="334"/>
        <v>1.6949152542372881E-2</v>
      </c>
      <c r="T428">
        <f t="shared" si="335"/>
        <v>5.3301029678982162E-3</v>
      </c>
      <c r="U428">
        <f t="shared" si="336"/>
        <v>2.0449897750511249E-3</v>
      </c>
      <c r="V428">
        <f t="shared" si="337"/>
        <v>8.3743842364532011E-3</v>
      </c>
      <c r="W428">
        <f t="shared" si="338"/>
        <v>1.6867469879518027E-2</v>
      </c>
      <c r="X428">
        <f t="shared" si="339"/>
        <v>2.2999080036798527E-3</v>
      </c>
      <c r="Y428">
        <f t="shared" si="340"/>
        <v>1.7777777777777778E-2</v>
      </c>
      <c r="Z428">
        <f t="shared" si="341"/>
        <v>0</v>
      </c>
      <c r="AA428">
        <f t="shared" si="342"/>
        <v>7.3827101690879327E-3</v>
      </c>
      <c r="AB428">
        <f t="shared" si="343"/>
        <v>5.7471264367816091E-3</v>
      </c>
      <c r="AC428">
        <f t="shared" si="344"/>
        <v>6.1468780329990789E-3</v>
      </c>
      <c r="AD428">
        <f t="shared" si="344"/>
        <v>9.1327957873950216E-3</v>
      </c>
      <c r="AG428">
        <f t="shared" si="345"/>
        <v>3.7364495083822198E-4</v>
      </c>
      <c r="AH428">
        <f t="shared" si="346"/>
        <v>9.2249125817574306E-6</v>
      </c>
      <c r="AI428">
        <f t="shared" si="347"/>
        <v>2.9755843326875465E-4</v>
      </c>
      <c r="AJ428">
        <f t="shared" si="348"/>
        <v>2.9903050236279659E-5</v>
      </c>
      <c r="AK428">
        <f t="shared" si="349"/>
        <v>5.3573686281052793E-6</v>
      </c>
      <c r="AL428">
        <f t="shared" si="350"/>
        <v>6.6219057603964944E-5</v>
      </c>
      <c r="AM428">
        <f t="shared" si="351"/>
        <v>3.3336516967807055E-4</v>
      </c>
      <c r="AN428">
        <f t="shared" si="352"/>
        <v>1.24672240860047E-5</v>
      </c>
      <c r="AO428">
        <f t="shared" si="353"/>
        <v>3.0165862350027149E-4</v>
      </c>
      <c r="AP428">
        <f t="shared" si="354"/>
        <v>2.3912483924114675E-7</v>
      </c>
      <c r="AQ428">
        <f t="shared" si="355"/>
        <v>5.911788722243425E-5</v>
      </c>
      <c r="AR428">
        <f t="shared" si="356"/>
        <v>3.4904373945681207E-5</v>
      </c>
      <c r="AS428">
        <f t="shared" si="357"/>
        <v>3.5243508751992324E-5</v>
      </c>
      <c r="AT428">
        <f t="shared" si="358"/>
        <v>8.6372764811059094E-5</v>
      </c>
      <c r="AV428">
        <f t="shared" si="359"/>
        <v>-2.4371373307543617E-2</v>
      </c>
      <c r="AW428">
        <f t="shared" si="360"/>
        <v>-0.12564102564102564</v>
      </c>
      <c r="AX428">
        <f t="shared" si="361"/>
        <v>-6.3475546305931316E-2</v>
      </c>
      <c r="AY428">
        <f t="shared" si="362"/>
        <v>-1.0832932113625149E-3</v>
      </c>
      <c r="AZ428">
        <f t="shared" si="363"/>
        <v>4.0781648258283745E-2</v>
      </c>
      <c r="BA428">
        <f t="shared" si="364"/>
        <v>-1.5865384615384615E-2</v>
      </c>
      <c r="BB428">
        <f t="shared" si="365"/>
        <v>-0.11623036649214663</v>
      </c>
      <c r="BC428">
        <f t="shared" si="366"/>
        <v>-4.6806649168853846E-2</v>
      </c>
      <c r="BD428">
        <f t="shared" si="367"/>
        <v>3.1531531531531529E-2</v>
      </c>
      <c r="BE428">
        <f t="shared" si="368"/>
        <v>1.0638297872340425E-2</v>
      </c>
      <c r="BF428">
        <f t="shared" si="369"/>
        <v>1.390220517737299E-2</v>
      </c>
      <c r="BG428">
        <f t="shared" si="370"/>
        <v>-6.4671298770710817E-2</v>
      </c>
      <c r="BH428">
        <f t="shared" si="371"/>
        <v>-5.4711246200607903E-2</v>
      </c>
      <c r="BI428">
        <f t="shared" si="372"/>
        <v>-3.0971004187406212E-2</v>
      </c>
      <c r="BL428">
        <f t="shared" si="373"/>
        <v>1.3699844305202736E-3</v>
      </c>
      <c r="BM428">
        <f t="shared" si="374"/>
        <v>8.1237343040982627E-3</v>
      </c>
      <c r="BN428">
        <f t="shared" si="375"/>
        <v>3.2809929539240308E-3</v>
      </c>
      <c r="BO428">
        <f t="shared" si="376"/>
        <v>6.1750939922918892E-7</v>
      </c>
      <c r="BP428">
        <f t="shared" si="377"/>
        <v>2.0141299150638089E-3</v>
      </c>
      <c r="BQ428">
        <f t="shared" si="378"/>
        <v>2.585799196675203E-4</v>
      </c>
      <c r="BR428">
        <f t="shared" si="379"/>
        <v>8.0347247181624566E-3</v>
      </c>
      <c r="BS428">
        <f t="shared" si="380"/>
        <v>6.5828996944733507E-4</v>
      </c>
      <c r="BT428">
        <f t="shared" si="381"/>
        <v>5.2350434595937079E-4</v>
      </c>
      <c r="BU428">
        <f t="shared" si="382"/>
        <v>1.5645635995076082E-5</v>
      </c>
      <c r="BV428">
        <f t="shared" si="383"/>
        <v>4.0278116839835597E-4</v>
      </c>
      <c r="BW428">
        <f t="shared" si="384"/>
        <v>3.5722952696751252E-3</v>
      </c>
      <c r="BX428">
        <f t="shared" si="385"/>
        <v>3.3904597043316765E-3</v>
      </c>
      <c r="BY428">
        <f t="shared" si="386"/>
        <v>7.4918383256883261E-4</v>
      </c>
    </row>
    <row r="429" spans="1:77" ht="15.75" thickBot="1">
      <c r="A429" s="1">
        <v>40704</v>
      </c>
      <c r="B429" s="3">
        <v>24.73</v>
      </c>
      <c r="C429" s="3">
        <v>340.6</v>
      </c>
      <c r="D429" s="3">
        <v>885</v>
      </c>
      <c r="E429" s="3">
        <v>825.5</v>
      </c>
      <c r="F429" s="2">
        <v>122.25</v>
      </c>
      <c r="G429" s="3">
        <v>4060</v>
      </c>
      <c r="H429" s="2">
        <v>249</v>
      </c>
      <c r="I429" s="3">
        <v>217.4</v>
      </c>
      <c r="J429" s="3">
        <v>450</v>
      </c>
      <c r="K429" s="3">
        <v>9500</v>
      </c>
      <c r="L429" s="3">
        <v>419.9</v>
      </c>
      <c r="M429" s="3">
        <v>174</v>
      </c>
      <c r="N429" s="3">
        <v>927.3</v>
      </c>
      <c r="O429" s="3">
        <v>1215.4000000000001</v>
      </c>
      <c r="Q429">
        <f t="shared" si="332"/>
        <v>3.2567849686847644E-2</v>
      </c>
      <c r="R429">
        <f t="shared" si="333"/>
        <v>-5.837711617046118E-3</v>
      </c>
      <c r="S429">
        <f t="shared" si="334"/>
        <v>1.7241379310344827E-2</v>
      </c>
      <c r="T429">
        <f t="shared" si="335"/>
        <v>8.6754643206256397E-3</v>
      </c>
      <c r="U429">
        <f t="shared" si="336"/>
        <v>-1.7963582918265606E-3</v>
      </c>
      <c r="V429">
        <f t="shared" si="337"/>
        <v>6.6947681626580713E-3</v>
      </c>
      <c r="W429">
        <f t="shared" si="338"/>
        <v>-4.39824070371849E-3</v>
      </c>
      <c r="X429">
        <f t="shared" si="339"/>
        <v>6.4814814814815082E-3</v>
      </c>
      <c r="Y429">
        <f t="shared" si="340"/>
        <v>-2.4384837064952841E-3</v>
      </c>
      <c r="Z429">
        <f t="shared" si="341"/>
        <v>0</v>
      </c>
      <c r="AA429">
        <f t="shared" si="342"/>
        <v>6.7130184608006575E-3</v>
      </c>
      <c r="AB429">
        <f t="shared" si="343"/>
        <v>-2.8475711892797288E-2</v>
      </c>
      <c r="AC429">
        <f t="shared" si="344"/>
        <v>6.7310824014764209E-3</v>
      </c>
      <c r="AD429">
        <f t="shared" si="344"/>
        <v>7.2097455871385141E-3</v>
      </c>
      <c r="AG429">
        <f t="shared" si="345"/>
        <v>1.0293674267589563E-3</v>
      </c>
      <c r="AH429">
        <f t="shared" si="346"/>
        <v>1.5799477194094561E-5</v>
      </c>
      <c r="AI429">
        <f t="shared" si="347"/>
        <v>3.0772558435426909E-4</v>
      </c>
      <c r="AJ429">
        <f t="shared" si="348"/>
        <v>7.7681827767145427E-5</v>
      </c>
      <c r="AK429">
        <f t="shared" si="349"/>
        <v>2.330962649028319E-6</v>
      </c>
      <c r="AL429">
        <f t="shared" si="350"/>
        <v>4.1704384918188712E-5</v>
      </c>
      <c r="AM429">
        <f t="shared" si="351"/>
        <v>9.0445759366110959E-6</v>
      </c>
      <c r="AN429">
        <f t="shared" si="352"/>
        <v>5.9482180035969826E-5</v>
      </c>
      <c r="AO429">
        <f t="shared" si="353"/>
        <v>8.1107569441152931E-6</v>
      </c>
      <c r="AP429">
        <f t="shared" si="354"/>
        <v>2.3912483924114675E-7</v>
      </c>
      <c r="AQ429">
        <f t="shared" si="355"/>
        <v>4.9268101934083241E-5</v>
      </c>
      <c r="AR429">
        <f t="shared" si="356"/>
        <v>8.0173050122725627E-4</v>
      </c>
      <c r="AS429">
        <f t="shared" si="357"/>
        <v>4.2521207262470365E-5</v>
      </c>
      <c r="AT429">
        <f t="shared" si="358"/>
        <v>5.4326403223851228E-5</v>
      </c>
      <c r="AV429">
        <f t="shared" si="359"/>
        <v>-4.1472868217054273E-2</v>
      </c>
      <c r="AW429">
        <f t="shared" si="360"/>
        <v>-0.11966916515895569</v>
      </c>
      <c r="AX429">
        <f t="shared" si="361"/>
        <v>-7.5235109717868343E-2</v>
      </c>
      <c r="AY429">
        <f t="shared" si="362"/>
        <v>-7.8125E-3</v>
      </c>
      <c r="AZ429">
        <f t="shared" si="363"/>
        <v>3.8216560509554139E-2</v>
      </c>
      <c r="BA429">
        <f t="shared" si="364"/>
        <v>-2.8708133971291867E-2</v>
      </c>
      <c r="BB429">
        <f t="shared" si="365"/>
        <v>-0.10108303249097472</v>
      </c>
      <c r="BC429">
        <f t="shared" si="366"/>
        <v>-3.6774479397430143E-2</v>
      </c>
      <c r="BD429">
        <f t="shared" si="367"/>
        <v>1.1235955056179775E-2</v>
      </c>
      <c r="BE429">
        <f t="shared" si="368"/>
        <v>1.6042780748663103E-2</v>
      </c>
      <c r="BF429">
        <f t="shared" si="369"/>
        <v>1.1807228915662596E-2</v>
      </c>
      <c r="BG429">
        <f t="shared" si="370"/>
        <v>-4.4481054365733082E-2</v>
      </c>
      <c r="BH429">
        <f t="shared" si="371"/>
        <v>-5.9056316590563214E-2</v>
      </c>
      <c r="BI429">
        <f t="shared" si="372"/>
        <v>-3.5167103278558348E-2</v>
      </c>
      <c r="BL429">
        <f t="shared" si="373"/>
        <v>2.9284111065078166E-3</v>
      </c>
      <c r="BM429">
        <f t="shared" si="374"/>
        <v>7.0828888207674487E-3</v>
      </c>
      <c r="BN429">
        <f t="shared" si="375"/>
        <v>4.7664547519570008E-3</v>
      </c>
      <c r="BO429">
        <f t="shared" si="376"/>
        <v>3.5323874300663917E-5</v>
      </c>
      <c r="BP429">
        <f t="shared" si="377"/>
        <v>1.7904721426297502E-3</v>
      </c>
      <c r="BQ429">
        <f t="shared" si="378"/>
        <v>8.3654974769800899E-4</v>
      </c>
      <c r="BR429">
        <f t="shared" si="379"/>
        <v>5.5486546204079612E-3</v>
      </c>
      <c r="BS429">
        <f t="shared" si="380"/>
        <v>2.4414038674283755E-4</v>
      </c>
      <c r="BT429">
        <f t="shared" si="381"/>
        <v>6.6803684482059691E-6</v>
      </c>
      <c r="BU429">
        <f t="shared" si="382"/>
        <v>8.7608464824796606E-5</v>
      </c>
      <c r="BV429">
        <f t="shared" si="383"/>
        <v>3.2308022401386876E-4</v>
      </c>
      <c r="BW429">
        <f t="shared" si="384"/>
        <v>1.5664526705855032E-3</v>
      </c>
      <c r="BX429">
        <f t="shared" si="385"/>
        <v>3.9153458526130797E-3</v>
      </c>
      <c r="BY429">
        <f t="shared" si="386"/>
        <v>9.9649580561493329E-4</v>
      </c>
    </row>
    <row r="430" spans="1:77" ht="15.75" thickBot="1">
      <c r="A430" s="1">
        <v>40703</v>
      </c>
      <c r="B430" s="3">
        <v>23.95</v>
      </c>
      <c r="C430" s="3">
        <v>342.6</v>
      </c>
      <c r="D430" s="3">
        <v>870</v>
      </c>
      <c r="E430" s="3">
        <v>818.4</v>
      </c>
      <c r="F430" s="2">
        <v>122.47</v>
      </c>
      <c r="G430" s="3">
        <v>4033</v>
      </c>
      <c r="H430" s="2">
        <v>250.1</v>
      </c>
      <c r="I430" s="3">
        <v>216</v>
      </c>
      <c r="J430" s="3">
        <v>451.1</v>
      </c>
      <c r="K430" s="3">
        <v>9500</v>
      </c>
      <c r="L430" s="3">
        <v>417.1</v>
      </c>
      <c r="M430" s="3">
        <v>179.1</v>
      </c>
      <c r="N430" s="3">
        <v>921.1</v>
      </c>
      <c r="O430" s="3">
        <v>1206.7</v>
      </c>
      <c r="Q430">
        <f t="shared" si="332"/>
        <v>1.2256973795435298E-2</v>
      </c>
      <c r="R430">
        <f t="shared" si="333"/>
        <v>-1.125541125541119E-2</v>
      </c>
      <c r="S430">
        <f t="shared" si="334"/>
        <v>-1.1363636363636364E-2</v>
      </c>
      <c r="T430">
        <f t="shared" si="335"/>
        <v>-9.0810025426807123E-3</v>
      </c>
      <c r="U430">
        <f t="shared" si="336"/>
        <v>-2.4489795918368273E-4</v>
      </c>
      <c r="V430">
        <f t="shared" si="337"/>
        <v>-1.0063819342169858E-2</v>
      </c>
      <c r="W430">
        <f t="shared" si="338"/>
        <v>4.4176706827309007E-3</v>
      </c>
      <c r="X430">
        <f t="shared" si="339"/>
        <v>-1.684114701866176E-2</v>
      </c>
      <c r="Y430">
        <f t="shared" si="340"/>
        <v>-8.5714285714285215E-3</v>
      </c>
      <c r="Z430">
        <f t="shared" si="341"/>
        <v>-4.1928721174004195E-3</v>
      </c>
      <c r="AA430">
        <f t="shared" si="342"/>
        <v>-8.0856123662306229E-3</v>
      </c>
      <c r="AB430">
        <f t="shared" si="343"/>
        <v>-1.0551903209767398E-2</v>
      </c>
      <c r="AC430">
        <f t="shared" si="344"/>
        <v>-1.4866310160427783E-2</v>
      </c>
      <c r="AD430">
        <f t="shared" si="344"/>
        <v>-9.60275771503615E-3</v>
      </c>
      <c r="AG430">
        <f t="shared" si="345"/>
        <v>1.3860071621232627E-4</v>
      </c>
      <c r="AH430">
        <f t="shared" si="346"/>
        <v>8.8220094267851763E-5</v>
      </c>
      <c r="AI430">
        <f t="shared" si="347"/>
        <v>1.2238790648226664E-4</v>
      </c>
      <c r="AJ430">
        <f t="shared" si="348"/>
        <v>7.9972551480105301E-5</v>
      </c>
      <c r="AK430">
        <f t="shared" si="349"/>
        <v>6.1064769456439389E-10</v>
      </c>
      <c r="AL430">
        <f t="shared" si="350"/>
        <v>1.0610430262624209E-4</v>
      </c>
      <c r="AM430">
        <f t="shared" si="351"/>
        <v>3.3738570486428701E-5</v>
      </c>
      <c r="AN430">
        <f t="shared" si="352"/>
        <v>2.4367707565282423E-4</v>
      </c>
      <c r="AO430">
        <f t="shared" si="353"/>
        <v>8.0656276245434779E-5</v>
      </c>
      <c r="AP430">
        <f t="shared" si="354"/>
        <v>2.1919963281915335E-5</v>
      </c>
      <c r="AQ430">
        <f t="shared" si="355"/>
        <v>6.0520726242726428E-5</v>
      </c>
      <c r="AR430">
        <f t="shared" si="356"/>
        <v>1.0797365550375477E-4</v>
      </c>
      <c r="AS430">
        <f t="shared" si="357"/>
        <v>2.2730277712435123E-4</v>
      </c>
      <c r="AT430">
        <f t="shared" si="358"/>
        <v>8.9148693952857263E-5</v>
      </c>
      <c r="AV430">
        <f t="shared" si="359"/>
        <v>-7.9907798693814897E-2</v>
      </c>
      <c r="AW430">
        <f t="shared" si="360"/>
        <v>-0.13089802130898012</v>
      </c>
      <c r="AX430">
        <f t="shared" si="361"/>
        <v>-8.699758631545805E-2</v>
      </c>
      <c r="AY430">
        <f t="shared" si="362"/>
        <v>-2.3389021479713629E-2</v>
      </c>
      <c r="AZ430">
        <f t="shared" si="363"/>
        <v>2.9678829662014471E-2</v>
      </c>
      <c r="BA430">
        <f t="shared" si="364"/>
        <v>-4.0903686087990485E-2</v>
      </c>
      <c r="BB430">
        <f t="shared" si="365"/>
        <v>-0.10550786838340495</v>
      </c>
      <c r="BC430">
        <f t="shared" si="366"/>
        <v>-0.04</v>
      </c>
      <c r="BD430">
        <f t="shared" si="367"/>
        <v>1.3707865168539377E-2</v>
      </c>
      <c r="BE430">
        <f t="shared" si="368"/>
        <v>1.2901162170807123E-2</v>
      </c>
      <c r="BF430">
        <f t="shared" si="369"/>
        <v>-6.9047619047618502E-3</v>
      </c>
      <c r="BG430">
        <f t="shared" si="370"/>
        <v>-2.1311475409836095E-2</v>
      </c>
      <c r="BH430">
        <f t="shared" si="371"/>
        <v>-7.8070263236913226E-2</v>
      </c>
      <c r="BI430">
        <f t="shared" si="372"/>
        <v>-4.8418894408958177E-2</v>
      </c>
      <c r="BL430">
        <f t="shared" si="373"/>
        <v>8.5654518031737827E-3</v>
      </c>
      <c r="BM430">
        <f t="shared" si="374"/>
        <v>9.099014859645321E-3</v>
      </c>
      <c r="BN430">
        <f t="shared" si="375"/>
        <v>6.5289619871924023E-3</v>
      </c>
      <c r="BO430">
        <f t="shared" si="376"/>
        <v>4.6310655246924805E-4</v>
      </c>
      <c r="BP430">
        <f t="shared" si="377"/>
        <v>1.1408343995079114E-3</v>
      </c>
      <c r="BQ430">
        <f t="shared" si="378"/>
        <v>1.6907492869709644E-3</v>
      </c>
      <c r="BR430">
        <f t="shared" si="379"/>
        <v>6.2274395786356797E-3</v>
      </c>
      <c r="BS430">
        <f t="shared" si="380"/>
        <v>3.553418395465195E-4</v>
      </c>
      <c r="BT430">
        <f t="shared" si="381"/>
        <v>2.5568707878934685E-5</v>
      </c>
      <c r="BU430">
        <f t="shared" si="382"/>
        <v>3.8667513350919358E-5</v>
      </c>
      <c r="BV430">
        <f t="shared" si="383"/>
        <v>5.4399226302732263E-7</v>
      </c>
      <c r="BW430">
        <f t="shared" si="384"/>
        <v>2.692506203308305E-4</v>
      </c>
      <c r="BX430">
        <f t="shared" si="385"/>
        <v>6.6563849103857724E-3</v>
      </c>
      <c r="BY430">
        <f t="shared" si="386"/>
        <v>2.0087528838539882E-3</v>
      </c>
    </row>
    <row r="431" spans="1:77" ht="15.75" thickBot="1">
      <c r="A431" s="1">
        <v>40702</v>
      </c>
      <c r="B431" s="3">
        <v>23.66</v>
      </c>
      <c r="C431" s="3">
        <v>346.5</v>
      </c>
      <c r="D431" s="3">
        <v>880</v>
      </c>
      <c r="E431" s="3">
        <v>825.9</v>
      </c>
      <c r="F431" s="2">
        <v>122.5</v>
      </c>
      <c r="G431" s="3">
        <v>4074</v>
      </c>
      <c r="H431" s="2">
        <v>249</v>
      </c>
      <c r="I431" s="3">
        <v>219.7</v>
      </c>
      <c r="J431" s="3">
        <v>455</v>
      </c>
      <c r="K431" s="3">
        <v>9540</v>
      </c>
      <c r="L431" s="3">
        <v>420.5</v>
      </c>
      <c r="M431" s="3">
        <v>181.01</v>
      </c>
      <c r="N431" s="3">
        <v>935</v>
      </c>
      <c r="O431" s="3">
        <v>1218.4000000000001</v>
      </c>
      <c r="Q431">
        <f t="shared" si="332"/>
        <v>-2.6337448559670806E-2</v>
      </c>
      <c r="R431">
        <f t="shared" si="333"/>
        <v>1.7346053772767354E-3</v>
      </c>
      <c r="S431">
        <f t="shared" si="334"/>
        <v>-6.7720090293453723E-3</v>
      </c>
      <c r="T431">
        <f t="shared" si="335"/>
        <v>-9.9496523615440757E-3</v>
      </c>
      <c r="U431">
        <f t="shared" si="336"/>
        <v>-2.1565495207667755E-2</v>
      </c>
      <c r="V431">
        <f t="shared" si="337"/>
        <v>-1.4705882352941176E-3</v>
      </c>
      <c r="W431">
        <f t="shared" si="338"/>
        <v>-1.1904761904761904E-2</v>
      </c>
      <c r="X431">
        <f t="shared" si="339"/>
        <v>9.6507352941176214E-3</v>
      </c>
      <c r="Y431">
        <f t="shared" si="340"/>
        <v>1.5398348582905549E-2</v>
      </c>
      <c r="Z431">
        <f t="shared" si="341"/>
        <v>9.5238095238095247E-3</v>
      </c>
      <c r="AA431">
        <f t="shared" si="342"/>
        <v>-3.5545023696682463E-3</v>
      </c>
      <c r="AB431">
        <f t="shared" si="343"/>
        <v>-1.195414847161571E-2</v>
      </c>
      <c r="AC431">
        <f t="shared" si="344"/>
        <v>-9.5338983050847464E-3</v>
      </c>
      <c r="AD431">
        <f t="shared" si="344"/>
        <v>-5.3065556371948725E-3</v>
      </c>
      <c r="AG431">
        <f t="shared" si="345"/>
        <v>7.193951053321594E-4</v>
      </c>
      <c r="AH431">
        <f t="shared" si="346"/>
        <v>1.294172834494986E-5</v>
      </c>
      <c r="AI431">
        <f t="shared" si="347"/>
        <v>4.1877457699141668E-5</v>
      </c>
      <c r="AJ431">
        <f t="shared" si="348"/>
        <v>9.6263318362774656E-5</v>
      </c>
      <c r="AK431">
        <f t="shared" si="349"/>
        <v>4.5351475889369693E-4</v>
      </c>
      <c r="AL431">
        <f t="shared" si="350"/>
        <v>2.9154304836333068E-6</v>
      </c>
      <c r="AM431">
        <f t="shared" si="351"/>
        <v>1.1054296265621642E-4</v>
      </c>
      <c r="AN431">
        <f t="shared" si="352"/>
        <v>1.1841189413647257E-4</v>
      </c>
      <c r="AO431">
        <f t="shared" si="353"/>
        <v>2.2466691995479571E-4</v>
      </c>
      <c r="AP431">
        <f t="shared" si="354"/>
        <v>8.1627712197642586E-5</v>
      </c>
      <c r="AQ431">
        <f t="shared" si="355"/>
        <v>1.055208187253789E-5</v>
      </c>
      <c r="AR431">
        <f t="shared" si="356"/>
        <v>1.3908151282745196E-4</v>
      </c>
      <c r="AS431">
        <f t="shared" si="357"/>
        <v>9.4948497837244153E-5</v>
      </c>
      <c r="AT431">
        <f t="shared" si="358"/>
        <v>2.6477781115134939E-5</v>
      </c>
      <c r="AV431">
        <f t="shared" si="359"/>
        <v>-9.0349865436370677E-2</v>
      </c>
      <c r="AW431">
        <f t="shared" si="360"/>
        <v>-0.11381074168797954</v>
      </c>
      <c r="AX431">
        <f t="shared" si="361"/>
        <v>-7.0749736008447736E-2</v>
      </c>
      <c r="AY431">
        <f t="shared" si="362"/>
        <v>-1.0779734099892203E-2</v>
      </c>
      <c r="AZ431">
        <f t="shared" si="363"/>
        <v>4.4776119402985072E-2</v>
      </c>
      <c r="BA431">
        <f t="shared" si="364"/>
        <v>-3.8016528925619832E-2</v>
      </c>
      <c r="BB431">
        <f t="shared" si="365"/>
        <v>-0.11983032873806992</v>
      </c>
      <c r="BC431">
        <f t="shared" si="366"/>
        <v>-2.3555555555555607E-2</v>
      </c>
      <c r="BD431">
        <f t="shared" si="367"/>
        <v>2.247191011235955E-2</v>
      </c>
      <c r="BE431">
        <f t="shared" si="368"/>
        <v>2.5806451612903226E-2</v>
      </c>
      <c r="BF431">
        <f t="shared" si="369"/>
        <v>1.1904761904761906E-3</v>
      </c>
      <c r="BG431">
        <f t="shared" si="370"/>
        <v>-4.1260593220339092E-2</v>
      </c>
      <c r="BH431">
        <f t="shared" si="371"/>
        <v>-5.2204764318297008E-2</v>
      </c>
      <c r="BI431">
        <f t="shared" si="372"/>
        <v>-3.6685641998734871E-2</v>
      </c>
      <c r="BL431">
        <f t="shared" si="373"/>
        <v>1.0607309395137071E-2</v>
      </c>
      <c r="BM431">
        <f t="shared" si="374"/>
        <v>6.1311212757102426E-3</v>
      </c>
      <c r="BN431">
        <f t="shared" si="375"/>
        <v>4.1672372704557792E-3</v>
      </c>
      <c r="BO431">
        <f t="shared" si="376"/>
        <v>7.9399206270224659E-5</v>
      </c>
      <c r="BP431">
        <f t="shared" si="377"/>
        <v>2.3886219252153549E-3</v>
      </c>
      <c r="BQ431">
        <f t="shared" si="378"/>
        <v>1.4616525388300688E-3</v>
      </c>
      <c r="BR431">
        <f t="shared" si="379"/>
        <v>8.6930613851379616E-3</v>
      </c>
      <c r="BS431">
        <f t="shared" si="380"/>
        <v>5.7891657897967724E-6</v>
      </c>
      <c r="BT431">
        <f t="shared" si="381"/>
        <v>1.9100887186880144E-4</v>
      </c>
      <c r="BU431">
        <f t="shared" si="382"/>
        <v>3.6571246801258292E-4</v>
      </c>
      <c r="BV431">
        <f t="shared" si="383"/>
        <v>5.4135451798385544E-5</v>
      </c>
      <c r="BW431">
        <f t="shared" si="384"/>
        <v>1.321902403855386E-3</v>
      </c>
      <c r="BX431">
        <f t="shared" si="385"/>
        <v>3.104849035554965E-3</v>
      </c>
      <c r="BY431">
        <f t="shared" si="386"/>
        <v>1.0946741663502811E-3</v>
      </c>
    </row>
    <row r="432" spans="1:77" ht="15.75" thickBot="1">
      <c r="A432" s="1">
        <v>40701</v>
      </c>
      <c r="B432" s="3">
        <v>24.3</v>
      </c>
      <c r="C432" s="3">
        <v>345.9</v>
      </c>
      <c r="D432" s="3">
        <v>886</v>
      </c>
      <c r="E432" s="3">
        <v>834.2</v>
      </c>
      <c r="F432" s="2">
        <v>125.2</v>
      </c>
      <c r="G432" s="3">
        <v>4080</v>
      </c>
      <c r="H432" s="2">
        <v>252</v>
      </c>
      <c r="I432" s="3">
        <v>217.6</v>
      </c>
      <c r="J432" s="3">
        <v>448.1</v>
      </c>
      <c r="K432" s="3">
        <v>9450</v>
      </c>
      <c r="L432" s="3">
        <v>422</v>
      </c>
      <c r="M432" s="3">
        <v>183.2</v>
      </c>
      <c r="N432" s="3">
        <v>944</v>
      </c>
      <c r="O432" s="3">
        <v>1224.9000000000001</v>
      </c>
      <c r="Q432">
        <f t="shared" si="332"/>
        <v>-1.9766034691407763E-2</v>
      </c>
      <c r="R432">
        <f t="shared" si="333"/>
        <v>-4.3177892918825561E-3</v>
      </c>
      <c r="S432">
        <f t="shared" si="334"/>
        <v>-4.3825148893133804E-3</v>
      </c>
      <c r="T432">
        <f t="shared" si="335"/>
        <v>-3.4643411778759732E-3</v>
      </c>
      <c r="U432">
        <f t="shared" si="336"/>
        <v>1.6000000000000228E-3</v>
      </c>
      <c r="V432">
        <f t="shared" si="337"/>
        <v>1.2269938650306749E-3</v>
      </c>
      <c r="W432">
        <f t="shared" si="338"/>
        <v>1.9417475728155387E-2</v>
      </c>
      <c r="X432">
        <f t="shared" si="339"/>
        <v>-1.3767783386875235E-3</v>
      </c>
      <c r="Y432">
        <f t="shared" si="340"/>
        <v>3.5834266517357732E-3</v>
      </c>
      <c r="Z432">
        <f t="shared" si="341"/>
        <v>3.1756113051762465E-4</v>
      </c>
      <c r="AA432">
        <f t="shared" si="342"/>
        <v>7.1599045346062056E-3</v>
      </c>
      <c r="AB432">
        <f t="shared" si="343"/>
        <v>-5.4288816503800224E-3</v>
      </c>
      <c r="AC432">
        <f t="shared" si="344"/>
        <v>4.2553191489361703E-3</v>
      </c>
      <c r="AD432">
        <f t="shared" si="344"/>
        <v>-4.895960832312599E-4</v>
      </c>
      <c r="AG432">
        <f t="shared" si="345"/>
        <v>4.1006768185798339E-4</v>
      </c>
      <c r="AH432">
        <f t="shared" si="346"/>
        <v>6.0266974785445683E-6</v>
      </c>
      <c r="AI432">
        <f t="shared" si="347"/>
        <v>1.6660971303519006E-5</v>
      </c>
      <c r="AJ432">
        <f t="shared" si="348"/>
        <v>1.1062781522156411E-5</v>
      </c>
      <c r="AK432">
        <f t="shared" si="349"/>
        <v>3.4954387326112092E-6</v>
      </c>
      <c r="AL432">
        <f t="shared" si="350"/>
        <v>9.8033549228675999E-7</v>
      </c>
      <c r="AM432">
        <f t="shared" si="351"/>
        <v>4.3298519430656719E-4</v>
      </c>
      <c r="AN432">
        <f t="shared" si="352"/>
        <v>2.1254926195015519E-8</v>
      </c>
      <c r="AO432">
        <f t="shared" si="353"/>
        <v>1.007409374109756E-5</v>
      </c>
      <c r="AP432">
        <f t="shared" si="354"/>
        <v>2.9392631981778494E-8</v>
      </c>
      <c r="AQ432">
        <f t="shared" si="355"/>
        <v>5.5741306642033584E-5</v>
      </c>
      <c r="AR432">
        <f t="shared" si="356"/>
        <v>2.7751989505575854E-5</v>
      </c>
      <c r="AS432">
        <f t="shared" si="357"/>
        <v>1.6362554677531428E-5</v>
      </c>
      <c r="AT432">
        <f t="shared" si="358"/>
        <v>1.0804170144244204E-7</v>
      </c>
      <c r="AV432">
        <f t="shared" si="359"/>
        <v>-6.6820276497695799E-2</v>
      </c>
      <c r="AW432">
        <f t="shared" si="360"/>
        <v>-0.10850515463917532</v>
      </c>
      <c r="AX432">
        <f t="shared" si="361"/>
        <v>-5.4429028815368194E-2</v>
      </c>
      <c r="AY432">
        <f t="shared" si="362"/>
        <v>1.4841849148418547E-2</v>
      </c>
      <c r="AZ432">
        <f t="shared" si="363"/>
        <v>7.0085470085470114E-2</v>
      </c>
      <c r="BA432">
        <f t="shared" si="364"/>
        <v>-4.9394221808014914E-2</v>
      </c>
      <c r="BB432">
        <f t="shared" si="365"/>
        <v>-9.3198992443324857E-2</v>
      </c>
      <c r="BC432">
        <f t="shared" si="366"/>
        <v>-1.9378098242451604E-2</v>
      </c>
      <c r="BD432">
        <f t="shared" si="367"/>
        <v>6.9662921348315121E-3</v>
      </c>
      <c r="BE432">
        <f t="shared" si="368"/>
        <v>1.3948497854077254E-2</v>
      </c>
      <c r="BF432">
        <f t="shared" si="369"/>
        <v>1.1990407673860911E-2</v>
      </c>
      <c r="BG432">
        <f t="shared" si="370"/>
        <v>-2.8116710875331626E-2</v>
      </c>
      <c r="BH432">
        <f t="shared" si="371"/>
        <v>-3.9772149323568325E-2</v>
      </c>
      <c r="BI432">
        <f t="shared" si="372"/>
        <v>-3.2540873548692693E-2</v>
      </c>
      <c r="BL432">
        <f t="shared" si="373"/>
        <v>6.3142418509694745E-3</v>
      </c>
      <c r="BM432">
        <f t="shared" si="374"/>
        <v>5.328399926767485E-3</v>
      </c>
      <c r="BN432">
        <f t="shared" si="375"/>
        <v>2.3264642490386147E-3</v>
      </c>
      <c r="BO432">
        <f t="shared" si="376"/>
        <v>2.79256184877594E-4</v>
      </c>
      <c r="BP432">
        <f t="shared" si="377"/>
        <v>5.503099772014854E-3</v>
      </c>
      <c r="BQ432">
        <f t="shared" si="378"/>
        <v>2.4610784371235346E-3</v>
      </c>
      <c r="BR432">
        <f t="shared" si="379"/>
        <v>4.4362595856212309E-3</v>
      </c>
      <c r="BS432">
        <f t="shared" si="380"/>
        <v>3.1378182071096712E-6</v>
      </c>
      <c r="BT432">
        <f t="shared" si="381"/>
        <v>2.8392992996230484E-6</v>
      </c>
      <c r="BU432">
        <f t="shared" si="382"/>
        <v>5.2789763874904369E-5</v>
      </c>
      <c r="BV432">
        <f t="shared" si="383"/>
        <v>3.2969884692389138E-4</v>
      </c>
      <c r="BW432">
        <f t="shared" si="384"/>
        <v>5.3889413467023974E-4</v>
      </c>
      <c r="BX432">
        <f t="shared" si="385"/>
        <v>1.8738991881869663E-3</v>
      </c>
      <c r="BY432">
        <f t="shared" si="386"/>
        <v>8.3758681020298833E-4</v>
      </c>
    </row>
    <row r="433" spans="1:77" ht="15.75" thickBot="1">
      <c r="A433" s="1">
        <v>40700</v>
      </c>
      <c r="B433" s="3">
        <v>24.79</v>
      </c>
      <c r="C433" s="3">
        <v>347.4</v>
      </c>
      <c r="D433" s="3">
        <v>889.9</v>
      </c>
      <c r="E433" s="3">
        <v>837.1</v>
      </c>
      <c r="F433" s="2">
        <v>125</v>
      </c>
      <c r="G433" s="3">
        <v>4075</v>
      </c>
      <c r="H433" s="2">
        <v>247.2</v>
      </c>
      <c r="I433" s="3">
        <v>217.9</v>
      </c>
      <c r="J433" s="3">
        <v>446.5</v>
      </c>
      <c r="K433" s="3">
        <v>9447</v>
      </c>
      <c r="L433" s="3">
        <v>419</v>
      </c>
      <c r="M433" s="3">
        <v>184.2</v>
      </c>
      <c r="N433" s="3">
        <v>940</v>
      </c>
      <c r="O433" s="3">
        <v>1225.5</v>
      </c>
      <c r="Q433">
        <f t="shared" si="332"/>
        <v>-7.6060848678943666E-3</v>
      </c>
      <c r="R433">
        <f t="shared" si="333"/>
        <v>-1.1500862564693332E-3</v>
      </c>
      <c r="S433">
        <f t="shared" si="334"/>
        <v>-1.11123458162018E-2</v>
      </c>
      <c r="T433">
        <f t="shared" si="335"/>
        <v>-6.9988137603795696E-3</v>
      </c>
      <c r="U433">
        <f t="shared" si="336"/>
        <v>-6.6815976110488909E-2</v>
      </c>
      <c r="V433">
        <f t="shared" si="337"/>
        <v>-6.0975609756097563E-3</v>
      </c>
      <c r="W433">
        <f t="shared" si="338"/>
        <v>2.8714107365792663E-2</v>
      </c>
      <c r="X433">
        <f t="shared" si="339"/>
        <v>-7.7413479052822797E-3</v>
      </c>
      <c r="Y433">
        <f t="shared" si="340"/>
        <v>1.3455931823279272E-3</v>
      </c>
      <c r="Z433">
        <f t="shared" si="341"/>
        <v>-1.3742071881606766E-3</v>
      </c>
      <c r="AA433">
        <f t="shared" si="342"/>
        <v>4.7961630695443642E-3</v>
      </c>
      <c r="AB433">
        <f t="shared" si="343"/>
        <v>1.5995587424158728E-2</v>
      </c>
      <c r="AC433">
        <f t="shared" si="344"/>
        <v>-1.8789144050104383E-2</v>
      </c>
      <c r="AD433">
        <f t="shared" si="344"/>
        <v>-4.9529067879180814E-3</v>
      </c>
      <c r="AG433">
        <f t="shared" si="345"/>
        <v>6.5450982064992199E-5</v>
      </c>
      <c r="AH433">
        <f t="shared" si="346"/>
        <v>5.0804070411316805E-7</v>
      </c>
      <c r="AI433">
        <f t="shared" si="347"/>
        <v>1.168910456182222E-4</v>
      </c>
      <c r="AJ433">
        <f t="shared" si="348"/>
        <v>4.7067126779421164E-5</v>
      </c>
      <c r="AK433">
        <f t="shared" si="349"/>
        <v>4.4284189428673328E-3</v>
      </c>
      <c r="AL433">
        <f t="shared" si="350"/>
        <v>4.0125078326851962E-5</v>
      </c>
      <c r="AM433">
        <f t="shared" si="351"/>
        <v>9.0630668525933631E-4</v>
      </c>
      <c r="AN433">
        <f t="shared" si="352"/>
        <v>4.2384790711032294E-5</v>
      </c>
      <c r="AO433">
        <f t="shared" si="353"/>
        <v>8.7635401659275105E-7</v>
      </c>
      <c r="AP433">
        <f t="shared" si="354"/>
        <v>3.4715556543991459E-6</v>
      </c>
      <c r="AQ433">
        <f t="shared" si="355"/>
        <v>2.6033145106028921E-5</v>
      </c>
      <c r="AR433">
        <f t="shared" si="356"/>
        <v>2.610309853672272E-4</v>
      </c>
      <c r="AS433">
        <f t="shared" si="357"/>
        <v>3.6097711396789362E-4</v>
      </c>
      <c r="AT433">
        <f t="shared" si="358"/>
        <v>2.2963337603173085E-5</v>
      </c>
      <c r="AV433">
        <f t="shared" si="359"/>
        <v>-4.4701348747591532E-2</v>
      </c>
      <c r="AW433">
        <f t="shared" si="360"/>
        <v>-9.5312500000000064E-2</v>
      </c>
      <c r="AX433">
        <f t="shared" si="361"/>
        <v>-5.1784762919552502E-2</v>
      </c>
      <c r="AY433">
        <f t="shared" si="362"/>
        <v>1.7132442284325665E-2</v>
      </c>
      <c r="AZ433">
        <f t="shared" si="363"/>
        <v>6.8376068376068383E-2</v>
      </c>
      <c r="BA433">
        <f t="shared" si="364"/>
        <v>-5.232558139534884E-2</v>
      </c>
      <c r="BB433">
        <f t="shared" si="365"/>
        <v>-0.12957746478873244</v>
      </c>
      <c r="BC433">
        <f t="shared" si="366"/>
        <v>-2.745995423340935E-3</v>
      </c>
      <c r="BD433">
        <f t="shared" si="367"/>
        <v>-1.1185682326621924E-3</v>
      </c>
      <c r="BE433">
        <f t="shared" si="368"/>
        <v>1.0374331550802139E-2</v>
      </c>
      <c r="BF433">
        <f t="shared" si="369"/>
        <v>9.6385542168674707E-3</v>
      </c>
      <c r="BG433">
        <f t="shared" si="370"/>
        <v>-2.8993147074327888E-2</v>
      </c>
      <c r="BH433">
        <f t="shared" si="371"/>
        <v>-3.560069765055919E-2</v>
      </c>
      <c r="BI433">
        <f t="shared" si="372"/>
        <v>-2.9153133169610993E-2</v>
      </c>
      <c r="BL433">
        <f t="shared" si="373"/>
        <v>3.2882513212805125E-3</v>
      </c>
      <c r="BM433">
        <f t="shared" si="374"/>
        <v>3.576426934942051E-3</v>
      </c>
      <c r="BN433">
        <f t="shared" si="375"/>
        <v>2.0783723369061282E-3</v>
      </c>
      <c r="BO433">
        <f t="shared" si="376"/>
        <v>3.6105902243632076E-4</v>
      </c>
      <c r="BP433">
        <f t="shared" si="377"/>
        <v>5.2524051404553573E-3</v>
      </c>
      <c r="BQ433">
        <f t="shared" si="378"/>
        <v>2.7605164517786455E-3</v>
      </c>
      <c r="BR433">
        <f t="shared" si="379"/>
        <v>1.0605647467121313E-2</v>
      </c>
      <c r="BS433">
        <f t="shared" si="380"/>
        <v>3.3868850300944461E-4</v>
      </c>
      <c r="BT433">
        <f t="shared" si="381"/>
        <v>9.5450602397364361E-5</v>
      </c>
      <c r="BU433">
        <f t="shared" si="382"/>
        <v>1.362709961792627E-5</v>
      </c>
      <c r="BV433">
        <f t="shared" si="383"/>
        <v>2.4982197994893689E-4</v>
      </c>
      <c r="BW433">
        <f t="shared" si="384"/>
        <v>5.8035361873274996E-4</v>
      </c>
      <c r="BX433">
        <f t="shared" si="385"/>
        <v>1.5301479481796651E-3</v>
      </c>
      <c r="BY433">
        <f t="shared" si="386"/>
        <v>6.5297378263867235E-4</v>
      </c>
    </row>
    <row r="434" spans="1:77" ht="15.75" thickBot="1">
      <c r="A434" s="1">
        <v>40697</v>
      </c>
      <c r="B434" s="3">
        <v>24.98</v>
      </c>
      <c r="C434" s="3">
        <v>347.8</v>
      </c>
      <c r="D434" s="3">
        <v>899.9</v>
      </c>
      <c r="E434" s="3">
        <v>843</v>
      </c>
      <c r="F434" s="2">
        <v>133.94999999999999</v>
      </c>
      <c r="G434" s="3">
        <v>4100</v>
      </c>
      <c r="H434" s="2">
        <v>240.3</v>
      </c>
      <c r="I434" s="3">
        <v>219.6</v>
      </c>
      <c r="J434" s="3">
        <v>445.9</v>
      </c>
      <c r="K434" s="3">
        <v>9460</v>
      </c>
      <c r="L434" s="3">
        <v>417</v>
      </c>
      <c r="M434" s="3">
        <v>181.3</v>
      </c>
      <c r="N434" s="3">
        <v>958</v>
      </c>
      <c r="O434" s="3">
        <v>1231.5999999999999</v>
      </c>
      <c r="Q434">
        <f t="shared" si="332"/>
        <v>-5.1772202309836321E-3</v>
      </c>
      <c r="R434">
        <f t="shared" si="333"/>
        <v>-3.3888888888888857E-2</v>
      </c>
      <c r="S434">
        <f t="shared" si="334"/>
        <v>-4.2659574468085132E-2</v>
      </c>
      <c r="T434">
        <f t="shared" si="335"/>
        <v>7.7704722056186493E-3</v>
      </c>
      <c r="U434">
        <f t="shared" si="336"/>
        <v>3.1177829099307025E-2</v>
      </c>
      <c r="V434">
        <f t="shared" si="337"/>
        <v>2.6901442895573488E-3</v>
      </c>
      <c r="W434">
        <f t="shared" si="338"/>
        <v>-4.6428571428571382E-2</v>
      </c>
      <c r="X434">
        <f t="shared" si="339"/>
        <v>-1.818181818181844E-3</v>
      </c>
      <c r="Y434">
        <f t="shared" si="340"/>
        <v>-6.9042316258352398E-3</v>
      </c>
      <c r="Z434">
        <f t="shared" si="341"/>
        <v>5.2882072977260709E-4</v>
      </c>
      <c r="AA434">
        <f t="shared" si="342"/>
        <v>2.403846153846154E-3</v>
      </c>
      <c r="AB434">
        <f t="shared" si="343"/>
        <v>1.6574585635359745E-3</v>
      </c>
      <c r="AC434">
        <f t="shared" si="344"/>
        <v>8.4210526315789472E-3</v>
      </c>
      <c r="AD434">
        <f t="shared" si="344"/>
        <v>-6.7741935483871703E-3</v>
      </c>
      <c r="AG434">
        <f t="shared" si="345"/>
        <v>3.205047038996257E-5</v>
      </c>
      <c r="AH434">
        <f t="shared" si="346"/>
        <v>1.0256667827430561E-3</v>
      </c>
      <c r="AI434">
        <f t="shared" si="347"/>
        <v>1.794271740171833E-3</v>
      </c>
      <c r="AJ434">
        <f t="shared" si="348"/>
        <v>6.2548127085781567E-5</v>
      </c>
      <c r="AK434">
        <f t="shared" si="349"/>
        <v>9.8894137847990943E-4</v>
      </c>
      <c r="AL434">
        <f t="shared" si="350"/>
        <v>6.0185305177882342E-6</v>
      </c>
      <c r="AM434">
        <f t="shared" si="351"/>
        <v>2.0283990035356273E-3</v>
      </c>
      <c r="AN434">
        <f t="shared" si="352"/>
        <v>3.4479699633048925E-7</v>
      </c>
      <c r="AO434">
        <f t="shared" si="353"/>
        <v>5.3490017372089903E-5</v>
      </c>
      <c r="AP434">
        <f t="shared" si="354"/>
        <v>1.5853778954205864E-9</v>
      </c>
      <c r="AQ434">
        <f t="shared" si="355"/>
        <v>7.3438382584459302E-6</v>
      </c>
      <c r="AR434">
        <f t="shared" si="356"/>
        <v>3.3063040067985178E-6</v>
      </c>
      <c r="AS434">
        <f t="shared" si="357"/>
        <v>6.7417219483234737E-5</v>
      </c>
      <c r="AT434">
        <f t="shared" si="358"/>
        <v>4.3735663353571082E-5</v>
      </c>
      <c r="AV434">
        <f t="shared" si="359"/>
        <v>-3.5893477421844837E-2</v>
      </c>
      <c r="AW434">
        <f t="shared" si="360"/>
        <v>-8.0137529754033349E-2</v>
      </c>
      <c r="AX434">
        <f t="shared" si="361"/>
        <v>-3.2365591397849489E-2</v>
      </c>
      <c r="AY434">
        <f t="shared" si="362"/>
        <v>2.679658952496955E-2</v>
      </c>
      <c r="AZ434">
        <f t="shared" si="363"/>
        <v>0.17499999999999991</v>
      </c>
      <c r="BA434">
        <f t="shared" si="364"/>
        <v>-4.5401629802095458E-2</v>
      </c>
      <c r="BB434">
        <f t="shared" si="365"/>
        <v>-0.15654615654615645</v>
      </c>
      <c r="BC434">
        <f t="shared" si="366"/>
        <v>1.1515430677107323E-2</v>
      </c>
      <c r="BD434">
        <f t="shared" si="367"/>
        <v>-9.1111111111111618E-3</v>
      </c>
      <c r="BE434">
        <f t="shared" si="368"/>
        <v>1.1872927585838057E-2</v>
      </c>
      <c r="BF434">
        <f t="shared" si="369"/>
        <v>7.246376811594203E-3</v>
      </c>
      <c r="BG434">
        <f t="shared" si="370"/>
        <v>-3.5125066524747173E-2</v>
      </c>
      <c r="BH434">
        <f t="shared" si="371"/>
        <v>-1.7435897435897435E-2</v>
      </c>
      <c r="BI434">
        <f t="shared" si="372"/>
        <v>-2.1685598538406688E-2</v>
      </c>
      <c r="BL434">
        <f t="shared" si="373"/>
        <v>2.3556855228637082E-3</v>
      </c>
      <c r="BM434">
        <f t="shared" si="374"/>
        <v>1.991682028744452E-3</v>
      </c>
      <c r="BN434">
        <f t="shared" si="375"/>
        <v>6.8486877191499638E-4</v>
      </c>
      <c r="BO434">
        <f t="shared" si="376"/>
        <v>8.2172237937501577E-4</v>
      </c>
      <c r="BP434">
        <f t="shared" si="377"/>
        <v>3.2075882447942447E-2</v>
      </c>
      <c r="BQ434">
        <f t="shared" si="378"/>
        <v>2.0808801776237202E-3</v>
      </c>
      <c r="BR434">
        <f t="shared" si="379"/>
        <v>1.6887630434647985E-2</v>
      </c>
      <c r="BS434">
        <f t="shared" si="380"/>
        <v>1.0669968482673211E-3</v>
      </c>
      <c r="BT434">
        <f t="shared" si="381"/>
        <v>3.1550375229524375E-4</v>
      </c>
      <c r="BU434">
        <f t="shared" si="382"/>
        <v>2.6936994735170266E-5</v>
      </c>
      <c r="BV434">
        <f t="shared" si="383"/>
        <v>1.7992413927454497E-4</v>
      </c>
      <c r="BW434">
        <f t="shared" si="384"/>
        <v>9.1339642952107595E-4</v>
      </c>
      <c r="BX434">
        <f t="shared" si="385"/>
        <v>4.3899909970608874E-4</v>
      </c>
      <c r="BY434">
        <f t="shared" si="386"/>
        <v>3.2709677871667396E-4</v>
      </c>
    </row>
    <row r="435" spans="1:77" ht="15.75" thickBot="1">
      <c r="A435" s="1">
        <v>40696</v>
      </c>
      <c r="B435" s="3">
        <v>25.11</v>
      </c>
      <c r="C435" s="3">
        <v>360</v>
      </c>
      <c r="D435" s="3">
        <v>940</v>
      </c>
      <c r="E435" s="3">
        <v>836.5</v>
      </c>
      <c r="F435" s="2">
        <v>129.9</v>
      </c>
      <c r="G435" s="3">
        <v>4089</v>
      </c>
      <c r="H435" s="2">
        <v>252</v>
      </c>
      <c r="I435" s="3">
        <v>220</v>
      </c>
      <c r="J435" s="3">
        <v>449</v>
      </c>
      <c r="K435" s="3">
        <v>9455</v>
      </c>
      <c r="L435" s="3">
        <v>416</v>
      </c>
      <c r="M435" s="3">
        <v>181</v>
      </c>
      <c r="N435" s="3">
        <v>950</v>
      </c>
      <c r="O435" s="3">
        <v>1240</v>
      </c>
      <c r="Q435">
        <f t="shared" si="332"/>
        <v>-1.0248324793062733E-2</v>
      </c>
      <c r="R435">
        <f t="shared" si="333"/>
        <v>-8.2644628099173556E-3</v>
      </c>
      <c r="S435">
        <f t="shared" si="334"/>
        <v>-4.2535091450444202E-4</v>
      </c>
      <c r="T435">
        <f t="shared" si="335"/>
        <v>-7.2394967956325926E-3</v>
      </c>
      <c r="U435">
        <f t="shared" si="336"/>
        <v>1.405152224824365E-2</v>
      </c>
      <c r="V435">
        <f t="shared" si="337"/>
        <v>-2.4449877750611245E-4</v>
      </c>
      <c r="W435">
        <f t="shared" si="338"/>
        <v>-4.9056603773584909E-2</v>
      </c>
      <c r="X435">
        <f t="shared" si="339"/>
        <v>-9.9009900990098508E-3</v>
      </c>
      <c r="Y435">
        <f t="shared" si="340"/>
        <v>2.232142857142857E-3</v>
      </c>
      <c r="Z435">
        <f t="shared" si="341"/>
        <v>1.5574650912996778E-2</v>
      </c>
      <c r="AA435">
        <f t="shared" si="342"/>
        <v>5.0736892969316808E-3</v>
      </c>
      <c r="AB435">
        <f t="shared" si="343"/>
        <v>3.3259423503325626E-3</v>
      </c>
      <c r="AC435">
        <f t="shared" si="344"/>
        <v>-8.9714166492802245E-3</v>
      </c>
      <c r="AD435">
        <f t="shared" si="344"/>
        <v>-4.655642960346729E-3</v>
      </c>
      <c r="AG435">
        <f t="shared" si="345"/>
        <v>1.1518479716479491E-4</v>
      </c>
      <c r="AH435">
        <f t="shared" si="346"/>
        <v>4.0980569777337274E-5</v>
      </c>
      <c r="AI435">
        <f t="shared" si="347"/>
        <v>1.5530476775295808E-8</v>
      </c>
      <c r="AJ435">
        <f t="shared" si="348"/>
        <v>5.0427490412977829E-5</v>
      </c>
      <c r="AK435">
        <f t="shared" si="349"/>
        <v>2.050948072745168E-4</v>
      </c>
      <c r="AL435">
        <f t="shared" si="350"/>
        <v>2.3172065270521464E-7</v>
      </c>
      <c r="AM435">
        <f t="shared" si="351"/>
        <v>2.272026889614376E-3</v>
      </c>
      <c r="AN435">
        <f t="shared" si="352"/>
        <v>7.5168942542375158E-5</v>
      </c>
      <c r="AO435">
        <f t="shared" si="353"/>
        <v>3.322189700947885E-6</v>
      </c>
      <c r="AP435">
        <f t="shared" si="354"/>
        <v>2.275767450286948E-4</v>
      </c>
      <c r="AQ435">
        <f t="shared" si="355"/>
        <v>2.8942192637292414E-5</v>
      </c>
      <c r="AR435">
        <f t="shared" si="356"/>
        <v>1.215783206626312E-5</v>
      </c>
      <c r="AS435">
        <f t="shared" si="357"/>
        <v>8.4303069968507234E-5</v>
      </c>
      <c r="AT435">
        <f t="shared" si="358"/>
        <v>2.0202722297063652E-5</v>
      </c>
      <c r="AV435">
        <f t="shared" si="359"/>
        <v>-3.719325153374229E-2</v>
      </c>
      <c r="AW435">
        <f t="shared" si="360"/>
        <v>-2.7027027027027029E-2</v>
      </c>
      <c r="AX435">
        <f t="shared" si="361"/>
        <v>-4.2372881355932203E-3</v>
      </c>
      <c r="AY435">
        <f t="shared" si="362"/>
        <v>7.177892092355817E-4</v>
      </c>
      <c r="AZ435">
        <f t="shared" si="363"/>
        <v>0.14047410008779632</v>
      </c>
      <c r="BA435">
        <f t="shared" si="364"/>
        <v>-5.674740484429066E-2</v>
      </c>
      <c r="BB435">
        <f t="shared" si="365"/>
        <v>-0.13133402275077566</v>
      </c>
      <c r="BC435">
        <f t="shared" si="366"/>
        <v>3.1919744642042343E-3</v>
      </c>
      <c r="BD435">
        <f t="shared" si="367"/>
        <v>4.4742729306487695E-3</v>
      </c>
      <c r="BE435">
        <f t="shared" si="368"/>
        <v>1.1229946524064172E-2</v>
      </c>
      <c r="BF435">
        <f t="shared" si="369"/>
        <v>0</v>
      </c>
      <c r="BG435">
        <f t="shared" si="370"/>
        <v>-5.2356020942408377E-2</v>
      </c>
      <c r="BH435">
        <f t="shared" si="371"/>
        <v>-3.0711151923273158E-2</v>
      </c>
      <c r="BI435">
        <f t="shared" si="372"/>
        <v>-2.5846492261764543E-2</v>
      </c>
      <c r="BL435">
        <f t="shared" si="373"/>
        <v>2.4835450610454692E-3</v>
      </c>
      <c r="BM435">
        <f t="shared" si="374"/>
        <v>7.1948358409470867E-5</v>
      </c>
      <c r="BN435">
        <f t="shared" si="375"/>
        <v>3.8349612515813779E-6</v>
      </c>
      <c r="BO435">
        <f t="shared" si="376"/>
        <v>6.6920520416850157E-6</v>
      </c>
      <c r="BP435">
        <f t="shared" si="377"/>
        <v>2.0900921673747869E-2</v>
      </c>
      <c r="BQ435">
        <f t="shared" si="378"/>
        <v>3.244719640371116E-3</v>
      </c>
      <c r="BR435">
        <f t="shared" si="379"/>
        <v>1.0970526724694373E-2</v>
      </c>
      <c r="BS435">
        <f t="shared" si="380"/>
        <v>5.9250674726787033E-4</v>
      </c>
      <c r="BT435">
        <f t="shared" si="381"/>
        <v>1.7447673615933992E-5</v>
      </c>
      <c r="BU435">
        <f t="shared" si="382"/>
        <v>2.0676165113323211E-5</v>
      </c>
      <c r="BV435">
        <f t="shared" si="383"/>
        <v>3.803440015936562E-5</v>
      </c>
      <c r="BW435">
        <f t="shared" si="384"/>
        <v>2.2518255052827764E-3</v>
      </c>
      <c r="BX435">
        <f t="shared" si="385"/>
        <v>1.1715258527910635E-3</v>
      </c>
      <c r="BY435">
        <f t="shared" si="386"/>
        <v>4.9491614066470089E-4</v>
      </c>
    </row>
    <row r="436" spans="1:77" ht="15.75" thickBot="1">
      <c r="A436" s="1">
        <v>40695</v>
      </c>
      <c r="B436" s="3">
        <v>25.37</v>
      </c>
      <c r="C436" s="3">
        <v>363</v>
      </c>
      <c r="D436" s="3">
        <v>940.4</v>
      </c>
      <c r="E436" s="3">
        <v>842.6</v>
      </c>
      <c r="F436" s="2">
        <v>128.1</v>
      </c>
      <c r="G436" s="3">
        <v>4090</v>
      </c>
      <c r="H436" s="2">
        <v>265</v>
      </c>
      <c r="I436" s="3">
        <v>222.2</v>
      </c>
      <c r="J436" s="3">
        <v>448</v>
      </c>
      <c r="K436" s="3">
        <v>9310</v>
      </c>
      <c r="L436" s="3">
        <v>413.9</v>
      </c>
      <c r="M436" s="3">
        <v>180.4</v>
      </c>
      <c r="N436" s="3">
        <v>958.6</v>
      </c>
      <c r="O436" s="3">
        <v>1245.8</v>
      </c>
      <c r="Q436">
        <f t="shared" si="332"/>
        <v>7.145692735212374E-3</v>
      </c>
      <c r="R436">
        <f t="shared" si="333"/>
        <v>-3.2000000000000001E-2</v>
      </c>
      <c r="S436">
        <f t="shared" si="334"/>
        <v>-6.376195536663366E-4</v>
      </c>
      <c r="T436">
        <f t="shared" si="335"/>
        <v>-4.1366268762557615E-3</v>
      </c>
      <c r="U436">
        <f t="shared" si="336"/>
        <v>-5.1813471502590677E-2</v>
      </c>
      <c r="V436">
        <f t="shared" si="337"/>
        <v>4.6671579464505038E-3</v>
      </c>
      <c r="W436">
        <f t="shared" si="338"/>
        <v>-3.2846715328467155E-2</v>
      </c>
      <c r="X436">
        <f t="shared" si="339"/>
        <v>-2.5438596491228121E-2</v>
      </c>
      <c r="Y436">
        <f t="shared" si="340"/>
        <v>-4.4444444444444444E-3</v>
      </c>
      <c r="Z436">
        <f t="shared" si="341"/>
        <v>-9.5744680851063829E-3</v>
      </c>
      <c r="AA436">
        <f t="shared" si="342"/>
        <v>4.6116504854368384E-3</v>
      </c>
      <c r="AB436">
        <f t="shared" si="343"/>
        <v>-1.4153778895021604E-2</v>
      </c>
      <c r="AC436">
        <f t="shared" si="344"/>
        <v>-1.6663195167673638E-3</v>
      </c>
      <c r="AD436">
        <f t="shared" si="344"/>
        <v>-2.482184322203648E-3</v>
      </c>
      <c r="AG436">
        <f t="shared" si="345"/>
        <v>4.4376907630785711E-5</v>
      </c>
      <c r="AH436">
        <f t="shared" si="346"/>
        <v>9.0824744861117516E-4</v>
      </c>
      <c r="AI436">
        <f t="shared" si="347"/>
        <v>1.1349485371251119E-7</v>
      </c>
      <c r="AJ436">
        <f t="shared" si="348"/>
        <v>1.5986896228251276E-5</v>
      </c>
      <c r="AK436">
        <f t="shared" si="349"/>
        <v>2.6567697363296338E-3</v>
      </c>
      <c r="AL436">
        <f t="shared" si="350"/>
        <v>1.96274075466991E-5</v>
      </c>
      <c r="AM436">
        <f t="shared" si="351"/>
        <v>9.894733158497971E-4</v>
      </c>
      <c r="AN436">
        <f t="shared" si="352"/>
        <v>5.8600832602360943E-4</v>
      </c>
      <c r="AO436">
        <f t="shared" si="353"/>
        <v>2.3560343341659612E-5</v>
      </c>
      <c r="AP436">
        <f t="shared" si="354"/>
        <v>1.0127346891004308E-4</v>
      </c>
      <c r="AQ436">
        <f t="shared" si="355"/>
        <v>2.4184324462669193E-5</v>
      </c>
      <c r="AR436">
        <f t="shared" si="356"/>
        <v>1.9580161291571976E-4</v>
      </c>
      <c r="AS436">
        <f t="shared" si="357"/>
        <v>3.5215269491161921E-6</v>
      </c>
      <c r="AT436">
        <f t="shared" si="358"/>
        <v>5.3883650450891139E-6</v>
      </c>
      <c r="AV436">
        <f t="shared" si="359"/>
        <v>-2.6103646833013423E-2</v>
      </c>
      <c r="AW436">
        <f t="shared" si="360"/>
        <v>-2.15633423180593E-2</v>
      </c>
      <c r="AX436">
        <f t="shared" si="361"/>
        <v>4.7008547008546763E-3</v>
      </c>
      <c r="AY436">
        <f t="shared" si="362"/>
        <v>1.3837083383467693E-2</v>
      </c>
      <c r="AZ436">
        <f t="shared" si="363"/>
        <v>0.13463241806908757</v>
      </c>
      <c r="BA436">
        <f t="shared" si="364"/>
        <v>-4.8837209302325581E-2</v>
      </c>
      <c r="BB436">
        <f t="shared" si="365"/>
        <v>-5.3909318100678408E-2</v>
      </c>
      <c r="BC436">
        <f t="shared" si="366"/>
        <v>1.5539305301645233E-2</v>
      </c>
      <c r="BD436">
        <f t="shared" si="367"/>
        <v>-4.4444444444444444E-3</v>
      </c>
      <c r="BE436">
        <f t="shared" si="368"/>
        <v>5.3995680345572351E-3</v>
      </c>
      <c r="BF436">
        <f t="shared" si="369"/>
        <v>-3.1310211946050373E-3</v>
      </c>
      <c r="BG436">
        <f t="shared" si="370"/>
        <v>-6.8662880743417573E-2</v>
      </c>
      <c r="BH436">
        <f t="shared" si="371"/>
        <v>-1.5406737880032868E-2</v>
      </c>
      <c r="BI436">
        <f t="shared" si="372"/>
        <v>-1.3462147608489072E-2</v>
      </c>
      <c r="BL436">
        <f t="shared" si="373"/>
        <v>1.5012195239578311E-3</v>
      </c>
      <c r="BM436">
        <f t="shared" si="374"/>
        <v>1.9448875514193332E-4</v>
      </c>
      <c r="BN436">
        <f t="shared" si="375"/>
        <v>1.1873259091293806E-4</v>
      </c>
      <c r="BO436">
        <f t="shared" si="376"/>
        <v>2.4668453805963E-4</v>
      </c>
      <c r="BP436">
        <f t="shared" si="377"/>
        <v>1.9245965334914527E-2</v>
      </c>
      <c r="BQ436">
        <f t="shared" si="378"/>
        <v>2.4061227463207675E-3</v>
      </c>
      <c r="BR436">
        <f t="shared" si="379"/>
        <v>7.4614077932544831E-4</v>
      </c>
      <c r="BS436">
        <f t="shared" si="380"/>
        <v>1.3460674821427093E-3</v>
      </c>
      <c r="BT436">
        <f t="shared" si="381"/>
        <v>1.7149889400348657E-4</v>
      </c>
      <c r="BU436">
        <f t="shared" si="382"/>
        <v>1.6467905010949734E-6</v>
      </c>
      <c r="BV436">
        <f t="shared" si="383"/>
        <v>9.2184035572358925E-6</v>
      </c>
      <c r="BW436">
        <f t="shared" si="384"/>
        <v>4.0653711782952691E-3</v>
      </c>
      <c r="BX436">
        <f t="shared" si="385"/>
        <v>3.5808544695062469E-4</v>
      </c>
      <c r="BY436">
        <f t="shared" si="386"/>
        <v>9.7266265677736105E-5</v>
      </c>
    </row>
    <row r="437" spans="1:77" ht="15.75" thickBot="1">
      <c r="A437" s="1">
        <v>40694</v>
      </c>
      <c r="B437" s="3">
        <v>25.19</v>
      </c>
      <c r="C437" s="3">
        <v>375</v>
      </c>
      <c r="D437" s="3">
        <v>941</v>
      </c>
      <c r="E437" s="3">
        <v>846.1</v>
      </c>
      <c r="F437" s="2">
        <v>135.1</v>
      </c>
      <c r="G437" s="3">
        <v>4071</v>
      </c>
      <c r="H437" s="2">
        <v>274</v>
      </c>
      <c r="I437" s="3">
        <v>228</v>
      </c>
      <c r="J437" s="3">
        <v>450</v>
      </c>
      <c r="K437" s="3">
        <v>9400</v>
      </c>
      <c r="L437" s="3">
        <v>412</v>
      </c>
      <c r="M437" s="3">
        <v>182.99</v>
      </c>
      <c r="N437" s="3">
        <v>960.2</v>
      </c>
      <c r="O437" s="3">
        <v>1248.9000000000001</v>
      </c>
      <c r="Q437">
        <f t="shared" si="332"/>
        <v>-1.5246286161063214E-2</v>
      </c>
      <c r="R437">
        <f t="shared" si="333"/>
        <v>7.7936038699273772E-3</v>
      </c>
      <c r="S437">
        <f t="shared" si="334"/>
        <v>7.4946466809421844E-3</v>
      </c>
      <c r="T437">
        <f t="shared" si="335"/>
        <v>1.0872162485065739E-2</v>
      </c>
      <c r="U437">
        <f t="shared" si="336"/>
        <v>-1.4587892049598834E-2</v>
      </c>
      <c r="V437">
        <f t="shared" si="337"/>
        <v>5.9303187546330613E-3</v>
      </c>
      <c r="W437">
        <f t="shared" si="338"/>
        <v>-1.4577259475217832E-3</v>
      </c>
      <c r="X437">
        <f t="shared" si="339"/>
        <v>-2.0197679415556464E-2</v>
      </c>
      <c r="Y437">
        <f t="shared" si="340"/>
        <v>1.2373453318335208E-2</v>
      </c>
      <c r="Z437">
        <f t="shared" si="341"/>
        <v>8.8001717106675256E-3</v>
      </c>
      <c r="AA437">
        <f t="shared" si="342"/>
        <v>1.215066828675577E-3</v>
      </c>
      <c r="AB437">
        <f t="shared" si="343"/>
        <v>1.6611111111111163E-2</v>
      </c>
      <c r="AC437">
        <f t="shared" si="344"/>
        <v>-3.9419087136928991E-3</v>
      </c>
      <c r="AD437">
        <f t="shared" si="344"/>
        <v>8.6415764819900223E-3</v>
      </c>
      <c r="AG437">
        <f t="shared" si="345"/>
        <v>2.4744483658270354E-4</v>
      </c>
      <c r="AH437">
        <f t="shared" si="346"/>
        <v>9.3247217176441229E-5</v>
      </c>
      <c r="AI437">
        <f t="shared" si="347"/>
        <v>6.0767891064571727E-5</v>
      </c>
      <c r="AJ437">
        <f t="shared" si="348"/>
        <v>1.2122951743878488E-4</v>
      </c>
      <c r="AK437">
        <f t="shared" si="349"/>
        <v>2.0501322244473444E-4</v>
      </c>
      <c r="AL437">
        <f t="shared" si="350"/>
        <v>3.2415302508236641E-5</v>
      </c>
      <c r="AM437">
        <f t="shared" si="351"/>
        <v>4.4763312302126722E-9</v>
      </c>
      <c r="AN437">
        <f t="shared" si="352"/>
        <v>3.5973539669706438E-4</v>
      </c>
      <c r="AO437">
        <f t="shared" si="353"/>
        <v>1.431372470729225E-4</v>
      </c>
      <c r="AP437">
        <f t="shared" si="354"/>
        <v>6.9075509951732289E-5</v>
      </c>
      <c r="AQ437">
        <f t="shared" si="355"/>
        <v>2.3139654175834257E-6</v>
      </c>
      <c r="AR437">
        <f t="shared" si="356"/>
        <v>2.8129921426423829E-4</v>
      </c>
      <c r="AS437">
        <f t="shared" si="357"/>
        <v>1.7240452513263515E-5</v>
      </c>
      <c r="AT437">
        <f t="shared" si="358"/>
        <v>7.7483576514612664E-5</v>
      </c>
      <c r="AV437">
        <f t="shared" si="359"/>
        <v>-3.6342769701606707E-2</v>
      </c>
      <c r="AW437">
        <f t="shared" si="360"/>
        <v>-5.3050397877984082E-3</v>
      </c>
      <c r="AX437">
        <f t="shared" si="361"/>
        <v>-4.2328042328042331E-3</v>
      </c>
      <c r="AY437">
        <f t="shared" si="362"/>
        <v>3.6773428232503235E-3</v>
      </c>
      <c r="AZ437">
        <f t="shared" si="363"/>
        <v>0.195575221238938</v>
      </c>
      <c r="BA437">
        <f t="shared" si="364"/>
        <v>-5.9815242494226331E-2</v>
      </c>
      <c r="BB437">
        <f t="shared" si="365"/>
        <v>-1.4388489208633094E-2</v>
      </c>
      <c r="BC437">
        <f t="shared" si="366"/>
        <v>8.5714285714285715E-2</v>
      </c>
      <c r="BD437">
        <f t="shared" si="367"/>
        <v>-8.3737329219920921E-3</v>
      </c>
      <c r="BE437">
        <f t="shared" si="368"/>
        <v>1.0861382944402623E-2</v>
      </c>
      <c r="BF437">
        <f t="shared" si="369"/>
        <v>-2.3465276131784729E-2</v>
      </c>
      <c r="BG437">
        <f t="shared" si="370"/>
        <v>-7.5808080808080769E-2</v>
      </c>
      <c r="BH437">
        <f t="shared" si="371"/>
        <v>-1.5684264479753927E-2</v>
      </c>
      <c r="BI437">
        <f t="shared" si="372"/>
        <v>-2.0547408046427591E-2</v>
      </c>
      <c r="BL437">
        <f t="shared" si="373"/>
        <v>2.3995005517947181E-3</v>
      </c>
      <c r="BM437">
        <f t="shared" si="374"/>
        <v>9.1229521133749149E-4</v>
      </c>
      <c r="BN437">
        <f t="shared" si="375"/>
        <v>3.8525430618299934E-6</v>
      </c>
      <c r="BO437">
        <f t="shared" si="376"/>
        <v>3.0763148617973224E-5</v>
      </c>
      <c r="BP437">
        <f t="shared" si="377"/>
        <v>3.9869159865706258E-2</v>
      </c>
      <c r="BQ437">
        <f t="shared" si="378"/>
        <v>3.6036343080952868E-3</v>
      </c>
      <c r="BR437">
        <f t="shared" si="379"/>
        <v>1.4896815923431115E-4</v>
      </c>
      <c r="BS437">
        <f t="shared" si="380"/>
        <v>1.141986592336011E-2</v>
      </c>
      <c r="BT437">
        <f t="shared" si="381"/>
        <v>2.8985222889495979E-4</v>
      </c>
      <c r="BU437">
        <f t="shared" si="382"/>
        <v>1.7460209533898911E-5</v>
      </c>
      <c r="BV437">
        <f t="shared" si="383"/>
        <v>2.9922331355185954E-4</v>
      </c>
      <c r="BW437">
        <f t="shared" si="384"/>
        <v>5.0275847374151904E-3</v>
      </c>
      <c r="BX437">
        <f t="shared" si="385"/>
        <v>3.6866582058372148E-4</v>
      </c>
      <c r="BY437">
        <f t="shared" si="386"/>
        <v>2.8722204627867426E-4</v>
      </c>
    </row>
    <row r="438" spans="1:77" ht="15.75" thickBot="1">
      <c r="A438" s="1">
        <v>40693</v>
      </c>
      <c r="B438" s="3">
        <v>25.58</v>
      </c>
      <c r="C438" s="3">
        <v>372.1</v>
      </c>
      <c r="D438" s="3">
        <v>934</v>
      </c>
      <c r="E438" s="3">
        <v>837</v>
      </c>
      <c r="F438" s="2">
        <v>137.1</v>
      </c>
      <c r="G438" s="3">
        <v>4047</v>
      </c>
      <c r="H438" s="2">
        <v>274.39999999999998</v>
      </c>
      <c r="I438" s="3">
        <v>232.7</v>
      </c>
      <c r="J438" s="3">
        <v>444.5</v>
      </c>
      <c r="K438" s="3">
        <v>9318</v>
      </c>
      <c r="L438" s="3">
        <v>411.5</v>
      </c>
      <c r="M438" s="3">
        <v>180</v>
      </c>
      <c r="N438" s="3">
        <v>964</v>
      </c>
      <c r="O438" s="3">
        <v>1238.2</v>
      </c>
      <c r="Q438">
        <f t="shared" si="332"/>
        <v>-7.8125000000012212E-4</v>
      </c>
      <c r="R438">
        <f t="shared" si="333"/>
        <v>2.154591974144927E-3</v>
      </c>
      <c r="S438">
        <f t="shared" si="334"/>
        <v>4.3010752688172043E-3</v>
      </c>
      <c r="T438">
        <f t="shared" si="335"/>
        <v>2.2751766255537987E-3</v>
      </c>
      <c r="U438">
        <f t="shared" si="336"/>
        <v>6.2790697674418555E-2</v>
      </c>
      <c r="V438">
        <f t="shared" si="337"/>
        <v>-2.4648755237860489E-3</v>
      </c>
      <c r="W438">
        <f t="shared" si="338"/>
        <v>1.0944910616561639E-3</v>
      </c>
      <c r="X438">
        <f t="shared" si="339"/>
        <v>6.9234097793162887E-3</v>
      </c>
      <c r="Y438">
        <f t="shared" si="340"/>
        <v>7.9365079365079361E-3</v>
      </c>
      <c r="Z438">
        <f t="shared" si="341"/>
        <v>7.3513513513513516E-3</v>
      </c>
      <c r="AA438">
        <f t="shared" si="342"/>
        <v>0</v>
      </c>
      <c r="AB438">
        <f t="shared" si="343"/>
        <v>-4.9751243781094839E-3</v>
      </c>
      <c r="AC438">
        <f t="shared" si="344"/>
        <v>2.4958402662229378E-3</v>
      </c>
      <c r="AD438">
        <f t="shared" si="344"/>
        <v>-6.4568200161416829E-4</v>
      </c>
      <c r="AG438">
        <f t="shared" si="345"/>
        <v>1.6010935537302987E-6</v>
      </c>
      <c r="AH438">
        <f t="shared" si="346"/>
        <v>1.6139888207039689E-5</v>
      </c>
      <c r="AI438">
        <f t="shared" si="347"/>
        <v>2.1176607875399734E-5</v>
      </c>
      <c r="AJ438">
        <f t="shared" si="348"/>
        <v>5.8247013643883627E-6</v>
      </c>
      <c r="AK438">
        <f t="shared" si="349"/>
        <v>3.9766023088934222E-3</v>
      </c>
      <c r="AL438">
        <f t="shared" si="350"/>
        <v>7.2994555506053931E-6</v>
      </c>
      <c r="AM438">
        <f t="shared" si="351"/>
        <v>6.1767738437091571E-6</v>
      </c>
      <c r="AN438">
        <f t="shared" si="352"/>
        <v>6.6494197363253484E-5</v>
      </c>
      <c r="AO438">
        <f t="shared" si="353"/>
        <v>5.6656520442878641E-5</v>
      </c>
      <c r="AP438">
        <f t="shared" si="354"/>
        <v>4.7091812191871463E-5</v>
      </c>
      <c r="AQ438">
        <f t="shared" si="355"/>
        <v>9.3700610143068842E-8</v>
      </c>
      <c r="AR438">
        <f t="shared" si="356"/>
        <v>2.3177084291330272E-5</v>
      </c>
      <c r="AS438">
        <f t="shared" si="357"/>
        <v>5.2239060598198018E-6</v>
      </c>
      <c r="AT438">
        <f t="shared" si="358"/>
        <v>2.350144538174248E-7</v>
      </c>
      <c r="AV438">
        <f t="shared" si="359"/>
        <v>-1.615384615384622E-2</v>
      </c>
      <c r="AW438">
        <f t="shared" si="360"/>
        <v>-4.5478865703584498E-3</v>
      </c>
      <c r="AX438">
        <f t="shared" si="361"/>
        <v>-2.136752136752137E-3</v>
      </c>
      <c r="AY438">
        <f t="shared" si="362"/>
        <v>7.2202166064981952E-3</v>
      </c>
      <c r="AZ438">
        <f t="shared" si="363"/>
        <v>0.24353741496598635</v>
      </c>
      <c r="BA438">
        <f t="shared" si="364"/>
        <v>-5.9930313588850176E-2</v>
      </c>
      <c r="BB438">
        <f t="shared" si="365"/>
        <v>1.5920029618659588E-2</v>
      </c>
      <c r="BC438">
        <f t="shared" si="366"/>
        <v>0.10756782484531173</v>
      </c>
      <c r="BD438">
        <f t="shared" si="367"/>
        <v>-1.4412416851441241E-2</v>
      </c>
      <c r="BE438">
        <f t="shared" si="368"/>
        <v>4.0948275862068969E-3</v>
      </c>
      <c r="BF438">
        <f t="shared" si="369"/>
        <v>-1.7899761336515514E-2</v>
      </c>
      <c r="BG438">
        <f t="shared" si="370"/>
        <v>-7.2164948453608241E-2</v>
      </c>
      <c r="BH438">
        <f t="shared" si="371"/>
        <v>-8.23045267489712E-3</v>
      </c>
      <c r="BI438">
        <f t="shared" si="372"/>
        <v>-1.8080888183980931E-2</v>
      </c>
      <c r="BL438">
        <f t="shared" si="373"/>
        <v>8.2919657553937878E-4</v>
      </c>
      <c r="BM438">
        <f t="shared" si="374"/>
        <v>9.5860694469764008E-4</v>
      </c>
      <c r="BN438">
        <f t="shared" si="375"/>
        <v>1.6474196012791066E-5</v>
      </c>
      <c r="BO438">
        <f t="shared" si="376"/>
        <v>8.261587405139648E-5</v>
      </c>
      <c r="BP438">
        <f t="shared" si="377"/>
        <v>6.1323006783758911E-2</v>
      </c>
      <c r="BQ438">
        <f t="shared" si="378"/>
        <v>3.6174630491122434E-3</v>
      </c>
      <c r="BR438">
        <f t="shared" si="379"/>
        <v>1.8074206502208781E-3</v>
      </c>
      <c r="BS438">
        <f t="shared" si="380"/>
        <v>1.6568146374259574E-2</v>
      </c>
      <c r="BT438">
        <f t="shared" si="381"/>
        <v>5.3193568918537292E-4</v>
      </c>
      <c r="BU438">
        <f t="shared" si="382"/>
        <v>6.6978154411731268E-6</v>
      </c>
      <c r="BV438">
        <f t="shared" si="383"/>
        <v>1.376529112013997E-4</v>
      </c>
      <c r="BW438">
        <f t="shared" si="384"/>
        <v>4.5242211752557814E-3</v>
      </c>
      <c r="BX438">
        <f t="shared" si="385"/>
        <v>1.3798873382435276E-4</v>
      </c>
      <c r="BY438">
        <f t="shared" si="386"/>
        <v>2.0970245140932917E-4</v>
      </c>
    </row>
    <row r="439" spans="1:77" ht="15.75" thickBot="1">
      <c r="A439" s="1">
        <v>40690</v>
      </c>
      <c r="B439" s="3">
        <v>25.6</v>
      </c>
      <c r="C439" s="3">
        <v>371.3</v>
      </c>
      <c r="D439" s="3">
        <v>930</v>
      </c>
      <c r="E439" s="3">
        <v>835.1</v>
      </c>
      <c r="F439" s="2">
        <v>129</v>
      </c>
      <c r="G439" s="3">
        <v>4057</v>
      </c>
      <c r="H439" s="2">
        <v>274.10000000000002</v>
      </c>
      <c r="I439" s="3">
        <v>231.1</v>
      </c>
      <c r="J439" s="3">
        <v>441</v>
      </c>
      <c r="K439" s="3">
        <v>9250</v>
      </c>
      <c r="L439" s="3">
        <v>411.5</v>
      </c>
      <c r="M439" s="3">
        <v>180.9</v>
      </c>
      <c r="N439" s="3">
        <v>961.6</v>
      </c>
      <c r="O439" s="3">
        <v>1239</v>
      </c>
      <c r="Q439">
        <f t="shared" si="332"/>
        <v>-5.8252427184465466E-3</v>
      </c>
      <c r="R439">
        <f t="shared" si="333"/>
        <v>2.6939655172419918E-4</v>
      </c>
      <c r="S439">
        <f t="shared" si="334"/>
        <v>2.0471931903889421E-3</v>
      </c>
      <c r="T439">
        <f t="shared" si="335"/>
        <v>3.4847392453736807E-3</v>
      </c>
      <c r="U439">
        <f t="shared" si="336"/>
        <v>3.6977491961414741E-2</v>
      </c>
      <c r="V439">
        <f t="shared" si="337"/>
        <v>1.2339585389930898E-3</v>
      </c>
      <c r="W439">
        <f t="shared" si="338"/>
        <v>1.827485380116959E-3</v>
      </c>
      <c r="X439">
        <f t="shared" si="339"/>
        <v>-9.4299185597943296E-3</v>
      </c>
      <c r="Y439">
        <f t="shared" si="340"/>
        <v>-2.2624434389140274E-3</v>
      </c>
      <c r="Z439">
        <f t="shared" si="341"/>
        <v>-5.3763440860215058E-3</v>
      </c>
      <c r="AA439">
        <f t="shared" si="342"/>
        <v>-1.2135922330097086E-3</v>
      </c>
      <c r="AB439">
        <f t="shared" si="343"/>
        <v>-3.8546255506607305E-3</v>
      </c>
      <c r="AC439">
        <f t="shared" si="344"/>
        <v>8.4950183534347381E-3</v>
      </c>
      <c r="AD439">
        <f t="shared" si="344"/>
        <v>-1.7724782468579161E-3</v>
      </c>
      <c r="AG439">
        <f t="shared" si="345"/>
        <v>3.9807720429596276E-5</v>
      </c>
      <c r="AH439">
        <f t="shared" si="346"/>
        <v>4.5465009348225645E-6</v>
      </c>
      <c r="AI439">
        <f t="shared" si="347"/>
        <v>5.5127413402019278E-6</v>
      </c>
      <c r="AJ439">
        <f t="shared" si="348"/>
        <v>1.312616108968601E-5</v>
      </c>
      <c r="AK439">
        <f t="shared" si="349"/>
        <v>1.3873465483530546E-3</v>
      </c>
      <c r="AL439">
        <f t="shared" si="350"/>
        <v>9.9417571001017851E-7</v>
      </c>
      <c r="AM439">
        <f t="shared" si="351"/>
        <v>1.0357493107319115E-5</v>
      </c>
      <c r="AN439">
        <f t="shared" si="352"/>
        <v>6.7222468135960621E-5</v>
      </c>
      <c r="AO439">
        <f t="shared" si="353"/>
        <v>7.1390432081927735E-6</v>
      </c>
      <c r="AP439">
        <f t="shared" si="354"/>
        <v>3.4402307297299647E-5</v>
      </c>
      <c r="AQ439">
        <f t="shared" si="355"/>
        <v>8.2353207271815616E-7</v>
      </c>
      <c r="AR439">
        <f t="shared" si="356"/>
        <v>1.3643860047861646E-5</v>
      </c>
      <c r="AS439">
        <f t="shared" si="357"/>
        <v>6.8637325754717363E-5</v>
      </c>
      <c r="AT439">
        <f t="shared" si="358"/>
        <v>2.5971873203914635E-6</v>
      </c>
      <c r="AV439">
        <f t="shared" si="359"/>
        <v>-2.252768232149675E-2</v>
      </c>
      <c r="AW439">
        <f t="shared" si="360"/>
        <v>6.233062330623337E-3</v>
      </c>
      <c r="AX439">
        <f t="shared" si="361"/>
        <v>-1.5352038115404976E-2</v>
      </c>
      <c r="AY439">
        <f t="shared" si="362"/>
        <v>8.5748792270531667E-3</v>
      </c>
      <c r="AZ439">
        <f t="shared" si="363"/>
        <v>0.17818978902182853</v>
      </c>
      <c r="BA439">
        <f t="shared" si="364"/>
        <v>-6.0662190321833759E-2</v>
      </c>
      <c r="BB439">
        <f t="shared" si="365"/>
        <v>6.9801616458487663E-3</v>
      </c>
      <c r="BC439">
        <f t="shared" si="366"/>
        <v>7.9402148528724903E-2</v>
      </c>
      <c r="BD439">
        <f t="shared" si="367"/>
        <v>-2.8634361233480177E-2</v>
      </c>
      <c r="BE439">
        <f t="shared" si="368"/>
        <v>-3.7695207323640281E-3</v>
      </c>
      <c r="BF439">
        <f t="shared" si="369"/>
        <v>-2.4881516587677725E-2</v>
      </c>
      <c r="BG439">
        <f t="shared" si="370"/>
        <v>-4.2603863455940638E-2</v>
      </c>
      <c r="BH439">
        <f t="shared" si="371"/>
        <v>-1.8675375038269167E-2</v>
      </c>
      <c r="BI439">
        <f t="shared" si="372"/>
        <v>-1.9933554817275784E-2</v>
      </c>
      <c r="BL439">
        <f t="shared" si="373"/>
        <v>1.2369014491531987E-3</v>
      </c>
      <c r="BM439">
        <f t="shared" si="374"/>
        <v>1.7424218780801872E-3</v>
      </c>
      <c r="BN439">
        <f t="shared" si="375"/>
        <v>8.3840471676629107E-5</v>
      </c>
      <c r="BO439">
        <f t="shared" si="376"/>
        <v>1.0907692923509836E-4</v>
      </c>
      <c r="BP439">
        <f t="shared" si="377"/>
        <v>3.3228623109650336E-2</v>
      </c>
      <c r="BQ439">
        <f t="shared" si="378"/>
        <v>3.7060366562456535E-3</v>
      </c>
      <c r="BR439">
        <f t="shared" si="379"/>
        <v>1.1272069057086124E-3</v>
      </c>
      <c r="BS439">
        <f t="shared" si="380"/>
        <v>1.011063141185767E-2</v>
      </c>
      <c r="BT439">
        <f t="shared" si="381"/>
        <v>1.3902215911925074E-3</v>
      </c>
      <c r="BU439">
        <f t="shared" si="382"/>
        <v>1.092518739069394E-4</v>
      </c>
      <c r="BV439">
        <f t="shared" si="383"/>
        <v>3.502255108571391E-4</v>
      </c>
      <c r="BW439">
        <f t="shared" si="384"/>
        <v>1.4213839522035183E-3</v>
      </c>
      <c r="BX439">
        <f t="shared" si="385"/>
        <v>4.9247523084502292E-4</v>
      </c>
      <c r="BY439">
        <f t="shared" si="386"/>
        <v>2.6679215147551444E-4</v>
      </c>
    </row>
    <row r="440" spans="1:77" ht="15.75" thickBot="1">
      <c r="A440" s="1">
        <v>40689</v>
      </c>
      <c r="B440" s="3">
        <v>25.75</v>
      </c>
      <c r="C440" s="3">
        <v>371.2</v>
      </c>
      <c r="D440" s="3">
        <v>928.1</v>
      </c>
      <c r="E440" s="3">
        <v>832.2</v>
      </c>
      <c r="F440" s="2">
        <v>124.4</v>
      </c>
      <c r="G440" s="3">
        <v>4052</v>
      </c>
      <c r="H440" s="2">
        <v>273.60000000000002</v>
      </c>
      <c r="I440" s="3">
        <v>233.3</v>
      </c>
      <c r="J440" s="3">
        <v>442</v>
      </c>
      <c r="K440" s="3">
        <v>9300</v>
      </c>
      <c r="L440" s="3">
        <v>412</v>
      </c>
      <c r="M440" s="3">
        <v>181.6</v>
      </c>
      <c r="N440" s="3">
        <v>953.5</v>
      </c>
      <c r="O440" s="3">
        <v>1241.2</v>
      </c>
      <c r="Q440">
        <f t="shared" si="332"/>
        <v>-3.8684719535783912E-3</v>
      </c>
      <c r="R440">
        <f t="shared" si="333"/>
        <v>5.9620596205961747E-3</v>
      </c>
      <c r="S440">
        <f t="shared" si="334"/>
        <v>1.0775862068967967E-4</v>
      </c>
      <c r="T440">
        <f t="shared" si="335"/>
        <v>6.2877871825877214E-3</v>
      </c>
      <c r="U440">
        <f t="shared" si="336"/>
        <v>2.050861361771944E-2</v>
      </c>
      <c r="V440">
        <f t="shared" si="337"/>
        <v>1.9782393669634025E-3</v>
      </c>
      <c r="W440">
        <f t="shared" si="338"/>
        <v>7.3152889539153431E-4</v>
      </c>
      <c r="X440">
        <f t="shared" si="339"/>
        <v>2.0559930008748981E-2</v>
      </c>
      <c r="Y440">
        <f t="shared" si="340"/>
        <v>4.5454545454545452E-3</v>
      </c>
      <c r="Z440">
        <f t="shared" si="341"/>
        <v>5.4054054054054057E-3</v>
      </c>
      <c r="AA440">
        <f t="shared" si="342"/>
        <v>3.6540803897685747E-3</v>
      </c>
      <c r="AB440">
        <f t="shared" si="343"/>
        <v>2.7055380707856035E-3</v>
      </c>
      <c r="AC440">
        <f t="shared" si="344"/>
        <v>-4.8011689802734819E-3</v>
      </c>
      <c r="AD440">
        <f t="shared" si="344"/>
        <v>8.0573684634708263E-5</v>
      </c>
      <c r="AG440">
        <f t="shared" si="345"/>
        <v>1.8944823897527547E-5</v>
      </c>
      <c r="AH440">
        <f t="shared" si="346"/>
        <v>6.1229304434543742E-5</v>
      </c>
      <c r="AI440">
        <f t="shared" si="347"/>
        <v>1.668626108840369E-7</v>
      </c>
      <c r="AJ440">
        <f t="shared" si="348"/>
        <v>4.1294149008238861E-5</v>
      </c>
      <c r="AK440">
        <f t="shared" si="349"/>
        <v>4.3173454537308667E-4</v>
      </c>
      <c r="AL440">
        <f t="shared" si="350"/>
        <v>3.0323500790711375E-6</v>
      </c>
      <c r="AM440">
        <f t="shared" si="351"/>
        <v>4.5043671996736535E-6</v>
      </c>
      <c r="AN440">
        <f t="shared" si="352"/>
        <v>4.7484409221800904E-4</v>
      </c>
      <c r="AO440">
        <f t="shared" si="353"/>
        <v>1.7106489236454837E-5</v>
      </c>
      <c r="AP440">
        <f t="shared" si="354"/>
        <v>2.4171003510744019E-5</v>
      </c>
      <c r="AQ440">
        <f t="shared" si="355"/>
        <v>1.5683072708619601E-5</v>
      </c>
      <c r="AR440">
        <f t="shared" si="356"/>
        <v>8.2162719635137709E-6</v>
      </c>
      <c r="AS440">
        <f t="shared" si="357"/>
        <v>2.5114357043291102E-5</v>
      </c>
      <c r="AT440">
        <f t="shared" si="358"/>
        <v>5.8309109644321407E-8</v>
      </c>
      <c r="AV440">
        <f t="shared" si="359"/>
        <v>-1.3031812955155226E-2</v>
      </c>
      <c r="AW440">
        <f t="shared" si="360"/>
        <v>1.1444141689373266E-2</v>
      </c>
      <c r="AX440">
        <f t="shared" si="361"/>
        <v>1.0775862068967967E-4</v>
      </c>
      <c r="AY440">
        <f t="shared" si="362"/>
        <v>-2.6666666666666613E-2</v>
      </c>
      <c r="AZ440">
        <f t="shared" si="363"/>
        <v>0.13721546759301587</v>
      </c>
      <c r="BA440">
        <f t="shared" si="364"/>
        <v>-5.3049777985510631E-2</v>
      </c>
      <c r="BB440">
        <f t="shared" si="365"/>
        <v>-8.6956521739129603E-3</v>
      </c>
      <c r="BC440">
        <f t="shared" si="366"/>
        <v>8.9169000933706929E-2</v>
      </c>
      <c r="BD440">
        <f t="shared" si="367"/>
        <v>-2.8571428571428571E-2</v>
      </c>
      <c r="BE440">
        <f t="shared" si="368"/>
        <v>1.6393442622950821E-2</v>
      </c>
      <c r="BF440">
        <f t="shared" si="369"/>
        <v>-2.0446980504041899E-2</v>
      </c>
      <c r="BG440">
        <f t="shared" si="370"/>
        <v>-3.3528472591804213E-2</v>
      </c>
      <c r="BH440">
        <f t="shared" si="371"/>
        <v>-1.7516743946419371E-2</v>
      </c>
      <c r="BI440">
        <f t="shared" si="372"/>
        <v>-1.7727128838239844E-2</v>
      </c>
      <c r="BL440">
        <f t="shared" si="373"/>
        <v>6.5914094469320735E-4</v>
      </c>
      <c r="BM440">
        <f t="shared" si="374"/>
        <v>2.204622385230949E-3</v>
      </c>
      <c r="BN440">
        <f t="shared" si="375"/>
        <v>3.9732252306993581E-5</v>
      </c>
      <c r="BO440">
        <f t="shared" si="376"/>
        <v>6.1491877328043697E-4</v>
      </c>
      <c r="BP440">
        <f t="shared" si="377"/>
        <v>1.996932951503964E-2</v>
      </c>
      <c r="BQ440">
        <f t="shared" si="378"/>
        <v>2.8371403840674846E-3</v>
      </c>
      <c r="BR440">
        <f t="shared" si="379"/>
        <v>3.2034156594676046E-4</v>
      </c>
      <c r="BS440">
        <f t="shared" si="380"/>
        <v>1.2170168784758705E-2</v>
      </c>
      <c r="BT440">
        <f t="shared" si="381"/>
        <v>1.3855325780918772E-3</v>
      </c>
      <c r="BU440">
        <f t="shared" si="382"/>
        <v>9.4295776333341435E-5</v>
      </c>
      <c r="BV440">
        <f t="shared" si="383"/>
        <v>2.0391202862483362E-4</v>
      </c>
      <c r="BW440">
        <f t="shared" si="384"/>
        <v>8.1943958396859119E-4</v>
      </c>
      <c r="BX440">
        <f t="shared" si="385"/>
        <v>4.4239347741510129E-4</v>
      </c>
      <c r="BY440">
        <f t="shared" si="386"/>
        <v>1.9958194341670408E-4</v>
      </c>
    </row>
    <row r="441" spans="1:77" ht="15.75" thickBot="1">
      <c r="A441" s="1">
        <v>40688</v>
      </c>
      <c r="B441" s="3">
        <v>25.85</v>
      </c>
      <c r="C441" s="3">
        <v>369</v>
      </c>
      <c r="D441" s="3">
        <v>928</v>
      </c>
      <c r="E441" s="3">
        <v>827</v>
      </c>
      <c r="F441" s="2">
        <v>121.9</v>
      </c>
      <c r="G441" s="3">
        <v>4044</v>
      </c>
      <c r="H441" s="2">
        <v>273.39999999999998</v>
      </c>
      <c r="I441" s="3">
        <v>228.6</v>
      </c>
      <c r="J441" s="3">
        <v>440</v>
      </c>
      <c r="K441" s="3">
        <v>9250</v>
      </c>
      <c r="L441" s="3">
        <v>410.5</v>
      </c>
      <c r="M441" s="3">
        <v>181.11</v>
      </c>
      <c r="N441" s="3">
        <v>958.1</v>
      </c>
      <c r="O441" s="3">
        <v>1241.0999999999999</v>
      </c>
      <c r="Q441">
        <f t="shared" si="332"/>
        <v>-7.7309625048316863E-4</v>
      </c>
      <c r="R441">
        <f t="shared" si="333"/>
        <v>-1.9399415360085069E-2</v>
      </c>
      <c r="S441">
        <f t="shared" si="334"/>
        <v>-1.0660980810234541E-2</v>
      </c>
      <c r="T441">
        <f t="shared" si="335"/>
        <v>7.0628348757914685E-3</v>
      </c>
      <c r="U441">
        <f t="shared" si="336"/>
        <v>7.4380165289256667E-3</v>
      </c>
      <c r="V441">
        <f t="shared" si="337"/>
        <v>-1.3658536585365854E-2</v>
      </c>
      <c r="W441">
        <f t="shared" si="338"/>
        <v>-1.5484335613971953E-2</v>
      </c>
      <c r="X441">
        <f t="shared" si="339"/>
        <v>-3.9215686274510055E-3</v>
      </c>
      <c r="Y441">
        <f t="shared" si="340"/>
        <v>-6.7720090293453723E-3</v>
      </c>
      <c r="Z441">
        <f t="shared" si="341"/>
        <v>-5.3763440860215058E-3</v>
      </c>
      <c r="AA441">
        <f t="shared" si="342"/>
        <v>-7.9748670855486013E-3</v>
      </c>
      <c r="AB441">
        <f t="shared" si="343"/>
        <v>-1.4635473340587582E-2</v>
      </c>
      <c r="AC441">
        <f t="shared" si="344"/>
        <v>-1.0426441455531226E-3</v>
      </c>
      <c r="AD441">
        <f t="shared" si="344"/>
        <v>-4.3321299638989898E-3</v>
      </c>
      <c r="AG441">
        <f t="shared" si="345"/>
        <v>1.5805254534481374E-6</v>
      </c>
      <c r="AH441">
        <f t="shared" si="346"/>
        <v>3.0753091426801631E-4</v>
      </c>
      <c r="AI441">
        <f t="shared" si="347"/>
        <v>1.0733480553375951E-4</v>
      </c>
      <c r="AJ441">
        <f t="shared" si="348"/>
        <v>5.1855842060047203E-5</v>
      </c>
      <c r="AK441">
        <f t="shared" si="349"/>
        <v>5.9407495085813805E-5</v>
      </c>
      <c r="AL441">
        <f t="shared" si="350"/>
        <v>1.930824613668858E-4</v>
      </c>
      <c r="AM441">
        <f t="shared" si="351"/>
        <v>1.9862716665042376E-4</v>
      </c>
      <c r="AN441">
        <f t="shared" si="352"/>
        <v>7.2392260199735277E-6</v>
      </c>
      <c r="AO441">
        <f t="shared" si="353"/>
        <v>5.1573430819930622E-5</v>
      </c>
      <c r="AP441">
        <f t="shared" si="354"/>
        <v>3.4402307297299647E-5</v>
      </c>
      <c r="AQ441">
        <f t="shared" si="355"/>
        <v>5.8809903428926557E-5</v>
      </c>
      <c r="AR441">
        <f t="shared" si="356"/>
        <v>2.0951425934829431E-4</v>
      </c>
      <c r="AS441">
        <f t="shared" si="357"/>
        <v>1.5697529521225739E-6</v>
      </c>
      <c r="AT441">
        <f t="shared" si="358"/>
        <v>1.7399166852141177E-5</v>
      </c>
      <c r="AV441">
        <f t="shared" si="359"/>
        <v>0</v>
      </c>
      <c r="AW441">
        <f t="shared" si="360"/>
        <v>6.5857885615251341E-2</v>
      </c>
      <c r="AX441">
        <f t="shared" si="361"/>
        <v>1.4207650273224045E-2</v>
      </c>
      <c r="AY441">
        <f t="shared" si="362"/>
        <v>-1.6880646695197392E-2</v>
      </c>
      <c r="AZ441">
        <f t="shared" si="363"/>
        <v>0.1152790484903935</v>
      </c>
      <c r="BA441">
        <f t="shared" si="364"/>
        <v>-4.600141542816702E-2</v>
      </c>
      <c r="BB441">
        <f t="shared" si="365"/>
        <v>5.1470588235293284E-3</v>
      </c>
      <c r="BC441">
        <f t="shared" si="366"/>
        <v>7.1729957805907088E-2</v>
      </c>
      <c r="BD441">
        <f t="shared" si="367"/>
        <v>-2.8697571743929361E-2</v>
      </c>
      <c r="BE441">
        <f t="shared" si="368"/>
        <v>0</v>
      </c>
      <c r="BF441">
        <f t="shared" si="369"/>
        <v>-1.5823543514744718E-2</v>
      </c>
      <c r="BG441">
        <f t="shared" si="370"/>
        <v>-3.6136242682277761E-2</v>
      </c>
      <c r="BH441">
        <f t="shared" si="371"/>
        <v>-5.1915688921191985E-3</v>
      </c>
      <c r="BI441">
        <f t="shared" si="372"/>
        <v>-5.84748478051921E-3</v>
      </c>
      <c r="BL441">
        <f t="shared" si="373"/>
        <v>1.5981832881491089E-4</v>
      </c>
      <c r="BM441">
        <f t="shared" si="374"/>
        <v>1.0275299192536636E-2</v>
      </c>
      <c r="BN441">
        <f t="shared" si="375"/>
        <v>4.1629237054874199E-4</v>
      </c>
      <c r="BO441">
        <f t="shared" si="376"/>
        <v>2.2534620770505302E-4</v>
      </c>
      <c r="BP441">
        <f t="shared" si="377"/>
        <v>1.42507389611764E-2</v>
      </c>
      <c r="BQ441">
        <f t="shared" si="378"/>
        <v>2.1359603610560263E-3</v>
      </c>
      <c r="BR441">
        <f t="shared" si="379"/>
        <v>1.007478342083781E-3</v>
      </c>
      <c r="BS441">
        <f t="shared" si="380"/>
        <v>8.6265912714773036E-3</v>
      </c>
      <c r="BT441">
        <f t="shared" si="381"/>
        <v>1.3949392799120555E-3</v>
      </c>
      <c r="BU441">
        <f t="shared" si="382"/>
        <v>4.4660369024658192E-5</v>
      </c>
      <c r="BV441">
        <f t="shared" si="383"/>
        <v>9.3244900681378645E-5</v>
      </c>
      <c r="BW441">
        <f t="shared" si="384"/>
        <v>9.7553934664412723E-4</v>
      </c>
      <c r="BX441">
        <f t="shared" si="385"/>
        <v>7.5828860151811017E-5</v>
      </c>
      <c r="BY441">
        <f t="shared" si="386"/>
        <v>5.0521701329464011E-6</v>
      </c>
    </row>
    <row r="442" spans="1:77" ht="15.75" thickBot="1">
      <c r="A442" s="1">
        <v>40687</v>
      </c>
      <c r="B442" s="3">
        <v>25.87</v>
      </c>
      <c r="C442" s="3">
        <v>376.3</v>
      </c>
      <c r="D442" s="3">
        <v>938</v>
      </c>
      <c r="E442" s="3">
        <v>821.2</v>
      </c>
      <c r="F442" s="2">
        <v>121</v>
      </c>
      <c r="G442" s="3">
        <v>4100</v>
      </c>
      <c r="H442" s="2">
        <v>277.7</v>
      </c>
      <c r="I442" s="3">
        <v>229.5</v>
      </c>
      <c r="J442" s="3">
        <v>443</v>
      </c>
      <c r="K442" s="3">
        <v>9300</v>
      </c>
      <c r="L442" s="3">
        <v>413.8</v>
      </c>
      <c r="M442" s="3">
        <v>183.8</v>
      </c>
      <c r="N442" s="3">
        <v>959.1</v>
      </c>
      <c r="O442" s="3">
        <v>1246.5</v>
      </c>
      <c r="Q442">
        <f t="shared" si="332"/>
        <v>3.8669760247492512E-4</v>
      </c>
      <c r="R442">
        <f t="shared" si="333"/>
        <v>-8.1707959936741324E-3</v>
      </c>
      <c r="S442">
        <f t="shared" si="334"/>
        <v>-6.3559322033898309E-3</v>
      </c>
      <c r="T442">
        <f t="shared" si="335"/>
        <v>8.8452088452089014E-3</v>
      </c>
      <c r="U442">
        <f t="shared" si="336"/>
        <v>1.8518518518518542E-2</v>
      </c>
      <c r="V442">
        <f t="shared" si="337"/>
        <v>1.4851485148514851E-2</v>
      </c>
      <c r="W442">
        <f t="shared" si="338"/>
        <v>9.8181818181817763E-3</v>
      </c>
      <c r="X442">
        <f t="shared" si="339"/>
        <v>-1.6288041148735583E-2</v>
      </c>
      <c r="Y442">
        <f t="shared" si="340"/>
        <v>1.1299435028248588E-3</v>
      </c>
      <c r="Z442">
        <f t="shared" si="341"/>
        <v>0</v>
      </c>
      <c r="AA442">
        <f t="shared" si="342"/>
        <v>-4.0914560770156164E-3</v>
      </c>
      <c r="AB442">
        <f t="shared" si="343"/>
        <v>9.8901098901099521E-3</v>
      </c>
      <c r="AC442">
        <f t="shared" si="344"/>
        <v>8.4113132162758914E-3</v>
      </c>
      <c r="AD442">
        <f t="shared" si="344"/>
        <v>1.4461315979753791E-3</v>
      </c>
      <c r="AG442">
        <f t="shared" si="345"/>
        <v>9.4859131889753469E-9</v>
      </c>
      <c r="AH442">
        <f t="shared" si="346"/>
        <v>3.9790106991932787E-5</v>
      </c>
      <c r="AI442">
        <f t="shared" si="347"/>
        <v>3.6665478798724872E-5</v>
      </c>
      <c r="AJ442">
        <f t="shared" si="348"/>
        <v>8.0702805619646501E-5</v>
      </c>
      <c r="AK442">
        <f t="shared" si="349"/>
        <v>3.5299374489469103E-4</v>
      </c>
      <c r="AL442">
        <f t="shared" si="350"/>
        <v>2.1358683164399251E-4</v>
      </c>
      <c r="AM442">
        <f t="shared" si="351"/>
        <v>1.2564173425531799E-4</v>
      </c>
      <c r="AN442">
        <f t="shared" si="352"/>
        <v>2.2671486019670836E-4</v>
      </c>
      <c r="AO442">
        <f t="shared" si="353"/>
        <v>5.1910315948721362E-7</v>
      </c>
      <c r="AP442">
        <f t="shared" si="354"/>
        <v>2.3912483924114675E-7</v>
      </c>
      <c r="AQ442">
        <f t="shared" si="355"/>
        <v>1.4328878582670594E-5</v>
      </c>
      <c r="AR442">
        <f t="shared" si="356"/>
        <v>1.0102211517415312E-4</v>
      </c>
      <c r="AS442">
        <f t="shared" si="357"/>
        <v>6.7257377577455382E-5</v>
      </c>
      <c r="AT442">
        <f t="shared" si="358"/>
        <v>2.5825476903571254E-6</v>
      </c>
      <c r="AV442">
        <f t="shared" si="359"/>
        <v>-6.9097888675623692E-3</v>
      </c>
      <c r="AW442">
        <f t="shared" si="360"/>
        <v>9.357744841615806E-2</v>
      </c>
      <c r="AX442">
        <f t="shared" si="361"/>
        <v>3.5205827171393859E-2</v>
      </c>
      <c r="AY442">
        <f t="shared" si="362"/>
        <v>-4.2890442890442838E-2</v>
      </c>
      <c r="AZ442">
        <f t="shared" si="363"/>
        <v>0.1150018429782529</v>
      </c>
      <c r="BA442">
        <f t="shared" si="364"/>
        <v>-3.6427732079905996E-2</v>
      </c>
      <c r="BB442">
        <f t="shared" si="365"/>
        <v>2.8891296496930713E-3</v>
      </c>
      <c r="BC442">
        <f t="shared" si="366"/>
        <v>7.746478873239436E-2</v>
      </c>
      <c r="BD442">
        <f t="shared" si="367"/>
        <v>-1.3525698827773281E-3</v>
      </c>
      <c r="BE442">
        <f t="shared" si="368"/>
        <v>8.130081300813009E-3</v>
      </c>
      <c r="BF442">
        <f t="shared" si="369"/>
        <v>-2.8915662650602137E-3</v>
      </c>
      <c r="BG442">
        <f t="shared" si="370"/>
        <v>-1.4477211796246588E-2</v>
      </c>
      <c r="BH442">
        <f t="shared" si="371"/>
        <v>-1.7013426258071149E-2</v>
      </c>
      <c r="BI442">
        <f t="shared" si="372"/>
        <v>-4.074784276126486E-3</v>
      </c>
      <c r="BL442">
        <f t="shared" si="373"/>
        <v>3.8226960966926003E-4</v>
      </c>
      <c r="BM442">
        <f t="shared" si="374"/>
        <v>1.6663379540702669E-2</v>
      </c>
      <c r="BN442">
        <f t="shared" si="375"/>
        <v>1.714077662178521E-3</v>
      </c>
      <c r="BO442">
        <f t="shared" si="376"/>
        <v>1.6827496803867349E-3</v>
      </c>
      <c r="BP442">
        <f t="shared" si="377"/>
        <v>1.4184632179168226E-2</v>
      </c>
      <c r="BQ442">
        <f t="shared" si="378"/>
        <v>1.3426924354670024E-3</v>
      </c>
      <c r="BR442">
        <f t="shared" si="379"/>
        <v>8.6923963262333821E-4</v>
      </c>
      <c r="BS442">
        <f t="shared" si="380"/>
        <v>9.7247753824969124E-3</v>
      </c>
      <c r="BT442">
        <f t="shared" si="381"/>
        <v>1.0007769638256946E-4</v>
      </c>
      <c r="BU442">
        <f t="shared" si="382"/>
        <v>2.0945033636164418E-6</v>
      </c>
      <c r="BV442">
        <f t="shared" si="383"/>
        <v>1.0729799905176972E-5</v>
      </c>
      <c r="BW442">
        <f t="shared" si="384"/>
        <v>9.1672857353082394E-5</v>
      </c>
      <c r="BX442">
        <f t="shared" si="385"/>
        <v>4.2147409135883572E-4</v>
      </c>
      <c r="BY442">
        <f t="shared" si="386"/>
        <v>2.2562765754976288E-7</v>
      </c>
    </row>
    <row r="443" spans="1:77" ht="15.75" thickBot="1">
      <c r="A443" s="1">
        <v>40686</v>
      </c>
      <c r="B443" s="3">
        <v>25.86</v>
      </c>
      <c r="C443" s="3">
        <v>379.4</v>
      </c>
      <c r="D443" s="3">
        <v>944</v>
      </c>
      <c r="E443" s="3">
        <v>814</v>
      </c>
      <c r="F443" s="2">
        <v>118.8</v>
      </c>
      <c r="G443" s="3">
        <v>4040</v>
      </c>
      <c r="H443" s="2">
        <v>275</v>
      </c>
      <c r="I443" s="3">
        <v>233.3</v>
      </c>
      <c r="J443" s="3">
        <v>442.5</v>
      </c>
      <c r="K443" s="3">
        <v>9300</v>
      </c>
      <c r="L443" s="3">
        <v>415.5</v>
      </c>
      <c r="M443" s="3">
        <v>182</v>
      </c>
      <c r="N443" s="3">
        <v>951.1</v>
      </c>
      <c r="O443" s="3">
        <v>1244.7</v>
      </c>
      <c r="Q443">
        <f t="shared" si="332"/>
        <v>1.4117647058823507E-2</v>
      </c>
      <c r="R443">
        <f t="shared" si="333"/>
        <v>-2.7179487179487236E-2</v>
      </c>
      <c r="S443">
        <f t="shared" si="334"/>
        <v>-3.1678986272439284E-3</v>
      </c>
      <c r="T443">
        <f t="shared" si="335"/>
        <v>-1.2135922330097087E-2</v>
      </c>
      <c r="U443">
        <f t="shared" si="336"/>
        <v>1.3651877133105754E-2</v>
      </c>
      <c r="V443">
        <f t="shared" si="337"/>
        <v>-2.6506024096385541E-2</v>
      </c>
      <c r="W443">
        <f t="shared" si="338"/>
        <v>-1.043540842029499E-2</v>
      </c>
      <c r="X443">
        <f t="shared" si="339"/>
        <v>3.8726333907057042E-3</v>
      </c>
      <c r="Y443">
        <f t="shared" si="340"/>
        <v>-7.8475336322869956E-3</v>
      </c>
      <c r="Z443">
        <f t="shared" si="341"/>
        <v>2.4792497574646975E-3</v>
      </c>
      <c r="AA443">
        <f t="shared" si="342"/>
        <v>-1.201923076923077E-3</v>
      </c>
      <c r="AB443">
        <f t="shared" si="343"/>
        <v>2.7548209366391185E-3</v>
      </c>
      <c r="AC443">
        <f t="shared" si="344"/>
        <v>-1.0301768990634732E-2</v>
      </c>
      <c r="AD443">
        <f t="shared" si="344"/>
        <v>-8.3652007648183559E-3</v>
      </c>
      <c r="AG443">
        <f t="shared" si="345"/>
        <v>1.8587378931360487E-4</v>
      </c>
      <c r="AH443">
        <f t="shared" si="346"/>
        <v>6.4093181439112059E-4</v>
      </c>
      <c r="AI443">
        <f t="shared" si="347"/>
        <v>8.2206583399894155E-6</v>
      </c>
      <c r="AJ443">
        <f t="shared" si="348"/>
        <v>1.4394377701375721E-4</v>
      </c>
      <c r="AK443">
        <f t="shared" si="349"/>
        <v>1.9380778300275161E-4</v>
      </c>
      <c r="AL443">
        <f t="shared" si="350"/>
        <v>7.1518264869250897E-4</v>
      </c>
      <c r="AM443">
        <f t="shared" si="351"/>
        <v>8.180456961001461E-5</v>
      </c>
      <c r="AN443">
        <f t="shared" si="352"/>
        <v>2.6046947682079455E-5</v>
      </c>
      <c r="AO443">
        <f t="shared" si="353"/>
        <v>6.8177867269907265E-5</v>
      </c>
      <c r="AP443">
        <f t="shared" si="354"/>
        <v>3.9610784712998298E-6</v>
      </c>
      <c r="AQ443">
        <f t="shared" si="355"/>
        <v>8.0248903451234818E-7</v>
      </c>
      <c r="AR443">
        <f t="shared" si="356"/>
        <v>8.5012299732515004E-6</v>
      </c>
      <c r="AS443">
        <f t="shared" si="357"/>
        <v>1.1050262055114195E-4</v>
      </c>
      <c r="AT443">
        <f t="shared" si="358"/>
        <v>6.7310565673982337E-5</v>
      </c>
      <c r="AV443">
        <f t="shared" si="359"/>
        <v>-8.8156381755462032E-3</v>
      </c>
      <c r="AW443">
        <f t="shared" si="360"/>
        <v>0.10451237263464332</v>
      </c>
      <c r="AX443">
        <f t="shared" si="361"/>
        <v>3.5314762009212596E-2</v>
      </c>
      <c r="AY443">
        <f t="shared" si="362"/>
        <v>-5.2165812761993433E-2</v>
      </c>
      <c r="AZ443">
        <f t="shared" si="363"/>
        <v>0.10010186128345219</v>
      </c>
      <c r="BA443">
        <f t="shared" si="364"/>
        <v>-4.9411764705882349E-2</v>
      </c>
      <c r="BB443">
        <f t="shared" si="365"/>
        <v>-3.2620514679230785E-3</v>
      </c>
      <c r="BC443">
        <f t="shared" si="366"/>
        <v>0.11095238095238101</v>
      </c>
      <c r="BD443">
        <f t="shared" si="367"/>
        <v>-1.2276785714285714E-2</v>
      </c>
      <c r="BE443">
        <f t="shared" si="368"/>
        <v>2.029621503017005E-2</v>
      </c>
      <c r="BF443">
        <f t="shared" si="369"/>
        <v>-8.3532219570405727E-3</v>
      </c>
      <c r="BG443">
        <f t="shared" si="370"/>
        <v>-2.6217228464419505E-2</v>
      </c>
      <c r="BH443">
        <f t="shared" si="371"/>
        <v>-2.8498467824310498E-2</v>
      </c>
      <c r="BI443">
        <f t="shared" si="372"/>
        <v>-8.0490914886833832E-3</v>
      </c>
      <c r="BL443">
        <f t="shared" si="373"/>
        <v>4.6042712115539221E-4</v>
      </c>
      <c r="BM443">
        <f t="shared" si="374"/>
        <v>1.9606058962626249E-2</v>
      </c>
      <c r="BN443">
        <f t="shared" si="375"/>
        <v>1.7231096431451886E-3</v>
      </c>
      <c r="BO443">
        <f t="shared" si="376"/>
        <v>2.5297582207894471E-3</v>
      </c>
      <c r="BP443">
        <f t="shared" si="377"/>
        <v>1.0857488240281427E-2</v>
      </c>
      <c r="BQ443">
        <f t="shared" si="378"/>
        <v>2.4628193251546283E-3</v>
      </c>
      <c r="BR443">
        <f t="shared" si="379"/>
        <v>5.4436771337417291E-4</v>
      </c>
      <c r="BS443">
        <f t="shared" si="380"/>
        <v>1.7450903522231283E-2</v>
      </c>
      <c r="BT443">
        <f t="shared" si="381"/>
        <v>4.3798536527113929E-4</v>
      </c>
      <c r="BU443">
        <f t="shared" si="382"/>
        <v>1.8532394190606772E-4</v>
      </c>
      <c r="BV443">
        <f t="shared" si="383"/>
        <v>4.7786762872656293E-6</v>
      </c>
      <c r="BW443">
        <f t="shared" si="384"/>
        <v>4.5431264371538531E-4</v>
      </c>
      <c r="BX443">
        <f t="shared" si="385"/>
        <v>1.0249522688920425E-3</v>
      </c>
      <c r="BY443">
        <f t="shared" si="386"/>
        <v>1.9796359564814458E-5</v>
      </c>
    </row>
    <row r="444" spans="1:77" ht="15.75" thickBot="1">
      <c r="A444" s="1">
        <v>40683</v>
      </c>
      <c r="B444" s="3">
        <v>25.5</v>
      </c>
      <c r="C444" s="3">
        <v>390</v>
      </c>
      <c r="D444" s="3">
        <v>947</v>
      </c>
      <c r="E444" s="3">
        <v>824</v>
      </c>
      <c r="F444" s="2">
        <v>117.2</v>
      </c>
      <c r="G444" s="3">
        <v>4150</v>
      </c>
      <c r="H444" s="2">
        <v>277.89999999999998</v>
      </c>
      <c r="I444" s="3">
        <v>232.4</v>
      </c>
      <c r="J444" s="3">
        <v>446</v>
      </c>
      <c r="K444" s="3">
        <v>9277</v>
      </c>
      <c r="L444" s="3">
        <v>416</v>
      </c>
      <c r="M444" s="3">
        <v>181.5</v>
      </c>
      <c r="N444" s="3">
        <v>961</v>
      </c>
      <c r="O444" s="3">
        <v>1255.2</v>
      </c>
      <c r="Q444">
        <f t="shared" si="332"/>
        <v>-1.3157894736842099E-2</v>
      </c>
      <c r="R444">
        <f t="shared" si="333"/>
        <v>1.0362694300518135E-2</v>
      </c>
      <c r="S444">
        <f t="shared" si="334"/>
        <v>3.1779661016949155E-3</v>
      </c>
      <c r="T444">
        <f t="shared" si="335"/>
        <v>-1.2134449702708741E-4</v>
      </c>
      <c r="U444">
        <f t="shared" si="336"/>
        <v>-4.2643923240935741E-4</v>
      </c>
      <c r="V444">
        <f t="shared" si="337"/>
        <v>-8.126195028680689E-3</v>
      </c>
      <c r="W444">
        <f t="shared" si="338"/>
        <v>-7.5000000000000813E-3</v>
      </c>
      <c r="X444">
        <f t="shared" si="339"/>
        <v>9.1185410334346257E-3</v>
      </c>
      <c r="Y444">
        <f t="shared" si="340"/>
        <v>1.5945330296127564E-2</v>
      </c>
      <c r="Z444">
        <f t="shared" si="341"/>
        <v>1.1668484187568157E-2</v>
      </c>
      <c r="AA444">
        <f t="shared" si="342"/>
        <v>7.7519379844960962E-3</v>
      </c>
      <c r="AB444">
        <f t="shared" si="343"/>
        <v>-3.5137806083231932E-3</v>
      </c>
      <c r="AC444">
        <f t="shared" si="344"/>
        <v>-9.7887686759402376E-3</v>
      </c>
      <c r="AD444">
        <f t="shared" si="344"/>
        <v>8.7712303644058411E-4</v>
      </c>
      <c r="AG444">
        <f t="shared" si="345"/>
        <v>1.8610383637771461E-4</v>
      </c>
      <c r="AH444">
        <f t="shared" si="346"/>
        <v>1.4946408009596193E-4</v>
      </c>
      <c r="AI444">
        <f t="shared" si="347"/>
        <v>1.2101323652496803E-5</v>
      </c>
      <c r="AJ444">
        <f t="shared" si="348"/>
        <v>2.8630962159670966E-10</v>
      </c>
      <c r="AK444">
        <f t="shared" si="349"/>
        <v>2.4595644647021059E-8</v>
      </c>
      <c r="AL444">
        <f t="shared" si="350"/>
        <v>6.9940939245446499E-5</v>
      </c>
      <c r="AM444">
        <f t="shared" si="351"/>
        <v>3.7322073462149009E-5</v>
      </c>
      <c r="AN444">
        <f t="shared" si="352"/>
        <v>1.0711274387787094E-4</v>
      </c>
      <c r="AO444">
        <f t="shared" si="353"/>
        <v>2.4136340993473947E-4</v>
      </c>
      <c r="AP444">
        <f t="shared" si="354"/>
        <v>1.2498077892798856E-4</v>
      </c>
      <c r="AQ444">
        <f t="shared" si="355"/>
        <v>6.493206566707255E-5</v>
      </c>
      <c r="AR444">
        <f t="shared" si="356"/>
        <v>1.1242036760814477E-5</v>
      </c>
      <c r="AS444">
        <f t="shared" si="357"/>
        <v>9.9980448001543823E-5</v>
      </c>
      <c r="AT444">
        <f t="shared" si="358"/>
        <v>1.0774899726134709E-6</v>
      </c>
      <c r="AV444">
        <f t="shared" si="359"/>
        <v>-2.6345933562428456E-2</v>
      </c>
      <c r="AW444">
        <f t="shared" si="360"/>
        <v>0.1174785100286533</v>
      </c>
      <c r="AX444">
        <f t="shared" si="361"/>
        <v>6.4044943820224715E-2</v>
      </c>
      <c r="AY444">
        <f t="shared" si="362"/>
        <v>-2.8301886792452831E-2</v>
      </c>
      <c r="AZ444">
        <f t="shared" si="363"/>
        <v>8.118081180811805E-2</v>
      </c>
      <c r="BA444">
        <f t="shared" si="364"/>
        <v>-1.1904761904761904E-2</v>
      </c>
      <c r="BB444">
        <f t="shared" si="365"/>
        <v>3.2490974729241055E-3</v>
      </c>
      <c r="BC444">
        <f t="shared" si="366"/>
        <v>9.0567808540591321E-2</v>
      </c>
      <c r="BD444">
        <f t="shared" si="367"/>
        <v>2.2471910112359553E-3</v>
      </c>
      <c r="BE444">
        <f t="shared" si="368"/>
        <v>1.8331503841931943E-2</v>
      </c>
      <c r="BF444">
        <f t="shared" si="369"/>
        <v>-1.9193857965451328E-3</v>
      </c>
      <c r="BG444">
        <f t="shared" si="370"/>
        <v>-2.7591749263327112E-2</v>
      </c>
      <c r="BH444">
        <f t="shared" si="371"/>
        <v>-1.090983944009883E-2</v>
      </c>
      <c r="BI444">
        <f t="shared" si="372"/>
        <v>1.0709396891859211E-2</v>
      </c>
      <c r="BL444">
        <f t="shared" si="373"/>
        <v>1.520053303745734E-3</v>
      </c>
      <c r="BM444">
        <f t="shared" si="374"/>
        <v>2.34052592609507E-2</v>
      </c>
      <c r="BN444">
        <f t="shared" si="375"/>
        <v>4.933733131502944E-3</v>
      </c>
      <c r="BO444">
        <f t="shared" si="376"/>
        <v>6.986916427445055E-4</v>
      </c>
      <c r="BP444">
        <f t="shared" si="377"/>
        <v>7.272375200098026E-3</v>
      </c>
      <c r="BQ444">
        <f t="shared" si="378"/>
        <v>1.4688949559940281E-4</v>
      </c>
      <c r="BR444">
        <f t="shared" si="379"/>
        <v>8.9059497864226779E-4</v>
      </c>
      <c r="BS444">
        <f t="shared" si="380"/>
        <v>1.2480754127743686E-2</v>
      </c>
      <c r="BT444">
        <f t="shared" si="381"/>
        <v>4.101279358699786E-5</v>
      </c>
      <c r="BU444">
        <f t="shared" si="382"/>
        <v>1.3569133695258396E-4</v>
      </c>
      <c r="BV444">
        <f t="shared" si="383"/>
        <v>1.8043956033155334E-5</v>
      </c>
      <c r="BW444">
        <f t="shared" si="384"/>
        <v>5.1479670352764086E-4</v>
      </c>
      <c r="BX444">
        <f t="shared" si="385"/>
        <v>2.0811661288051999E-4</v>
      </c>
      <c r="BY444">
        <f t="shared" si="386"/>
        <v>2.0475258564087794E-4</v>
      </c>
    </row>
    <row r="445" spans="1:77" ht="15.75" thickBot="1">
      <c r="A445" s="1">
        <v>40682</v>
      </c>
      <c r="B445" s="3">
        <v>25.84</v>
      </c>
      <c r="C445" s="3">
        <v>386</v>
      </c>
      <c r="D445" s="3">
        <v>944</v>
      </c>
      <c r="E445" s="3">
        <v>824.1</v>
      </c>
      <c r="F445" s="2">
        <v>117.25</v>
      </c>
      <c r="G445" s="3">
        <v>4184</v>
      </c>
      <c r="H445" s="2">
        <v>280</v>
      </c>
      <c r="I445" s="3">
        <v>230.3</v>
      </c>
      <c r="J445" s="3">
        <v>439</v>
      </c>
      <c r="K445" s="3">
        <v>9170</v>
      </c>
      <c r="L445" s="3">
        <v>412.8</v>
      </c>
      <c r="M445" s="3">
        <v>182.14</v>
      </c>
      <c r="N445" s="3">
        <v>970.5</v>
      </c>
      <c r="O445" s="3">
        <v>1254.0999999999999</v>
      </c>
      <c r="Q445">
        <f t="shared" si="332"/>
        <v>-5.3887605850654564E-3</v>
      </c>
      <c r="R445">
        <f t="shared" si="333"/>
        <v>7.5698251109370326E-3</v>
      </c>
      <c r="S445">
        <f t="shared" si="334"/>
        <v>-1.5864621893178213E-3</v>
      </c>
      <c r="T445">
        <f t="shared" si="335"/>
        <v>6.3499816827452017E-3</v>
      </c>
      <c r="U445">
        <f t="shared" si="336"/>
        <v>-1.5328280677851215E-3</v>
      </c>
      <c r="V445">
        <f t="shared" si="337"/>
        <v>1.3075060532687652E-2</v>
      </c>
      <c r="W445">
        <f t="shared" si="338"/>
        <v>-3.5701535166020255E-4</v>
      </c>
      <c r="X445">
        <f t="shared" si="339"/>
        <v>4.3440486533459055E-4</v>
      </c>
      <c r="Y445">
        <f t="shared" si="340"/>
        <v>-6.7873303167420816E-3</v>
      </c>
      <c r="Z445">
        <f t="shared" si="341"/>
        <v>3.8314176245210726E-3</v>
      </c>
      <c r="AA445">
        <f t="shared" si="342"/>
        <v>7.2727272727275488E-4</v>
      </c>
      <c r="AB445">
        <f t="shared" si="343"/>
        <v>7.6923076923069431E-4</v>
      </c>
      <c r="AC445">
        <f t="shared" si="344"/>
        <v>2.0650490449148169E-3</v>
      </c>
      <c r="AD445">
        <f t="shared" si="344"/>
        <v>7.5520205672048391E-3</v>
      </c>
      <c r="AG445">
        <f t="shared" si="345"/>
        <v>3.4490412230280391E-5</v>
      </c>
      <c r="AH445">
        <f t="shared" si="346"/>
        <v>8.8975472898549903E-5</v>
      </c>
      <c r="AI445">
        <f t="shared" si="347"/>
        <v>1.6531083402038995E-6</v>
      </c>
      <c r="AJ445">
        <f t="shared" si="348"/>
        <v>4.2097347393844424E-5</v>
      </c>
      <c r="AK445">
        <f t="shared" si="349"/>
        <v>1.5957217917916247E-6</v>
      </c>
      <c r="AL445">
        <f t="shared" si="350"/>
        <v>1.6481900939764818E-4</v>
      </c>
      <c r="AM445">
        <f t="shared" si="351"/>
        <v>1.068753203370441E-6</v>
      </c>
      <c r="AN445">
        <f t="shared" si="352"/>
        <v>2.7735322154304701E-6</v>
      </c>
      <c r="AO445">
        <f t="shared" si="353"/>
        <v>5.1793724121549828E-5</v>
      </c>
      <c r="AP445">
        <f t="shared" si="354"/>
        <v>1.1171729334810866E-5</v>
      </c>
      <c r="AQ445">
        <f t="shared" si="355"/>
        <v>1.0678706720489904E-6</v>
      </c>
      <c r="AR445">
        <f t="shared" si="356"/>
        <v>8.6507989191778846E-7</v>
      </c>
      <c r="AS445">
        <f t="shared" si="357"/>
        <v>3.4402658592598797E-6</v>
      </c>
      <c r="AT445">
        <f t="shared" si="358"/>
        <v>5.9489129918126827E-5</v>
      </c>
      <c r="AV445">
        <f t="shared" si="359"/>
        <v>-8.8224012274645356E-3</v>
      </c>
      <c r="AW445">
        <f t="shared" si="360"/>
        <v>7.2818232351306245E-2</v>
      </c>
      <c r="AX445">
        <f t="shared" si="361"/>
        <v>7.5170842824601361E-2</v>
      </c>
      <c r="AY445">
        <f t="shared" si="362"/>
        <v>-2.1607503264869918E-2</v>
      </c>
      <c r="AZ445">
        <f t="shared" si="363"/>
        <v>9.0799144106428559E-2</v>
      </c>
      <c r="BA445">
        <f t="shared" si="364"/>
        <v>9.5693779904306223E-4</v>
      </c>
      <c r="BB445">
        <f t="shared" si="365"/>
        <v>4.6728971962616821E-2</v>
      </c>
      <c r="BC445">
        <f t="shared" si="366"/>
        <v>3.505617977528095E-2</v>
      </c>
      <c r="BD445">
        <f t="shared" si="367"/>
        <v>-1.6797312430011199E-2</v>
      </c>
      <c r="BE445">
        <f t="shared" si="368"/>
        <v>-0.10797665369649806</v>
      </c>
      <c r="BF445">
        <f t="shared" si="369"/>
        <v>6.8292682926829546E-3</v>
      </c>
      <c r="BG445">
        <f t="shared" si="370"/>
        <v>-2.5989304812834298E-2</v>
      </c>
      <c r="BH445">
        <f t="shared" si="371"/>
        <v>5.1546391752577321E-4</v>
      </c>
      <c r="BI445">
        <f t="shared" si="372"/>
        <v>1.7525354969573963E-2</v>
      </c>
      <c r="BL445">
        <f t="shared" si="373"/>
        <v>4.6071740415454937E-4</v>
      </c>
      <c r="BM445">
        <f t="shared" si="374"/>
        <v>1.173484664892838E-2</v>
      </c>
      <c r="BN445">
        <f t="shared" si="375"/>
        <v>6.6204970163118307E-3</v>
      </c>
      <c r="BO445">
        <f t="shared" si="376"/>
        <v>3.8960413416801035E-4</v>
      </c>
      <c r="BP445">
        <f t="shared" si="377"/>
        <v>9.0053560762434533E-3</v>
      </c>
      <c r="BQ445">
        <f t="shared" si="378"/>
        <v>5.5041862545829381E-7</v>
      </c>
      <c r="BR445">
        <f t="shared" si="379"/>
        <v>5.3762201637700818E-3</v>
      </c>
      <c r="BS445">
        <f t="shared" si="380"/>
        <v>3.1590769800888857E-3</v>
      </c>
      <c r="BT445">
        <f t="shared" si="381"/>
        <v>6.4763259644027053E-4</v>
      </c>
      <c r="BU445">
        <f t="shared" si="382"/>
        <v>1.3146799813160583E-2</v>
      </c>
      <c r="BV445">
        <f t="shared" si="383"/>
        <v>1.6890828147925343E-4</v>
      </c>
      <c r="BW445">
        <f t="shared" si="384"/>
        <v>4.4464838494638723E-4</v>
      </c>
      <c r="BX445">
        <f t="shared" si="385"/>
        <v>9.00566490302415E-6</v>
      </c>
      <c r="BY445">
        <f t="shared" si="386"/>
        <v>4.4627138995878112E-4</v>
      </c>
    </row>
    <row r="446" spans="1:77" ht="15.75" thickBot="1">
      <c r="A446" s="1">
        <v>40681</v>
      </c>
      <c r="B446" s="3">
        <v>25.98</v>
      </c>
      <c r="C446" s="3">
        <v>383.1</v>
      </c>
      <c r="D446" s="3">
        <v>945.5</v>
      </c>
      <c r="E446" s="3">
        <v>818.9</v>
      </c>
      <c r="F446" s="2">
        <v>117.43</v>
      </c>
      <c r="G446" s="3">
        <v>4130</v>
      </c>
      <c r="H446" s="2">
        <v>280.10000000000002</v>
      </c>
      <c r="I446" s="3">
        <v>230.2</v>
      </c>
      <c r="J446" s="3">
        <v>442</v>
      </c>
      <c r="K446" s="3">
        <v>9135</v>
      </c>
      <c r="L446" s="3">
        <v>412.5</v>
      </c>
      <c r="M446" s="3">
        <v>182</v>
      </c>
      <c r="N446" s="3">
        <v>968.5</v>
      </c>
      <c r="O446" s="3">
        <v>1244.7</v>
      </c>
      <c r="Q446">
        <f t="shared" si="332"/>
        <v>3.8505968425111913E-4</v>
      </c>
      <c r="R446">
        <f t="shared" si="333"/>
        <v>2.6171159382360636E-3</v>
      </c>
      <c r="S446">
        <f t="shared" si="334"/>
        <v>2.7574504189203761E-3</v>
      </c>
      <c r="T446">
        <f t="shared" si="335"/>
        <v>1.1002444987774783E-3</v>
      </c>
      <c r="U446">
        <f t="shared" si="336"/>
        <v>-5.9574468085100583E-4</v>
      </c>
      <c r="V446">
        <f t="shared" si="337"/>
        <v>-7.2115384615384619E-3</v>
      </c>
      <c r="W446">
        <f t="shared" si="338"/>
        <v>-1.0247349823321475E-2</v>
      </c>
      <c r="X446">
        <f t="shared" si="339"/>
        <v>9.6491228070174941E-3</v>
      </c>
      <c r="Y446">
        <f t="shared" si="340"/>
        <v>-6.7415730337078653E-3</v>
      </c>
      <c r="Z446">
        <f t="shared" si="341"/>
        <v>-1.4031300593631947E-2</v>
      </c>
      <c r="AA446">
        <f t="shared" si="342"/>
        <v>-3.6231884057971015E-3</v>
      </c>
      <c r="AB446">
        <f t="shared" si="343"/>
        <v>-4.9207217058502223E-3</v>
      </c>
      <c r="AC446">
        <f t="shared" si="344"/>
        <v>8.2240266500103864E-3</v>
      </c>
      <c r="AD446">
        <f t="shared" si="344"/>
        <v>-5.5923943436925775E-3</v>
      </c>
      <c r="AG446">
        <f t="shared" si="345"/>
        <v>9.807648194442408E-9</v>
      </c>
      <c r="AH446">
        <f t="shared" si="346"/>
        <v>2.0070148547397821E-5</v>
      </c>
      <c r="AI446">
        <f t="shared" si="347"/>
        <v>9.3524649116462337E-6</v>
      </c>
      <c r="AJ446">
        <f t="shared" si="348"/>
        <v>1.5339062324276756E-6</v>
      </c>
      <c r="AK446">
        <f t="shared" si="349"/>
        <v>1.063643218859628E-7</v>
      </c>
      <c r="AL446">
        <f t="shared" si="350"/>
        <v>5.5478862150696564E-5</v>
      </c>
      <c r="AM446">
        <f t="shared" si="351"/>
        <v>7.8438110638502778E-5</v>
      </c>
      <c r="AN446">
        <f t="shared" si="352"/>
        <v>1.1837680346085235E-4</v>
      </c>
      <c r="AO446">
        <f t="shared" si="353"/>
        <v>5.1137207131922435E-5</v>
      </c>
      <c r="AP446">
        <f t="shared" si="354"/>
        <v>2.1083924333089918E-4</v>
      </c>
      <c r="AQ446">
        <f t="shared" si="355"/>
        <v>1.1003038646191132E-5</v>
      </c>
      <c r="AR446">
        <f t="shared" si="356"/>
        <v>2.2656226894318151E-5</v>
      </c>
      <c r="AS446">
        <f t="shared" si="357"/>
        <v>6.4220557273414499E-5</v>
      </c>
      <c r="AT446">
        <f t="shared" si="358"/>
        <v>2.9501140493967467E-5</v>
      </c>
      <c r="AV446">
        <f t="shared" si="359"/>
        <v>0</v>
      </c>
      <c r="AW446">
        <f t="shared" si="360"/>
        <v>7.4011774600504718E-2</v>
      </c>
      <c r="AX446">
        <f t="shared" si="361"/>
        <v>8.5533869115958672E-2</v>
      </c>
      <c r="AY446">
        <f t="shared" si="362"/>
        <v>-2.8588374851720076E-2</v>
      </c>
      <c r="AZ446">
        <f t="shared" si="363"/>
        <v>8.8120830244625692E-2</v>
      </c>
      <c r="BA446">
        <f t="shared" si="364"/>
        <v>4.8449612403100775E-4</v>
      </c>
      <c r="BB446">
        <f t="shared" si="365"/>
        <v>5.3007518796992566E-2</v>
      </c>
      <c r="BC446">
        <f t="shared" si="366"/>
        <v>3.04386750223813E-2</v>
      </c>
      <c r="BD446">
        <f t="shared" si="367"/>
        <v>-8.7463556851311453E-3</v>
      </c>
      <c r="BE446">
        <f t="shared" si="368"/>
        <v>-0.10441176470588236</v>
      </c>
      <c r="BF446">
        <f t="shared" si="369"/>
        <v>1.9273535952557479E-2</v>
      </c>
      <c r="BG446">
        <f t="shared" si="370"/>
        <v>-2.8815368196371427E-2</v>
      </c>
      <c r="BH446">
        <f t="shared" si="371"/>
        <v>1.5092757572581467E-2</v>
      </c>
      <c r="BI446">
        <f t="shared" si="372"/>
        <v>1.7493664677511723E-2</v>
      </c>
      <c r="BL446">
        <f t="shared" si="373"/>
        <v>1.5981832881491089E-4</v>
      </c>
      <c r="BM446">
        <f t="shared" si="374"/>
        <v>1.199485808133768E-2</v>
      </c>
      <c r="BN446">
        <f t="shared" si="375"/>
        <v>8.4142943751099267E-3</v>
      </c>
      <c r="BO446">
        <f t="shared" si="376"/>
        <v>7.1391906750033999E-4</v>
      </c>
      <c r="BP446">
        <f t="shared" si="377"/>
        <v>8.5042039261042698E-3</v>
      </c>
      <c r="BQ446">
        <f t="shared" si="378"/>
        <v>7.2608884123387317E-8</v>
      </c>
      <c r="BR446">
        <f t="shared" si="379"/>
        <v>6.3363604826381396E-3</v>
      </c>
      <c r="BS446">
        <f t="shared" si="380"/>
        <v>2.6613384630823872E-3</v>
      </c>
      <c r="BT446">
        <f t="shared" si="381"/>
        <v>3.0267891680753285E-4</v>
      </c>
      <c r="BU446">
        <f t="shared" si="382"/>
        <v>1.2342011503279435E-2</v>
      </c>
      <c r="BV446">
        <f t="shared" si="383"/>
        <v>6.4723122863253821E-4</v>
      </c>
      <c r="BW446">
        <f t="shared" si="384"/>
        <v>5.7181964940171534E-4</v>
      </c>
      <c r="BX446">
        <f t="shared" si="385"/>
        <v>1.340118712902487E-4</v>
      </c>
      <c r="BY446">
        <f t="shared" si="386"/>
        <v>4.449334707455903E-4</v>
      </c>
    </row>
    <row r="447" spans="1:77" ht="15.75" thickBot="1">
      <c r="A447" s="1">
        <v>40680</v>
      </c>
      <c r="B447" s="3">
        <v>25.97</v>
      </c>
      <c r="C447" s="3">
        <v>382.1</v>
      </c>
      <c r="D447" s="3">
        <v>942.9</v>
      </c>
      <c r="E447" s="3">
        <v>818</v>
      </c>
      <c r="F447" s="2">
        <v>117.5</v>
      </c>
      <c r="G447" s="3">
        <v>4160</v>
      </c>
      <c r="H447" s="2">
        <v>283</v>
      </c>
      <c r="I447" s="3">
        <v>228</v>
      </c>
      <c r="J447" s="3">
        <v>445</v>
      </c>
      <c r="K447" s="3">
        <v>9265</v>
      </c>
      <c r="L447" s="3">
        <v>414</v>
      </c>
      <c r="M447" s="3">
        <v>182.9</v>
      </c>
      <c r="N447" s="3">
        <v>960.6</v>
      </c>
      <c r="O447" s="3">
        <v>1251.7</v>
      </c>
      <c r="Q447">
        <f t="shared" si="332"/>
        <v>0</v>
      </c>
      <c r="R447">
        <f t="shared" si="333"/>
        <v>-7.532467532467473E-3</v>
      </c>
      <c r="S447">
        <f t="shared" si="334"/>
        <v>-1.6788321167883237E-2</v>
      </c>
      <c r="T447">
        <f t="shared" si="335"/>
        <v>-3.6540803897685747E-3</v>
      </c>
      <c r="U447">
        <f t="shared" si="336"/>
        <v>8.151008151008176E-3</v>
      </c>
      <c r="V447">
        <f t="shared" si="337"/>
        <v>1.9267822736030828E-3</v>
      </c>
      <c r="W447">
        <f t="shared" si="338"/>
        <v>0</v>
      </c>
      <c r="X447">
        <f t="shared" si="339"/>
        <v>-3.4307496823379899E-2</v>
      </c>
      <c r="Y447">
        <f t="shared" si="340"/>
        <v>4.5146726862302479E-3</v>
      </c>
      <c r="Z447">
        <f t="shared" si="341"/>
        <v>-7.0731968706462334E-3</v>
      </c>
      <c r="AA447">
        <f t="shared" si="342"/>
        <v>-1.2062726176115801E-3</v>
      </c>
      <c r="AB447">
        <f t="shared" si="343"/>
        <v>-5.9782608695651863E-3</v>
      </c>
      <c r="AC447">
        <f t="shared" si="344"/>
        <v>1.0307109802271843E-2</v>
      </c>
      <c r="AD447">
        <f t="shared" si="344"/>
        <v>-3.8201352964583801E-3</v>
      </c>
      <c r="AG447">
        <f t="shared" si="345"/>
        <v>2.3434627982572245E-7</v>
      </c>
      <c r="AH447">
        <f t="shared" si="346"/>
        <v>3.2144494954379812E-5</v>
      </c>
      <c r="AI447">
        <f t="shared" si="347"/>
        <v>2.7184067633730108E-4</v>
      </c>
      <c r="AJ447">
        <f t="shared" si="348"/>
        <v>1.2360956566523877E-5</v>
      </c>
      <c r="AK447">
        <f t="shared" si="349"/>
        <v>7.0906797346267233E-5</v>
      </c>
      <c r="AL447">
        <f t="shared" si="350"/>
        <v>2.8557868074009239E-6</v>
      </c>
      <c r="AM447">
        <f t="shared" si="351"/>
        <v>1.9343818228268964E-6</v>
      </c>
      <c r="AN447">
        <f t="shared" si="352"/>
        <v>1.0940554593886823E-3</v>
      </c>
      <c r="AO447">
        <f t="shared" si="353"/>
        <v>1.6852809270145919E-5</v>
      </c>
      <c r="AP447">
        <f t="shared" si="354"/>
        <v>5.7186880882576067E-5</v>
      </c>
      <c r="AQ447">
        <f t="shared" si="355"/>
        <v>8.1030074254806699E-7</v>
      </c>
      <c r="AR447">
        <f t="shared" si="356"/>
        <v>3.3842083745289937E-5</v>
      </c>
      <c r="AS447">
        <f t="shared" si="357"/>
        <v>1.0194650362762196E-4</v>
      </c>
      <c r="AT447">
        <f t="shared" si="358"/>
        <v>1.33900094819912E-5</v>
      </c>
      <c r="AV447">
        <f t="shared" si="359"/>
        <v>-8.7786259541984893E-3</v>
      </c>
      <c r="AW447">
        <f t="shared" si="360"/>
        <v>6.4345403899721515E-2</v>
      </c>
      <c r="AX447">
        <f t="shared" si="361"/>
        <v>7.0261066969352984E-2</v>
      </c>
      <c r="AY447">
        <f t="shared" si="362"/>
        <v>-5.1704150243450063E-2</v>
      </c>
      <c r="AZ447">
        <f t="shared" si="363"/>
        <v>8.9981447124304295E-2</v>
      </c>
      <c r="BA447">
        <f t="shared" si="364"/>
        <v>-3.592814371257485E-3</v>
      </c>
      <c r="BB447">
        <f t="shared" si="365"/>
        <v>3.0965391621129327E-2</v>
      </c>
      <c r="BC447">
        <f t="shared" si="366"/>
        <v>1.0638297872340451E-2</v>
      </c>
      <c r="BD447">
        <f t="shared" si="367"/>
        <v>-6.7370312149115513E-4</v>
      </c>
      <c r="BE447">
        <f t="shared" si="368"/>
        <v>-0.1039651837524178</v>
      </c>
      <c r="BF447">
        <f t="shared" si="369"/>
        <v>2.1969883979264321E-2</v>
      </c>
      <c r="BG447">
        <f t="shared" si="370"/>
        <v>-1.9828510182207871E-2</v>
      </c>
      <c r="BH447">
        <f t="shared" si="371"/>
        <v>-3.3698823056030579E-2</v>
      </c>
      <c r="BI447">
        <f t="shared" si="372"/>
        <v>9.4354838709677785E-3</v>
      </c>
      <c r="BL447">
        <f t="shared" si="373"/>
        <v>4.5884010672533768E-4</v>
      </c>
      <c r="BM447">
        <f t="shared" si="374"/>
        <v>9.9709548702218952E-3</v>
      </c>
      <c r="BN447">
        <f t="shared" si="375"/>
        <v>5.8456209828843843E-3</v>
      </c>
      <c r="BO447">
        <f t="shared" si="376"/>
        <v>2.4835311489345884E-3</v>
      </c>
      <c r="BP447">
        <f t="shared" si="377"/>
        <v>8.8508314519660722E-3</v>
      </c>
      <c r="BQ447">
        <f t="shared" si="378"/>
        <v>1.449972267384329E-5</v>
      </c>
      <c r="BR447">
        <f t="shared" si="379"/>
        <v>3.3130536912398126E-3</v>
      </c>
      <c r="BS447">
        <f t="shared" si="380"/>
        <v>1.0104632684673194E-3</v>
      </c>
      <c r="BT447">
        <f t="shared" si="381"/>
        <v>8.695594771140097E-5</v>
      </c>
      <c r="BU447">
        <f t="shared" si="382"/>
        <v>1.2242985467598581E-2</v>
      </c>
      <c r="BV447">
        <f t="shared" si="383"/>
        <v>7.9169569705772776E-4</v>
      </c>
      <c r="BW447">
        <f t="shared" si="384"/>
        <v>2.2278227456720703E-4</v>
      </c>
      <c r="BX447">
        <f t="shared" si="385"/>
        <v>1.3849734165625749E-3</v>
      </c>
      <c r="BY447">
        <f t="shared" si="386"/>
        <v>1.6991814273661235E-4</v>
      </c>
    </row>
    <row r="448" spans="1:77" ht="15.75" thickBot="1">
      <c r="A448" s="1">
        <v>40679</v>
      </c>
      <c r="B448" s="3">
        <v>25.97</v>
      </c>
      <c r="C448" s="3">
        <v>385</v>
      </c>
      <c r="D448" s="3">
        <v>959</v>
      </c>
      <c r="E448" s="3">
        <v>821</v>
      </c>
      <c r="F448" s="2">
        <v>116.55</v>
      </c>
      <c r="G448" s="3">
        <v>4152</v>
      </c>
      <c r="H448" s="2">
        <v>283</v>
      </c>
      <c r="I448" s="3">
        <v>236.1</v>
      </c>
      <c r="J448" s="3">
        <v>443</v>
      </c>
      <c r="K448" s="3">
        <v>9331</v>
      </c>
      <c r="L448" s="3">
        <v>414.5</v>
      </c>
      <c r="M448" s="3">
        <v>184</v>
      </c>
      <c r="N448" s="3">
        <v>950.8</v>
      </c>
      <c r="O448" s="3">
        <v>1256.5</v>
      </c>
      <c r="Q448">
        <f t="shared" si="332"/>
        <v>4.6421663442939047E-3</v>
      </c>
      <c r="R448">
        <f t="shared" si="333"/>
        <v>-1.282051282051282E-2</v>
      </c>
      <c r="S448">
        <f t="shared" si="334"/>
        <v>-2.0811654526534861E-3</v>
      </c>
      <c r="T448">
        <f t="shared" si="335"/>
        <v>-1.1795859412614294E-2</v>
      </c>
      <c r="U448">
        <f t="shared" si="336"/>
        <v>-9.7706032285472012E-3</v>
      </c>
      <c r="V448">
        <f t="shared" si="337"/>
        <v>-1.9230769230769232E-3</v>
      </c>
      <c r="W448">
        <f t="shared" si="338"/>
        <v>-1.2216404886561954E-2</v>
      </c>
      <c r="X448">
        <f t="shared" si="339"/>
        <v>3.2808398950131233E-2</v>
      </c>
      <c r="Y448">
        <f t="shared" si="340"/>
        <v>-2.2522522522522522E-3</v>
      </c>
      <c r="Z448">
        <f t="shared" si="341"/>
        <v>-7.3404255319148935E-3</v>
      </c>
      <c r="AA448">
        <f t="shared" si="342"/>
        <v>-6.4717162032598002E-3</v>
      </c>
      <c r="AB448">
        <f t="shared" si="343"/>
        <v>-1.6568679850347379E-2</v>
      </c>
      <c r="AC448">
        <f t="shared" si="344"/>
        <v>-3.6676798378926082E-2</v>
      </c>
      <c r="AD448">
        <f t="shared" si="344"/>
        <v>-7.2687050643912817E-3</v>
      </c>
      <c r="AG448">
        <f t="shared" si="345"/>
        <v>1.728957181342586E-5</v>
      </c>
      <c r="AH448">
        <f t="shared" si="346"/>
        <v>1.2007024304501231E-4</v>
      </c>
      <c r="AI448">
        <f t="shared" si="347"/>
        <v>3.1699518932258126E-6</v>
      </c>
      <c r="AJ448">
        <f t="shared" si="348"/>
        <v>1.358995032169607E-4</v>
      </c>
      <c r="AK448">
        <f t="shared" si="349"/>
        <v>9.0268886656995584E-5</v>
      </c>
      <c r="AL448">
        <f t="shared" si="350"/>
        <v>4.6653920364489128E-6</v>
      </c>
      <c r="AM448">
        <f t="shared" si="351"/>
        <v>1.1719327606826039E-4</v>
      </c>
      <c r="AN448">
        <f t="shared" si="352"/>
        <v>1.1586798398126956E-3</v>
      </c>
      <c r="AO448">
        <f t="shared" si="353"/>
        <v>7.0846874296129954E-6</v>
      </c>
      <c r="AP448">
        <f t="shared" si="354"/>
        <v>6.1299965630024817E-5</v>
      </c>
      <c r="AQ448">
        <f t="shared" si="355"/>
        <v>3.8014754679204036E-5</v>
      </c>
      <c r="AR448">
        <f t="shared" si="356"/>
        <v>2.6921635725667982E-4</v>
      </c>
      <c r="AS448">
        <f t="shared" si="357"/>
        <v>1.360654609328441E-3</v>
      </c>
      <c r="AT448">
        <f t="shared" si="358"/>
        <v>5.0520905511900634E-5</v>
      </c>
      <c r="AV448">
        <f t="shared" si="359"/>
        <v>-1.5542077331311606E-2</v>
      </c>
      <c r="AW448">
        <f t="shared" si="360"/>
        <v>7.8733538806388406E-2</v>
      </c>
      <c r="AX448">
        <f t="shared" si="361"/>
        <v>9.0392268334280837E-2</v>
      </c>
      <c r="AY448">
        <f t="shared" si="362"/>
        <v>-4.9768518518518517E-2</v>
      </c>
      <c r="AZ448">
        <f t="shared" si="363"/>
        <v>7.6674364896073877E-2</v>
      </c>
      <c r="BA448">
        <f t="shared" si="364"/>
        <v>4.8192771084337347E-4</v>
      </c>
      <c r="BB448">
        <f t="shared" si="365"/>
        <v>2.9465260094579931E-2</v>
      </c>
      <c r="BC448">
        <f t="shared" si="366"/>
        <v>4.4690265486725639E-2</v>
      </c>
      <c r="BD448">
        <f t="shared" si="367"/>
        <v>1.6055045871559634E-2</v>
      </c>
      <c r="BE448">
        <f t="shared" si="368"/>
        <v>-9.801836636056066E-2</v>
      </c>
      <c r="BF448">
        <f t="shared" si="369"/>
        <v>2.8535980148883373E-2</v>
      </c>
      <c r="BG448">
        <f t="shared" si="370"/>
        <v>3.081232492997199E-2</v>
      </c>
      <c r="BH448">
        <f t="shared" si="371"/>
        <v>-4.8248248248248291E-2</v>
      </c>
      <c r="BI448">
        <f t="shared" si="372"/>
        <v>1.7244170984455923E-2</v>
      </c>
      <c r="BL448">
        <f t="shared" si="373"/>
        <v>7.9433812364887077E-4</v>
      </c>
      <c r="BM448">
        <f t="shared" si="374"/>
        <v>1.3051418186248474E-2</v>
      </c>
      <c r="BN448">
        <f t="shared" si="375"/>
        <v>9.3292151203680021E-3</v>
      </c>
      <c r="BO448">
        <f t="shared" si="376"/>
        <v>2.2943532526764885E-3</v>
      </c>
      <c r="BP448">
        <f t="shared" si="377"/>
        <v>6.5240797006955792E-3</v>
      </c>
      <c r="BQ448">
        <f t="shared" si="378"/>
        <v>7.1231309799534986E-8</v>
      </c>
      <c r="BR448">
        <f t="shared" si="379"/>
        <v>3.1426115483470037E-3</v>
      </c>
      <c r="BS448">
        <f t="shared" si="380"/>
        <v>4.3348730103656306E-3</v>
      </c>
      <c r="BT448">
        <f t="shared" si="381"/>
        <v>5.4815242930202318E-5</v>
      </c>
      <c r="BU448">
        <f t="shared" si="382"/>
        <v>1.0962342904124643E-2</v>
      </c>
      <c r="BV448">
        <f t="shared" si="383"/>
        <v>1.2043109618333481E-3</v>
      </c>
      <c r="BW448">
        <f t="shared" si="384"/>
        <v>1.275557107496651E-3</v>
      </c>
      <c r="BX448">
        <f t="shared" si="385"/>
        <v>2.6795796281658753E-3</v>
      </c>
      <c r="BY448">
        <f t="shared" si="386"/>
        <v>4.3447035428688412E-4</v>
      </c>
    </row>
    <row r="449" spans="1:77" ht="15.75" thickBot="1">
      <c r="A449" s="1">
        <v>40676</v>
      </c>
      <c r="B449" s="3">
        <v>25.85</v>
      </c>
      <c r="C449" s="3">
        <v>390</v>
      </c>
      <c r="D449" s="3">
        <v>961</v>
      </c>
      <c r="E449" s="3">
        <v>830.8</v>
      </c>
      <c r="F449" s="2">
        <v>117.7</v>
      </c>
      <c r="G449" s="3">
        <v>4160</v>
      </c>
      <c r="H449" s="2">
        <v>286.5</v>
      </c>
      <c r="I449" s="3">
        <v>228.6</v>
      </c>
      <c r="J449" s="3">
        <v>444</v>
      </c>
      <c r="K449" s="3">
        <v>9400</v>
      </c>
      <c r="L449" s="3">
        <v>417.2</v>
      </c>
      <c r="M449" s="3">
        <v>187.1</v>
      </c>
      <c r="N449" s="3">
        <v>987</v>
      </c>
      <c r="O449" s="3">
        <v>1265.7</v>
      </c>
      <c r="Q449">
        <f t="shared" si="332"/>
        <v>1.9379844961240585E-3</v>
      </c>
      <c r="R449">
        <f t="shared" si="333"/>
        <v>8.0124063065392173E-3</v>
      </c>
      <c r="S449">
        <f t="shared" si="334"/>
        <v>4.1797283176593526E-3</v>
      </c>
      <c r="T449">
        <f t="shared" si="335"/>
        <v>-1.442307692307747E-3</v>
      </c>
      <c r="U449">
        <f t="shared" si="336"/>
        <v>-4.2462845010613295E-4</v>
      </c>
      <c r="V449">
        <f t="shared" si="337"/>
        <v>-4.7846889952153108E-3</v>
      </c>
      <c r="W449">
        <f t="shared" si="338"/>
        <v>3.4296028880866428E-2</v>
      </c>
      <c r="X449">
        <f t="shared" si="339"/>
        <v>1.2848914488258777E-2</v>
      </c>
      <c r="Y449">
        <f t="shared" si="340"/>
        <v>-2.2471910112359553E-3</v>
      </c>
      <c r="Z449">
        <f t="shared" si="341"/>
        <v>5.3475935828877002E-3</v>
      </c>
      <c r="AA449">
        <f t="shared" si="342"/>
        <v>5.3012048192770814E-3</v>
      </c>
      <c r="AB449">
        <f t="shared" si="343"/>
        <v>2.7457440966501923E-2</v>
      </c>
      <c r="AC449">
        <f t="shared" si="344"/>
        <v>1.5220700152207001E-3</v>
      </c>
      <c r="AD449">
        <f t="shared" si="344"/>
        <v>4.7630388187663731E-3</v>
      </c>
      <c r="AG449">
        <f t="shared" si="345"/>
        <v>2.1137997401486106E-6</v>
      </c>
      <c r="AH449">
        <f t="shared" si="346"/>
        <v>9.7520805578901561E-5</v>
      </c>
      <c r="AI449">
        <f t="shared" si="347"/>
        <v>2.0074502981268158E-5</v>
      </c>
      <c r="AJ449">
        <f t="shared" si="348"/>
        <v>1.7005268654803007E-6</v>
      </c>
      <c r="AK449">
        <f t="shared" si="349"/>
        <v>2.4030953651446866E-8</v>
      </c>
      <c r="AL449">
        <f t="shared" si="350"/>
        <v>2.5216104322068928E-5</v>
      </c>
      <c r="AM449">
        <f t="shared" si="351"/>
        <v>1.2735512228279687E-3</v>
      </c>
      <c r="AN449">
        <f t="shared" si="352"/>
        <v>1.982436440986474E-4</v>
      </c>
      <c r="AO449">
        <f t="shared" si="353"/>
        <v>7.05776995826122E-6</v>
      </c>
      <c r="AP449">
        <f t="shared" si="354"/>
        <v>2.3605893458012939E-5</v>
      </c>
      <c r="AQ449">
        <f t="shared" si="355"/>
        <v>3.1441929621407535E-5</v>
      </c>
      <c r="AR449">
        <f t="shared" si="356"/>
        <v>7.6277087648257333E-4</v>
      </c>
      <c r="AS449">
        <f t="shared" si="357"/>
        <v>1.7208621069354722E-6</v>
      </c>
      <c r="AT449">
        <f t="shared" si="358"/>
        <v>2.4245164707902728E-5</v>
      </c>
      <c r="AV449">
        <f t="shared" si="359"/>
        <v>-6.1514801999231119E-3</v>
      </c>
      <c r="AW449">
        <f t="shared" si="360"/>
        <v>6.4120054570259211E-2</v>
      </c>
      <c r="AX449">
        <f t="shared" si="361"/>
        <v>7.3743016759776542E-2</v>
      </c>
      <c r="AY449">
        <f t="shared" si="362"/>
        <v>-5.5909090909090964E-2</v>
      </c>
      <c r="AZ449">
        <f t="shared" si="363"/>
        <v>9.1836734693877611E-2</v>
      </c>
      <c r="BA449">
        <f t="shared" si="364"/>
        <v>-5.2606408417025345E-3</v>
      </c>
      <c r="BB449">
        <f t="shared" si="365"/>
        <v>3.5417419588001486E-2</v>
      </c>
      <c r="BC449">
        <f t="shared" si="366"/>
        <v>-6.0869565217391555E-3</v>
      </c>
      <c r="BD449">
        <f t="shared" si="367"/>
        <v>-2.2471910112359553E-3</v>
      </c>
      <c r="BE449">
        <f t="shared" si="368"/>
        <v>-9.1787439613526575E-2</v>
      </c>
      <c r="BF449">
        <f t="shared" si="369"/>
        <v>3.0123456790123428E-2</v>
      </c>
      <c r="BG449">
        <f t="shared" si="370"/>
        <v>4.5485024586499695E-2</v>
      </c>
      <c r="BH449">
        <f t="shared" si="371"/>
        <v>-2.7586206896551724E-2</v>
      </c>
      <c r="BI449">
        <f t="shared" si="372"/>
        <v>1.2884122919334298E-2</v>
      </c>
      <c r="BL449">
        <f t="shared" si="373"/>
        <v>3.5319216985316946E-4</v>
      </c>
      <c r="BM449">
        <f t="shared" si="374"/>
        <v>9.9260012872513445E-3</v>
      </c>
      <c r="BN449">
        <f t="shared" si="375"/>
        <v>6.3901814654256112E-3</v>
      </c>
      <c r="BO449">
        <f t="shared" si="376"/>
        <v>2.9203194421712889E-3</v>
      </c>
      <c r="BP449">
        <f t="shared" si="377"/>
        <v>9.2033602141533642E-3</v>
      </c>
      <c r="BQ449">
        <f t="shared" si="378"/>
        <v>2.9983034320813936E-5</v>
      </c>
      <c r="BR449">
        <f t="shared" si="379"/>
        <v>3.8453839762162519E-3</v>
      </c>
      <c r="BS449">
        <f t="shared" si="380"/>
        <v>2.2687982506108188E-4</v>
      </c>
      <c r="BT449">
        <f t="shared" si="381"/>
        <v>1.1877741544814993E-4</v>
      </c>
      <c r="BU449">
        <f t="shared" si="382"/>
        <v>9.6963962406300033E-3</v>
      </c>
      <c r="BV449">
        <f t="shared" si="383"/>
        <v>1.3170120310541111E-3</v>
      </c>
      <c r="BW449">
        <f t="shared" si="384"/>
        <v>2.5389144675886403E-3</v>
      </c>
      <c r="BX449">
        <f t="shared" si="385"/>
        <v>9.6737264839608507E-4</v>
      </c>
      <c r="BY449">
        <f t="shared" si="386"/>
        <v>2.7171910420399333E-4</v>
      </c>
    </row>
    <row r="450" spans="1:77" ht="15.75" thickBot="1">
      <c r="A450" s="1">
        <v>40675</v>
      </c>
      <c r="B450" s="3">
        <v>25.8</v>
      </c>
      <c r="C450" s="3">
        <v>386.9</v>
      </c>
      <c r="D450" s="3">
        <v>957</v>
      </c>
      <c r="E450" s="3">
        <v>832</v>
      </c>
      <c r="F450" s="2">
        <v>117.75</v>
      </c>
      <c r="G450" s="3">
        <v>4180</v>
      </c>
      <c r="H450" s="2">
        <v>277</v>
      </c>
      <c r="I450" s="3">
        <v>225.7</v>
      </c>
      <c r="J450" s="3">
        <v>445</v>
      </c>
      <c r="K450" s="3">
        <v>9350</v>
      </c>
      <c r="L450" s="3">
        <v>415</v>
      </c>
      <c r="M450" s="3">
        <v>182.1</v>
      </c>
      <c r="N450" s="3">
        <v>985.5</v>
      </c>
      <c r="O450" s="3">
        <v>1259.7</v>
      </c>
      <c r="Q450">
        <f t="shared" ref="Q450:Q513" si="387">(B450-B451)/B451</f>
        <v>-8.8359585094122325E-3</v>
      </c>
      <c r="R450">
        <f t="shared" ref="R450:R513" si="388">(C450-C451)/C451</f>
        <v>-1.8518518518518549E-2</v>
      </c>
      <c r="S450">
        <f t="shared" ref="S450:S513" si="389">(D450-D451)/D451</f>
        <v>4.3026550529961412E-3</v>
      </c>
      <c r="T450">
        <f t="shared" ref="T450:T513" si="390">(E450-E451)/E451</f>
        <v>-7.1599045346062056E-3</v>
      </c>
      <c r="U450">
        <f t="shared" ref="U450:U513" si="391">(F450-F451)/F451</f>
        <v>-1.0005044560282476E-2</v>
      </c>
      <c r="V450">
        <f t="shared" ref="V450:V513" si="392">(G450-G451)/G451</f>
        <v>-5.945303210463734E-3</v>
      </c>
      <c r="W450">
        <f t="shared" ref="W450:W513" si="393">(H450-H451)/H451</f>
        <v>-9.2989985693849152E-3</v>
      </c>
      <c r="X450">
        <f t="shared" ref="X450:X513" si="394">(I450-I451)/I451</f>
        <v>3.1111111111110606E-3</v>
      </c>
      <c r="Y450">
        <f t="shared" ref="Y450:Y513" si="395">(J450-J451)/J451</f>
        <v>0</v>
      </c>
      <c r="Z450">
        <f t="shared" ref="Z450:Z513" si="396">(K450-K451)/K451</f>
        <v>-3.0920140739950953E-3</v>
      </c>
      <c r="AA450">
        <f t="shared" ref="AA450:AA513" si="397">(L450-L451)/L451</f>
        <v>-1.1904761904761904E-2</v>
      </c>
      <c r="AB450">
        <f t="shared" ref="AB450:AB513" si="398">(M450-M451)/M451</f>
        <v>-4.9180327868852767E-3</v>
      </c>
      <c r="AC450">
        <f t="shared" ref="AC450:AD513" si="399">(N450-N451)/N451</f>
        <v>-1.3612251025923354E-2</v>
      </c>
      <c r="AD450">
        <f t="shared" si="399"/>
        <v>-6.6240832741896252E-3</v>
      </c>
      <c r="AG450">
        <f t="shared" ref="AG450:AG513" si="400">(Q450-Q$590)^2</f>
        <v>8.6863364896891957E-5</v>
      </c>
      <c r="AH450">
        <f t="shared" ref="AH450:AH513" si="401">(R450-R$590)^2</f>
        <v>2.774110940050831E-4</v>
      </c>
      <c r="AI450">
        <f t="shared" ref="AI450:AI513" si="402">(S450-S$590)^2</f>
        <v>2.1191150088110242E-5</v>
      </c>
      <c r="AJ450">
        <f t="shared" ref="AJ450:AJ513" si="403">(T450-T$590)^2</f>
        <v>4.9303419180786855E-5</v>
      </c>
      <c r="AK450">
        <f t="shared" ref="AK450:AK513" si="404">(U450-U$590)^2</f>
        <v>9.4778700759190522E-5</v>
      </c>
      <c r="AL450">
        <f t="shared" ref="AL450:AL513" si="405">(V450-V$590)^2</f>
        <v>3.8219326642968636E-5</v>
      </c>
      <c r="AM450">
        <f t="shared" ref="AM450:AM513" si="406">(W450-W$590)^2</f>
        <v>6.2539279469580282E-5</v>
      </c>
      <c r="AN450">
        <f t="shared" ref="AN450:AN513" si="407">(X450-X$590)^2</f>
        <v>1.8853821612910374E-5</v>
      </c>
      <c r="AO450">
        <f t="shared" ref="AO450:AO513" si="408">(Y450-Y$590)^2</f>
        <v>1.6765369436963319E-7</v>
      </c>
      <c r="AP450">
        <f t="shared" ref="AP450:AP513" si="409">(Z450-Z$590)^2</f>
        <v>1.2823689913343039E-5</v>
      </c>
      <c r="AQ450">
        <f t="shared" ref="AQ450:AQ513" si="410">(AA450-AA$590)^2</f>
        <v>1.3452882914483436E-4</v>
      </c>
      <c r="AR450">
        <f t="shared" ref="AR450:AR513" si="411">(AB450-AB$590)^2</f>
        <v>2.2630636391734769E-5</v>
      </c>
      <c r="AS450">
        <f t="shared" ref="AS450:AS513" si="412">(AC450-AC$590)^2</f>
        <v>1.9106163624429162E-4</v>
      </c>
      <c r="AT450">
        <f t="shared" ref="AT450:AT513" si="413">(AD450-AD$590)^2</f>
        <v>4.1772749564437753E-5</v>
      </c>
      <c r="AV450">
        <f t="shared" si="359"/>
        <v>-1.4138326327856362E-2</v>
      </c>
      <c r="AW450">
        <f t="shared" si="360"/>
        <v>7.9218967921896727E-2</v>
      </c>
      <c r="AX450">
        <f t="shared" si="361"/>
        <v>8.1355932203389825E-2</v>
      </c>
      <c r="AY450">
        <f t="shared" si="362"/>
        <v>-4.925151411267286E-2</v>
      </c>
      <c r="AZ450">
        <f t="shared" si="363"/>
        <v>9.3314763231197737E-2</v>
      </c>
      <c r="BA450">
        <f t="shared" si="364"/>
        <v>2.4509803921568627E-2</v>
      </c>
      <c r="BB450">
        <f t="shared" si="365"/>
        <v>1.2797074954296161E-2</v>
      </c>
      <c r="BC450">
        <f t="shared" si="366"/>
        <v>-3.1746031746031772E-2</v>
      </c>
      <c r="BD450">
        <f t="shared" si="367"/>
        <v>-1.1111111111111112E-2</v>
      </c>
      <c r="BE450">
        <f t="shared" si="368"/>
        <v>-9.2761498156413741E-2</v>
      </c>
      <c r="BF450">
        <f t="shared" si="369"/>
        <v>2.9776674937965261E-2</v>
      </c>
      <c r="BG450">
        <f t="shared" si="370"/>
        <v>1.6501650165015563E-3</v>
      </c>
      <c r="BH450">
        <f t="shared" si="371"/>
        <v>-3.0019685039370077E-2</v>
      </c>
      <c r="BI450">
        <f t="shared" si="372"/>
        <v>1.8268531242421903E-2</v>
      </c>
      <c r="BL450">
        <f t="shared" si="373"/>
        <v>7.1718199063511106E-4</v>
      </c>
      <c r="BM450">
        <f t="shared" si="374"/>
        <v>1.3162567393934534E-2</v>
      </c>
      <c r="BN450">
        <f t="shared" si="375"/>
        <v>7.6652697134057361E-3</v>
      </c>
      <c r="BO450">
        <f t="shared" si="376"/>
        <v>2.2450921366531339E-3</v>
      </c>
      <c r="BP450">
        <f t="shared" si="377"/>
        <v>9.4891315911115534E-3</v>
      </c>
      <c r="BQ450">
        <f t="shared" si="378"/>
        <v>5.9023575969434968E-4</v>
      </c>
      <c r="BR450">
        <f t="shared" si="379"/>
        <v>1.5516363426349646E-3</v>
      </c>
      <c r="BS450">
        <f t="shared" si="380"/>
        <v>1.1228676009558576E-4</v>
      </c>
      <c r="BT450">
        <f t="shared" si="381"/>
        <v>3.9055345346789916E-4</v>
      </c>
      <c r="BU450">
        <f t="shared" si="382"/>
        <v>9.8891766675361405E-3</v>
      </c>
      <c r="BV450">
        <f t="shared" si="383"/>
        <v>1.2919624038595881E-3</v>
      </c>
      <c r="BW450">
        <f t="shared" si="384"/>
        <v>4.2938957739903201E-5</v>
      </c>
      <c r="BX450">
        <f t="shared" si="385"/>
        <v>1.1246695309464116E-3</v>
      </c>
      <c r="BY450">
        <f t="shared" si="386"/>
        <v>4.7822310126939083E-4</v>
      </c>
    </row>
    <row r="451" spans="1:77" ht="15.75" thickBot="1">
      <c r="A451" s="1">
        <v>40674</v>
      </c>
      <c r="B451" s="3">
        <v>26.03</v>
      </c>
      <c r="C451" s="3">
        <v>394.2</v>
      </c>
      <c r="D451" s="3">
        <v>952.9</v>
      </c>
      <c r="E451" s="3">
        <v>838</v>
      </c>
      <c r="F451" s="2">
        <v>118.94</v>
      </c>
      <c r="G451" s="3">
        <v>4205</v>
      </c>
      <c r="H451" s="2">
        <v>279.60000000000002</v>
      </c>
      <c r="I451" s="3">
        <v>225</v>
      </c>
      <c r="J451" s="3">
        <v>445</v>
      </c>
      <c r="K451" s="3">
        <v>9379</v>
      </c>
      <c r="L451" s="3">
        <v>420</v>
      </c>
      <c r="M451" s="3">
        <v>183</v>
      </c>
      <c r="N451" s="3">
        <v>999.1</v>
      </c>
      <c r="O451" s="3">
        <v>1268.0999999999999</v>
      </c>
      <c r="Q451">
        <f t="shared" si="387"/>
        <v>7.6893502499037186E-4</v>
      </c>
      <c r="R451">
        <f t="shared" si="388"/>
        <v>8.1841432225063654E-3</v>
      </c>
      <c r="S451">
        <f t="shared" si="389"/>
        <v>6.2302006335797017E-3</v>
      </c>
      <c r="T451">
        <f t="shared" si="390"/>
        <v>3.7130195232962303E-3</v>
      </c>
      <c r="U451">
        <f t="shared" si="391"/>
        <v>1.4413646055437081E-2</v>
      </c>
      <c r="V451">
        <f t="shared" si="392"/>
        <v>-7.0838252656434475E-3</v>
      </c>
      <c r="W451">
        <f t="shared" si="393"/>
        <v>-1.166489925768807E-2</v>
      </c>
      <c r="X451">
        <f t="shared" si="394"/>
        <v>0</v>
      </c>
      <c r="Y451">
        <f t="shared" si="395"/>
        <v>0</v>
      </c>
      <c r="Z451">
        <f t="shared" si="396"/>
        <v>8.4946236559139791E-3</v>
      </c>
      <c r="AA451">
        <f t="shared" si="397"/>
        <v>0</v>
      </c>
      <c r="AB451">
        <f t="shared" si="398"/>
        <v>-3.0720338983050904E-2</v>
      </c>
      <c r="AC451">
        <f t="shared" si="399"/>
        <v>1.2772427774962011E-2</v>
      </c>
      <c r="AD451">
        <f t="shared" si="399"/>
        <v>2.6091081593927535E-3</v>
      </c>
      <c r="AG451">
        <f t="shared" si="400"/>
        <v>8.1134833761065715E-8</v>
      </c>
      <c r="AH451">
        <f t="shared" si="401"/>
        <v>1.009421933322247E-4</v>
      </c>
      <c r="AI451">
        <f t="shared" si="402"/>
        <v>4.2653049467140385E-5</v>
      </c>
      <c r="AJ451">
        <f t="shared" si="403"/>
        <v>1.4832393890727218E-5</v>
      </c>
      <c r="AK451">
        <f t="shared" si="404"/>
        <v>2.155979862462568E-4</v>
      </c>
      <c r="AL451">
        <f t="shared" si="405"/>
        <v>5.3592651452235931E-5</v>
      </c>
      <c r="AM451">
        <f t="shared" si="406"/>
        <v>1.0555669314015289E-4</v>
      </c>
      <c r="AN451">
        <f t="shared" si="407"/>
        <v>1.5153305835854234E-6</v>
      </c>
      <c r="AO451">
        <f t="shared" si="408"/>
        <v>1.6765369436963319E-7</v>
      </c>
      <c r="AP451">
        <f t="shared" si="409"/>
        <v>6.4089947266573601E-5</v>
      </c>
      <c r="AQ451">
        <f t="shared" si="410"/>
        <v>9.3700610143068842E-8</v>
      </c>
      <c r="AR451">
        <f t="shared" si="411"/>
        <v>9.3388139255737442E-4</v>
      </c>
      <c r="AS451">
        <f t="shared" si="412"/>
        <v>1.5780821808390879E-4</v>
      </c>
      <c r="AT451">
        <f t="shared" si="413"/>
        <v>7.6729402621143456E-6</v>
      </c>
      <c r="AV451">
        <f t="shared" ref="AV451:AV514" si="414">(B451-B472)/B472</f>
        <v>-1.1018237082066836E-2</v>
      </c>
      <c r="AW451">
        <f t="shared" ref="AW451:AW514" si="415">(C451-C472)/C472</f>
        <v>7.5873362445414885E-2</v>
      </c>
      <c r="AX451">
        <f t="shared" ref="AX451:AX514" si="416">(D451-D472)/D472</f>
        <v>7.9284177143504359E-2</v>
      </c>
      <c r="AY451">
        <f t="shared" ref="AY451:AY514" si="417">(E451-E472)/E472</f>
        <v>-4.8808172531214528E-2</v>
      </c>
      <c r="AZ451">
        <f t="shared" ref="AZ451:AZ514" si="418">(F451-F472)/F472</f>
        <v>0.10129629629629627</v>
      </c>
      <c r="BA451">
        <f t="shared" ref="BA451:BA514" si="419">(G451-G472)/G472</f>
        <v>-4.0392514833409401E-2</v>
      </c>
      <c r="BB451">
        <f t="shared" ref="BB451:BB514" si="420">(H451-H472)/H472</f>
        <v>-2.135106755337755E-2</v>
      </c>
      <c r="BC451">
        <f t="shared" ref="BC451:BC514" si="421">(I451-I472)/I472</f>
        <v>-4.4991511035653624E-2</v>
      </c>
      <c r="BD451">
        <f t="shared" ref="BD451:BD514" si="422">(J451-J472)/J472</f>
        <v>-1.0011123470522803E-2</v>
      </c>
      <c r="BE451">
        <f t="shared" ref="BE451:BE514" si="423">(K451-K472)/K472</f>
        <v>-0.10205840114887506</v>
      </c>
      <c r="BF451">
        <f t="shared" ref="BF451:BF514" si="424">(L451-L472)/L472</f>
        <v>3.9603960396039604E-2</v>
      </c>
      <c r="BG451">
        <f t="shared" ref="BG451:BG514" si="425">(M451-M472)/M472</f>
        <v>-1.2145748987854251E-2</v>
      </c>
      <c r="BH451">
        <f t="shared" ref="BH451:BH514" si="426">(N451-N472)/N472</f>
        <v>-1.9528949950932264E-2</v>
      </c>
      <c r="BI451">
        <f t="shared" ref="BI451:BI514" si="427">(O451-O472)/O472</f>
        <v>3.4818390440768091E-3</v>
      </c>
      <c r="BL451">
        <f t="shared" ref="BL451:BL514" si="428">(AV451-AV$571)^2</f>
        <v>5.5980338411956124E-4</v>
      </c>
      <c r="BM451">
        <f t="shared" ref="BM451:BM514" si="429">(AW451-AW$571)^2</f>
        <v>1.2406089662231291E-2</v>
      </c>
      <c r="BN451">
        <f t="shared" ref="BN451:BN514" si="430">(AX451-AX$571)^2</f>
        <v>7.3067912482509146E-3</v>
      </c>
      <c r="BO451">
        <f t="shared" ref="BO451:BO514" si="431">(AY451-AY$571)^2</f>
        <v>2.2032755092409027E-3</v>
      </c>
      <c r="BP451">
        <f t="shared" ref="BP451:BP514" si="432">(AZ451-AZ$571)^2</f>
        <v>1.1107833432344272E-2</v>
      </c>
      <c r="BQ451">
        <f t="shared" ref="BQ451:BQ514" si="433">(BA451-BA$571)^2</f>
        <v>1.6489731657479149E-3</v>
      </c>
      <c r="BR451">
        <f t="shared" ref="BR451:BR514" si="434">(BB451-BB$571)^2</f>
        <v>2.7485619689204765E-5</v>
      </c>
      <c r="BS451">
        <f t="shared" ref="BS451:BS514" si="435">(BC451-BC$571)^2</f>
        <v>5.6844210908379132E-4</v>
      </c>
      <c r="BT451">
        <f t="shared" ref="BT451:BT514" si="436">(BD451-BD$571)^2</f>
        <v>3.4828657913628527E-4</v>
      </c>
      <c r="BU451">
        <f t="shared" ref="BU451:BU514" si="437">(BE451-BE$571)^2</f>
        <v>1.1824657828585399E-2</v>
      </c>
      <c r="BV451">
        <f t="shared" ref="BV451:BV514" si="438">(BF451-BF$571)^2</f>
        <v>2.0949994529253116E-3</v>
      </c>
      <c r="BW451">
        <f t="shared" ref="BW451:BW514" si="439">(BG451-BG$571)^2</f>
        <v>5.2462954821061884E-5</v>
      </c>
      <c r="BX451">
        <f t="shared" ref="BX451:BX514" si="440">(BH451-BH$571)^2</f>
        <v>5.3108851937659423E-4</v>
      </c>
      <c r="BY451">
        <f t="shared" ref="BY451:BY514" si="441">(BI451-BI$571)^2</f>
        <v>5.0149349228810845E-5</v>
      </c>
    </row>
    <row r="452" spans="1:77" ht="15.75" thickBot="1">
      <c r="A452" s="1">
        <v>40673</v>
      </c>
      <c r="B452" s="3">
        <v>26.01</v>
      </c>
      <c r="C452" s="3">
        <v>391</v>
      </c>
      <c r="D452" s="3">
        <v>947</v>
      </c>
      <c r="E452" s="3">
        <v>834.9</v>
      </c>
      <c r="F452" s="2">
        <v>117.25</v>
      </c>
      <c r="G452" s="3">
        <v>4235</v>
      </c>
      <c r="H452" s="2">
        <v>282.89999999999998</v>
      </c>
      <c r="I452" s="3">
        <v>225</v>
      </c>
      <c r="J452" s="3">
        <v>445</v>
      </c>
      <c r="K452" s="3">
        <v>9300</v>
      </c>
      <c r="L452" s="3">
        <v>420</v>
      </c>
      <c r="M452" s="3">
        <v>188.8</v>
      </c>
      <c r="N452" s="3">
        <v>986.5</v>
      </c>
      <c r="O452" s="3">
        <v>1264.8</v>
      </c>
      <c r="Q452">
        <f t="shared" si="387"/>
        <v>-1.1520737327188012E-3</v>
      </c>
      <c r="R452">
        <f t="shared" si="388"/>
        <v>7.7319587628865982E-3</v>
      </c>
      <c r="S452">
        <f t="shared" si="389"/>
        <v>1.0672358591248666E-2</v>
      </c>
      <c r="T452">
        <f t="shared" si="390"/>
        <v>1.5693430656934279E-2</v>
      </c>
      <c r="U452">
        <f t="shared" si="391"/>
        <v>2.136752136752137E-3</v>
      </c>
      <c r="V452">
        <f t="shared" si="392"/>
        <v>-1.3280521901211557E-2</v>
      </c>
      <c r="W452">
        <f t="shared" si="393"/>
        <v>1.7992083483267363E-2</v>
      </c>
      <c r="X452">
        <f t="shared" si="394"/>
        <v>1.3970256872465048E-2</v>
      </c>
      <c r="Y452">
        <f t="shared" si="395"/>
        <v>0</v>
      </c>
      <c r="Z452">
        <f t="shared" si="396"/>
        <v>-2.1459227467811159E-3</v>
      </c>
      <c r="AA452">
        <f t="shared" si="397"/>
        <v>7.1942446043165471E-3</v>
      </c>
      <c r="AB452">
        <f t="shared" si="398"/>
        <v>1.5915119363395828E-3</v>
      </c>
      <c r="AC452">
        <f t="shared" si="399"/>
        <v>3.458447767266786E-3</v>
      </c>
      <c r="AD452">
        <f t="shared" si="399"/>
        <v>-1.0267751362451265E-3</v>
      </c>
      <c r="AG452">
        <f t="shared" si="400"/>
        <v>2.6770424126783633E-6</v>
      </c>
      <c r="AH452">
        <f t="shared" si="401"/>
        <v>9.2060470291304959E-5</v>
      </c>
      <c r="AI452">
        <f t="shared" si="402"/>
        <v>1.2040866403498642E-4</v>
      </c>
      <c r="AJ452">
        <f t="shared" si="403"/>
        <v>2.5064259317549291E-4</v>
      </c>
      <c r="AK452">
        <f t="shared" si="404"/>
        <v>5.7905751042494601E-6</v>
      </c>
      <c r="AL452">
        <f t="shared" si="405"/>
        <v>1.8272001727292502E-4</v>
      </c>
      <c r="AM452">
        <f t="shared" si="406"/>
        <v>3.7569696904888927E-4</v>
      </c>
      <c r="AN452">
        <f t="shared" si="407"/>
        <v>2.310778348975778E-4</v>
      </c>
      <c r="AO452">
        <f t="shared" si="408"/>
        <v>1.6765369436963319E-7</v>
      </c>
      <c r="AP452">
        <f t="shared" si="409"/>
        <v>6.9428385687658067E-6</v>
      </c>
      <c r="AQ452">
        <f t="shared" si="410"/>
        <v>5.6255252496217771E-5</v>
      </c>
      <c r="AR452">
        <f t="shared" si="411"/>
        <v>3.0708282278828069E-6</v>
      </c>
      <c r="AS452">
        <f t="shared" si="412"/>
        <v>1.0550764852284913E-5</v>
      </c>
      <c r="AT452">
        <f t="shared" si="413"/>
        <v>7.4974129606896815E-7</v>
      </c>
      <c r="AV452">
        <f t="shared" si="414"/>
        <v>-1.7006802721088409E-2</v>
      </c>
      <c r="AW452">
        <f t="shared" si="415"/>
        <v>5.7042443903757838E-2</v>
      </c>
      <c r="AX452">
        <f t="shared" si="416"/>
        <v>7.0177421177534213E-2</v>
      </c>
      <c r="AY452">
        <f t="shared" si="417"/>
        <v>-5.1250000000000025E-2</v>
      </c>
      <c r="AZ452">
        <f t="shared" si="418"/>
        <v>8.6553609489389338E-2</v>
      </c>
      <c r="BA452">
        <f t="shared" si="419"/>
        <v>-3.530751708428246E-2</v>
      </c>
      <c r="BB452">
        <f t="shared" si="420"/>
        <v>-5.3846153846153925E-2</v>
      </c>
      <c r="BC452">
        <f t="shared" si="421"/>
        <v>-5.1433389544687978E-2</v>
      </c>
      <c r="BD452">
        <f t="shared" si="422"/>
        <v>-2.1547933157431861E-2</v>
      </c>
      <c r="BE452">
        <f t="shared" si="423"/>
        <v>-0.12015137180700095</v>
      </c>
      <c r="BF452">
        <f t="shared" si="424"/>
        <v>3.8832550086569349E-2</v>
      </c>
      <c r="BG452">
        <f t="shared" si="425"/>
        <v>2.2198159177043979E-2</v>
      </c>
      <c r="BH452">
        <f t="shared" si="426"/>
        <v>-2.8078817733990149E-2</v>
      </c>
      <c r="BI452">
        <f t="shared" si="427"/>
        <v>-4.799748209930078E-3</v>
      </c>
      <c r="BL452">
        <f t="shared" si="428"/>
        <v>8.7904719879700478E-4</v>
      </c>
      <c r="BM452">
        <f t="shared" si="429"/>
        <v>8.5658187924111343E-3</v>
      </c>
      <c r="BN452">
        <f t="shared" si="430"/>
        <v>5.8328374236355984E-3</v>
      </c>
      <c r="BO452">
        <f t="shared" si="431"/>
        <v>2.4384722108544408E-3</v>
      </c>
      <c r="BP452">
        <f t="shared" si="432"/>
        <v>8.2176074251859941E-3</v>
      </c>
      <c r="BQ452">
        <f t="shared" si="433"/>
        <v>1.2618517610573762E-3</v>
      </c>
      <c r="BR452">
        <f t="shared" si="434"/>
        <v>7.4269403285716351E-4</v>
      </c>
      <c r="BS452">
        <f t="shared" si="435"/>
        <v>9.1711475202418751E-4</v>
      </c>
      <c r="BT452">
        <f t="shared" si="436"/>
        <v>9.1199453987139342E-4</v>
      </c>
      <c r="BU452">
        <f t="shared" si="437"/>
        <v>1.6086917636937152E-2</v>
      </c>
      <c r="BV452">
        <f t="shared" si="438"/>
        <v>2.0249778312354393E-3</v>
      </c>
      <c r="BW452">
        <f t="shared" si="439"/>
        <v>7.3445209249283763E-4</v>
      </c>
      <c r="BX452">
        <f t="shared" si="440"/>
        <v>9.9825828409537323E-4</v>
      </c>
      <c r="BY452">
        <f t="shared" si="441"/>
        <v>1.4399201560255906E-6</v>
      </c>
    </row>
    <row r="453" spans="1:77" ht="15.75" thickBot="1">
      <c r="A453" s="1">
        <v>40672</v>
      </c>
      <c r="B453" s="3">
        <v>26.04</v>
      </c>
      <c r="C453" s="3">
        <v>388</v>
      </c>
      <c r="D453" s="3">
        <v>937</v>
      </c>
      <c r="E453" s="3">
        <v>822</v>
      </c>
      <c r="F453" s="2">
        <v>117</v>
      </c>
      <c r="G453" s="3">
        <v>4292</v>
      </c>
      <c r="H453" s="2">
        <v>277.89999999999998</v>
      </c>
      <c r="I453" s="3">
        <v>221.9</v>
      </c>
      <c r="J453" s="3">
        <v>445</v>
      </c>
      <c r="K453" s="3">
        <v>9320</v>
      </c>
      <c r="L453" s="3">
        <v>417</v>
      </c>
      <c r="M453" s="3">
        <v>188.5</v>
      </c>
      <c r="N453" s="3">
        <v>983.1</v>
      </c>
      <c r="O453" s="3">
        <v>1266.0999999999999</v>
      </c>
      <c r="Q453">
        <f t="shared" si="387"/>
        <v>3.4682080924855439E-3</v>
      </c>
      <c r="R453">
        <f t="shared" si="388"/>
        <v>1.0416666666666666E-2</v>
      </c>
      <c r="S453">
        <f t="shared" si="389"/>
        <v>-1.5982951518380393E-3</v>
      </c>
      <c r="T453">
        <f t="shared" si="390"/>
        <v>-1.215066828675577E-3</v>
      </c>
      <c r="U453">
        <f t="shared" si="391"/>
        <v>0</v>
      </c>
      <c r="V453">
        <f t="shared" si="392"/>
        <v>-1.8604651162790699E-3</v>
      </c>
      <c r="W453">
        <f t="shared" si="393"/>
        <v>-2.1478873239436699E-2</v>
      </c>
      <c r="X453">
        <f t="shared" si="394"/>
        <v>1.5560640732265473E-2</v>
      </c>
      <c r="Y453">
        <f t="shared" si="395"/>
        <v>-4.4742729306487695E-3</v>
      </c>
      <c r="Z453">
        <f t="shared" si="396"/>
        <v>-3.2085561497326204E-3</v>
      </c>
      <c r="AA453">
        <f t="shared" si="397"/>
        <v>4.8192771084337354E-3</v>
      </c>
      <c r="AB453">
        <f t="shared" si="398"/>
        <v>-6.3257775434896607E-3</v>
      </c>
      <c r="AC453">
        <f t="shared" si="399"/>
        <v>8.6180363188673205E-3</v>
      </c>
      <c r="AD453">
        <f t="shared" si="399"/>
        <v>3.010377881644581E-3</v>
      </c>
      <c r="AG453">
        <f t="shared" si="400"/>
        <v>8.9049413615184787E-6</v>
      </c>
      <c r="AH453">
        <f t="shared" si="401"/>
        <v>1.5078667686640253E-4</v>
      </c>
      <c r="AI453">
        <f t="shared" si="402"/>
        <v>1.6836764107374307E-6</v>
      </c>
      <c r="AJ453">
        <f t="shared" si="403"/>
        <v>1.1595017836330759E-6</v>
      </c>
      <c r="AK453">
        <f t="shared" si="404"/>
        <v>7.2689145511734869E-8</v>
      </c>
      <c r="AL453">
        <f t="shared" si="405"/>
        <v>4.39883529772841E-6</v>
      </c>
      <c r="AM453">
        <f t="shared" si="406"/>
        <v>4.035298605571419E-4</v>
      </c>
      <c r="AN453">
        <f t="shared" si="407"/>
        <v>2.8195878357986767E-4</v>
      </c>
      <c r="AO453">
        <f t="shared" si="408"/>
        <v>2.3850802047141758E-5</v>
      </c>
      <c r="AP453">
        <f t="shared" si="409"/>
        <v>1.3671950510610118E-5</v>
      </c>
      <c r="AQ453">
        <f t="shared" si="410"/>
        <v>2.6269547435596429E-5</v>
      </c>
      <c r="AR453">
        <f t="shared" si="411"/>
        <v>3.8006135056331781E-5</v>
      </c>
      <c r="AS453">
        <f t="shared" si="412"/>
        <v>7.0690808963862602E-5</v>
      </c>
      <c r="AT453">
        <f t="shared" si="413"/>
        <v>1.0056997745857098E-5</v>
      </c>
      <c r="AV453">
        <f t="shared" si="414"/>
        <v>-2.0684467845054559E-2</v>
      </c>
      <c r="AW453">
        <f t="shared" si="415"/>
        <v>5.4634411524870953E-2</v>
      </c>
      <c r="AX453">
        <f t="shared" si="416"/>
        <v>5.8757062146892657E-2</v>
      </c>
      <c r="AY453">
        <f t="shared" si="417"/>
        <v>-7.6300707944712859E-2</v>
      </c>
      <c r="AZ453">
        <f t="shared" si="418"/>
        <v>8.6048454469507055E-2</v>
      </c>
      <c r="BA453">
        <f t="shared" si="419"/>
        <v>-2.4323709934075927E-2</v>
      </c>
      <c r="BB453">
        <f t="shared" si="420"/>
        <v>-6.7449664429530279E-2</v>
      </c>
      <c r="BC453">
        <f t="shared" si="421"/>
        <v>-5.8948261238337595E-2</v>
      </c>
      <c r="BD453">
        <f t="shared" si="422"/>
        <v>-2.476440937979402E-2</v>
      </c>
      <c r="BE453">
        <f t="shared" si="423"/>
        <v>-0.1326198231735691</v>
      </c>
      <c r="BF453">
        <f t="shared" si="424"/>
        <v>3.2178217821782179E-2</v>
      </c>
      <c r="BG453">
        <f t="shared" si="425"/>
        <v>4.7222222222222221E-2</v>
      </c>
      <c r="BH453">
        <f t="shared" si="426"/>
        <v>-3.1428571428571403E-2</v>
      </c>
      <c r="BI453">
        <f t="shared" si="427"/>
        <v>-5.1076536225051084E-3</v>
      </c>
      <c r="BL453">
        <f t="shared" si="428"/>
        <v>1.1106486211579858E-3</v>
      </c>
      <c r="BM453">
        <f t="shared" si="429"/>
        <v>8.1258823895697645E-3</v>
      </c>
      <c r="BN453">
        <f t="shared" si="430"/>
        <v>4.2188475204040076E-3</v>
      </c>
      <c r="BO453">
        <f t="shared" si="431"/>
        <v>5.5400626424670051E-3</v>
      </c>
      <c r="BP453">
        <f t="shared" si="432"/>
        <v>8.1262769711695441E-3</v>
      </c>
      <c r="BQ453">
        <f t="shared" si="433"/>
        <v>6.0215004057186301E-4</v>
      </c>
      <c r="BR453">
        <f t="shared" si="434"/>
        <v>1.6692065196371442E-3</v>
      </c>
      <c r="BS453">
        <f t="shared" si="435"/>
        <v>1.4287473322832801E-3</v>
      </c>
      <c r="BT453">
        <f t="shared" si="436"/>
        <v>1.1166105811617894E-3</v>
      </c>
      <c r="BU453">
        <f t="shared" si="437"/>
        <v>1.9405232354109216E-2</v>
      </c>
      <c r="BV453">
        <f t="shared" si="438"/>
        <v>1.4703713434887605E-3</v>
      </c>
      <c r="BW453">
        <f t="shared" si="439"/>
        <v>2.7169989083619993E-3</v>
      </c>
      <c r="BX453">
        <f t="shared" si="440"/>
        <v>1.221151581637592E-3</v>
      </c>
      <c r="BY453">
        <f t="shared" si="441"/>
        <v>2.2736784020214335E-6</v>
      </c>
    </row>
    <row r="454" spans="1:77" ht="15.75" thickBot="1">
      <c r="A454" s="1">
        <v>40669</v>
      </c>
      <c r="B454" s="3">
        <v>25.95</v>
      </c>
      <c r="C454" s="3">
        <v>384</v>
      </c>
      <c r="D454" s="3">
        <v>938.5</v>
      </c>
      <c r="E454" s="3">
        <v>823</v>
      </c>
      <c r="F454" s="2">
        <v>117</v>
      </c>
      <c r="G454" s="3">
        <v>4300</v>
      </c>
      <c r="H454" s="2">
        <v>284</v>
      </c>
      <c r="I454" s="3">
        <v>218.5</v>
      </c>
      <c r="J454" s="3">
        <v>447</v>
      </c>
      <c r="K454" s="3">
        <v>9350</v>
      </c>
      <c r="L454" s="3">
        <v>415</v>
      </c>
      <c r="M454" s="3">
        <v>189.7</v>
      </c>
      <c r="N454" s="3">
        <v>974.7</v>
      </c>
      <c r="O454" s="3">
        <v>1262.3</v>
      </c>
      <c r="Q454">
        <f t="shared" si="387"/>
        <v>1.5438054805094229E-3</v>
      </c>
      <c r="R454">
        <f t="shared" si="388"/>
        <v>1.5604337476857914E-2</v>
      </c>
      <c r="S454">
        <f t="shared" si="389"/>
        <v>9.1397849462365593E-3</v>
      </c>
      <c r="T454">
        <f t="shared" si="390"/>
        <v>2.4360535931790498E-3</v>
      </c>
      <c r="U454">
        <f t="shared" si="391"/>
        <v>2.6315789473684209E-2</v>
      </c>
      <c r="V454">
        <f t="shared" si="392"/>
        <v>1.1641443538998836E-3</v>
      </c>
      <c r="W454">
        <f t="shared" si="393"/>
        <v>-3.1590031590030794E-3</v>
      </c>
      <c r="X454">
        <f t="shared" si="394"/>
        <v>6.4486411791801279E-3</v>
      </c>
      <c r="Y454">
        <f t="shared" si="395"/>
        <v>-6.6666666666666671E-3</v>
      </c>
      <c r="Z454">
        <f t="shared" si="396"/>
        <v>1.0696331158412665E-4</v>
      </c>
      <c r="AA454">
        <f t="shared" si="397"/>
        <v>2.4154589371980675E-3</v>
      </c>
      <c r="AB454">
        <f t="shared" si="398"/>
        <v>9.5795635976582381E-3</v>
      </c>
      <c r="AC454">
        <f t="shared" si="399"/>
        <v>-3.0769230769226103E-4</v>
      </c>
      <c r="AD454">
        <f t="shared" si="399"/>
        <v>2.7007705139406334E-3</v>
      </c>
      <c r="AG454">
        <f t="shared" si="400"/>
        <v>1.1229900002609961E-6</v>
      </c>
      <c r="AH454">
        <f t="shared" si="401"/>
        <v>3.0510284788006804E-4</v>
      </c>
      <c r="AI454">
        <f t="shared" si="402"/>
        <v>8.9123314538141051E-5</v>
      </c>
      <c r="AJ454">
        <f t="shared" si="403"/>
        <v>6.6271171625751191E-6</v>
      </c>
      <c r="AK454">
        <f t="shared" si="404"/>
        <v>7.0678342508291505E-4</v>
      </c>
      <c r="AL454">
        <f t="shared" si="405"/>
        <v>8.5982857211923577E-7</v>
      </c>
      <c r="AM454">
        <f t="shared" si="406"/>
        <v>3.126469712687542E-6</v>
      </c>
      <c r="AN454">
        <f t="shared" si="407"/>
        <v>5.8976698886179153E-5</v>
      </c>
      <c r="AO454">
        <f t="shared" si="408"/>
        <v>5.0071502980119423E-5</v>
      </c>
      <c r="AP454">
        <f t="shared" si="409"/>
        <v>1.4595503074898196E-7</v>
      </c>
      <c r="AQ454">
        <f t="shared" si="410"/>
        <v>7.4069132793360728E-6</v>
      </c>
      <c r="AR454">
        <f t="shared" si="411"/>
        <v>9.4875967613649865E-5</v>
      </c>
      <c r="AS454">
        <f t="shared" si="412"/>
        <v>2.6826804238260621E-7</v>
      </c>
      <c r="AT454">
        <f t="shared" si="413"/>
        <v>8.189153025866876E-6</v>
      </c>
      <c r="AV454">
        <f t="shared" si="414"/>
        <v>-2.186204297022246E-2</v>
      </c>
      <c r="AW454">
        <f t="shared" si="415"/>
        <v>3.2535627856950855E-2</v>
      </c>
      <c r="AX454">
        <f t="shared" si="416"/>
        <v>5.0951847704367302E-2</v>
      </c>
      <c r="AY454">
        <f t="shared" si="417"/>
        <v>-7.0056497175141244E-2</v>
      </c>
      <c r="AZ454">
        <f t="shared" si="418"/>
        <v>7.3394495412844041E-2</v>
      </c>
      <c r="BA454">
        <f t="shared" si="419"/>
        <v>-2.383654937570942E-2</v>
      </c>
      <c r="BB454">
        <f t="shared" si="420"/>
        <v>-4.3771043771043773E-2</v>
      </c>
      <c r="BC454">
        <f t="shared" si="421"/>
        <v>-6.623931623931624E-2</v>
      </c>
      <c r="BD454">
        <f t="shared" si="422"/>
        <v>-2.4230517354289504E-2</v>
      </c>
      <c r="BE454">
        <f t="shared" si="423"/>
        <v>-0.13023255813953488</v>
      </c>
      <c r="BF454">
        <f t="shared" si="424"/>
        <v>1.9656019656019656E-2</v>
      </c>
      <c r="BG454">
        <f t="shared" si="425"/>
        <v>5.9776536312849099E-2</v>
      </c>
      <c r="BH454">
        <f t="shared" si="426"/>
        <v>-3.7808489634748227E-2</v>
      </c>
      <c r="BI454">
        <f t="shared" si="427"/>
        <v>-1.0271287439234856E-2</v>
      </c>
      <c r="BL454">
        <f t="shared" si="428"/>
        <v>1.1905239724774516E-3</v>
      </c>
      <c r="BM454">
        <f t="shared" si="429"/>
        <v>4.6301074228907602E-3</v>
      </c>
      <c r="BN454">
        <f t="shared" si="430"/>
        <v>3.2658300756408672E-3</v>
      </c>
      <c r="BO454">
        <f t="shared" si="431"/>
        <v>4.6495196505536313E-3</v>
      </c>
      <c r="BP454">
        <f t="shared" si="432"/>
        <v>6.0049954820643389E-3</v>
      </c>
      <c r="BQ454">
        <f t="shared" si="433"/>
        <v>5.7847874786699392E-4</v>
      </c>
      <c r="BR454">
        <f t="shared" si="434"/>
        <v>2.9505974745585705E-4</v>
      </c>
      <c r="BS454">
        <f t="shared" si="435"/>
        <v>2.0330926988772978E-3</v>
      </c>
      <c r="BT454">
        <f t="shared" si="436"/>
        <v>1.081214845184419E-3</v>
      </c>
      <c r="BU454">
        <f t="shared" si="437"/>
        <v>1.8745826627938E-2</v>
      </c>
      <c r="BV454">
        <f t="shared" si="438"/>
        <v>6.6683885897647025E-4</v>
      </c>
      <c r="BW454">
        <f t="shared" si="439"/>
        <v>4.1833929283849941E-3</v>
      </c>
      <c r="BX454">
        <f t="shared" si="440"/>
        <v>1.7077471578696493E-3</v>
      </c>
      <c r="BY454">
        <f t="shared" si="441"/>
        <v>4.450899178126636E-5</v>
      </c>
    </row>
    <row r="455" spans="1:77" ht="15.75" thickBot="1">
      <c r="A455" s="1">
        <v>40668</v>
      </c>
      <c r="B455" s="3">
        <v>25.91</v>
      </c>
      <c r="C455" s="3">
        <v>378.1</v>
      </c>
      <c r="D455" s="3">
        <v>930</v>
      </c>
      <c r="E455" s="3">
        <v>821</v>
      </c>
      <c r="F455" s="2">
        <v>114</v>
      </c>
      <c r="G455" s="3">
        <v>4295</v>
      </c>
      <c r="H455" s="2">
        <v>284.89999999999998</v>
      </c>
      <c r="I455" s="3">
        <v>217.1</v>
      </c>
      <c r="J455" s="3">
        <v>450</v>
      </c>
      <c r="K455" s="3">
        <v>9349</v>
      </c>
      <c r="L455" s="3">
        <v>414</v>
      </c>
      <c r="M455" s="3">
        <v>187.9</v>
      </c>
      <c r="N455" s="3">
        <v>975</v>
      </c>
      <c r="O455" s="3">
        <v>1258.9000000000001</v>
      </c>
      <c r="Q455">
        <f t="shared" si="387"/>
        <v>-6.5184049079753895E-3</v>
      </c>
      <c r="R455">
        <f t="shared" si="388"/>
        <v>2.1891891891891953E-2</v>
      </c>
      <c r="S455">
        <f t="shared" si="389"/>
        <v>-1.4830508474576272E-2</v>
      </c>
      <c r="T455">
        <f t="shared" si="390"/>
        <v>-1.7825098696016242E-2</v>
      </c>
      <c r="U455">
        <f t="shared" si="391"/>
        <v>8.7796312554867697E-4</v>
      </c>
      <c r="V455">
        <f t="shared" si="392"/>
        <v>-9.22722029988466E-3</v>
      </c>
      <c r="W455">
        <f t="shared" si="393"/>
        <v>-1.7924853498793674E-2</v>
      </c>
      <c r="X455">
        <f t="shared" si="394"/>
        <v>-1.0031919744642121E-2</v>
      </c>
      <c r="Y455">
        <f t="shared" si="395"/>
        <v>6.7114093959731542E-3</v>
      </c>
      <c r="Z455">
        <f t="shared" si="396"/>
        <v>-1.0695187165775401E-4</v>
      </c>
      <c r="AA455">
        <f t="shared" si="397"/>
        <v>-4.807692307692308E-3</v>
      </c>
      <c r="AB455">
        <f t="shared" si="398"/>
        <v>-1.6230366492146566E-2</v>
      </c>
      <c r="AC455">
        <f t="shared" si="399"/>
        <v>-5.2035506580961361E-3</v>
      </c>
      <c r="AD455">
        <f t="shared" si="399"/>
        <v>-1.0998507345431691E-2</v>
      </c>
      <c r="AG455">
        <f t="shared" si="400"/>
        <v>4.9034980526657439E-5</v>
      </c>
      <c r="AH455">
        <f t="shared" si="401"/>
        <v>5.6428804730137736E-4</v>
      </c>
      <c r="AI455">
        <f t="shared" si="402"/>
        <v>2.1111447469748188E-4</v>
      </c>
      <c r="AJ455">
        <f t="shared" si="403"/>
        <v>3.1282407970899842E-4</v>
      </c>
      <c r="AK455">
        <f t="shared" si="404"/>
        <v>1.3169223478696925E-6</v>
      </c>
      <c r="AL455">
        <f t="shared" si="405"/>
        <v>8.9569098646684933E-5</v>
      </c>
      <c r="AM455">
        <f t="shared" si="406"/>
        <v>2.7337424530779909E-4</v>
      </c>
      <c r="AN455">
        <f t="shared" si="407"/>
        <v>7.7456405812195939E-5</v>
      </c>
      <c r="AO455">
        <f t="shared" si="408"/>
        <v>3.9714624632472678E-5</v>
      </c>
      <c r="AP455">
        <f t="shared" si="409"/>
        <v>3.5516331227164183E-7</v>
      </c>
      <c r="AQ455">
        <f t="shared" si="410"/>
        <v>2.0264283301703031E-5</v>
      </c>
      <c r="AR455">
        <f t="shared" si="411"/>
        <v>2.5822884793676496E-4</v>
      </c>
      <c r="AS455">
        <f t="shared" si="412"/>
        <v>2.9309277371637465E-5</v>
      </c>
      <c r="AT455">
        <f t="shared" si="413"/>
        <v>1.1745375230528632E-4</v>
      </c>
      <c r="AV455">
        <f t="shared" si="414"/>
        <v>-2.2264150943396222E-2</v>
      </c>
      <c r="AW455">
        <f t="shared" si="415"/>
        <v>3.4190371991247262E-2</v>
      </c>
      <c r="AX455">
        <f t="shared" si="416"/>
        <v>4.72972972972973E-2</v>
      </c>
      <c r="AY455">
        <f t="shared" si="417"/>
        <v>-6.0533241789678428E-2</v>
      </c>
      <c r="AZ455">
        <f t="shared" si="418"/>
        <v>6.0465116279069767E-2</v>
      </c>
      <c r="BA455">
        <f t="shared" si="419"/>
        <v>-2.2753128555176336E-2</v>
      </c>
      <c r="BB455">
        <f t="shared" si="420"/>
        <v>-1.7924853498793674E-2</v>
      </c>
      <c r="BC455">
        <f t="shared" si="421"/>
        <v>-5.1965065502183432E-2</v>
      </c>
      <c r="BD455">
        <f t="shared" si="422"/>
        <v>1.3513513513513514E-2</v>
      </c>
      <c r="BE455">
        <f t="shared" si="423"/>
        <v>-0.11810206584284501</v>
      </c>
      <c r="BF455">
        <f t="shared" si="424"/>
        <v>1.8450184501845018E-2</v>
      </c>
      <c r="BG455">
        <f t="shared" si="425"/>
        <v>7.6112479239447861E-2</v>
      </c>
      <c r="BH455">
        <f t="shared" si="426"/>
        <v>-1.6740621218233182E-2</v>
      </c>
      <c r="BI455">
        <f t="shared" si="427"/>
        <v>-3.8771957588224909E-3</v>
      </c>
      <c r="BL455">
        <f t="shared" si="428"/>
        <v>1.2184343064971918E-3</v>
      </c>
      <c r="BM455">
        <f t="shared" si="429"/>
        <v>4.8580393751772302E-3</v>
      </c>
      <c r="BN455">
        <f t="shared" si="430"/>
        <v>2.8614894027640231E-3</v>
      </c>
      <c r="BO455">
        <f t="shared" si="431"/>
        <v>3.4414802560682562E-3</v>
      </c>
      <c r="BP455">
        <f t="shared" si="432"/>
        <v>4.1683198641474795E-3</v>
      </c>
      <c r="BQ455">
        <f t="shared" si="433"/>
        <v>5.2753657232093814E-4</v>
      </c>
      <c r="BR455">
        <f t="shared" si="434"/>
        <v>7.5149601945439858E-5</v>
      </c>
      <c r="BS455">
        <f t="shared" si="435"/>
        <v>9.4959987708922468E-4</v>
      </c>
      <c r="BT455">
        <f t="shared" si="436"/>
        <v>2.3640982338853474E-5</v>
      </c>
      <c r="BU455">
        <f t="shared" si="437"/>
        <v>1.5571273072750495E-2</v>
      </c>
      <c r="BV455">
        <f t="shared" si="438"/>
        <v>6.0601579661961587E-4</v>
      </c>
      <c r="BW455">
        <f t="shared" si="439"/>
        <v>6.5634458877260361E-3</v>
      </c>
      <c r="BX455">
        <f t="shared" si="440"/>
        <v>4.103472294872348E-4</v>
      </c>
      <c r="BY455">
        <f t="shared" si="441"/>
        <v>7.6958682808156457E-8</v>
      </c>
    </row>
    <row r="456" spans="1:77" ht="15.75" thickBot="1">
      <c r="A456" s="1">
        <v>40667</v>
      </c>
      <c r="B456" s="3">
        <v>26.08</v>
      </c>
      <c r="C456" s="3">
        <v>370</v>
      </c>
      <c r="D456" s="3">
        <v>944</v>
      </c>
      <c r="E456" s="3">
        <v>835.9</v>
      </c>
      <c r="F456" s="2">
        <v>113.9</v>
      </c>
      <c r="G456" s="3">
        <v>4335</v>
      </c>
      <c r="H456" s="2">
        <v>290.10000000000002</v>
      </c>
      <c r="I456" s="3">
        <v>219.3</v>
      </c>
      <c r="J456" s="3">
        <v>447</v>
      </c>
      <c r="K456" s="3">
        <v>9350</v>
      </c>
      <c r="L456" s="3">
        <v>416</v>
      </c>
      <c r="M456" s="3">
        <v>191</v>
      </c>
      <c r="N456" s="3">
        <v>980.1</v>
      </c>
      <c r="O456" s="3">
        <v>1272.9000000000001</v>
      </c>
      <c r="Q456">
        <f t="shared" si="387"/>
        <v>1.1516314779269705E-3</v>
      </c>
      <c r="R456">
        <f t="shared" si="388"/>
        <v>-2.6954177897574125E-3</v>
      </c>
      <c r="S456">
        <f t="shared" si="389"/>
        <v>8.5470085470085479E-3</v>
      </c>
      <c r="T456">
        <f t="shared" si="390"/>
        <v>5.7754782817951563E-3</v>
      </c>
      <c r="U456">
        <f t="shared" si="391"/>
        <v>8.8573959255978732E-3</v>
      </c>
      <c r="V456">
        <f t="shared" si="392"/>
        <v>8.1395348837209301E-3</v>
      </c>
      <c r="W456">
        <f t="shared" si="393"/>
        <v>3.5701535166012134E-2</v>
      </c>
      <c r="X456">
        <f t="shared" si="394"/>
        <v>2.2851919561243145E-3</v>
      </c>
      <c r="Y456">
        <f t="shared" si="395"/>
        <v>-6.6666666666666671E-3</v>
      </c>
      <c r="Z456">
        <f t="shared" si="396"/>
        <v>9.7192224622030237E-3</v>
      </c>
      <c r="AA456">
        <f t="shared" si="397"/>
        <v>1.9267822736031104E-3</v>
      </c>
      <c r="AB456">
        <f t="shared" si="398"/>
        <v>-1.3939081053174955E-2</v>
      </c>
      <c r="AC456">
        <f t="shared" si="399"/>
        <v>6.6762530813475754E-3</v>
      </c>
      <c r="AD456">
        <f t="shared" si="399"/>
        <v>7.9980994615142034E-3</v>
      </c>
      <c r="AG456">
        <f t="shared" si="400"/>
        <v>4.4560727866966902E-7</v>
      </c>
      <c r="AH456">
        <f t="shared" si="401"/>
        <v>6.9315913747805247E-7</v>
      </c>
      <c r="AI456">
        <f t="shared" si="402"/>
        <v>7.8282469981044445E-5</v>
      </c>
      <c r="AJ456">
        <f t="shared" si="403"/>
        <v>3.4972361770134483E-5</v>
      </c>
      <c r="AK456">
        <f t="shared" si="404"/>
        <v>8.3302223401800392E-5</v>
      </c>
      <c r="AL456">
        <f t="shared" si="405"/>
        <v>6.2452034238632563E-5</v>
      </c>
      <c r="AM456">
        <f t="shared" si="406"/>
        <v>1.3758428531105565E-3</v>
      </c>
      <c r="AN456">
        <f t="shared" si="407"/>
        <v>1.2363518991483878E-5</v>
      </c>
      <c r="AO456">
        <f t="shared" si="408"/>
        <v>5.0071502980119423E-5</v>
      </c>
      <c r="AP456">
        <f t="shared" si="409"/>
        <v>8.5196934233658901E-5</v>
      </c>
      <c r="AQ456">
        <f t="shared" si="410"/>
        <v>4.9857880503183728E-6</v>
      </c>
      <c r="AR456">
        <f t="shared" si="411"/>
        <v>1.8983921165461495E-4</v>
      </c>
      <c r="AS456">
        <f t="shared" si="412"/>
        <v>4.1809148305465204E-5</v>
      </c>
      <c r="AT456">
        <f t="shared" si="413"/>
        <v>6.6569257659413369E-5</v>
      </c>
      <c r="AV456">
        <f t="shared" si="414"/>
        <v>-1.5477538693846741E-2</v>
      </c>
      <c r="AW456">
        <f t="shared" si="415"/>
        <v>-1.06951871657754E-2</v>
      </c>
      <c r="AX456">
        <f t="shared" si="416"/>
        <v>6.1031808474766719E-2</v>
      </c>
      <c r="AY456">
        <f t="shared" si="417"/>
        <v>-5.0653038046564479E-2</v>
      </c>
      <c r="AZ456">
        <f t="shared" si="418"/>
        <v>9.0787205516184674E-2</v>
      </c>
      <c r="BA456">
        <f t="shared" si="419"/>
        <v>-1.2528473804100227E-2</v>
      </c>
      <c r="BB456">
        <f t="shared" si="420"/>
        <v>-6.5068493150684152E-3</v>
      </c>
      <c r="BC456">
        <f t="shared" si="421"/>
        <v>-5.798969072164948E-2</v>
      </c>
      <c r="BD456">
        <f t="shared" si="422"/>
        <v>-2.232142857142857E-3</v>
      </c>
      <c r="BE456">
        <f t="shared" si="423"/>
        <v>-0.10952380952380952</v>
      </c>
      <c r="BF456">
        <f t="shared" si="424"/>
        <v>2.2364217252396224E-2</v>
      </c>
      <c r="BG456">
        <f t="shared" si="425"/>
        <v>8.1050486755716508E-2</v>
      </c>
      <c r="BH456">
        <f t="shared" si="426"/>
        <v>-1.7542101042502003E-2</v>
      </c>
      <c r="BI456">
        <f t="shared" si="427"/>
        <v>4.0227165168008651E-3</v>
      </c>
      <c r="BL456">
        <f t="shared" si="428"/>
        <v>7.9070437435508711E-4</v>
      </c>
      <c r="BM456">
        <f t="shared" si="429"/>
        <v>6.1573845109639451E-4</v>
      </c>
      <c r="BN456">
        <f t="shared" si="430"/>
        <v>4.5195236226667351E-3</v>
      </c>
      <c r="BO456">
        <f t="shared" si="431"/>
        <v>2.3798715503584485E-3</v>
      </c>
      <c r="BP456">
        <f t="shared" si="432"/>
        <v>9.0030903566113794E-3</v>
      </c>
      <c r="BQ456">
        <f t="shared" si="433"/>
        <v>1.6239703618342114E-4</v>
      </c>
      <c r="BR456">
        <f t="shared" si="434"/>
        <v>4.034831977203317E-4</v>
      </c>
      <c r="BS456">
        <f t="shared" si="435"/>
        <v>1.3572006086566299E-3</v>
      </c>
      <c r="BT456">
        <f t="shared" si="436"/>
        <v>1.1844963712402542E-4</v>
      </c>
      <c r="BU456">
        <f t="shared" si="437"/>
        <v>1.3503985716269444E-2</v>
      </c>
      <c r="BV456">
        <f t="shared" si="438"/>
        <v>8.1404197546568516E-4</v>
      </c>
      <c r="BW456">
        <f t="shared" si="439"/>
        <v>7.3879361184880504E-3</v>
      </c>
      <c r="BX456">
        <f t="shared" si="440"/>
        <v>4.434607997029928E-4</v>
      </c>
      <c r="BY456">
        <f t="shared" si="441"/>
        <v>5.8102475691626931E-5</v>
      </c>
    </row>
    <row r="457" spans="1:77" ht="15.75" thickBot="1">
      <c r="A457" s="1">
        <v>40666</v>
      </c>
      <c r="B457" s="3">
        <v>26.05</v>
      </c>
      <c r="C457" s="3">
        <v>371</v>
      </c>
      <c r="D457" s="3">
        <v>936</v>
      </c>
      <c r="E457" s="3">
        <v>831.1</v>
      </c>
      <c r="F457" s="2">
        <v>112.9</v>
      </c>
      <c r="G457" s="3">
        <v>4300</v>
      </c>
      <c r="H457" s="2">
        <v>280.10000000000002</v>
      </c>
      <c r="I457" s="3">
        <v>218.8</v>
      </c>
      <c r="J457" s="3">
        <v>450</v>
      </c>
      <c r="K457" s="3">
        <v>9260</v>
      </c>
      <c r="L457" s="3">
        <v>415.2</v>
      </c>
      <c r="M457" s="3">
        <v>193.7</v>
      </c>
      <c r="N457" s="3">
        <v>973.6</v>
      </c>
      <c r="O457" s="3">
        <v>1262.8</v>
      </c>
      <c r="Q457">
        <f t="shared" si="387"/>
        <v>-3.4429992348890535E-3</v>
      </c>
      <c r="R457">
        <f t="shared" si="388"/>
        <v>-1.5915119363395226E-2</v>
      </c>
      <c r="S457">
        <f t="shared" si="389"/>
        <v>-9.5238095238095247E-3</v>
      </c>
      <c r="T457">
        <f t="shared" si="390"/>
        <v>-1.4116251482799498E-2</v>
      </c>
      <c r="U457">
        <f t="shared" si="391"/>
        <v>-8.8495575221233906E-4</v>
      </c>
      <c r="V457">
        <f t="shared" si="392"/>
        <v>-6.9284064665127024E-3</v>
      </c>
      <c r="W457">
        <f t="shared" si="393"/>
        <v>7.5539568345324559E-3</v>
      </c>
      <c r="X457">
        <f t="shared" si="394"/>
        <v>4.1904761904761959E-2</v>
      </c>
      <c r="Y457">
        <f t="shared" si="395"/>
        <v>-8.3737329219920921E-3</v>
      </c>
      <c r="Z457">
        <f t="shared" si="396"/>
        <v>-4.1939993547693297E-3</v>
      </c>
      <c r="AA457">
        <f t="shared" si="397"/>
        <v>-1.5880540412419979E-2</v>
      </c>
      <c r="AB457">
        <f t="shared" si="398"/>
        <v>-2.1717171717171774E-2</v>
      </c>
      <c r="AC457">
        <f t="shared" si="399"/>
        <v>-1.9477191184007969E-3</v>
      </c>
      <c r="AD457">
        <f t="shared" si="399"/>
        <v>-9.6463022508038229E-3</v>
      </c>
      <c r="AG457">
        <f t="shared" si="400"/>
        <v>1.5422055426489295E-5</v>
      </c>
      <c r="AH457">
        <f t="shared" si="401"/>
        <v>1.9746610569690564E-4</v>
      </c>
      <c r="AI457">
        <f t="shared" si="402"/>
        <v>8.5065203632259844E-5</v>
      </c>
      <c r="AJ457">
        <f t="shared" si="403"/>
        <v>1.9538410099093667E-4</v>
      </c>
      <c r="AK457">
        <f t="shared" si="404"/>
        <v>3.7865132274642661E-7</v>
      </c>
      <c r="AL457">
        <f t="shared" si="405"/>
        <v>5.1341257586877875E-5</v>
      </c>
      <c r="AM457">
        <f t="shared" si="406"/>
        <v>8.0009042590843015E-5</v>
      </c>
      <c r="AN457">
        <f t="shared" si="407"/>
        <v>1.8606928892703463E-3</v>
      </c>
      <c r="AO457">
        <f t="shared" si="408"/>
        <v>7.7144396451342084E-5</v>
      </c>
      <c r="AP457">
        <f t="shared" si="409"/>
        <v>2.1930519723843946E-5</v>
      </c>
      <c r="AQ457">
        <f t="shared" si="410"/>
        <v>2.4256302116153721E-4</v>
      </c>
      <c r="AR457">
        <f t="shared" si="411"/>
        <v>4.6467431868022163E-4</v>
      </c>
      <c r="AS457">
        <f t="shared" si="412"/>
        <v>4.6568465828724836E-6</v>
      </c>
      <c r="AT457">
        <f t="shared" si="413"/>
        <v>8.9972872779096186E-5</v>
      </c>
      <c r="AV457">
        <f t="shared" si="414"/>
        <v>1.5378700499807437E-3</v>
      </c>
      <c r="AW457">
        <f t="shared" si="415"/>
        <v>1.227830832196453E-2</v>
      </c>
      <c r="AX457">
        <f t="shared" si="416"/>
        <v>7.1060762100926905E-2</v>
      </c>
      <c r="AY457">
        <f t="shared" si="417"/>
        <v>-5.7816574084570908E-2</v>
      </c>
      <c r="AZ457">
        <f t="shared" si="418"/>
        <v>8.0382775119617278E-2</v>
      </c>
      <c r="BA457">
        <f t="shared" si="419"/>
        <v>-1.172144334635716E-2</v>
      </c>
      <c r="BB457">
        <f t="shared" si="420"/>
        <v>-2.062937062937055E-2</v>
      </c>
      <c r="BC457">
        <f t="shared" si="421"/>
        <v>-5.9329320722269922E-2</v>
      </c>
      <c r="BD457">
        <f t="shared" si="422"/>
        <v>-7.9365079365079864E-3</v>
      </c>
      <c r="BE457">
        <f t="shared" si="423"/>
        <v>-0.1147227533460803</v>
      </c>
      <c r="BF457">
        <f t="shared" si="424"/>
        <v>1.7647058823529384E-2</v>
      </c>
      <c r="BG457">
        <f t="shared" si="425"/>
        <v>0.11321839080459764</v>
      </c>
      <c r="BH457">
        <f t="shared" si="426"/>
        <v>-1.8548387096774172E-2</v>
      </c>
      <c r="BI457">
        <f t="shared" si="427"/>
        <v>4.3744531933508314E-3</v>
      </c>
      <c r="BL457">
        <f t="shared" si="428"/>
        <v>1.2330009000848641E-4</v>
      </c>
      <c r="BM457">
        <f t="shared" si="429"/>
        <v>2.2836521492376792E-3</v>
      </c>
      <c r="BN457">
        <f t="shared" si="430"/>
        <v>5.9685445340471564E-3</v>
      </c>
      <c r="BO457">
        <f t="shared" si="431"/>
        <v>3.1301186396756769E-3</v>
      </c>
      <c r="BP457">
        <f t="shared" si="432"/>
        <v>7.1369017623896004E-3</v>
      </c>
      <c r="BQ457">
        <f t="shared" si="433"/>
        <v>1.4247953361864554E-4</v>
      </c>
      <c r="BR457">
        <f t="shared" si="434"/>
        <v>3.5573708026434533E-5</v>
      </c>
      <c r="BS457">
        <f t="shared" si="435"/>
        <v>1.4576997014061374E-3</v>
      </c>
      <c r="BT457">
        <f t="shared" si="436"/>
        <v>2.7515584263702647E-4</v>
      </c>
      <c r="BU457">
        <f t="shared" si="437"/>
        <v>1.4739318432871858E-2</v>
      </c>
      <c r="BV457">
        <f t="shared" si="438"/>
        <v>5.6711909445048112E-4</v>
      </c>
      <c r="BW457">
        <f t="shared" si="439"/>
        <v>1.3952572585433583E-2</v>
      </c>
      <c r="BX457">
        <f t="shared" si="440"/>
        <v>4.868551791104847E-4</v>
      </c>
      <c r="BY457">
        <f t="shared" si="441"/>
        <v>6.3588418605159625E-5</v>
      </c>
    </row>
    <row r="458" spans="1:77" ht="15.75" thickBot="1">
      <c r="A458" s="1">
        <v>40665</v>
      </c>
      <c r="B458" s="3">
        <v>26.14</v>
      </c>
      <c r="C458" s="3">
        <v>377</v>
      </c>
      <c r="D458" s="3">
        <v>945</v>
      </c>
      <c r="E458" s="3">
        <v>843</v>
      </c>
      <c r="F458" s="2">
        <v>113</v>
      </c>
      <c r="G458" s="3">
        <v>4330</v>
      </c>
      <c r="H458" s="2">
        <v>278</v>
      </c>
      <c r="I458" s="3">
        <v>210</v>
      </c>
      <c r="J458" s="3">
        <v>453.8</v>
      </c>
      <c r="K458" s="3">
        <v>9299</v>
      </c>
      <c r="L458" s="3">
        <v>421.9</v>
      </c>
      <c r="M458" s="3">
        <v>198</v>
      </c>
      <c r="N458" s="3">
        <v>975.5</v>
      </c>
      <c r="O458" s="3">
        <v>1275.0999999999999</v>
      </c>
      <c r="Q458">
        <f t="shared" si="387"/>
        <v>5.3846153846154061E-3</v>
      </c>
      <c r="R458">
        <f t="shared" si="388"/>
        <v>8.5607276618512272E-3</v>
      </c>
      <c r="S458">
        <f t="shared" si="389"/>
        <v>9.6153846153846159E-3</v>
      </c>
      <c r="T458">
        <f t="shared" si="390"/>
        <v>1.444043321299639E-2</v>
      </c>
      <c r="U458">
        <f t="shared" si="391"/>
        <v>2.4943310657596373E-2</v>
      </c>
      <c r="V458">
        <f t="shared" si="392"/>
        <v>5.8072009291521487E-3</v>
      </c>
      <c r="W458">
        <f t="shared" si="393"/>
        <v>2.9248426508700395E-2</v>
      </c>
      <c r="X458">
        <f t="shared" si="394"/>
        <v>-4.7596382674914E-4</v>
      </c>
      <c r="Y458">
        <f t="shared" si="395"/>
        <v>6.2084257206208677E-3</v>
      </c>
      <c r="Z458">
        <f t="shared" si="396"/>
        <v>2.0474137931034485E-3</v>
      </c>
      <c r="AA458">
        <f t="shared" si="397"/>
        <v>6.9212410501192775E-3</v>
      </c>
      <c r="AB458">
        <f t="shared" si="398"/>
        <v>2.0618556701030927E-2</v>
      </c>
      <c r="AC458">
        <f t="shared" si="399"/>
        <v>3.6008230452674898E-3</v>
      </c>
      <c r="AD458">
        <f t="shared" si="399"/>
        <v>1.1181601903251315E-2</v>
      </c>
      <c r="AG458">
        <f t="shared" si="400"/>
        <v>2.4015117139922433E-5</v>
      </c>
      <c r="AH458">
        <f t="shared" si="401"/>
        <v>1.0865109630911311E-4</v>
      </c>
      <c r="AI458">
        <f t="shared" si="402"/>
        <v>9.8329320754875568E-5</v>
      </c>
      <c r="AJ458">
        <f t="shared" si="403"/>
        <v>2.1253844692815054E-4</v>
      </c>
      <c r="AK458">
        <f t="shared" si="404"/>
        <v>6.3569133006358071E-4</v>
      </c>
      <c r="AL458">
        <f t="shared" si="405"/>
        <v>3.1028531662458486E-5</v>
      </c>
      <c r="AM458">
        <f t="shared" si="406"/>
        <v>9.3876346077622979E-4</v>
      </c>
      <c r="AN458">
        <f t="shared" si="407"/>
        <v>5.7006096701103231E-7</v>
      </c>
      <c r="AO458">
        <f t="shared" si="408"/>
        <v>3.3628057207430054E-5</v>
      </c>
      <c r="AP458">
        <f t="shared" si="409"/>
        <v>2.4286413151673741E-6</v>
      </c>
      <c r="AQ458">
        <f t="shared" si="410"/>
        <v>5.2234538934974713E-5</v>
      </c>
      <c r="AR458">
        <f t="shared" si="411"/>
        <v>4.3178440537045969E-4</v>
      </c>
      <c r="AS458">
        <f t="shared" si="412"/>
        <v>1.1495960645460529E-5</v>
      </c>
      <c r="AT458">
        <f t="shared" si="413"/>
        <v>1.2865232919312666E-4</v>
      </c>
      <c r="AV458">
        <f t="shared" si="414"/>
        <v>-2.2438294689603511E-2</v>
      </c>
      <c r="AW458">
        <f t="shared" si="415"/>
        <v>3.1463748290013679E-2</v>
      </c>
      <c r="AX458">
        <f t="shared" si="416"/>
        <v>6.8037974683544361E-2</v>
      </c>
      <c r="AY458">
        <f t="shared" si="417"/>
        <v>-3.9863325740318908E-2</v>
      </c>
      <c r="AZ458">
        <f t="shared" si="418"/>
        <v>8.6538461538461536E-2</v>
      </c>
      <c r="BA458">
        <f t="shared" si="419"/>
        <v>-8.9265278095674062E-3</v>
      </c>
      <c r="BB458">
        <f t="shared" si="420"/>
        <v>-1.4184397163120567E-2</v>
      </c>
      <c r="BC458">
        <f t="shared" si="421"/>
        <v>-9.2872570194384454E-2</v>
      </c>
      <c r="BD458">
        <f t="shared" si="422"/>
        <v>2.5536723163841833E-2</v>
      </c>
      <c r="BE458">
        <f t="shared" si="423"/>
        <v>-0.10800959232613909</v>
      </c>
      <c r="BF458">
        <f t="shared" si="424"/>
        <v>4.1728395061728339E-2</v>
      </c>
      <c r="BG458">
        <f t="shared" si="425"/>
        <v>0.13793103448275862</v>
      </c>
      <c r="BH458">
        <f t="shared" si="426"/>
        <v>-2.1760930605695995E-2</v>
      </c>
      <c r="BI458">
        <f t="shared" si="427"/>
        <v>1.4157321243935381E-2</v>
      </c>
      <c r="BL458">
        <f t="shared" si="428"/>
        <v>1.2306219830436791E-3</v>
      </c>
      <c r="BM458">
        <f t="shared" si="429"/>
        <v>4.4853844884523535E-3</v>
      </c>
      <c r="BN458">
        <f t="shared" si="430"/>
        <v>5.5106226964853596E-3</v>
      </c>
      <c r="BO458">
        <f t="shared" si="431"/>
        <v>1.4435603632927231E-3</v>
      </c>
      <c r="BP458">
        <f t="shared" si="432"/>
        <v>8.2148613002416913E-3</v>
      </c>
      <c r="BQ458">
        <f t="shared" si="433"/>
        <v>8.3568184620620505E-5</v>
      </c>
      <c r="BR458">
        <f t="shared" si="434"/>
        <v>1.5399180220394143E-4</v>
      </c>
      <c r="BS458">
        <f t="shared" si="435"/>
        <v>5.1442006598013765E-3</v>
      </c>
      <c r="BT458">
        <f t="shared" si="436"/>
        <v>2.8511703648226945E-4</v>
      </c>
      <c r="BU458">
        <f t="shared" si="437"/>
        <v>1.3154354351400775E-2</v>
      </c>
      <c r="BV458">
        <f t="shared" si="438"/>
        <v>2.2939883705092095E-3</v>
      </c>
      <c r="BW458">
        <f t="shared" si="439"/>
        <v>2.040145211761742E-2</v>
      </c>
      <c r="BX458">
        <f t="shared" si="440"/>
        <v>6.389438429176866E-4</v>
      </c>
      <c r="BY458">
        <f t="shared" si="441"/>
        <v>3.1531469710271927E-4</v>
      </c>
    </row>
    <row r="459" spans="1:77" ht="15.75" thickBot="1">
      <c r="A459" s="1">
        <v>40662</v>
      </c>
      <c r="B459" s="3">
        <v>26</v>
      </c>
      <c r="C459" s="3">
        <v>373.8</v>
      </c>
      <c r="D459" s="3">
        <v>936</v>
      </c>
      <c r="E459" s="3">
        <v>831</v>
      </c>
      <c r="F459" s="2">
        <v>110.25</v>
      </c>
      <c r="G459" s="3">
        <v>4305</v>
      </c>
      <c r="H459" s="2">
        <v>270.10000000000002</v>
      </c>
      <c r="I459" s="3">
        <v>210.1</v>
      </c>
      <c r="J459" s="3">
        <v>451</v>
      </c>
      <c r="K459" s="3">
        <v>9280</v>
      </c>
      <c r="L459" s="3">
        <v>419</v>
      </c>
      <c r="M459" s="3">
        <v>194</v>
      </c>
      <c r="N459" s="3">
        <v>972</v>
      </c>
      <c r="O459" s="3">
        <v>1261</v>
      </c>
      <c r="Q459">
        <f t="shared" si="387"/>
        <v>-7.2546773577701895E-3</v>
      </c>
      <c r="R459">
        <f t="shared" si="388"/>
        <v>1.3008130081300844E-2</v>
      </c>
      <c r="S459">
        <f t="shared" si="389"/>
        <v>-8.9994706193753313E-3</v>
      </c>
      <c r="T459">
        <f t="shared" si="390"/>
        <v>3.6231884057971015E-3</v>
      </c>
      <c r="U459">
        <f t="shared" si="391"/>
        <v>6.9412731756325246E-3</v>
      </c>
      <c r="V459">
        <f t="shared" si="392"/>
        <v>-3.2414910858995136E-3</v>
      </c>
      <c r="W459">
        <f t="shared" si="393"/>
        <v>-7.7149155033062675E-3</v>
      </c>
      <c r="X459">
        <f t="shared" si="394"/>
        <v>-1.8682858477347034E-2</v>
      </c>
      <c r="Y459">
        <f t="shared" si="395"/>
        <v>-6.6079295154185024E-3</v>
      </c>
      <c r="Z459">
        <f t="shared" si="396"/>
        <v>-5.3850296176628971E-4</v>
      </c>
      <c r="AA459">
        <f t="shared" si="397"/>
        <v>-7.1090047393364926E-3</v>
      </c>
      <c r="AB459">
        <f t="shared" si="398"/>
        <v>2.6726647261180268E-2</v>
      </c>
      <c r="AC459">
        <f t="shared" si="399"/>
        <v>-8.0620471476681062E-3</v>
      </c>
      <c r="AD459">
        <f t="shared" si="399"/>
        <v>-2.5312450561620356E-3</v>
      </c>
      <c r="AG459">
        <f t="shared" si="400"/>
        <v>5.9888570601699123E-5</v>
      </c>
      <c r="AH459">
        <f t="shared" si="401"/>
        <v>2.2114622696390524E-4</v>
      </c>
      <c r="AI459">
        <f t="shared" si="402"/>
        <v>7.5668095653473892E-5</v>
      </c>
      <c r="AJ459">
        <f t="shared" si="403"/>
        <v>1.4148533102409147E-5</v>
      </c>
      <c r="AK459">
        <f t="shared" si="404"/>
        <v>5.1996825298155501E-5</v>
      </c>
      <c r="AL459">
        <f t="shared" si="405"/>
        <v>1.2099030187005868E-5</v>
      </c>
      <c r="AM459">
        <f t="shared" si="406"/>
        <v>3.9994176885107964E-5</v>
      </c>
      <c r="AN459">
        <f t="shared" si="407"/>
        <v>3.0456779552847068E-4</v>
      </c>
      <c r="AO459">
        <f t="shared" si="408"/>
        <v>4.9243690533230669E-5</v>
      </c>
      <c r="AP459">
        <f t="shared" si="409"/>
        <v>1.0557704035619141E-6</v>
      </c>
      <c r="AQ459">
        <f t="shared" si="410"/>
        <v>4.6279437326887067E-5</v>
      </c>
      <c r="AR459">
        <f t="shared" si="411"/>
        <v>7.2293836624181629E-4</v>
      </c>
      <c r="AS459">
        <f t="shared" si="412"/>
        <v>6.8430960923004328E-5</v>
      </c>
      <c r="AT459">
        <f t="shared" si="413"/>
        <v>5.6185399133643198E-6</v>
      </c>
      <c r="AV459">
        <f t="shared" si="414"/>
        <v>-3.0574198359433268E-2</v>
      </c>
      <c r="AW459">
        <f t="shared" si="415"/>
        <v>2.55144032921811E-2</v>
      </c>
      <c r="AX459">
        <f t="shared" si="416"/>
        <v>4.5926919208850177E-2</v>
      </c>
      <c r="AY459">
        <f t="shared" si="417"/>
        <v>-6.3450918516848823E-2</v>
      </c>
      <c r="AZ459">
        <f t="shared" si="418"/>
        <v>5.9586737145603107E-2</v>
      </c>
      <c r="BA459">
        <f t="shared" si="419"/>
        <v>-1.4648661020828565E-2</v>
      </c>
      <c r="BB459">
        <f t="shared" si="420"/>
        <v>-4.3555240793200972E-2</v>
      </c>
      <c r="BC459">
        <f t="shared" si="421"/>
        <v>-0.10899067005937242</v>
      </c>
      <c r="BD459">
        <f t="shared" si="422"/>
        <v>7.82122905027933E-3</v>
      </c>
      <c r="BE459">
        <f t="shared" si="423"/>
        <v>-0.10597302504816955</v>
      </c>
      <c r="BF459">
        <f t="shared" si="424"/>
        <v>4.7500000000000001E-2</v>
      </c>
      <c r="BG459">
        <f t="shared" si="425"/>
        <v>0.11015736766809728</v>
      </c>
      <c r="BH459">
        <f t="shared" si="426"/>
        <v>-3.2835820895522387E-2</v>
      </c>
      <c r="BI459">
        <f t="shared" si="427"/>
        <v>1.5862944162440155E-4</v>
      </c>
      <c r="BL459">
        <f t="shared" si="428"/>
        <v>1.8676335271183967E-3</v>
      </c>
      <c r="BM459">
        <f t="shared" si="429"/>
        <v>3.7238880729802649E-3</v>
      </c>
      <c r="BN459">
        <f t="shared" si="430"/>
        <v>2.7167563670510756E-3</v>
      </c>
      <c r="BO459">
        <f t="shared" si="431"/>
        <v>3.7923190325360586E-3</v>
      </c>
      <c r="BP459">
        <f t="shared" si="432"/>
        <v>4.0556706613956821E-3</v>
      </c>
      <c r="BQ459">
        <f t="shared" si="433"/>
        <v>2.2092948219432115E-4</v>
      </c>
      <c r="BR459">
        <f t="shared" si="434"/>
        <v>2.8769249198933532E-4</v>
      </c>
      <c r="BS459">
        <f t="shared" si="435"/>
        <v>7.7160734374646838E-3</v>
      </c>
      <c r="BT459">
        <f t="shared" si="436"/>
        <v>6.8904132599198408E-7</v>
      </c>
      <c r="BU459">
        <f t="shared" si="437"/>
        <v>1.2691344242610375E-2</v>
      </c>
      <c r="BV459">
        <f t="shared" si="438"/>
        <v>2.880168741508642E-3</v>
      </c>
      <c r="BW459">
        <f t="shared" si="439"/>
        <v>1.323880016987402E-2</v>
      </c>
      <c r="BX459">
        <f t="shared" si="440"/>
        <v>1.3214845398202169E-3</v>
      </c>
      <c r="BY459">
        <f t="shared" si="441"/>
        <v>1.4125652646118351E-5</v>
      </c>
    </row>
    <row r="460" spans="1:77" ht="15.75" thickBot="1">
      <c r="A460" s="1">
        <v>40661</v>
      </c>
      <c r="B460" s="3">
        <v>26.19</v>
      </c>
      <c r="C460" s="3">
        <v>369</v>
      </c>
      <c r="D460" s="3">
        <v>944.5</v>
      </c>
      <c r="E460" s="3">
        <v>828</v>
      </c>
      <c r="F460" s="2">
        <v>109.49</v>
      </c>
      <c r="G460" s="3">
        <v>4319</v>
      </c>
      <c r="H460" s="2">
        <v>272.2</v>
      </c>
      <c r="I460" s="3">
        <v>214.1</v>
      </c>
      <c r="J460" s="3">
        <v>454</v>
      </c>
      <c r="K460" s="3">
        <v>9285</v>
      </c>
      <c r="L460" s="3">
        <v>422</v>
      </c>
      <c r="M460" s="3">
        <v>188.95</v>
      </c>
      <c r="N460" s="3">
        <v>979.9</v>
      </c>
      <c r="O460" s="3">
        <v>1264.2</v>
      </c>
      <c r="Q460">
        <f t="shared" si="387"/>
        <v>3.8328861632810052E-3</v>
      </c>
      <c r="R460">
        <f t="shared" si="388"/>
        <v>5.4495912806539508E-3</v>
      </c>
      <c r="S460">
        <f t="shared" si="389"/>
        <v>1.7780172413793104E-2</v>
      </c>
      <c r="T460">
        <f t="shared" si="390"/>
        <v>-3.1578947368421054E-2</v>
      </c>
      <c r="U460">
        <f t="shared" si="391"/>
        <v>9.1416034372423724E-4</v>
      </c>
      <c r="V460">
        <f t="shared" si="392"/>
        <v>9.3479784996494501E-3</v>
      </c>
      <c r="W460">
        <f t="shared" si="393"/>
        <v>-1.3768115942029027E-2</v>
      </c>
      <c r="X460">
        <f t="shared" si="394"/>
        <v>-4.6685340802985213E-4</v>
      </c>
      <c r="Y460">
        <f t="shared" si="395"/>
        <v>-2.1978021978021978E-3</v>
      </c>
      <c r="Z460">
        <f t="shared" si="396"/>
        <v>1.4754098360655738E-2</v>
      </c>
      <c r="AA460">
        <f t="shared" si="397"/>
        <v>3.3285782215881532E-3</v>
      </c>
      <c r="AB460">
        <f t="shared" si="398"/>
        <v>5.5880787653006013E-3</v>
      </c>
      <c r="AC460">
        <f t="shared" si="399"/>
        <v>9.6857290056671583E-3</v>
      </c>
      <c r="AD460">
        <f t="shared" si="399"/>
        <v>4.7483380816724951E-4</v>
      </c>
      <c r="AG460">
        <f t="shared" si="400"/>
        <v>1.1214413940552375E-5</v>
      </c>
      <c r="AH460">
        <f t="shared" si="401"/>
        <v>5.3471885199723163E-5</v>
      </c>
      <c r="AI460">
        <f t="shared" si="402"/>
        <v>3.2691901694373613E-4</v>
      </c>
      <c r="AJ460">
        <f t="shared" si="403"/>
        <v>9.8851649627015436E-4</v>
      </c>
      <c r="AK460">
        <f t="shared" si="404"/>
        <v>1.4013104414814511E-6</v>
      </c>
      <c r="AL460">
        <f t="shared" si="405"/>
        <v>8.3012208135232543E-5</v>
      </c>
      <c r="AM460">
        <f t="shared" si="406"/>
        <v>1.5319744103888894E-4</v>
      </c>
      <c r="AN460">
        <f t="shared" si="407"/>
        <v>5.8390113300555263E-7</v>
      </c>
      <c r="AO460">
        <f t="shared" si="408"/>
        <v>6.7977919888707284E-6</v>
      </c>
      <c r="AP460">
        <f t="shared" si="409"/>
        <v>2.0349291924138095E-4</v>
      </c>
      <c r="AQ460">
        <f t="shared" si="410"/>
        <v>1.3210926147970685E-5</v>
      </c>
      <c r="AR460">
        <f t="shared" si="411"/>
        <v>3.3050365245594691E-5</v>
      </c>
      <c r="AS460">
        <f t="shared" si="412"/>
        <v>8.9784632716551156E-5</v>
      </c>
      <c r="AT460">
        <f t="shared" si="413"/>
        <v>4.0415634086047171E-7</v>
      </c>
      <c r="AV460">
        <f t="shared" si="414"/>
        <v>-2.6656511805026764E-3</v>
      </c>
      <c r="AW460">
        <f t="shared" si="415"/>
        <v>8.1967213114754103E-3</v>
      </c>
      <c r="AX460">
        <f t="shared" si="416"/>
        <v>5.5307262569832399E-2</v>
      </c>
      <c r="AY460">
        <f t="shared" si="417"/>
        <v>-5.8020477815699661E-2</v>
      </c>
      <c r="AZ460">
        <f t="shared" si="418"/>
        <v>5.2788461538461492E-2</v>
      </c>
      <c r="BA460">
        <f t="shared" si="419"/>
        <v>-5.2970981114693685E-3</v>
      </c>
      <c r="BB460">
        <f t="shared" si="420"/>
        <v>-2.0863309352518025E-2</v>
      </c>
      <c r="BC460">
        <f t="shared" si="421"/>
        <v>-0.12254098360655739</v>
      </c>
      <c r="BD460">
        <f t="shared" si="422"/>
        <v>3.5366931918656562E-3</v>
      </c>
      <c r="BE460">
        <f t="shared" si="423"/>
        <v>-0.10635226179018287</v>
      </c>
      <c r="BF460">
        <f t="shared" si="424"/>
        <v>4.1975308641975309E-2</v>
      </c>
      <c r="BG460">
        <f t="shared" si="425"/>
        <v>7.0538243626062258E-2</v>
      </c>
      <c r="BH460">
        <f t="shared" si="426"/>
        <v>-3.6479842674532963E-2</v>
      </c>
      <c r="BI460">
        <f t="shared" si="427"/>
        <v>4.2897998093423028E-3</v>
      </c>
      <c r="BL460">
        <f t="shared" si="428"/>
        <v>2.3432196251656014E-4</v>
      </c>
      <c r="BM460">
        <f t="shared" si="429"/>
        <v>1.9102132259554666E-3</v>
      </c>
      <c r="BN460">
        <f t="shared" si="430"/>
        <v>3.7826013471861973E-3</v>
      </c>
      <c r="BO460">
        <f t="shared" si="431"/>
        <v>3.1529760093988112E-3</v>
      </c>
      <c r="BP460">
        <f t="shared" si="432"/>
        <v>3.2360024376197221E-3</v>
      </c>
      <c r="BQ460">
        <f t="shared" si="433"/>
        <v>3.038361989187644E-5</v>
      </c>
      <c r="BR460">
        <f t="shared" si="434"/>
        <v>3.2837841205939816E-5</v>
      </c>
      <c r="BS460">
        <f t="shared" si="435"/>
        <v>1.0280235579725015E-2</v>
      </c>
      <c r="BT460">
        <f t="shared" si="436"/>
        <v>2.6159347873266653E-5</v>
      </c>
      <c r="BU460">
        <f t="shared" si="437"/>
        <v>1.2776934550629174E-2</v>
      </c>
      <c r="BV460">
        <f t="shared" si="438"/>
        <v>2.3177014843092166E-3</v>
      </c>
      <c r="BW460">
        <f t="shared" si="439"/>
        <v>5.6913235162897634E-3</v>
      </c>
      <c r="BX460">
        <f t="shared" si="440"/>
        <v>1.5997000615812025E-3</v>
      </c>
      <c r="BY460">
        <f t="shared" si="441"/>
        <v>6.2245492900846885E-5</v>
      </c>
    </row>
    <row r="461" spans="1:77" ht="15.75" thickBot="1">
      <c r="A461" s="1">
        <v>40660</v>
      </c>
      <c r="B461" s="3">
        <v>26.09</v>
      </c>
      <c r="C461" s="3">
        <v>367</v>
      </c>
      <c r="D461" s="3">
        <v>928</v>
      </c>
      <c r="E461" s="3">
        <v>855</v>
      </c>
      <c r="F461" s="2">
        <v>109.39</v>
      </c>
      <c r="G461" s="3">
        <v>4279</v>
      </c>
      <c r="H461" s="2">
        <v>276</v>
      </c>
      <c r="I461" s="3">
        <v>214.2</v>
      </c>
      <c r="J461" s="3">
        <v>455</v>
      </c>
      <c r="K461" s="3">
        <v>9150</v>
      </c>
      <c r="L461" s="3">
        <v>420.6</v>
      </c>
      <c r="M461" s="3">
        <v>187.9</v>
      </c>
      <c r="N461" s="3">
        <v>970.5</v>
      </c>
      <c r="O461" s="3">
        <v>1263.5999999999999</v>
      </c>
      <c r="Q461">
        <f t="shared" si="387"/>
        <v>9.2843326885879464E-3</v>
      </c>
      <c r="R461">
        <f t="shared" si="388"/>
        <v>6.0080878105141573E-2</v>
      </c>
      <c r="S461">
        <f t="shared" si="389"/>
        <v>1.4207650273224045E-2</v>
      </c>
      <c r="T461">
        <f t="shared" si="390"/>
        <v>1.6405135520684681E-2</v>
      </c>
      <c r="U461">
        <f t="shared" si="391"/>
        <v>8.2342177493141273E-4</v>
      </c>
      <c r="V461">
        <f t="shared" si="392"/>
        <v>9.4361877801368253E-3</v>
      </c>
      <c r="W461">
        <f t="shared" si="393"/>
        <v>1.4705882352941176E-2</v>
      </c>
      <c r="X461">
        <f t="shared" si="394"/>
        <v>4.2194092827003149E-3</v>
      </c>
      <c r="Y461">
        <f t="shared" si="395"/>
        <v>4.4150110375275938E-3</v>
      </c>
      <c r="Z461">
        <f t="shared" si="396"/>
        <v>-1.0810810810810811E-2</v>
      </c>
      <c r="AA461">
        <f t="shared" si="397"/>
        <v>8.3912730760009584E-3</v>
      </c>
      <c r="AB461">
        <f t="shared" si="398"/>
        <v>0</v>
      </c>
      <c r="AC461">
        <f t="shared" si="399"/>
        <v>7.6835219603363899E-3</v>
      </c>
      <c r="AD461">
        <f t="shared" si="399"/>
        <v>1.2175584748477906E-2</v>
      </c>
      <c r="AG461">
        <f t="shared" si="400"/>
        <v>7.7444214083218478E-5</v>
      </c>
      <c r="AH461">
        <f t="shared" si="401"/>
        <v>3.837026194612154E-3</v>
      </c>
      <c r="AI461">
        <f t="shared" si="402"/>
        <v>2.1049308599318858E-4</v>
      </c>
      <c r="AJ461">
        <f t="shared" si="403"/>
        <v>2.7368410685030357E-4</v>
      </c>
      <c r="AK461">
        <f t="shared" si="404"/>
        <v>1.1947168126496342E-6</v>
      </c>
      <c r="AL461">
        <f t="shared" si="405"/>
        <v>8.462735679186839E-5</v>
      </c>
      <c r="AM461">
        <f t="shared" si="406"/>
        <v>2.5910384458309688E-4</v>
      </c>
      <c r="AN461">
        <f t="shared" si="407"/>
        <v>2.9706826675873158E-5</v>
      </c>
      <c r="AO461">
        <f t="shared" si="408"/>
        <v>1.6044476260955916E-5</v>
      </c>
      <c r="AP461">
        <f t="shared" si="409"/>
        <v>1.2768581307695127E-4</v>
      </c>
      <c r="AQ461">
        <f t="shared" si="410"/>
        <v>7.5644395032273924E-5</v>
      </c>
      <c r="AR461">
        <f t="shared" si="411"/>
        <v>2.5877851239446424E-8</v>
      </c>
      <c r="AS461">
        <f t="shared" si="412"/>
        <v>5.5849738844478728E-5</v>
      </c>
      <c r="AT461">
        <f t="shared" si="413"/>
        <v>1.5218883394428278E-4</v>
      </c>
      <c r="AV461">
        <f t="shared" si="414"/>
        <v>9.6749226006191957E-3</v>
      </c>
      <c r="AW461">
        <f t="shared" si="415"/>
        <v>-1.078167115902965E-2</v>
      </c>
      <c r="AX461">
        <f t="shared" si="416"/>
        <v>5.5505004549590481E-2</v>
      </c>
      <c r="AY461">
        <f t="shared" si="417"/>
        <v>-3.6945257940977645E-2</v>
      </c>
      <c r="AZ461">
        <f t="shared" si="418"/>
        <v>5.5480509455808569E-2</v>
      </c>
      <c r="BA461">
        <f t="shared" si="419"/>
        <v>-2.4395804833561331E-2</v>
      </c>
      <c r="BB461">
        <f t="shared" si="420"/>
        <v>-1.0397992111867973E-2</v>
      </c>
      <c r="BC461">
        <f t="shared" si="421"/>
        <v>-4.3750000000000053E-2</v>
      </c>
      <c r="BD461">
        <f t="shared" si="422"/>
        <v>2.6443367122079959E-3</v>
      </c>
      <c r="BE461">
        <f t="shared" si="423"/>
        <v>-5.5727554179566562E-2</v>
      </c>
      <c r="BF461">
        <f t="shared" si="424"/>
        <v>4.0831477357089828E-2</v>
      </c>
      <c r="BG461">
        <f t="shared" si="425"/>
        <v>5.7995495495495562E-2</v>
      </c>
      <c r="BH461">
        <f t="shared" si="426"/>
        <v>-4.1954590325765054E-2</v>
      </c>
      <c r="BI461">
        <f t="shared" si="427"/>
        <v>4.9308096071256705E-3</v>
      </c>
      <c r="BL461">
        <f t="shared" si="428"/>
        <v>8.8031175800078641E-6</v>
      </c>
      <c r="BM461">
        <f t="shared" si="429"/>
        <v>6.1145388952415299E-4</v>
      </c>
      <c r="BN461">
        <f t="shared" si="430"/>
        <v>3.8069638422532567E-3</v>
      </c>
      <c r="BO461">
        <f t="shared" si="431"/>
        <v>1.230336093050133E-3</v>
      </c>
      <c r="BP461">
        <f t="shared" si="432"/>
        <v>3.5495285463062985E-3</v>
      </c>
      <c r="BQ461">
        <f t="shared" si="433"/>
        <v>6.0569347505599869E-4</v>
      </c>
      <c r="BR461">
        <f t="shared" si="434"/>
        <v>2.6230226604926065E-4</v>
      </c>
      <c r="BS461">
        <f t="shared" si="435"/>
        <v>5.1078318688406281E-4</v>
      </c>
      <c r="BT461">
        <f t="shared" si="436"/>
        <v>3.6083778323227456E-5</v>
      </c>
      <c r="BU461">
        <f t="shared" si="437"/>
        <v>3.8950574749701031E-3</v>
      </c>
      <c r="BV461">
        <f t="shared" si="438"/>
        <v>2.2088760110624611E-3</v>
      </c>
      <c r="BW461">
        <f t="shared" si="439"/>
        <v>3.9561726090962127E-3</v>
      </c>
      <c r="BX461">
        <f t="shared" si="440"/>
        <v>2.06761168142149E-3</v>
      </c>
      <c r="BY461">
        <f t="shared" si="441"/>
        <v>7.2770984273805902E-5</v>
      </c>
    </row>
    <row r="462" spans="1:77" ht="15.75" thickBot="1">
      <c r="A462" s="1">
        <v>40659</v>
      </c>
      <c r="B462" s="3">
        <v>25.85</v>
      </c>
      <c r="C462" s="3">
        <v>346.2</v>
      </c>
      <c r="D462" s="3">
        <v>915</v>
      </c>
      <c r="E462" s="3">
        <v>841.2</v>
      </c>
      <c r="F462" s="2">
        <v>109.3</v>
      </c>
      <c r="G462" s="3">
        <v>4239</v>
      </c>
      <c r="H462" s="2">
        <v>272</v>
      </c>
      <c r="I462" s="3">
        <v>213.3</v>
      </c>
      <c r="J462" s="3">
        <v>453</v>
      </c>
      <c r="K462" s="3">
        <v>9250</v>
      </c>
      <c r="L462" s="3">
        <v>417.1</v>
      </c>
      <c r="M462" s="3">
        <v>187.9</v>
      </c>
      <c r="N462" s="3">
        <v>963.1</v>
      </c>
      <c r="O462" s="3">
        <v>1248.4000000000001</v>
      </c>
      <c r="Q462">
        <f t="shared" si="387"/>
        <v>-7.6775431861803951E-3</v>
      </c>
      <c r="R462">
        <f t="shared" si="388"/>
        <v>6.1028770706189062E-3</v>
      </c>
      <c r="S462">
        <f t="shared" si="389"/>
        <v>9.8223154177242873E-3</v>
      </c>
      <c r="T462">
        <f t="shared" si="390"/>
        <v>-1.9580419580419527E-2</v>
      </c>
      <c r="U462">
        <f t="shared" si="391"/>
        <v>7.1876151861408142E-3</v>
      </c>
      <c r="V462">
        <f t="shared" si="392"/>
        <v>-3.7602820211515863E-3</v>
      </c>
      <c r="W462">
        <f t="shared" si="393"/>
        <v>-1.7695919104369729E-2</v>
      </c>
      <c r="X462">
        <f t="shared" si="394"/>
        <v>1.4084507042254055E-3</v>
      </c>
      <c r="Y462">
        <f t="shared" si="395"/>
        <v>2.119026149684395E-2</v>
      </c>
      <c r="Z462">
        <f t="shared" si="396"/>
        <v>2.7100271002710027E-3</v>
      </c>
      <c r="AA462">
        <f t="shared" si="397"/>
        <v>5.0602409638554769E-3</v>
      </c>
      <c r="AB462">
        <f t="shared" si="398"/>
        <v>7.5067024128686634E-3</v>
      </c>
      <c r="AC462">
        <f t="shared" si="399"/>
        <v>-1.2913805472993771E-2</v>
      </c>
      <c r="AD462">
        <f t="shared" si="399"/>
        <v>-2.5567273889420088E-3</v>
      </c>
      <c r="AG462">
        <f t="shared" si="400"/>
        <v>6.6612309402880044E-5</v>
      </c>
      <c r="AH462">
        <f t="shared" si="401"/>
        <v>6.345290331681725E-5</v>
      </c>
      <c r="AI462">
        <f t="shared" si="402"/>
        <v>1.0247604004531381E-4</v>
      </c>
      <c r="AJ462">
        <f t="shared" si="403"/>
        <v>3.7799736760413396E-4</v>
      </c>
      <c r="AK462">
        <f t="shared" si="404"/>
        <v>5.5610196230848957E-5</v>
      </c>
      <c r="AL462">
        <f t="shared" si="405"/>
        <v>1.5977263745507266E-5</v>
      </c>
      <c r="AM462">
        <f t="shared" si="406"/>
        <v>2.658562386270925E-4</v>
      </c>
      <c r="AN462">
        <f t="shared" si="407"/>
        <v>6.9666348024552838E-6</v>
      </c>
      <c r="AO462">
        <f t="shared" si="408"/>
        <v>4.3184190356833753E-4</v>
      </c>
      <c r="AP462">
        <f t="shared" si="409"/>
        <v>4.932943942475909E-6</v>
      </c>
      <c r="AQ462">
        <f t="shared" si="410"/>
        <v>2.8797674948883038E-5</v>
      </c>
      <c r="AR462">
        <f t="shared" si="411"/>
        <v>5.8791604473909329E-5</v>
      </c>
      <c r="AS462">
        <f t="shared" si="412"/>
        <v>1.7224092855540048E-4</v>
      </c>
      <c r="AT462">
        <f t="shared" si="413"/>
        <v>5.739993151151189E-6</v>
      </c>
      <c r="AV462">
        <f t="shared" si="414"/>
        <v>3.6072144288577239E-2</v>
      </c>
      <c r="AW462">
        <f t="shared" si="415"/>
        <v>-4.6280991735537222E-2</v>
      </c>
      <c r="AX462">
        <f t="shared" si="416"/>
        <v>6.0254924681344149E-2</v>
      </c>
      <c r="AY462">
        <f t="shared" si="417"/>
        <v>-4.4090909090909042E-2</v>
      </c>
      <c r="AZ462">
        <f t="shared" si="418"/>
        <v>5.6242752222651654E-2</v>
      </c>
      <c r="BA462">
        <f t="shared" si="419"/>
        <v>-2.0337416223711578E-2</v>
      </c>
      <c r="BB462">
        <f t="shared" si="420"/>
        <v>-1.4492753623188406E-2</v>
      </c>
      <c r="BC462">
        <f t="shared" si="421"/>
        <v>-2.5137111517367458E-2</v>
      </c>
      <c r="BD462">
        <f t="shared" si="422"/>
        <v>1.3422818791946308E-2</v>
      </c>
      <c r="BE462">
        <f t="shared" si="423"/>
        <v>-2.6315789473684209E-2</v>
      </c>
      <c r="BF462">
        <f t="shared" si="424"/>
        <v>2.481572481572487E-2</v>
      </c>
      <c r="BG462">
        <f t="shared" si="425"/>
        <v>6.1581920903954833E-2</v>
      </c>
      <c r="BH462">
        <f t="shared" si="426"/>
        <v>-4.169154228855719E-2</v>
      </c>
      <c r="BI462">
        <f t="shared" si="427"/>
        <v>2.4088646218082543E-3</v>
      </c>
      <c r="BL462">
        <f t="shared" si="428"/>
        <v>5.4897506265245174E-4</v>
      </c>
      <c r="BM462">
        <f t="shared" si="429"/>
        <v>1.1603010019312204E-4</v>
      </c>
      <c r="BN462">
        <f t="shared" si="430"/>
        <v>4.4156714124229321E-3</v>
      </c>
      <c r="BO462">
        <f t="shared" si="431"/>
        <v>1.7826802446523971E-3</v>
      </c>
      <c r="BP462">
        <f t="shared" si="432"/>
        <v>3.6409352374422292E-3</v>
      </c>
      <c r="BQ462">
        <f t="shared" si="433"/>
        <v>4.2240328282195348E-4</v>
      </c>
      <c r="BR462">
        <f t="shared" si="434"/>
        <v>1.4643388354039207E-4</v>
      </c>
      <c r="BS462">
        <f t="shared" si="435"/>
        <v>1.590114911875657E-5</v>
      </c>
      <c r="BT462">
        <f t="shared" si="436"/>
        <v>2.2767256242231525E-5</v>
      </c>
      <c r="BU462">
        <f t="shared" si="437"/>
        <v>1.0889096387826939E-3</v>
      </c>
      <c r="BV462">
        <f t="shared" si="438"/>
        <v>9.5994185278948233E-4</v>
      </c>
      <c r="BW462">
        <f t="shared" si="439"/>
        <v>4.420193836958867E-3</v>
      </c>
      <c r="BX462">
        <f t="shared" si="440"/>
        <v>2.0437587620147669E-3</v>
      </c>
      <c r="BY462">
        <f t="shared" si="441"/>
        <v>3.6103827961320344E-5</v>
      </c>
    </row>
    <row r="463" spans="1:77" ht="15.75" thickBot="1">
      <c r="A463" s="1">
        <v>40655</v>
      </c>
      <c r="B463" s="3">
        <v>26.05</v>
      </c>
      <c r="C463" s="3">
        <v>344.1</v>
      </c>
      <c r="D463" s="3">
        <v>906.1</v>
      </c>
      <c r="E463" s="3">
        <v>858</v>
      </c>
      <c r="F463" s="2">
        <v>108.52</v>
      </c>
      <c r="G463" s="3">
        <v>4255</v>
      </c>
      <c r="H463" s="2">
        <v>276.89999999999998</v>
      </c>
      <c r="I463" s="3">
        <v>213</v>
      </c>
      <c r="J463" s="3">
        <v>443.6</v>
      </c>
      <c r="K463" s="3">
        <v>9225</v>
      </c>
      <c r="L463" s="3">
        <v>415</v>
      </c>
      <c r="M463" s="3">
        <v>186.5</v>
      </c>
      <c r="N463" s="3">
        <v>975.7</v>
      </c>
      <c r="O463" s="3">
        <v>1251.5999999999999</v>
      </c>
      <c r="Q463">
        <f t="shared" si="387"/>
        <v>-1.5331544653123476E-3</v>
      </c>
      <c r="R463">
        <f t="shared" si="388"/>
        <v>1.7467248908297605E-3</v>
      </c>
      <c r="S463">
        <f t="shared" si="389"/>
        <v>-6.2513709146741958E-3</v>
      </c>
      <c r="T463">
        <f t="shared" si="390"/>
        <v>-9.3153237074983068E-4</v>
      </c>
      <c r="U463">
        <f t="shared" si="391"/>
        <v>4.9078618390591827E-3</v>
      </c>
      <c r="V463">
        <f t="shared" si="392"/>
        <v>1.176470588235294E-3</v>
      </c>
      <c r="W463">
        <f t="shared" si="393"/>
        <v>3.6245016310257343E-3</v>
      </c>
      <c r="X463">
        <f t="shared" si="394"/>
        <v>1.4285714285714285E-2</v>
      </c>
      <c r="Y463">
        <f t="shared" si="395"/>
        <v>-9.8214285714285209E-3</v>
      </c>
      <c r="Z463">
        <f t="shared" si="396"/>
        <v>1.2068019747668678E-2</v>
      </c>
      <c r="AA463">
        <f t="shared" si="397"/>
        <v>-9.5465393794749408E-3</v>
      </c>
      <c r="AB463">
        <f t="shared" si="398"/>
        <v>-2.1401819154628445E-3</v>
      </c>
      <c r="AC463">
        <f t="shared" si="399"/>
        <v>-3.3707865168538863E-3</v>
      </c>
      <c r="AD463">
        <f t="shared" si="399"/>
        <v>-2.5502072043353885E-3</v>
      </c>
      <c r="AG463">
        <f t="shared" si="400"/>
        <v>4.0692883663105931E-6</v>
      </c>
      <c r="AH463">
        <f t="shared" si="401"/>
        <v>1.3029074191341339E-5</v>
      </c>
      <c r="AI463">
        <f t="shared" si="402"/>
        <v>3.5410132282550875E-5</v>
      </c>
      <c r="AJ463">
        <f t="shared" si="403"/>
        <v>6.2927283079471857E-7</v>
      </c>
      <c r="AK463">
        <f t="shared" si="404"/>
        <v>2.6806206836298337E-5</v>
      </c>
      <c r="AL463">
        <f t="shared" si="405"/>
        <v>8.8283998842965624E-7</v>
      </c>
      <c r="AM463">
        <f t="shared" si="406"/>
        <v>2.5153456653500757E-5</v>
      </c>
      <c r="AN463">
        <f t="shared" si="407"/>
        <v>2.4076803882481878E-4</v>
      </c>
      <c r="AO463">
        <f t="shared" si="408"/>
        <v>1.0467098608175083E-4</v>
      </c>
      <c r="AP463">
        <f t="shared" si="409"/>
        <v>1.3407360740797877E-4</v>
      </c>
      <c r="AQ463">
        <f t="shared" si="410"/>
        <v>8.5385617284387501E-5</v>
      </c>
      <c r="AR463">
        <f t="shared" si="411"/>
        <v>3.9176917234954409E-6</v>
      </c>
      <c r="AS463">
        <f t="shared" si="412"/>
        <v>1.2823848865321676E-5</v>
      </c>
      <c r="AT463">
        <f t="shared" si="413"/>
        <v>5.7087931786051473E-6</v>
      </c>
      <c r="AV463">
        <f t="shared" si="414"/>
        <v>4.7025723472668882E-2</v>
      </c>
      <c r="AW463">
        <f t="shared" si="415"/>
        <v>-3.6134453781512539E-2</v>
      </c>
      <c r="AX463">
        <f t="shared" si="416"/>
        <v>5.8528037383177599E-2</v>
      </c>
      <c r="AY463">
        <f t="shared" si="417"/>
        <v>-3.160270880361174E-2</v>
      </c>
      <c r="AZ463">
        <f t="shared" si="418"/>
        <v>3.9463601532566957E-2</v>
      </c>
      <c r="BA463">
        <f t="shared" si="419"/>
        <v>-3.5128805620608899E-3</v>
      </c>
      <c r="BB463">
        <f t="shared" si="420"/>
        <v>6.9090909090908266E-3</v>
      </c>
      <c r="BC463">
        <f t="shared" si="421"/>
        <v>-1.6166281755196306E-2</v>
      </c>
      <c r="BD463">
        <f t="shared" si="422"/>
        <v>1.2785388127853934E-2</v>
      </c>
      <c r="BE463">
        <f t="shared" si="423"/>
        <v>-2.792413066385669E-2</v>
      </c>
      <c r="BF463">
        <f t="shared" si="424"/>
        <v>1.9656019656019656E-2</v>
      </c>
      <c r="BG463">
        <f t="shared" si="425"/>
        <v>6.6140742011090103E-2</v>
      </c>
      <c r="BH463">
        <f t="shared" si="426"/>
        <v>-4.1552062868369308E-2</v>
      </c>
      <c r="BI463">
        <f t="shared" si="427"/>
        <v>9.4362448584561793E-3</v>
      </c>
      <c r="BL463">
        <f t="shared" si="428"/>
        <v>1.182245431202687E-3</v>
      </c>
      <c r="BM463">
        <f t="shared" si="429"/>
        <v>3.9086120568759601E-7</v>
      </c>
      <c r="BN463">
        <f t="shared" si="430"/>
        <v>4.1891484393639751E-3</v>
      </c>
      <c r="BO463">
        <f t="shared" si="431"/>
        <v>8.8408684582784913E-4</v>
      </c>
      <c r="BP463">
        <f t="shared" si="432"/>
        <v>1.8975617693347592E-3</v>
      </c>
      <c r="BQ463">
        <f t="shared" si="433"/>
        <v>1.3897360154927819E-5</v>
      </c>
      <c r="BR463">
        <f t="shared" si="434"/>
        <v>1.1224397128346796E-3</v>
      </c>
      <c r="BS463">
        <f t="shared" si="435"/>
        <v>2.4832334727723477E-5</v>
      </c>
      <c r="BT463">
        <f t="shared" si="436"/>
        <v>1.7090567389348745E-5</v>
      </c>
      <c r="BU463">
        <f t="shared" si="437"/>
        <v>1.1976425146367896E-3</v>
      </c>
      <c r="BV463">
        <f t="shared" si="438"/>
        <v>6.6683885897647025E-4</v>
      </c>
      <c r="BW463">
        <f t="shared" si="439"/>
        <v>5.0471589201200092E-3</v>
      </c>
      <c r="BX463">
        <f t="shared" si="440"/>
        <v>2.0311670591576163E-3</v>
      </c>
      <c r="BY463">
        <f t="shared" si="441"/>
        <v>1.6993798266339249E-4</v>
      </c>
    </row>
    <row r="464" spans="1:77" ht="15.75" thickBot="1">
      <c r="A464" s="1">
        <v>40654</v>
      </c>
      <c r="B464" s="3">
        <v>26.09</v>
      </c>
      <c r="C464" s="3">
        <v>343.5</v>
      </c>
      <c r="D464" s="3">
        <v>911.8</v>
      </c>
      <c r="E464" s="3">
        <v>858.8</v>
      </c>
      <c r="F464" s="2">
        <v>107.99</v>
      </c>
      <c r="G464" s="3">
        <v>4250</v>
      </c>
      <c r="H464" s="2">
        <v>275.89999999999998</v>
      </c>
      <c r="I464" s="3">
        <v>210</v>
      </c>
      <c r="J464" s="3">
        <v>448</v>
      </c>
      <c r="K464" s="3">
        <v>9115</v>
      </c>
      <c r="L464" s="3">
        <v>419</v>
      </c>
      <c r="M464" s="3">
        <v>186.9</v>
      </c>
      <c r="N464" s="3">
        <v>979</v>
      </c>
      <c r="O464" s="3">
        <v>1254.8</v>
      </c>
      <c r="Q464">
        <f t="shared" si="387"/>
        <v>-3.8182512409317072E-3</v>
      </c>
      <c r="R464">
        <f t="shared" si="388"/>
        <v>-1.5759312320916905E-2</v>
      </c>
      <c r="S464">
        <f t="shared" si="389"/>
        <v>2.449438202247186E-2</v>
      </c>
      <c r="T464">
        <f t="shared" si="390"/>
        <v>1.273584905660372E-2</v>
      </c>
      <c r="U464">
        <f t="shared" si="391"/>
        <v>-3.782287822878328E-3</v>
      </c>
      <c r="V464">
        <f t="shared" si="392"/>
        <v>1.1904761904761904E-2</v>
      </c>
      <c r="W464">
        <f t="shared" si="393"/>
        <v>-3.9711191335740897E-3</v>
      </c>
      <c r="X464">
        <f t="shared" si="394"/>
        <v>-1.4547160957297018E-2</v>
      </c>
      <c r="Y464">
        <f t="shared" si="395"/>
        <v>6.7415730337078653E-3</v>
      </c>
      <c r="Z464">
        <f t="shared" si="396"/>
        <v>5.4884742041712406E-4</v>
      </c>
      <c r="AA464">
        <f t="shared" si="397"/>
        <v>5.2783109404990125E-3</v>
      </c>
      <c r="AB464">
        <f t="shared" si="398"/>
        <v>1.3394053040450039E-3</v>
      </c>
      <c r="AC464">
        <f t="shared" si="399"/>
        <v>7.6163030053519728E-3</v>
      </c>
      <c r="AD464">
        <f t="shared" si="399"/>
        <v>1.0387309767291943E-2</v>
      </c>
      <c r="AG464">
        <f t="shared" si="400"/>
        <v>1.8510168164244344E-5</v>
      </c>
      <c r="AH464">
        <f t="shared" si="401"/>
        <v>1.9311149834114232E-4</v>
      </c>
      <c r="AI464">
        <f t="shared" si="402"/>
        <v>6.1479755942646212E-4</v>
      </c>
      <c r="AJ464">
        <f t="shared" si="403"/>
        <v>1.6574281746030404E-4</v>
      </c>
      <c r="AK464">
        <f t="shared" si="404"/>
        <v>1.233891078468084E-5</v>
      </c>
      <c r="AL464">
        <f t="shared" si="405"/>
        <v>1.3613958630003534E-4</v>
      </c>
      <c r="AM464">
        <f t="shared" si="406"/>
        <v>6.6579407423165142E-6</v>
      </c>
      <c r="AN464">
        <f t="shared" si="407"/>
        <v>1.7732047166752412E-4</v>
      </c>
      <c r="AO464">
        <f t="shared" si="408"/>
        <v>4.009571419445097E-5</v>
      </c>
      <c r="AP464">
        <f t="shared" si="409"/>
        <v>3.5812438732810983E-9</v>
      </c>
      <c r="AQ464">
        <f t="shared" si="410"/>
        <v>3.118570758318289E-5</v>
      </c>
      <c r="AR464">
        <f t="shared" si="411"/>
        <v>2.2508138111862184E-6</v>
      </c>
      <c r="AS464">
        <f t="shared" si="412"/>
        <v>5.4849566663652047E-5</v>
      </c>
      <c r="AT464">
        <f t="shared" si="413"/>
        <v>1.1126471047947492E-4</v>
      </c>
      <c r="AV464">
        <f t="shared" si="414"/>
        <v>4.7791164658634595E-2</v>
      </c>
      <c r="AW464">
        <f t="shared" si="415"/>
        <v>-3.9160839160839164E-2</v>
      </c>
      <c r="AX464">
        <f t="shared" si="416"/>
        <v>7.3969375736160137E-2</v>
      </c>
      <c r="AY464">
        <f t="shared" si="417"/>
        <v>-1.2873563218390857E-2</v>
      </c>
      <c r="AZ464">
        <f t="shared" si="418"/>
        <v>3.9865190178141559E-2</v>
      </c>
      <c r="BA464">
        <f t="shared" si="419"/>
        <v>1.8207954000958312E-2</v>
      </c>
      <c r="BB464">
        <f t="shared" si="420"/>
        <v>1.4338235294117563E-2</v>
      </c>
      <c r="BC464">
        <f t="shared" si="421"/>
        <v>-2.7777777777777776E-2</v>
      </c>
      <c r="BD464">
        <f t="shared" si="422"/>
        <v>2.3532099611606148E-2</v>
      </c>
      <c r="BE464">
        <f t="shared" si="423"/>
        <v>-4.5549738219895289E-2</v>
      </c>
      <c r="BF464">
        <f t="shared" si="424"/>
        <v>2.7212552096102044E-2</v>
      </c>
      <c r="BG464">
        <f t="shared" si="425"/>
        <v>8.3478260869565252E-2</v>
      </c>
      <c r="BH464">
        <f t="shared" si="426"/>
        <v>-1.1210988789011233E-2</v>
      </c>
      <c r="BI464">
        <f t="shared" si="427"/>
        <v>2.3908608731130113E-2</v>
      </c>
      <c r="BL464">
        <f t="shared" si="428"/>
        <v>1.2354688786736766E-3</v>
      </c>
      <c r="BM464">
        <f t="shared" si="429"/>
        <v>1.3333994980299282E-5</v>
      </c>
      <c r="BN464">
        <f t="shared" si="430"/>
        <v>6.4264223479518585E-3</v>
      </c>
      <c r="BO464">
        <f t="shared" si="431"/>
        <v>1.2109797139554213E-4</v>
      </c>
      <c r="BP464">
        <f t="shared" si="432"/>
        <v>1.9327102584193556E-3</v>
      </c>
      <c r="BQ464">
        <f t="shared" si="433"/>
        <v>3.2374510658139541E-4</v>
      </c>
      <c r="BR464">
        <f t="shared" si="434"/>
        <v>1.6754266429095746E-3</v>
      </c>
      <c r="BS464">
        <f t="shared" si="435"/>
        <v>4.3934238347620425E-5</v>
      </c>
      <c r="BT464">
        <f t="shared" si="436"/>
        <v>2.2143777500039638E-4</v>
      </c>
      <c r="BU464">
        <f t="shared" si="437"/>
        <v>2.7282423725536794E-3</v>
      </c>
      <c r="BV464">
        <f t="shared" si="438"/>
        <v>1.1142080898741726E-3</v>
      </c>
      <c r="BW464">
        <f t="shared" si="439"/>
        <v>7.811179648310981E-3</v>
      </c>
      <c r="BX464">
        <f t="shared" si="440"/>
        <v>2.1689621381005921E-4</v>
      </c>
      <c r="BY464">
        <f t="shared" si="441"/>
        <v>7.56711531937043E-4</v>
      </c>
    </row>
    <row r="465" spans="1:77" ht="15.75" thickBot="1">
      <c r="A465" s="1">
        <v>40653</v>
      </c>
      <c r="B465" s="3">
        <v>26.19</v>
      </c>
      <c r="C465" s="3">
        <v>349</v>
      </c>
      <c r="D465" s="3">
        <v>890</v>
      </c>
      <c r="E465" s="3">
        <v>848</v>
      </c>
      <c r="F465" s="2">
        <v>108.4</v>
      </c>
      <c r="G465" s="3">
        <v>4200</v>
      </c>
      <c r="H465" s="2">
        <v>277</v>
      </c>
      <c r="I465" s="3">
        <v>213.1</v>
      </c>
      <c r="J465" s="3">
        <v>445</v>
      </c>
      <c r="K465" s="3">
        <v>9110</v>
      </c>
      <c r="L465" s="3">
        <v>416.8</v>
      </c>
      <c r="M465" s="3">
        <v>186.65</v>
      </c>
      <c r="N465" s="3">
        <v>971.6</v>
      </c>
      <c r="O465" s="3">
        <v>1241.9000000000001</v>
      </c>
      <c r="Q465">
        <f t="shared" si="387"/>
        <v>4.6029919447641348E-3</v>
      </c>
      <c r="R465">
        <f t="shared" si="388"/>
        <v>-3.001667593107285E-2</v>
      </c>
      <c r="S465">
        <f t="shared" si="389"/>
        <v>1.366742596810934E-2</v>
      </c>
      <c r="T465">
        <f t="shared" si="390"/>
        <v>6.7671850884483504E-3</v>
      </c>
      <c r="U465">
        <f t="shared" si="391"/>
        <v>8.4659038050052173E-3</v>
      </c>
      <c r="V465">
        <f t="shared" si="392"/>
        <v>4.7846889952153108E-3</v>
      </c>
      <c r="W465">
        <f t="shared" si="393"/>
        <v>3.5514018691588788E-2</v>
      </c>
      <c r="X465">
        <f t="shared" si="394"/>
        <v>-4.2247191011235981E-2</v>
      </c>
      <c r="Y465">
        <f t="shared" si="395"/>
        <v>-3.3594624860022394E-3</v>
      </c>
      <c r="Z465">
        <f t="shared" si="396"/>
        <v>-0.11381322957198443</v>
      </c>
      <c r="AA465">
        <f t="shared" si="397"/>
        <v>1.6585365853658565E-2</v>
      </c>
      <c r="AB465">
        <f t="shared" si="398"/>
        <v>-1.8716577540106648E-3</v>
      </c>
      <c r="AC465">
        <f t="shared" si="399"/>
        <v>1.6494845360824977E-3</v>
      </c>
      <c r="AD465">
        <f t="shared" si="399"/>
        <v>7.626774847870256E-3</v>
      </c>
      <c r="AG465">
        <f t="shared" si="400"/>
        <v>1.6965326414079818E-5</v>
      </c>
      <c r="AH465">
        <f t="shared" si="401"/>
        <v>7.9263757683686658E-4</v>
      </c>
      <c r="AI465">
        <f t="shared" si="402"/>
        <v>1.9510936944289563E-4</v>
      </c>
      <c r="AJ465">
        <f t="shared" si="403"/>
        <v>4.7685243454630474E-5</v>
      </c>
      <c r="AK465">
        <f t="shared" si="404"/>
        <v>7.6309188263733166E-5</v>
      </c>
      <c r="AL465">
        <f t="shared" si="405"/>
        <v>2.0682612711050326E-5</v>
      </c>
      <c r="AM465">
        <f t="shared" si="406"/>
        <v>1.361967159992123E-3</v>
      </c>
      <c r="AN465">
        <f t="shared" si="407"/>
        <v>1.6823289385323548E-3</v>
      </c>
      <c r="AO465">
        <f t="shared" si="408"/>
        <v>1.4204741753265623E-5</v>
      </c>
      <c r="AP465">
        <f t="shared" si="409"/>
        <v>1.3065000582533728E-2</v>
      </c>
      <c r="AQ465">
        <f t="shared" si="410"/>
        <v>2.8532180631317655E-4</v>
      </c>
      <c r="AR465">
        <f t="shared" si="411"/>
        <v>2.9268086246393608E-6</v>
      </c>
      <c r="AS465">
        <f t="shared" si="412"/>
        <v>2.0713854676144026E-6</v>
      </c>
      <c r="AT465">
        <f t="shared" si="413"/>
        <v>6.0647865644923835E-5</v>
      </c>
      <c r="AV465">
        <f t="shared" si="414"/>
        <v>5.4347826086956583E-2</v>
      </c>
      <c r="AW465">
        <f t="shared" si="415"/>
        <v>-2.3776223776223775E-2</v>
      </c>
      <c r="AX465">
        <f t="shared" si="416"/>
        <v>5.575326215895611E-2</v>
      </c>
      <c r="AY465">
        <f t="shared" si="417"/>
        <v>-3.4081560700434566E-3</v>
      </c>
      <c r="AZ465">
        <f t="shared" si="418"/>
        <v>4.896458293013356E-2</v>
      </c>
      <c r="BA465">
        <f t="shared" si="419"/>
        <v>4.7846889952153108E-3</v>
      </c>
      <c r="BB465">
        <f t="shared" si="420"/>
        <v>1.2797074954296161E-2</v>
      </c>
      <c r="BC465">
        <f t="shared" si="421"/>
        <v>-2.2477064220183512E-2</v>
      </c>
      <c r="BD465">
        <f t="shared" si="422"/>
        <v>1.366742596810934E-2</v>
      </c>
      <c r="BE465">
        <f t="shared" si="423"/>
        <v>-4.1052631578947368E-2</v>
      </c>
      <c r="BF465">
        <f t="shared" si="424"/>
        <v>2.156862745098042E-2</v>
      </c>
      <c r="BG465">
        <f t="shared" si="425"/>
        <v>7.8901734104046273E-2</v>
      </c>
      <c r="BH465">
        <f t="shared" si="426"/>
        <v>-1.918029477084595E-2</v>
      </c>
      <c r="BI465">
        <f t="shared" si="427"/>
        <v>1.828468350278795E-2</v>
      </c>
      <c r="BL465">
        <f t="shared" si="428"/>
        <v>1.7393819838745766E-3</v>
      </c>
      <c r="BM465">
        <f t="shared" si="429"/>
        <v>1.3766425273378978E-4</v>
      </c>
      <c r="BN465">
        <f t="shared" si="430"/>
        <v>3.8376607602016153E-3</v>
      </c>
      <c r="BO465">
        <f t="shared" si="431"/>
        <v>2.3686601148452561E-6</v>
      </c>
      <c r="BP465">
        <f t="shared" si="432"/>
        <v>2.8155751468201193E-3</v>
      </c>
      <c r="BQ465">
        <f t="shared" si="433"/>
        <v>2.0881730628039815E-5</v>
      </c>
      <c r="BR465">
        <f t="shared" si="434"/>
        <v>1.5516363426349646E-3</v>
      </c>
      <c r="BS465">
        <f t="shared" si="435"/>
        <v>1.7624612180363438E-6</v>
      </c>
      <c r="BT465">
        <f t="shared" si="436"/>
        <v>2.5161377450211672E-5</v>
      </c>
      <c r="BU465">
        <f t="shared" si="437"/>
        <v>2.2786753794316814E-3</v>
      </c>
      <c r="BV465">
        <f t="shared" si="438"/>
        <v>7.692763237085638E-4</v>
      </c>
      <c r="BW465">
        <f t="shared" si="439"/>
        <v>7.0231693353862319E-3</v>
      </c>
      <c r="BX465">
        <f t="shared" si="440"/>
        <v>5.1514031301425252E-4</v>
      </c>
      <c r="BY465">
        <f t="shared" si="441"/>
        <v>4.7892980752658158E-4</v>
      </c>
    </row>
    <row r="466" spans="1:77" ht="15.75" thickBot="1">
      <c r="A466" s="1">
        <v>40652</v>
      </c>
      <c r="B466" s="3">
        <v>26.07</v>
      </c>
      <c r="C466" s="3">
        <v>359.8</v>
      </c>
      <c r="D466" s="3">
        <v>878</v>
      </c>
      <c r="E466" s="3">
        <v>842.3</v>
      </c>
      <c r="F466" s="2">
        <v>107.49</v>
      </c>
      <c r="G466" s="3">
        <v>4180</v>
      </c>
      <c r="H466" s="2">
        <v>267.5</v>
      </c>
      <c r="I466" s="3">
        <v>222.5</v>
      </c>
      <c r="J466" s="3">
        <v>446.5</v>
      </c>
      <c r="K466" s="3">
        <v>10280</v>
      </c>
      <c r="L466" s="3">
        <v>410</v>
      </c>
      <c r="M466" s="3">
        <v>187</v>
      </c>
      <c r="N466" s="3">
        <v>970</v>
      </c>
      <c r="O466" s="3">
        <v>1232.5</v>
      </c>
      <c r="Q466">
        <f t="shared" si="387"/>
        <v>3.4642032332563456E-3</v>
      </c>
      <c r="R466">
        <f t="shared" si="388"/>
        <v>8.6907765629381066E-3</v>
      </c>
      <c r="S466">
        <f t="shared" si="389"/>
        <v>8.0367393800229621E-3</v>
      </c>
      <c r="T466">
        <f t="shared" si="390"/>
        <v>-8.3036773428237897E-4</v>
      </c>
      <c r="U466">
        <f t="shared" si="391"/>
        <v>-3.9844329132691517E-3</v>
      </c>
      <c r="V466">
        <f t="shared" si="392"/>
        <v>1.2596899224806201E-2</v>
      </c>
      <c r="W466">
        <f t="shared" si="393"/>
        <v>5.6390977443609019E-3</v>
      </c>
      <c r="X466">
        <f t="shared" si="394"/>
        <v>-4.0286481647269726E-3</v>
      </c>
      <c r="Y466">
        <f t="shared" si="395"/>
        <v>1.3455931823279272E-3</v>
      </c>
      <c r="Z466">
        <f t="shared" si="396"/>
        <v>7.8431372549019607E-3</v>
      </c>
      <c r="AA466">
        <f t="shared" si="397"/>
        <v>1.309612058314804E-2</v>
      </c>
      <c r="AB466">
        <f t="shared" si="398"/>
        <v>-2.1344717182497632E-3</v>
      </c>
      <c r="AC466">
        <f t="shared" si="399"/>
        <v>1.6664919819725371E-2</v>
      </c>
      <c r="AD466">
        <f t="shared" si="399"/>
        <v>7.5206408893975689E-3</v>
      </c>
      <c r="AG466">
        <f t="shared" si="400"/>
        <v>8.8810554807225333E-6</v>
      </c>
      <c r="AH466">
        <f t="shared" si="401"/>
        <v>1.1137916022642869E-4</v>
      </c>
      <c r="AI466">
        <f t="shared" si="402"/>
        <v>6.9513388675294068E-5</v>
      </c>
      <c r="AJ466">
        <f t="shared" si="403"/>
        <v>4.790059411724225E-7</v>
      </c>
      <c r="AK466">
        <f t="shared" si="404"/>
        <v>1.3799914879136626E-5</v>
      </c>
      <c r="AL466">
        <f t="shared" si="405"/>
        <v>1.5277020040317535E-4</v>
      </c>
      <c r="AM466">
        <f t="shared" si="406"/>
        <v>4.9419751329131894E-5</v>
      </c>
      <c r="AN466">
        <f t="shared" si="407"/>
        <v>7.8269043803600015E-6</v>
      </c>
      <c r="AO466">
        <f t="shared" si="408"/>
        <v>8.7635401659275105E-7</v>
      </c>
      <c r="AP466">
        <f t="shared" si="409"/>
        <v>5.4083277025316332E-5</v>
      </c>
      <c r="AQ466">
        <f t="shared" si="410"/>
        <v>1.7961966542921472E-4</v>
      </c>
      <c r="AR466">
        <f t="shared" si="411"/>
        <v>3.895119760734712E-6</v>
      </c>
      <c r="AS466">
        <f t="shared" si="412"/>
        <v>2.7075603789003582E-4</v>
      </c>
      <c r="AT466">
        <f t="shared" si="413"/>
        <v>5.9006056733575558E-5</v>
      </c>
      <c r="AV466">
        <f t="shared" si="414"/>
        <v>4.867256637168145E-2</v>
      </c>
      <c r="AW466">
        <f t="shared" si="415"/>
        <v>1.9552281099461701E-2</v>
      </c>
      <c r="AX466">
        <f t="shared" si="416"/>
        <v>3.5255276500412658E-2</v>
      </c>
      <c r="AY466">
        <f t="shared" si="417"/>
        <v>-1.829836829836835E-2</v>
      </c>
      <c r="AZ466">
        <f t="shared" si="418"/>
        <v>4.1166214645486247E-2</v>
      </c>
      <c r="BA466">
        <f t="shared" si="419"/>
        <v>-5.945303210463734E-3</v>
      </c>
      <c r="BB466">
        <f t="shared" si="420"/>
        <v>-3.7769784172661872E-2</v>
      </c>
      <c r="BC466">
        <f t="shared" si="421"/>
        <v>4.9528301886792456E-2</v>
      </c>
      <c r="BD466">
        <f t="shared" si="422"/>
        <v>2.9988465974625143E-2</v>
      </c>
      <c r="BE466">
        <f t="shared" si="423"/>
        <v>8.7830687830687829E-2</v>
      </c>
      <c r="BF466">
        <f t="shared" si="424"/>
        <v>1.9900497512437811E-2</v>
      </c>
      <c r="BG466">
        <f t="shared" si="425"/>
        <v>8.0924855491329481E-2</v>
      </c>
      <c r="BH466">
        <f t="shared" si="426"/>
        <v>-3.0969030969030968E-2</v>
      </c>
      <c r="BI466">
        <f t="shared" si="427"/>
        <v>7.7677841373671296E-3</v>
      </c>
      <c r="BL466">
        <f t="shared" si="428"/>
        <v>1.2982069434876971E-3</v>
      </c>
      <c r="BM466">
        <f t="shared" si="429"/>
        <v>3.0317738418513206E-3</v>
      </c>
      <c r="BN466">
        <f t="shared" si="430"/>
        <v>1.7181746523940345E-3</v>
      </c>
      <c r="BO466">
        <f t="shared" si="431"/>
        <v>2.6992049950955274E-4</v>
      </c>
      <c r="BP466">
        <f t="shared" si="432"/>
        <v>2.048795761345713E-3</v>
      </c>
      <c r="BQ466">
        <f t="shared" si="433"/>
        <v>3.7949776314695916E-5</v>
      </c>
      <c r="BR466">
        <f t="shared" si="434"/>
        <v>1.2490395203690362E-4</v>
      </c>
      <c r="BS466">
        <f t="shared" si="435"/>
        <v>4.995349844987936E-3</v>
      </c>
      <c r="BT466">
        <f t="shared" si="436"/>
        <v>4.5527404661925759E-4</v>
      </c>
      <c r="BU466">
        <f t="shared" si="437"/>
        <v>6.5849729821950663E-3</v>
      </c>
      <c r="BV466">
        <f t="shared" si="438"/>
        <v>6.795250409302781E-4</v>
      </c>
      <c r="BW466">
        <f t="shared" si="439"/>
        <v>7.3663551073899422E-3</v>
      </c>
      <c r="BX466">
        <f t="shared" si="440"/>
        <v>1.1892454953350527E-3</v>
      </c>
      <c r="BY466">
        <f t="shared" si="441"/>
        <v>1.2922154803590816E-4</v>
      </c>
    </row>
    <row r="467" spans="1:77" ht="15.75" thickBot="1">
      <c r="A467" s="1">
        <v>40651</v>
      </c>
      <c r="B467" s="3">
        <v>25.98</v>
      </c>
      <c r="C467" s="3">
        <v>356.7</v>
      </c>
      <c r="D467" s="3">
        <v>871</v>
      </c>
      <c r="E467" s="3">
        <v>843</v>
      </c>
      <c r="F467" s="2">
        <v>107.92</v>
      </c>
      <c r="G467" s="3">
        <v>4128</v>
      </c>
      <c r="H467" s="2">
        <v>266</v>
      </c>
      <c r="I467" s="3">
        <v>223.4</v>
      </c>
      <c r="J467" s="3">
        <v>445.9</v>
      </c>
      <c r="K467" s="3">
        <v>10200</v>
      </c>
      <c r="L467" s="3">
        <v>404.7</v>
      </c>
      <c r="M467" s="3">
        <v>187.4</v>
      </c>
      <c r="N467" s="3">
        <v>954.1</v>
      </c>
      <c r="O467" s="3">
        <v>1223.3</v>
      </c>
      <c r="Q467">
        <f t="shared" si="387"/>
        <v>-8.3969465648854533E-3</v>
      </c>
      <c r="R467">
        <f t="shared" si="388"/>
        <v>-6.4066852367688342E-3</v>
      </c>
      <c r="S467">
        <f t="shared" si="389"/>
        <v>-1.1350737797956867E-2</v>
      </c>
      <c r="T467">
        <f t="shared" si="390"/>
        <v>-2.2722003246000488E-2</v>
      </c>
      <c r="U467">
        <f t="shared" si="391"/>
        <v>1.1131725417440124E-3</v>
      </c>
      <c r="V467">
        <f t="shared" si="392"/>
        <v>-1.1257485029940119E-2</v>
      </c>
      <c r="W467">
        <f t="shared" si="393"/>
        <v>-3.0965391621129327E-2</v>
      </c>
      <c r="X467">
        <f t="shared" si="394"/>
        <v>-9.75177304964534E-3</v>
      </c>
      <c r="Y467">
        <f t="shared" si="395"/>
        <v>1.3474062429821825E-3</v>
      </c>
      <c r="Z467">
        <f t="shared" si="396"/>
        <v>-1.3539651837524178E-2</v>
      </c>
      <c r="AA467">
        <f t="shared" si="397"/>
        <v>-9.8741051592207869E-4</v>
      </c>
      <c r="AB467">
        <f t="shared" si="398"/>
        <v>4.2872454448017756E-3</v>
      </c>
      <c r="AC467">
        <f t="shared" si="399"/>
        <v>-4.0237400663917108E-2</v>
      </c>
      <c r="AD467">
        <f t="shared" si="399"/>
        <v>-1.3467741935483907E-2</v>
      </c>
      <c r="AG467">
        <f t="shared" si="400"/>
        <v>7.887286828769714E-5</v>
      </c>
      <c r="AH467">
        <f t="shared" si="401"/>
        <v>2.0646384153184874E-5</v>
      </c>
      <c r="AI467">
        <f t="shared" si="402"/>
        <v>1.2210268159577813E-4</v>
      </c>
      <c r="AJ467">
        <f t="shared" si="403"/>
        <v>5.1002522488780282E-4</v>
      </c>
      <c r="AK467">
        <f t="shared" si="404"/>
        <v>1.912085472429575E-6</v>
      </c>
      <c r="AL467">
        <f t="shared" si="405"/>
        <v>1.3212031104214094E-4</v>
      </c>
      <c r="AM467">
        <f t="shared" si="406"/>
        <v>8.7465525360484232E-4</v>
      </c>
      <c r="AN467">
        <f t="shared" si="407"/>
        <v>7.2603783902030266E-5</v>
      </c>
      <c r="AO467">
        <f t="shared" si="408"/>
        <v>8.7975185307569973E-7</v>
      </c>
      <c r="AP467">
        <f t="shared" si="409"/>
        <v>1.9680318251991981E-4</v>
      </c>
      <c r="AQ467">
        <f t="shared" si="410"/>
        <v>4.6417645124331472E-7</v>
      </c>
      <c r="AR467">
        <f t="shared" si="411"/>
        <v>1.9785694907844366E-5</v>
      </c>
      <c r="AS467">
        <f t="shared" si="412"/>
        <v>1.6360127416295022E-3</v>
      </c>
      <c r="AT467">
        <f t="shared" si="413"/>
        <v>1.7707206603196992E-4</v>
      </c>
      <c r="AV467">
        <f t="shared" si="414"/>
        <v>4.1282565130260566E-2</v>
      </c>
      <c r="AW467">
        <f t="shared" si="415"/>
        <v>3.3913043478260838E-2</v>
      </c>
      <c r="AX467">
        <f t="shared" si="416"/>
        <v>5.0156739811912252E-2</v>
      </c>
      <c r="AY467">
        <f t="shared" si="417"/>
        <v>1.2855941367295502E-2</v>
      </c>
      <c r="AZ467">
        <f t="shared" si="418"/>
        <v>3.7991728383187484E-2</v>
      </c>
      <c r="BA467">
        <f t="shared" si="419"/>
        <v>-1.7142857142857144E-2</v>
      </c>
      <c r="BB467">
        <f t="shared" si="420"/>
        <v>-3.6231884057971016E-2</v>
      </c>
      <c r="BC467">
        <f t="shared" si="421"/>
        <v>5.626477541371161E-2</v>
      </c>
      <c r="BD467">
        <f t="shared" si="422"/>
        <v>2.9554375432925314E-2</v>
      </c>
      <c r="BE467">
        <f t="shared" si="423"/>
        <v>9.0909090909090912E-2</v>
      </c>
      <c r="BF467">
        <f t="shared" si="424"/>
        <v>-4.4280442804428321E-3</v>
      </c>
      <c r="BG467">
        <f t="shared" si="425"/>
        <v>8.9534883720930269E-2</v>
      </c>
      <c r="BH467">
        <f t="shared" si="426"/>
        <v>-6.4607843137254886E-2</v>
      </c>
      <c r="BI467">
        <f t="shared" si="427"/>
        <v>9.9067117972426316E-3</v>
      </c>
      <c r="BL467">
        <f t="shared" si="428"/>
        <v>8.2028612862628837E-4</v>
      </c>
      <c r="BM467">
        <f t="shared" si="429"/>
        <v>4.8194568930020765E-3</v>
      </c>
      <c r="BN467">
        <f t="shared" si="430"/>
        <v>3.1755855085824451E-3</v>
      </c>
      <c r="BO467">
        <f t="shared" si="431"/>
        <v>2.1682716351480586E-4</v>
      </c>
      <c r="BP467">
        <f t="shared" si="432"/>
        <v>1.7714956119604347E-3</v>
      </c>
      <c r="BQ467">
        <f t="shared" si="433"/>
        <v>3.012964462628472E-4</v>
      </c>
      <c r="BR467">
        <f t="shared" si="434"/>
        <v>9.2893811126477921E-5</v>
      </c>
      <c r="BS467">
        <f t="shared" si="435"/>
        <v>5.9929680284127726E-3</v>
      </c>
      <c r="BT467">
        <f t="shared" si="436"/>
        <v>4.3693796965771277E-4</v>
      </c>
      <c r="BU467">
        <f t="shared" si="437"/>
        <v>7.0940611082946376E-3</v>
      </c>
      <c r="BV467">
        <f t="shared" si="438"/>
        <v>3.0246751149770133E-6</v>
      </c>
      <c r="BW467">
        <f t="shared" si="439"/>
        <v>8.9184416228929794E-3</v>
      </c>
      <c r="BX467">
        <f t="shared" si="440"/>
        <v>4.6409135820446564E-3</v>
      </c>
      <c r="BY467">
        <f t="shared" si="441"/>
        <v>1.8242536061345956E-4</v>
      </c>
    </row>
    <row r="468" spans="1:77" ht="15.75" thickBot="1">
      <c r="A468" s="1">
        <v>40648</v>
      </c>
      <c r="B468" s="3">
        <v>26.2</v>
      </c>
      <c r="C468" s="3">
        <v>359</v>
      </c>
      <c r="D468" s="3">
        <v>881</v>
      </c>
      <c r="E468" s="3">
        <v>862.6</v>
      </c>
      <c r="F468" s="2">
        <v>107.8</v>
      </c>
      <c r="G468" s="3">
        <v>4175</v>
      </c>
      <c r="H468" s="2">
        <v>274.5</v>
      </c>
      <c r="I468" s="3">
        <v>225.6</v>
      </c>
      <c r="J468" s="3">
        <v>445.3</v>
      </c>
      <c r="K468" s="3">
        <v>10340</v>
      </c>
      <c r="L468" s="3">
        <v>405.1</v>
      </c>
      <c r="M468" s="3">
        <v>186.6</v>
      </c>
      <c r="N468" s="3">
        <v>994.1</v>
      </c>
      <c r="O468" s="3">
        <v>1240</v>
      </c>
      <c r="Q468">
        <f t="shared" si="387"/>
        <v>-6.8233510235026426E-3</v>
      </c>
      <c r="R468">
        <f t="shared" si="388"/>
        <v>5.8840011207621822E-3</v>
      </c>
      <c r="S468">
        <f t="shared" si="389"/>
        <v>1.7055144968732233E-3</v>
      </c>
      <c r="T468">
        <f t="shared" si="390"/>
        <v>-1.6203703703703441E-3</v>
      </c>
      <c r="U468">
        <f t="shared" si="391"/>
        <v>-4.1570438799076476E-3</v>
      </c>
      <c r="V468">
        <f t="shared" si="392"/>
        <v>6.024096385542169E-3</v>
      </c>
      <c r="W468">
        <f t="shared" si="393"/>
        <v>-1.4550745725717617E-3</v>
      </c>
      <c r="X468">
        <f t="shared" si="394"/>
        <v>-1.7699115044248039E-3</v>
      </c>
      <c r="Y468">
        <f t="shared" si="395"/>
        <v>2.1330275229357824E-2</v>
      </c>
      <c r="Z468">
        <f t="shared" si="396"/>
        <v>-4.833252779120348E-4</v>
      </c>
      <c r="AA468">
        <f t="shared" si="397"/>
        <v>5.2109181141439774E-3</v>
      </c>
      <c r="AB468">
        <f t="shared" si="398"/>
        <v>4.5378151260504172E-2</v>
      </c>
      <c r="AC468">
        <f t="shared" si="399"/>
        <v>-4.9049049049048818E-3</v>
      </c>
      <c r="AD468">
        <f t="shared" si="399"/>
        <v>3.8860103626942636E-3</v>
      </c>
      <c r="AG468">
        <f t="shared" si="400"/>
        <v>5.3398741887786934E-5</v>
      </c>
      <c r="AH468">
        <f t="shared" si="401"/>
        <v>6.0013795214945667E-5</v>
      </c>
      <c r="AI468">
        <f t="shared" si="402"/>
        <v>4.0250152998263799E-6</v>
      </c>
      <c r="AJ468">
        <f t="shared" si="403"/>
        <v>2.1966357857466265E-6</v>
      </c>
      <c r="AK468">
        <f t="shared" si="404"/>
        <v>1.5112148033149136E-5</v>
      </c>
      <c r="AL468">
        <f t="shared" si="405"/>
        <v>3.3491932098219858E-5</v>
      </c>
      <c r="AM468">
        <f t="shared" si="406"/>
        <v>4.1285784684441198E-9</v>
      </c>
      <c r="AN468">
        <f t="shared" si="407"/>
        <v>2.9043892562568081E-7</v>
      </c>
      <c r="AO468">
        <f t="shared" si="408"/>
        <v>4.3768070387649596E-4</v>
      </c>
      <c r="AP468">
        <f t="shared" si="409"/>
        <v>9.4542407998034924E-7</v>
      </c>
      <c r="AQ468">
        <f t="shared" si="410"/>
        <v>3.0437550154021335E-5</v>
      </c>
      <c r="AR468">
        <f t="shared" si="411"/>
        <v>2.0738020877540896E-3</v>
      </c>
      <c r="AS468">
        <f t="shared" si="412"/>
        <v>2.6164847311356822E-5</v>
      </c>
      <c r="AT468">
        <f t="shared" si="413"/>
        <v>1.6377476265025901E-5</v>
      </c>
      <c r="AV468">
        <f t="shared" si="414"/>
        <v>6.6775244299674297E-2</v>
      </c>
      <c r="AW468">
        <f t="shared" si="415"/>
        <v>5.5882352941176473E-2</v>
      </c>
      <c r="AX468">
        <f t="shared" si="416"/>
        <v>6.8526379624014561E-2</v>
      </c>
      <c r="AY468">
        <f t="shared" si="417"/>
        <v>1.962174940898348E-2</v>
      </c>
      <c r="AZ468">
        <f t="shared" si="418"/>
        <v>5.1707317073170701E-2</v>
      </c>
      <c r="BA468">
        <f t="shared" si="419"/>
        <v>-3.5799522673031028E-3</v>
      </c>
      <c r="BB468">
        <f t="shared" si="420"/>
        <v>9.9337748344370431E-3</v>
      </c>
      <c r="BC468">
        <f t="shared" si="421"/>
        <v>9.5677513355998001E-2</v>
      </c>
      <c r="BD468">
        <f t="shared" si="422"/>
        <v>3.8964069062062498E-2</v>
      </c>
      <c r="BE468">
        <f t="shared" si="423"/>
        <v>0.11182795698924732</v>
      </c>
      <c r="BF468">
        <f t="shared" si="424"/>
        <v>2.2979797979798038E-2</v>
      </c>
      <c r="BG468">
        <f t="shared" si="425"/>
        <v>6.9340974212034348E-2</v>
      </c>
      <c r="BH468">
        <f t="shared" si="426"/>
        <v>2.011287839917909E-2</v>
      </c>
      <c r="BI468">
        <f t="shared" si="427"/>
        <v>2.7510772290354694E-2</v>
      </c>
      <c r="BL468">
        <f t="shared" si="428"/>
        <v>2.9304159967276752E-3</v>
      </c>
      <c r="BM468">
        <f t="shared" si="429"/>
        <v>8.3524278016695978E-3</v>
      </c>
      <c r="BN468">
        <f t="shared" si="430"/>
        <v>5.5833733191074054E-3</v>
      </c>
      <c r="BO468">
        <f t="shared" si="431"/>
        <v>4.6185707571136294E-4</v>
      </c>
      <c r="BP468">
        <f t="shared" si="432"/>
        <v>3.1141676195584785E-3</v>
      </c>
      <c r="BQ468">
        <f t="shared" si="433"/>
        <v>1.440193417892482E-5</v>
      </c>
      <c r="BR468">
        <f t="shared" si="434"/>
        <v>1.3342593769531494E-3</v>
      </c>
      <c r="BS468">
        <f t="shared" si="435"/>
        <v>1.3648548017241581E-2</v>
      </c>
      <c r="BT468">
        <f t="shared" si="436"/>
        <v>9.1886310841552972E-4</v>
      </c>
      <c r="BU468">
        <f t="shared" si="437"/>
        <v>1.1055495334681779E-2</v>
      </c>
      <c r="BV468">
        <f t="shared" si="438"/>
        <v>8.4954770069345115E-4</v>
      </c>
      <c r="BW468">
        <f t="shared" si="439"/>
        <v>5.5121108993281941E-3</v>
      </c>
      <c r="BX468">
        <f t="shared" si="440"/>
        <v>2.7544283238264343E-4</v>
      </c>
      <c r="BY468">
        <f t="shared" si="441"/>
        <v>9.6786655581810926E-4</v>
      </c>
    </row>
    <row r="469" spans="1:77" ht="15.75" thickBot="1">
      <c r="A469" s="1">
        <v>40647</v>
      </c>
      <c r="B469" s="3">
        <v>26.38</v>
      </c>
      <c r="C469" s="3">
        <v>356.9</v>
      </c>
      <c r="D469" s="3">
        <v>879.5</v>
      </c>
      <c r="E469" s="3">
        <v>864</v>
      </c>
      <c r="F469" s="2">
        <v>108.25</v>
      </c>
      <c r="G469" s="3">
        <v>4150</v>
      </c>
      <c r="H469" s="2">
        <v>274.89999999999998</v>
      </c>
      <c r="I469" s="3">
        <v>226</v>
      </c>
      <c r="J469" s="3">
        <v>436</v>
      </c>
      <c r="K469" s="3">
        <v>10345</v>
      </c>
      <c r="L469" s="3">
        <v>403</v>
      </c>
      <c r="M469" s="3">
        <v>178.5</v>
      </c>
      <c r="N469" s="3">
        <v>999</v>
      </c>
      <c r="O469" s="3">
        <v>1235.2</v>
      </c>
      <c r="Q469">
        <f t="shared" si="387"/>
        <v>1.4225297962322084E-2</v>
      </c>
      <c r="R469">
        <f t="shared" si="388"/>
        <v>-2.6193724420191057E-2</v>
      </c>
      <c r="S469">
        <f t="shared" si="389"/>
        <v>-1.7318435754189943E-2</v>
      </c>
      <c r="T469">
        <f t="shared" si="390"/>
        <v>-1.8181818181818181E-2</v>
      </c>
      <c r="U469">
        <f t="shared" si="391"/>
        <v>4.1743970315399155E-3</v>
      </c>
      <c r="V469">
        <f t="shared" si="392"/>
        <v>-7.6518412242945963E-3</v>
      </c>
      <c r="W469">
        <f t="shared" si="393"/>
        <v>-6.505240332490103E-3</v>
      </c>
      <c r="X469">
        <f t="shared" si="394"/>
        <v>-1.7391304347826087E-2</v>
      </c>
      <c r="Y469">
        <f t="shared" si="395"/>
        <v>-2.0224719101123594E-2</v>
      </c>
      <c r="Z469">
        <f t="shared" si="396"/>
        <v>-4.8309178743961351E-4</v>
      </c>
      <c r="AA469">
        <f t="shared" si="397"/>
        <v>-4.9382716049382715E-3</v>
      </c>
      <c r="AB469">
        <f t="shared" si="398"/>
        <v>-2.5704067948145279E-3</v>
      </c>
      <c r="AC469">
        <f t="shared" si="399"/>
        <v>-1.5763546798029555E-2</v>
      </c>
      <c r="AD469">
        <f t="shared" si="399"/>
        <v>-1.1523687580025499E-2</v>
      </c>
      <c r="AG469">
        <f t="shared" si="400"/>
        <v>1.8882070680032074E-4</v>
      </c>
      <c r="AH469">
        <f t="shared" si="401"/>
        <v>5.9199115818918836E-4</v>
      </c>
      <c r="AI469">
        <f t="shared" si="402"/>
        <v>2.896023233985115E-4</v>
      </c>
      <c r="AJ469">
        <f t="shared" si="403"/>
        <v>3.2556980481284001E-4</v>
      </c>
      <c r="AK469">
        <f t="shared" si="404"/>
        <v>1.9749191794534725E-5</v>
      </c>
      <c r="AL469">
        <f t="shared" si="405"/>
        <v>6.2231842668354292E-5</v>
      </c>
      <c r="AM469">
        <f t="shared" si="406"/>
        <v>2.6157289636051685E-5</v>
      </c>
      <c r="AN469">
        <f t="shared" si="407"/>
        <v>2.6115583591669914E-4</v>
      </c>
      <c r="AO469">
        <f t="shared" si="408"/>
        <v>4.257691558199303E-4</v>
      </c>
      <c r="AP469">
        <f t="shared" si="409"/>
        <v>9.4497007528800129E-7</v>
      </c>
      <c r="AQ469">
        <f t="shared" si="410"/>
        <v>2.1456962324169908E-5</v>
      </c>
      <c r="AR469">
        <f t="shared" si="411"/>
        <v>5.8058871222224735E-6</v>
      </c>
      <c r="AS469">
        <f t="shared" si="412"/>
        <v>2.5516230159519909E-4</v>
      </c>
      <c r="AT469">
        <f t="shared" si="413"/>
        <v>1.2911296185710085E-4</v>
      </c>
      <c r="AV469">
        <f t="shared" si="414"/>
        <v>6.7583974099554758E-2</v>
      </c>
      <c r="AW469">
        <f t="shared" si="415"/>
        <v>6.2202380952380884E-2</v>
      </c>
      <c r="AX469">
        <f t="shared" si="416"/>
        <v>6.7354368932038833E-2</v>
      </c>
      <c r="AY469">
        <f t="shared" si="417"/>
        <v>3.2134750925815289E-2</v>
      </c>
      <c r="AZ469">
        <f t="shared" si="418"/>
        <v>6.7659532498273986E-2</v>
      </c>
      <c r="BA469">
        <f t="shared" si="419"/>
        <v>-1.1904761904761904E-2</v>
      </c>
      <c r="BB469">
        <f t="shared" si="420"/>
        <v>2.5746268656716333E-2</v>
      </c>
      <c r="BC469">
        <f t="shared" si="421"/>
        <v>5.8548009367681501E-2</v>
      </c>
      <c r="BD469">
        <f t="shared" si="422"/>
        <v>2.3474178403755867E-2</v>
      </c>
      <c r="BE469">
        <f t="shared" si="423"/>
        <v>0.11596548004314995</v>
      </c>
      <c r="BF469">
        <f t="shared" si="424"/>
        <v>1.9994937990382124E-2</v>
      </c>
      <c r="BG469">
        <f t="shared" si="425"/>
        <v>0.02</v>
      </c>
      <c r="BH469">
        <f t="shared" si="426"/>
        <v>3.255813953488372E-2</v>
      </c>
      <c r="BI469">
        <f t="shared" si="427"/>
        <v>2.7877174003495049E-2</v>
      </c>
      <c r="BL469">
        <f t="shared" si="428"/>
        <v>3.0186284936757858E-3</v>
      </c>
      <c r="BM469">
        <f t="shared" si="429"/>
        <v>9.547565724534423E-3</v>
      </c>
      <c r="BN469">
        <f t="shared" si="430"/>
        <v>5.4095970245070357E-3</v>
      </c>
      <c r="BO469">
        <f t="shared" si="431"/>
        <v>1.1562626173146177E-3</v>
      </c>
      <c r="BP469">
        <f t="shared" si="432"/>
        <v>5.1490588685124232E-3</v>
      </c>
      <c r="BQ469">
        <f t="shared" si="433"/>
        <v>1.4688949559940281E-4</v>
      </c>
      <c r="BR469">
        <f t="shared" si="434"/>
        <v>2.7394765591636705E-3</v>
      </c>
      <c r="BS469">
        <f t="shared" si="435"/>
        <v>6.3516909307292932E-3</v>
      </c>
      <c r="BT469">
        <f t="shared" si="436"/>
        <v>2.1971730373503408E-4</v>
      </c>
      <c r="BU469">
        <f t="shared" si="437"/>
        <v>1.1942695111309553E-2</v>
      </c>
      <c r="BV469">
        <f t="shared" si="438"/>
        <v>6.8445765223679503E-4</v>
      </c>
      <c r="BW469">
        <f t="shared" si="439"/>
        <v>6.2014035467007611E-4</v>
      </c>
      <c r="BX469">
        <f t="shared" si="440"/>
        <v>8.4342217521960025E-4</v>
      </c>
      <c r="BY469">
        <f t="shared" si="441"/>
        <v>9.9079872642896514E-4</v>
      </c>
    </row>
    <row r="470" spans="1:77" ht="15.75" thickBot="1">
      <c r="A470" s="1">
        <v>40646</v>
      </c>
      <c r="B470" s="3">
        <v>26.01</v>
      </c>
      <c r="C470" s="3">
        <v>366.5</v>
      </c>
      <c r="D470" s="3">
        <v>895</v>
      </c>
      <c r="E470" s="3">
        <v>880</v>
      </c>
      <c r="F470" s="2">
        <v>107.8</v>
      </c>
      <c r="G470" s="3">
        <v>4182</v>
      </c>
      <c r="H470" s="2">
        <v>276.7</v>
      </c>
      <c r="I470" s="3">
        <v>230</v>
      </c>
      <c r="J470" s="3">
        <v>445</v>
      </c>
      <c r="K470" s="3">
        <v>10350</v>
      </c>
      <c r="L470" s="3">
        <v>405</v>
      </c>
      <c r="M470" s="3">
        <v>178.96</v>
      </c>
      <c r="N470" s="3">
        <v>1015</v>
      </c>
      <c r="O470" s="3">
        <v>1249.5999999999999</v>
      </c>
      <c r="Q470">
        <f t="shared" si="387"/>
        <v>-6.1138708444784156E-3</v>
      </c>
      <c r="R470">
        <f t="shared" si="388"/>
        <v>2.2315202231520222E-2</v>
      </c>
      <c r="S470">
        <f t="shared" si="389"/>
        <v>1.1299435028248588E-2</v>
      </c>
      <c r="T470">
        <f t="shared" si="390"/>
        <v>5.5993600731344727E-3</v>
      </c>
      <c r="U470">
        <f t="shared" si="391"/>
        <v>9.2850510677803448E-4</v>
      </c>
      <c r="V470">
        <f t="shared" si="392"/>
        <v>2.5000000000000001E-2</v>
      </c>
      <c r="W470">
        <f t="shared" si="393"/>
        <v>1.1700182815356449E-2</v>
      </c>
      <c r="X470">
        <f t="shared" si="394"/>
        <v>-1.3299013299013274E-2</v>
      </c>
      <c r="Y470">
        <f t="shared" si="395"/>
        <v>-1.1111111111111112E-2</v>
      </c>
      <c r="Z470">
        <f t="shared" si="396"/>
        <v>4.2693576557345236E-3</v>
      </c>
      <c r="AA470">
        <f t="shared" si="397"/>
        <v>4.9627791563275434E-3</v>
      </c>
      <c r="AB470">
        <f t="shared" si="398"/>
        <v>-1.562156215621564E-2</v>
      </c>
      <c r="AC470">
        <f t="shared" si="399"/>
        <v>-9.8425196850393699E-4</v>
      </c>
      <c r="AD470">
        <f t="shared" si="399"/>
        <v>1.0104276129658071E-2</v>
      </c>
      <c r="AG470">
        <f t="shared" si="400"/>
        <v>4.3533130261948056E-5</v>
      </c>
      <c r="AH470">
        <f t="shared" si="401"/>
        <v>5.8457849973892655E-4</v>
      </c>
      <c r="AI470">
        <f t="shared" si="402"/>
        <v>1.3456381896065161E-4</v>
      </c>
      <c r="AJ470">
        <f t="shared" si="403"/>
        <v>3.2920343582478024E-5</v>
      </c>
      <c r="AK470">
        <f t="shared" si="404"/>
        <v>1.4354780022573882E-6</v>
      </c>
      <c r="AL470">
        <f t="shared" si="405"/>
        <v>6.1321236290183914E-4</v>
      </c>
      <c r="AM470">
        <f t="shared" si="406"/>
        <v>1.7137436930496022E-4</v>
      </c>
      <c r="AN470">
        <f t="shared" si="407"/>
        <v>1.4563724317177818E-4</v>
      </c>
      <c r="AO470">
        <f t="shared" si="408"/>
        <v>1.3272345188666866E-4</v>
      </c>
      <c r="AP470">
        <f t="shared" si="409"/>
        <v>1.4291074325027535E-5</v>
      </c>
      <c r="AQ470">
        <f t="shared" si="410"/>
        <v>2.7761146089921628E-5</v>
      </c>
      <c r="AR470">
        <f t="shared" si="411"/>
        <v>2.3903312743365365E-4</v>
      </c>
      <c r="AS470">
        <f t="shared" si="412"/>
        <v>1.4268437355812319E-6</v>
      </c>
      <c r="AT470">
        <f t="shared" si="413"/>
        <v>1.0537382266244355E-4</v>
      </c>
      <c r="AV470">
        <f t="shared" si="414"/>
        <v>8.3298625572678045E-2</v>
      </c>
      <c r="AW470">
        <f t="shared" si="415"/>
        <v>8.1439952788433245E-2</v>
      </c>
      <c r="AX470">
        <f t="shared" si="416"/>
        <v>9.1596536162946732E-2</v>
      </c>
      <c r="AY470">
        <f t="shared" si="417"/>
        <v>4.3890865954922892E-2</v>
      </c>
      <c r="AZ470">
        <f t="shared" si="418"/>
        <v>6.7961165048543687E-2</v>
      </c>
      <c r="BA470">
        <f t="shared" si="419"/>
        <v>-2.0608899297423888E-2</v>
      </c>
      <c r="BB470">
        <f t="shared" si="420"/>
        <v>5.8126195028680647E-2</v>
      </c>
      <c r="BC470">
        <f t="shared" si="421"/>
        <v>8.4905660377358486E-2</v>
      </c>
      <c r="BD470">
        <f t="shared" si="422"/>
        <v>4.4600938967136149E-2</v>
      </c>
      <c r="BE470">
        <f t="shared" si="423"/>
        <v>0.10908701243034719</v>
      </c>
      <c r="BF470">
        <f t="shared" si="424"/>
        <v>5.2122114668652839E-3</v>
      </c>
      <c r="BG470">
        <f t="shared" si="425"/>
        <v>2.2628571428571474E-2</v>
      </c>
      <c r="BH470">
        <f t="shared" si="426"/>
        <v>7.1240105540897103E-2</v>
      </c>
      <c r="BI470">
        <f t="shared" si="427"/>
        <v>3.58090185676391E-2</v>
      </c>
      <c r="BL470">
        <f t="shared" si="428"/>
        <v>4.9923689942725754E-3</v>
      </c>
      <c r="BM470">
        <f t="shared" si="429"/>
        <v>1.3677119505193741E-2</v>
      </c>
      <c r="BN470">
        <f t="shared" si="430"/>
        <v>9.5633006914954601E-3</v>
      </c>
      <c r="BO470">
        <f t="shared" si="431"/>
        <v>2.0939754794019696E-3</v>
      </c>
      <c r="BP470">
        <f t="shared" si="432"/>
        <v>5.1924383101402882E-3</v>
      </c>
      <c r="BQ470">
        <f t="shared" si="433"/>
        <v>4.3363627155867897E-4</v>
      </c>
      <c r="BR470">
        <f t="shared" si="434"/>
        <v>7.1774674770173439E-3</v>
      </c>
      <c r="BS470">
        <f t="shared" si="435"/>
        <v>1.1247694289827794E-2</v>
      </c>
      <c r="BT470">
        <f t="shared" si="436"/>
        <v>1.2923755221882528E-3</v>
      </c>
      <c r="BU470">
        <f t="shared" si="437"/>
        <v>1.0486614246755489E-2</v>
      </c>
      <c r="BV470">
        <f t="shared" si="438"/>
        <v>1.2949108710810884E-4</v>
      </c>
      <c r="BW470">
        <f t="shared" si="439"/>
        <v>7.5796635975089769E-4</v>
      </c>
      <c r="BX470">
        <f t="shared" si="440"/>
        <v>4.5864992195135453E-3</v>
      </c>
      <c r="BY470">
        <f t="shared" si="441"/>
        <v>1.5530535210934338E-3</v>
      </c>
    </row>
    <row r="471" spans="1:77" ht="15.75" thickBot="1">
      <c r="A471" s="1">
        <v>40645</v>
      </c>
      <c r="B471" s="3">
        <v>26.17</v>
      </c>
      <c r="C471" s="3">
        <v>358.5</v>
      </c>
      <c r="D471" s="3">
        <v>885</v>
      </c>
      <c r="E471" s="3">
        <v>875.1</v>
      </c>
      <c r="F471" s="2">
        <v>107.7</v>
      </c>
      <c r="G471" s="3">
        <v>4080</v>
      </c>
      <c r="H471" s="2">
        <v>273.5</v>
      </c>
      <c r="I471" s="3">
        <v>233.1</v>
      </c>
      <c r="J471" s="3">
        <v>450</v>
      </c>
      <c r="K471" s="3">
        <v>10306</v>
      </c>
      <c r="L471" s="3">
        <v>403</v>
      </c>
      <c r="M471" s="3">
        <v>181.8</v>
      </c>
      <c r="N471" s="3">
        <v>1016</v>
      </c>
      <c r="O471" s="3">
        <v>1237.0999999999999</v>
      </c>
      <c r="Q471">
        <f t="shared" si="387"/>
        <v>-5.6990881458966027E-3</v>
      </c>
      <c r="R471">
        <f t="shared" si="388"/>
        <v>-2.1561135371178979E-2</v>
      </c>
      <c r="S471">
        <f t="shared" si="389"/>
        <v>2.3785253143051568E-3</v>
      </c>
      <c r="T471">
        <f t="shared" si="390"/>
        <v>-6.6969353007945258E-3</v>
      </c>
      <c r="U471">
        <f t="shared" si="391"/>
        <v>-2.7777777777777514E-3</v>
      </c>
      <c r="V471">
        <f t="shared" si="392"/>
        <v>-6.8918302145139207E-2</v>
      </c>
      <c r="W471">
        <f t="shared" si="393"/>
        <v>-4.2702135106755301E-2</v>
      </c>
      <c r="X471">
        <f t="shared" si="394"/>
        <v>-1.0611205432937181E-2</v>
      </c>
      <c r="Y471">
        <f t="shared" si="395"/>
        <v>1.1123470522803114E-3</v>
      </c>
      <c r="Z471">
        <f t="shared" si="396"/>
        <v>-1.3307802776448061E-2</v>
      </c>
      <c r="AA471">
        <f t="shared" si="397"/>
        <v>-2.4752475247524753E-3</v>
      </c>
      <c r="AB471">
        <f t="shared" si="398"/>
        <v>-1.8623481781376457E-2</v>
      </c>
      <c r="AC471">
        <f t="shared" si="399"/>
        <v>-2.944062806673209E-3</v>
      </c>
      <c r="AD471">
        <f t="shared" si="399"/>
        <v>-2.1049299675556014E-2</v>
      </c>
      <c r="AG471">
        <f t="shared" si="400"/>
        <v>3.8231732240087894E-5</v>
      </c>
      <c r="AH471">
        <f t="shared" si="401"/>
        <v>3.8802221027288755E-4</v>
      </c>
      <c r="AI471">
        <f t="shared" si="402"/>
        <v>7.1784067937829398E-6</v>
      </c>
      <c r="AJ471">
        <f t="shared" si="403"/>
        <v>4.3016153711026393E-5</v>
      </c>
      <c r="AK471">
        <f t="shared" si="404"/>
        <v>6.2909093839578799E-6</v>
      </c>
      <c r="AL471">
        <f t="shared" si="405"/>
        <v>4.7824385172171805E-3</v>
      </c>
      <c r="AM471">
        <f t="shared" si="406"/>
        <v>1.706624709797544E-3</v>
      </c>
      <c r="AN471">
        <f t="shared" si="407"/>
        <v>8.7988485738139027E-5</v>
      </c>
      <c r="AO471">
        <f t="shared" si="408"/>
        <v>4.9405672672170362E-7</v>
      </c>
      <c r="AP471">
        <f t="shared" si="409"/>
        <v>1.9035187517336613E-4</v>
      </c>
      <c r="AQ471">
        <f t="shared" si="410"/>
        <v>4.7051768896099973E-6</v>
      </c>
      <c r="AR471">
        <f t="shared" si="411"/>
        <v>3.4086818363883317E-4</v>
      </c>
      <c r="AS471">
        <f t="shared" si="412"/>
        <v>9.9497124750542459E-6</v>
      </c>
      <c r="AT471">
        <f t="shared" si="413"/>
        <v>4.3632527826535297E-4</v>
      </c>
      <c r="AV471">
        <f t="shared" si="414"/>
        <v>8.5892116182572614E-2</v>
      </c>
      <c r="AW471">
        <f t="shared" si="415"/>
        <v>5.1319648093841645E-2</v>
      </c>
      <c r="AX471">
        <f t="shared" si="416"/>
        <v>0.10211706102117062</v>
      </c>
      <c r="AY471">
        <f t="shared" si="417"/>
        <v>1.6376306620209086E-2</v>
      </c>
      <c r="AZ471">
        <f t="shared" si="418"/>
        <v>6.6336633663366368E-2</v>
      </c>
      <c r="BA471">
        <f t="shared" si="419"/>
        <v>-4.9172687019342812E-2</v>
      </c>
      <c r="BB471">
        <f t="shared" si="420"/>
        <v>3.5200605601816849E-2</v>
      </c>
      <c r="BC471">
        <f t="shared" si="421"/>
        <v>8.0166821130676469E-2</v>
      </c>
      <c r="BD471">
        <f t="shared" si="422"/>
        <v>5.1156271899088945E-2</v>
      </c>
      <c r="BE471">
        <f t="shared" si="423"/>
        <v>9.5334254437240945E-2</v>
      </c>
      <c r="BF471">
        <f t="shared" si="424"/>
        <v>9.013520280420689E-3</v>
      </c>
      <c r="BG471">
        <f t="shared" si="425"/>
        <v>3.8857142857142923E-2</v>
      </c>
      <c r="BH471">
        <f t="shared" si="426"/>
        <v>5.9105597831752371E-2</v>
      </c>
      <c r="BI471">
        <f t="shared" si="427"/>
        <v>2.4004635377866072E-2</v>
      </c>
      <c r="BL471">
        <f t="shared" si="428"/>
        <v>5.3655901542023644E-3</v>
      </c>
      <c r="BM471">
        <f t="shared" si="429"/>
        <v>7.5392601222312285E-3</v>
      </c>
      <c r="BN471">
        <f t="shared" si="430"/>
        <v>1.1731631204162962E-2</v>
      </c>
      <c r="BO471">
        <f t="shared" si="431"/>
        <v>3.3289525954533145E-4</v>
      </c>
      <c r="BP471">
        <f t="shared" si="432"/>
        <v>4.9609545772609119E-3</v>
      </c>
      <c r="BQ471">
        <f t="shared" si="433"/>
        <v>2.4391471620000969E-3</v>
      </c>
      <c r="BR471">
        <f t="shared" si="434"/>
        <v>3.8185412109049857E-3</v>
      </c>
      <c r="BS471">
        <f t="shared" si="435"/>
        <v>1.0264994297619444E-2</v>
      </c>
      <c r="BT471">
        <f t="shared" si="436"/>
        <v>1.8066714305269996E-3</v>
      </c>
      <c r="BU471">
        <f t="shared" si="437"/>
        <v>7.8590730355277381E-3</v>
      </c>
      <c r="BV471">
        <f t="shared" si="438"/>
        <v>2.3045437732560731E-4</v>
      </c>
      <c r="BW471">
        <f t="shared" si="439"/>
        <v>1.9149166200457892E-3</v>
      </c>
      <c r="BX471">
        <f t="shared" si="440"/>
        <v>3.0901580350997369E-3</v>
      </c>
      <c r="BY471">
        <f t="shared" si="441"/>
        <v>7.6200382999183755E-4</v>
      </c>
    </row>
    <row r="472" spans="1:77" ht="15.75" thickBot="1">
      <c r="A472" s="1">
        <v>40644</v>
      </c>
      <c r="B472" s="3">
        <v>26.32</v>
      </c>
      <c r="C472" s="3">
        <v>366.4</v>
      </c>
      <c r="D472" s="3">
        <v>882.9</v>
      </c>
      <c r="E472" s="3">
        <v>881</v>
      </c>
      <c r="F472" s="2">
        <v>108</v>
      </c>
      <c r="G472" s="3">
        <v>4382</v>
      </c>
      <c r="H472" s="2">
        <v>285.7</v>
      </c>
      <c r="I472" s="3">
        <v>235.6</v>
      </c>
      <c r="J472" s="3">
        <v>449.5</v>
      </c>
      <c r="K472" s="3">
        <v>10445</v>
      </c>
      <c r="L472" s="3">
        <v>404</v>
      </c>
      <c r="M472" s="3">
        <v>185.25</v>
      </c>
      <c r="N472" s="3">
        <v>1019</v>
      </c>
      <c r="O472" s="3">
        <v>1263.7</v>
      </c>
      <c r="Q472">
        <f t="shared" si="387"/>
        <v>-5.2910052910053124E-3</v>
      </c>
      <c r="R472">
        <f t="shared" si="388"/>
        <v>-9.4620167612868341E-3</v>
      </c>
      <c r="S472">
        <f t="shared" si="389"/>
        <v>-2.2601423889705053E-3</v>
      </c>
      <c r="T472">
        <f t="shared" si="390"/>
        <v>1.1363636363636363E-3</v>
      </c>
      <c r="U472">
        <f t="shared" si="391"/>
        <v>8.3402835696416841E-4</v>
      </c>
      <c r="V472">
        <f t="shared" si="392"/>
        <v>-1.8223234624145787E-3</v>
      </c>
      <c r="W472">
        <f t="shared" si="393"/>
        <v>-4.4481605351170607E-2</v>
      </c>
      <c r="X472">
        <f t="shared" si="394"/>
        <v>-6.7453625632377502E-3</v>
      </c>
      <c r="Y472">
        <f t="shared" si="395"/>
        <v>-1.1653474054529489E-2</v>
      </c>
      <c r="Z472">
        <f t="shared" si="396"/>
        <v>-1.1825922421948912E-2</v>
      </c>
      <c r="AA472">
        <f t="shared" si="397"/>
        <v>-7.4202325006186333E-4</v>
      </c>
      <c r="AB472">
        <f t="shared" si="398"/>
        <v>2.977801840823018E-3</v>
      </c>
      <c r="AC472">
        <f t="shared" si="399"/>
        <v>3.9408866995073889E-3</v>
      </c>
      <c r="AD472">
        <f t="shared" si="399"/>
        <v>-5.665276575655083E-3</v>
      </c>
      <c r="AG472">
        <f t="shared" si="400"/>
        <v>3.3351763219523083E-5</v>
      </c>
      <c r="AH472">
        <f t="shared" si="401"/>
        <v>5.7747244309780693E-5</v>
      </c>
      <c r="AI472">
        <f t="shared" si="402"/>
        <v>3.8392985522097741E-6</v>
      </c>
      <c r="AJ472">
        <f t="shared" si="403"/>
        <v>1.6246786277401183E-6</v>
      </c>
      <c r="AK472">
        <f t="shared" si="404"/>
        <v>1.2180159586070964E-6</v>
      </c>
      <c r="AL472">
        <f t="shared" si="405"/>
        <v>4.2402980468160593E-6</v>
      </c>
      <c r="AM472">
        <f t="shared" si="406"/>
        <v>1.8568157341448974E-3</v>
      </c>
      <c r="AN472">
        <f t="shared" si="407"/>
        <v>3.0408330732426483E-5</v>
      </c>
      <c r="AO472">
        <f t="shared" si="408"/>
        <v>1.4551426613466025E-4</v>
      </c>
      <c r="AP472">
        <f t="shared" si="409"/>
        <v>1.5165741094527578E-4</v>
      </c>
      <c r="AQ472">
        <f t="shared" si="410"/>
        <v>1.9002423780621379E-7</v>
      </c>
      <c r="AR472">
        <f t="shared" si="411"/>
        <v>9.8512354498365695E-6</v>
      </c>
      <c r="AS472">
        <f t="shared" si="412"/>
        <v>1.3917622753493326E-5</v>
      </c>
      <c r="AT472">
        <f t="shared" si="413"/>
        <v>3.0298171305026713E-5</v>
      </c>
      <c r="AV472">
        <f t="shared" si="414"/>
        <v>7.4285714285714302E-2</v>
      </c>
      <c r="AW472">
        <f t="shared" si="415"/>
        <v>5.0458715596330174E-2</v>
      </c>
      <c r="AX472">
        <f t="shared" si="416"/>
        <v>9.1347342398022224E-2</v>
      </c>
      <c r="AY472">
        <f t="shared" si="417"/>
        <v>1.0321100917431193E-2</v>
      </c>
      <c r="AZ472">
        <f t="shared" si="418"/>
        <v>5.3658536585365853E-2</v>
      </c>
      <c r="BA472">
        <f t="shared" si="419"/>
        <v>1.6941285681132512E-2</v>
      </c>
      <c r="BB472">
        <f t="shared" si="420"/>
        <v>0.1052224371373307</v>
      </c>
      <c r="BC472">
        <f t="shared" si="421"/>
        <v>6.5581184984170066E-2</v>
      </c>
      <c r="BD472">
        <f t="shared" si="422"/>
        <v>3.5714285714285712E-2</v>
      </c>
      <c r="BE472">
        <f t="shared" si="423"/>
        <v>9.1431556948798329E-2</v>
      </c>
      <c r="BF472">
        <f t="shared" si="424"/>
        <v>2.4758603614761761E-4</v>
      </c>
      <c r="BG472">
        <f t="shared" si="425"/>
        <v>6.1604584527220632E-2</v>
      </c>
      <c r="BH472">
        <f t="shared" si="426"/>
        <v>3.137651821862348E-2</v>
      </c>
      <c r="BI472">
        <f t="shared" si="427"/>
        <v>3.8373048479868568E-2</v>
      </c>
      <c r="BL472">
        <f t="shared" si="428"/>
        <v>3.7999564595241797E-3</v>
      </c>
      <c r="BM472">
        <f t="shared" si="429"/>
        <v>7.3904936612503181E-3</v>
      </c>
      <c r="BN472">
        <f t="shared" si="430"/>
        <v>9.5146244109145916E-3</v>
      </c>
      <c r="BO472">
        <f t="shared" si="431"/>
        <v>1.4860126352485246E-4</v>
      </c>
      <c r="BP472">
        <f t="shared" si="432"/>
        <v>3.3357494237717528E-3</v>
      </c>
      <c r="BQ472">
        <f t="shared" si="433"/>
        <v>2.7976743619697681E-4</v>
      </c>
      <c r="BR472">
        <f t="shared" si="434"/>
        <v>1.7375504688524415E-2</v>
      </c>
      <c r="BS472">
        <f t="shared" si="435"/>
        <v>7.5222094665830823E-3</v>
      </c>
      <c r="BT472">
        <f t="shared" si="436"/>
        <v>7.3240442815442931E-4</v>
      </c>
      <c r="BU472">
        <f t="shared" si="437"/>
        <v>7.1823447891100857E-3</v>
      </c>
      <c r="BV472">
        <f t="shared" si="438"/>
        <v>4.1149525988147747E-5</v>
      </c>
      <c r="BW472">
        <f t="shared" si="439"/>
        <v>4.4232079116581112E-3</v>
      </c>
      <c r="BX472">
        <f t="shared" si="440"/>
        <v>7.761857458789635E-4</v>
      </c>
      <c r="BY472">
        <f t="shared" si="441"/>
        <v>1.7617184547320795E-3</v>
      </c>
    </row>
    <row r="473" spans="1:77" ht="15.75" thickBot="1">
      <c r="A473" s="1">
        <v>40641</v>
      </c>
      <c r="B473" s="3">
        <v>26.46</v>
      </c>
      <c r="C473" s="3">
        <v>369.9</v>
      </c>
      <c r="D473" s="3">
        <v>884.9</v>
      </c>
      <c r="E473" s="3">
        <v>880</v>
      </c>
      <c r="F473" s="2">
        <v>107.91</v>
      </c>
      <c r="G473" s="3">
        <v>4390</v>
      </c>
      <c r="H473" s="2">
        <v>299</v>
      </c>
      <c r="I473" s="3">
        <v>237.2</v>
      </c>
      <c r="J473" s="3">
        <v>454.8</v>
      </c>
      <c r="K473" s="3">
        <v>10570</v>
      </c>
      <c r="L473" s="3">
        <v>404.3</v>
      </c>
      <c r="M473" s="3">
        <v>184.7</v>
      </c>
      <c r="N473" s="3">
        <v>1015</v>
      </c>
      <c r="O473" s="3">
        <v>1270.9000000000001</v>
      </c>
      <c r="Q473">
        <f t="shared" si="387"/>
        <v>-4.8890560361037607E-3</v>
      </c>
      <c r="R473">
        <f t="shared" si="388"/>
        <v>5.436259853220984E-3</v>
      </c>
      <c r="S473">
        <f t="shared" si="389"/>
        <v>-1.1299435028251157E-4</v>
      </c>
      <c r="T473">
        <f t="shared" si="390"/>
        <v>-1.1124845488257082E-2</v>
      </c>
      <c r="U473">
        <f t="shared" si="391"/>
        <v>1.6708437761068654E-3</v>
      </c>
      <c r="V473">
        <f t="shared" si="392"/>
        <v>-2.0459195271652648E-3</v>
      </c>
      <c r="W473">
        <f t="shared" si="393"/>
        <v>3.3557046979865771E-3</v>
      </c>
      <c r="X473">
        <f t="shared" si="394"/>
        <v>5.9372349448684357E-3</v>
      </c>
      <c r="Y473">
        <f t="shared" si="395"/>
        <v>-3.2873109796186717E-3</v>
      </c>
      <c r="Z473">
        <f t="shared" si="396"/>
        <v>-1.6286644951140065E-2</v>
      </c>
      <c r="AA473">
        <f t="shared" si="397"/>
        <v>7.4257425742577066E-4</v>
      </c>
      <c r="AB473">
        <f t="shared" si="398"/>
        <v>2.6111111111111047E-2</v>
      </c>
      <c r="AC473">
        <f t="shared" si="399"/>
        <v>0</v>
      </c>
      <c r="AD473">
        <f t="shared" si="399"/>
        <v>-1.3358478705011931E-3</v>
      </c>
      <c r="AG473">
        <f t="shared" si="400"/>
        <v>2.8870733307699106E-5</v>
      </c>
      <c r="AH473">
        <f t="shared" si="401"/>
        <v>5.3277092206181172E-5</v>
      </c>
      <c r="AI473">
        <f t="shared" si="402"/>
        <v>3.524451683617288E-8</v>
      </c>
      <c r="AJ473">
        <f t="shared" si="403"/>
        <v>1.2070494679879644E-4</v>
      </c>
      <c r="AK473">
        <f t="shared" si="404"/>
        <v>3.7653579308816474E-6</v>
      </c>
      <c r="AL473">
        <f t="shared" si="405"/>
        <v>5.2111505641430605E-6</v>
      </c>
      <c r="AM473">
        <f t="shared" si="406"/>
        <v>2.2529501999819383E-5</v>
      </c>
      <c r="AN473">
        <f t="shared" si="407"/>
        <v>5.1383415106301647E-5</v>
      </c>
      <c r="AO473">
        <f t="shared" si="408"/>
        <v>1.3666081392642059E-5</v>
      </c>
      <c r="AP473">
        <f t="shared" si="409"/>
        <v>2.8142239523529065E-4</v>
      </c>
      <c r="AQ473">
        <f t="shared" si="410"/>
        <v>1.099729346732419E-6</v>
      </c>
      <c r="AR473">
        <f t="shared" si="411"/>
        <v>6.9021677827003122E-4</v>
      </c>
      <c r="AS473">
        <f t="shared" si="412"/>
        <v>4.420660841751336E-8</v>
      </c>
      <c r="AT473">
        <f t="shared" si="413"/>
        <v>1.38050459420376E-6</v>
      </c>
      <c r="AV473">
        <f t="shared" si="414"/>
        <v>7.8239608801956059E-2</v>
      </c>
      <c r="AW473">
        <f t="shared" si="415"/>
        <v>7.5290697674418539E-2</v>
      </c>
      <c r="AX473">
        <f t="shared" si="416"/>
        <v>9.8981619473422655E-2</v>
      </c>
      <c r="AY473">
        <f t="shared" si="417"/>
        <v>1.3708098145374931E-2</v>
      </c>
      <c r="AZ473">
        <f t="shared" si="418"/>
        <v>5.1856906131201801E-2</v>
      </c>
      <c r="BA473">
        <f t="shared" si="419"/>
        <v>2.8343874443663621E-2</v>
      </c>
      <c r="BB473">
        <f t="shared" si="420"/>
        <v>0.14559386973180077</v>
      </c>
      <c r="BC473">
        <f t="shared" si="421"/>
        <v>6.9431920649233439E-2</v>
      </c>
      <c r="BD473">
        <f t="shared" si="422"/>
        <v>4.3119266055045895E-2</v>
      </c>
      <c r="BE473">
        <f t="shared" si="423"/>
        <v>0.10622710622710622</v>
      </c>
      <c r="BF473">
        <f t="shared" si="424"/>
        <v>1.0750000000000029E-2</v>
      </c>
      <c r="BG473">
        <f t="shared" si="425"/>
        <v>5.2421652421652358E-2</v>
      </c>
      <c r="BH473">
        <f t="shared" si="426"/>
        <v>-2.9469548133595285E-3</v>
      </c>
      <c r="BI473">
        <f t="shared" si="427"/>
        <v>4.8424352417092927E-2</v>
      </c>
      <c r="BL473">
        <f t="shared" si="428"/>
        <v>4.3030558030914745E-3</v>
      </c>
      <c r="BM473">
        <f t="shared" si="429"/>
        <v>1.2276631694419766E-2</v>
      </c>
      <c r="BN473">
        <f t="shared" si="430"/>
        <v>1.1062246201433614E-2</v>
      </c>
      <c r="BO473">
        <f t="shared" si="431"/>
        <v>2.4264944083956272E-4</v>
      </c>
      <c r="BP473">
        <f t="shared" si="432"/>
        <v>3.130885549707581E-3</v>
      </c>
      <c r="BQ473">
        <f t="shared" si="433"/>
        <v>7.9123156530947012E-4</v>
      </c>
      <c r="BR473">
        <f t="shared" si="434"/>
        <v>2.9648573119439144E-2</v>
      </c>
      <c r="BS473">
        <f t="shared" si="435"/>
        <v>8.2049914156408117E-3</v>
      </c>
      <c r="BT473">
        <f t="shared" si="436"/>
        <v>1.1880397063189431E-3</v>
      </c>
      <c r="BU473">
        <f t="shared" si="437"/>
        <v>9.9090606622465171E-3</v>
      </c>
      <c r="BV473">
        <f t="shared" si="438"/>
        <v>2.8619177741209736E-4</v>
      </c>
      <c r="BW473">
        <f t="shared" si="439"/>
        <v>3.2860719135764951E-3</v>
      </c>
      <c r="BX473">
        <f t="shared" si="440"/>
        <v>4.1775057816601528E-5</v>
      </c>
      <c r="BY473">
        <f t="shared" si="441"/>
        <v>2.7065105076088387E-3</v>
      </c>
    </row>
    <row r="474" spans="1:77" ht="15.75" thickBot="1">
      <c r="A474" s="1">
        <v>40640</v>
      </c>
      <c r="B474" s="3">
        <v>26.59</v>
      </c>
      <c r="C474" s="3">
        <v>367.9</v>
      </c>
      <c r="D474" s="3">
        <v>885</v>
      </c>
      <c r="E474" s="3">
        <v>889.9</v>
      </c>
      <c r="F474" s="2">
        <v>107.73</v>
      </c>
      <c r="G474" s="3">
        <v>4399</v>
      </c>
      <c r="H474" s="2">
        <v>298</v>
      </c>
      <c r="I474" s="3">
        <v>235.8</v>
      </c>
      <c r="J474" s="3">
        <v>456.3</v>
      </c>
      <c r="K474" s="3">
        <v>10745</v>
      </c>
      <c r="L474" s="3">
        <v>404</v>
      </c>
      <c r="M474" s="3">
        <v>180</v>
      </c>
      <c r="N474" s="3">
        <v>1015</v>
      </c>
      <c r="O474" s="3">
        <v>1272.5999999999999</v>
      </c>
      <c r="Q474">
        <f t="shared" si="387"/>
        <v>2.2615906520919229E-3</v>
      </c>
      <c r="R474">
        <f t="shared" si="388"/>
        <v>-1.0755579456843238E-2</v>
      </c>
      <c r="S474">
        <f t="shared" si="389"/>
        <v>-8.9585666293393058E-3</v>
      </c>
      <c r="T474">
        <f t="shared" si="390"/>
        <v>5.5367231638417825E-3</v>
      </c>
      <c r="U474">
        <f t="shared" si="391"/>
        <v>-1.1651376146788954E-2</v>
      </c>
      <c r="V474">
        <f t="shared" si="392"/>
        <v>-1.362088535754824E-3</v>
      </c>
      <c r="W474">
        <f t="shared" si="393"/>
        <v>3.3670033670033669E-3</v>
      </c>
      <c r="X474">
        <f t="shared" si="394"/>
        <v>7.6923076923077413E-3</v>
      </c>
      <c r="Y474">
        <f t="shared" si="395"/>
        <v>-3.9292730844793962E-3</v>
      </c>
      <c r="Z474">
        <f t="shared" si="396"/>
        <v>-4.6511627906976747E-4</v>
      </c>
      <c r="AA474">
        <f t="shared" si="397"/>
        <v>-7.3710073710073713E-3</v>
      </c>
      <c r="AB474">
        <f t="shared" si="398"/>
        <v>5.5865921787709499E-3</v>
      </c>
      <c r="AC474">
        <f t="shared" si="399"/>
        <v>1.9743336623889436E-3</v>
      </c>
      <c r="AD474">
        <f t="shared" si="399"/>
        <v>-2.1953896816686385E-3</v>
      </c>
      <c r="AG474">
        <f t="shared" si="400"/>
        <v>3.1594969956065741E-6</v>
      </c>
      <c r="AH474">
        <f t="shared" si="401"/>
        <v>7.9080530519559634E-5</v>
      </c>
      <c r="AI474">
        <f t="shared" si="402"/>
        <v>7.4958142356351855E-5</v>
      </c>
      <c r="AJ474">
        <f t="shared" si="403"/>
        <v>3.2205492739406989E-5</v>
      </c>
      <c r="AK474">
        <f t="shared" si="404"/>
        <v>1.295446177846107E-4</v>
      </c>
      <c r="AL474">
        <f t="shared" si="405"/>
        <v>2.5566841861671501E-6</v>
      </c>
      <c r="AM474">
        <f t="shared" si="406"/>
        <v>2.2636888495421342E-5</v>
      </c>
      <c r="AN474">
        <f t="shared" si="407"/>
        <v>7.9625199687276626E-5</v>
      </c>
      <c r="AO474">
        <f t="shared" si="408"/>
        <v>1.8824564541816498E-5</v>
      </c>
      <c r="AP474">
        <f t="shared" si="409"/>
        <v>9.1034536493749216E-7</v>
      </c>
      <c r="AQ474">
        <f t="shared" si="410"/>
        <v>4.9912837685029076E-5</v>
      </c>
      <c r="AR474">
        <f t="shared" si="411"/>
        <v>3.3033274848011551E-5</v>
      </c>
      <c r="AS474">
        <f t="shared" si="412"/>
        <v>3.1119781971530364E-6</v>
      </c>
      <c r="AT474">
        <f t="shared" si="413"/>
        <v>4.1391518938282466E-6</v>
      </c>
      <c r="AV474">
        <f t="shared" si="414"/>
        <v>7.1745264006449067E-2</v>
      </c>
      <c r="AW474">
        <f t="shared" si="415"/>
        <v>4.0441176470588105E-2</v>
      </c>
      <c r="AX474">
        <f t="shared" si="416"/>
        <v>8.9901477832512317E-2</v>
      </c>
      <c r="AY474">
        <f t="shared" si="417"/>
        <v>2.6294545035174668E-2</v>
      </c>
      <c r="AZ474">
        <f t="shared" si="418"/>
        <v>5.4109589041095897E-2</v>
      </c>
      <c r="BA474">
        <f t="shared" si="419"/>
        <v>2.9005847953216375E-2</v>
      </c>
      <c r="BB474">
        <f t="shared" si="420"/>
        <v>0.1037037037037037</v>
      </c>
      <c r="BC474">
        <f t="shared" si="421"/>
        <v>8.0659945004583053E-2</v>
      </c>
      <c r="BD474">
        <f t="shared" si="422"/>
        <v>5.3810623556582012E-2</v>
      </c>
      <c r="BE474">
        <f t="shared" si="423"/>
        <v>0.12513089005235603</v>
      </c>
      <c r="BF474">
        <f t="shared" si="424"/>
        <v>2.4813895781637717E-3</v>
      </c>
      <c r="BG474">
        <f t="shared" si="425"/>
        <v>1.1235955056179775E-2</v>
      </c>
      <c r="BH474">
        <f t="shared" si="426"/>
        <v>-1.9665683382497543E-3</v>
      </c>
      <c r="BI474">
        <f t="shared" si="427"/>
        <v>4.2943779708244437E-2</v>
      </c>
      <c r="BL474">
        <f t="shared" si="428"/>
        <v>3.4932043960140559E-3</v>
      </c>
      <c r="BM474">
        <f t="shared" si="429"/>
        <v>5.7684695361115666E-3</v>
      </c>
      <c r="BN474">
        <f t="shared" si="430"/>
        <v>9.2346471849971707E-3</v>
      </c>
      <c r="BO474">
        <f t="shared" si="431"/>
        <v>7.9319151418171994E-4</v>
      </c>
      <c r="BP474">
        <f t="shared" si="432"/>
        <v>3.3880547956216551E-3</v>
      </c>
      <c r="BQ474">
        <f t="shared" si="433"/>
        <v>8.289108663539637E-4</v>
      </c>
      <c r="BR474">
        <f t="shared" si="434"/>
        <v>1.697742396760684E-2</v>
      </c>
      <c r="BS474">
        <f t="shared" si="435"/>
        <v>1.0365160449506451E-2</v>
      </c>
      <c r="BT474">
        <f t="shared" si="436"/>
        <v>2.0393632231844091E-3</v>
      </c>
      <c r="BU474">
        <f t="shared" si="437"/>
        <v>1.4029940232260858E-2</v>
      </c>
      <c r="BV474">
        <f t="shared" si="438"/>
        <v>7.4798163842899884E-5</v>
      </c>
      <c r="BW474">
        <f t="shared" si="439"/>
        <v>2.6045352176539397E-4</v>
      </c>
      <c r="BX474">
        <f t="shared" si="440"/>
        <v>3.0063028643118876E-5</v>
      </c>
      <c r="BY474">
        <f t="shared" si="441"/>
        <v>2.1663030879641365E-3</v>
      </c>
    </row>
    <row r="475" spans="1:77" ht="15.75" thickBot="1">
      <c r="A475" s="1">
        <v>40639</v>
      </c>
      <c r="B475" s="3">
        <v>26.53</v>
      </c>
      <c r="C475" s="3">
        <v>371.9</v>
      </c>
      <c r="D475" s="3">
        <v>893</v>
      </c>
      <c r="E475" s="3">
        <v>885</v>
      </c>
      <c r="F475" s="2">
        <v>109</v>
      </c>
      <c r="G475" s="3">
        <v>4405</v>
      </c>
      <c r="H475" s="2">
        <v>297</v>
      </c>
      <c r="I475" s="3">
        <v>234</v>
      </c>
      <c r="J475" s="3">
        <v>458.1</v>
      </c>
      <c r="K475" s="3">
        <v>10750</v>
      </c>
      <c r="L475" s="3">
        <v>407</v>
      </c>
      <c r="M475" s="3">
        <v>179</v>
      </c>
      <c r="N475" s="3">
        <v>1013</v>
      </c>
      <c r="O475" s="3">
        <v>1275.4000000000001</v>
      </c>
      <c r="Q475">
        <f t="shared" si="387"/>
        <v>1.1320754716981562E-3</v>
      </c>
      <c r="R475">
        <f t="shared" si="388"/>
        <v>1.7231947483588497E-2</v>
      </c>
      <c r="S475">
        <f t="shared" si="389"/>
        <v>5.6306306306306304E-3</v>
      </c>
      <c r="T475">
        <f t="shared" si="390"/>
        <v>1.2701682114658453E-2</v>
      </c>
      <c r="U475">
        <f t="shared" si="391"/>
        <v>1.3953488372093023E-2</v>
      </c>
      <c r="V475">
        <f t="shared" si="392"/>
        <v>2.2753128555176336E-3</v>
      </c>
      <c r="W475">
        <f t="shared" si="393"/>
        <v>2.3784901758014398E-2</v>
      </c>
      <c r="X475">
        <f t="shared" si="394"/>
        <v>2.1834061135371178E-2</v>
      </c>
      <c r="Y475">
        <f t="shared" si="395"/>
        <v>3.1756756756756807E-2</v>
      </c>
      <c r="Z475">
        <f t="shared" si="396"/>
        <v>1.4055277803980757E-2</v>
      </c>
      <c r="AA475">
        <f t="shared" si="397"/>
        <v>1.2300123001230013E-3</v>
      </c>
      <c r="AB475">
        <f t="shared" si="398"/>
        <v>2.5141744459080156E-2</v>
      </c>
      <c r="AC475">
        <f t="shared" si="399"/>
        <v>2.1581282775312603E-2</v>
      </c>
      <c r="AD475">
        <f t="shared" si="399"/>
        <v>9.1786675106821786E-3</v>
      </c>
      <c r="AG475">
        <f t="shared" si="400"/>
        <v>4.1988095276991143E-7</v>
      </c>
      <c r="AH475">
        <f t="shared" si="401"/>
        <v>3.6461151999168316E-4</v>
      </c>
      <c r="AI475">
        <f t="shared" si="402"/>
        <v>3.5181033959597572E-5</v>
      </c>
      <c r="AJ475">
        <f t="shared" si="403"/>
        <v>1.6486424661256763E-4</v>
      </c>
      <c r="AK475">
        <f t="shared" si="404"/>
        <v>2.0229650585290904E-4</v>
      </c>
      <c r="AL475">
        <f t="shared" si="405"/>
        <v>4.155229148972542E-6</v>
      </c>
      <c r="AM475">
        <f t="shared" si="406"/>
        <v>6.3381699410177664E-4</v>
      </c>
      <c r="AN475">
        <f t="shared" si="407"/>
        <v>5.3199647526793532E-4</v>
      </c>
      <c r="AO475">
        <f t="shared" si="408"/>
        <v>9.8265330466488945E-4</v>
      </c>
      <c r="AP475">
        <f t="shared" si="409"/>
        <v>1.8404378694354299E-4</v>
      </c>
      <c r="AQ475">
        <f t="shared" si="410"/>
        <v>2.3596580615217133E-6</v>
      </c>
      <c r="AR475">
        <f t="shared" si="411"/>
        <v>6.402220931000256E-4</v>
      </c>
      <c r="AS475">
        <f t="shared" si="412"/>
        <v>4.5672088474882594E-4</v>
      </c>
      <c r="AT475">
        <f t="shared" si="413"/>
        <v>8.7227504627181767E-5</v>
      </c>
      <c r="AV475">
        <f t="shared" si="414"/>
        <v>7.670454545454547E-2</v>
      </c>
      <c r="AW475">
        <f t="shared" si="415"/>
        <v>6.592146746918888E-2</v>
      </c>
      <c r="AX475">
        <f t="shared" si="416"/>
        <v>0.10725356478611284</v>
      </c>
      <c r="AY475">
        <f t="shared" si="417"/>
        <v>1.7241379310344827E-2</v>
      </c>
      <c r="AZ475">
        <f t="shared" si="418"/>
        <v>6.3414634146341464E-2</v>
      </c>
      <c r="BA475">
        <f t="shared" si="419"/>
        <v>3.891509433962264E-2</v>
      </c>
      <c r="BB475">
        <f t="shared" si="420"/>
        <v>8.0392870134594493E-2</v>
      </c>
      <c r="BC475">
        <f t="shared" si="421"/>
        <v>0.13043478260869565</v>
      </c>
      <c r="BD475">
        <f t="shared" si="422"/>
        <v>4.4459644322845417E-2</v>
      </c>
      <c r="BE475">
        <f t="shared" si="423"/>
        <v>0.11979166666666667</v>
      </c>
      <c r="BF475">
        <f t="shared" si="424"/>
        <v>9.4246031746032036E-3</v>
      </c>
      <c r="BG475">
        <f t="shared" si="425"/>
        <v>0</v>
      </c>
      <c r="BH475">
        <f t="shared" si="426"/>
        <v>3.9643211100099107E-3</v>
      </c>
      <c r="BI475">
        <f t="shared" si="427"/>
        <v>4.6095800524934422E-2</v>
      </c>
      <c r="BL475">
        <f t="shared" si="428"/>
        <v>4.1040190298334929E-3</v>
      </c>
      <c r="BM475">
        <f t="shared" si="429"/>
        <v>1.0288193457898108E-2</v>
      </c>
      <c r="BN475">
        <f t="shared" si="430"/>
        <v>1.2870711594112398E-2</v>
      </c>
      <c r="BO475">
        <f t="shared" si="431"/>
        <v>3.6521083509362851E-4</v>
      </c>
      <c r="BP475">
        <f t="shared" si="432"/>
        <v>4.5578761723812358E-3</v>
      </c>
      <c r="BQ475">
        <f t="shared" si="433"/>
        <v>1.4976945335405244E-3</v>
      </c>
      <c r="BR475">
        <f t="shared" si="434"/>
        <v>1.1446134856383508E-2</v>
      </c>
      <c r="BS475">
        <f t="shared" si="435"/>
        <v>2.2977790799368725E-2</v>
      </c>
      <c r="BT475">
        <f t="shared" si="436"/>
        <v>1.2822365074719709E-3</v>
      </c>
      <c r="BU475">
        <f t="shared" si="437"/>
        <v>1.2793606355793134E-2</v>
      </c>
      <c r="BV475">
        <f t="shared" si="438"/>
        <v>2.4310443828296307E-4</v>
      </c>
      <c r="BW475">
        <f t="shared" si="439"/>
        <v>2.4035657626576671E-5</v>
      </c>
      <c r="BX475">
        <f t="shared" si="440"/>
        <v>2.0062622622693726E-7</v>
      </c>
      <c r="BY475">
        <f t="shared" si="441"/>
        <v>2.4696508706813368E-3</v>
      </c>
    </row>
    <row r="476" spans="1:77" ht="15.75" thickBot="1">
      <c r="A476" s="1">
        <v>40638</v>
      </c>
      <c r="B476" s="3">
        <v>26.5</v>
      </c>
      <c r="C476" s="3">
        <v>365.6</v>
      </c>
      <c r="D476" s="3">
        <v>888</v>
      </c>
      <c r="E476" s="3">
        <v>873.9</v>
      </c>
      <c r="F476" s="2">
        <v>107.5</v>
      </c>
      <c r="G476" s="3">
        <v>4395</v>
      </c>
      <c r="H476" s="2">
        <v>290.10000000000002</v>
      </c>
      <c r="I476" s="3">
        <v>229</v>
      </c>
      <c r="J476" s="3">
        <v>444</v>
      </c>
      <c r="K476" s="3">
        <v>10601</v>
      </c>
      <c r="L476" s="3">
        <v>406.5</v>
      </c>
      <c r="M476" s="3">
        <v>174.61</v>
      </c>
      <c r="N476" s="3">
        <v>991.6</v>
      </c>
      <c r="O476" s="3">
        <v>1263.8</v>
      </c>
      <c r="Q476">
        <f t="shared" si="387"/>
        <v>3.7750094375241841E-4</v>
      </c>
      <c r="R476">
        <f t="shared" si="388"/>
        <v>-2.2459893048128281E-2</v>
      </c>
      <c r="S476">
        <f t="shared" si="389"/>
        <v>-1.9107564347533386E-3</v>
      </c>
      <c r="T476">
        <f t="shared" si="390"/>
        <v>-7.4957410562180833E-3</v>
      </c>
      <c r="U476">
        <f t="shared" si="391"/>
        <v>2.9496265083317354E-2</v>
      </c>
      <c r="V476">
        <f t="shared" si="392"/>
        <v>1.1389521640091116E-3</v>
      </c>
      <c r="W476">
        <f t="shared" si="393"/>
        <v>-6.5068493150684152E-3</v>
      </c>
      <c r="X476">
        <f t="shared" si="394"/>
        <v>-1.6323024054982867E-2</v>
      </c>
      <c r="Y476">
        <f t="shared" si="395"/>
        <v>-8.9285714285714281E-3</v>
      </c>
      <c r="Z476">
        <f t="shared" si="396"/>
        <v>9.6190476190476191E-3</v>
      </c>
      <c r="AA476">
        <f t="shared" si="397"/>
        <v>-9.8304251658878667E-4</v>
      </c>
      <c r="AB476">
        <f t="shared" si="398"/>
        <v>-1.1716096898347255E-2</v>
      </c>
      <c r="AC476">
        <f t="shared" si="399"/>
        <v>-6.0144346431435444E-3</v>
      </c>
      <c r="AD476">
        <f t="shared" si="399"/>
        <v>-3.155071777882947E-3</v>
      </c>
      <c r="AG476">
        <f t="shared" si="400"/>
        <v>1.1361920880786188E-8</v>
      </c>
      <c r="AH476">
        <f t="shared" si="401"/>
        <v>4.2423793525385054E-4</v>
      </c>
      <c r="AI476">
        <f t="shared" si="402"/>
        <v>2.5921864699473135E-6</v>
      </c>
      <c r="AJ476">
        <f t="shared" si="403"/>
        <v>5.4132451221593377E-5</v>
      </c>
      <c r="AK476">
        <f t="shared" si="404"/>
        <v>8.8600727458684205E-4</v>
      </c>
      <c r="AL476">
        <f t="shared" si="405"/>
        <v>8.1374332407349543E-7</v>
      </c>
      <c r="AM476">
        <f t="shared" si="406"/>
        <v>2.6173750249509282E-5</v>
      </c>
      <c r="AN476">
        <f t="shared" si="407"/>
        <v>2.2776956298255994E-4</v>
      </c>
      <c r="AO476">
        <f t="shared" si="408"/>
        <v>8.7198744361934166E-5</v>
      </c>
      <c r="AP476">
        <f t="shared" si="409"/>
        <v>8.3357697844469217E-5</v>
      </c>
      <c r="AQ476">
        <f t="shared" si="410"/>
        <v>4.5824365142193735E-7</v>
      </c>
      <c r="AR476">
        <f t="shared" si="411"/>
        <v>1.3352336245855571E-4</v>
      </c>
      <c r="AS476">
        <f t="shared" si="412"/>
        <v>3.8746744674804518E-5</v>
      </c>
      <c r="AT476">
        <f t="shared" si="413"/>
        <v>8.9650699763111917E-6</v>
      </c>
      <c r="AV476">
        <f t="shared" si="414"/>
        <v>6.2550120288692806E-2</v>
      </c>
      <c r="AW476">
        <f t="shared" si="415"/>
        <v>6.5889212827988403E-2</v>
      </c>
      <c r="AX476">
        <f t="shared" si="416"/>
        <v>9.8330241187384038E-2</v>
      </c>
      <c r="AY476">
        <f t="shared" si="417"/>
        <v>-1.3712718546452353E-3</v>
      </c>
      <c r="AZ476">
        <f t="shared" si="418"/>
        <v>4.878048780487805E-2</v>
      </c>
      <c r="BA476">
        <f t="shared" si="419"/>
        <v>3.9007092198581561E-2</v>
      </c>
      <c r="BB476">
        <f t="shared" si="420"/>
        <v>5.2230685527747678E-2</v>
      </c>
      <c r="BC476">
        <f t="shared" si="421"/>
        <v>0.14385614385614393</v>
      </c>
      <c r="BD476">
        <f t="shared" si="422"/>
        <v>3.1358885017421602E-2</v>
      </c>
      <c r="BE476">
        <f t="shared" si="423"/>
        <v>0.12085007401141891</v>
      </c>
      <c r="BF476">
        <f t="shared" si="424"/>
        <v>0</v>
      </c>
      <c r="BG476">
        <f t="shared" si="425"/>
        <v>-2.4525139664804393E-2</v>
      </c>
      <c r="BH476">
        <f t="shared" si="426"/>
        <v>-3.8215324927255073E-2</v>
      </c>
      <c r="BI476">
        <f t="shared" si="427"/>
        <v>3.3698674955013948E-2</v>
      </c>
      <c r="BL476">
        <f t="shared" si="428"/>
        <v>2.4908277157251373E-3</v>
      </c>
      <c r="BM476">
        <f t="shared" si="429"/>
        <v>1.0281651274504965E-2</v>
      </c>
      <c r="BN476">
        <f t="shared" si="430"/>
        <v>1.0925650189221764E-2</v>
      </c>
      <c r="BO476">
        <f t="shared" si="431"/>
        <v>2.4784368939240333E-7</v>
      </c>
      <c r="BP476">
        <f t="shared" si="432"/>
        <v>2.7960721291814664E-3</v>
      </c>
      <c r="BQ476">
        <f t="shared" si="433"/>
        <v>1.5048236422071479E-3</v>
      </c>
      <c r="BR476">
        <f t="shared" si="434"/>
        <v>6.2132901395654822E-3</v>
      </c>
      <c r="BS476">
        <f t="shared" si="435"/>
        <v>2.7226858221382474E-2</v>
      </c>
      <c r="BT476">
        <f t="shared" si="436"/>
        <v>5.1563377324327522E-4</v>
      </c>
      <c r="BU476">
        <f t="shared" si="437"/>
        <v>1.303415700476185E-2</v>
      </c>
      <c r="BV476">
        <f t="shared" si="438"/>
        <v>3.803440015936562E-5</v>
      </c>
      <c r="BW476">
        <f t="shared" si="439"/>
        <v>3.8504337900893974E-4</v>
      </c>
      <c r="BX476">
        <f t="shared" si="440"/>
        <v>1.7415375263934798E-3</v>
      </c>
      <c r="BY476">
        <f t="shared" si="441"/>
        <v>1.3911748523386957E-3</v>
      </c>
    </row>
    <row r="477" spans="1:77" ht="15.75" thickBot="1">
      <c r="A477" s="1">
        <v>40637</v>
      </c>
      <c r="B477" s="3">
        <v>26.49</v>
      </c>
      <c r="C477" s="3">
        <v>374</v>
      </c>
      <c r="D477" s="3">
        <v>889.7</v>
      </c>
      <c r="E477" s="3">
        <v>880.5</v>
      </c>
      <c r="F477" s="2">
        <v>104.42</v>
      </c>
      <c r="G477" s="3">
        <v>4390</v>
      </c>
      <c r="H477" s="2">
        <v>292</v>
      </c>
      <c r="I477" s="3">
        <v>232.8</v>
      </c>
      <c r="J477" s="3">
        <v>448</v>
      </c>
      <c r="K477" s="3">
        <v>10500</v>
      </c>
      <c r="L477" s="3">
        <v>406.9</v>
      </c>
      <c r="M477" s="3">
        <v>176.68</v>
      </c>
      <c r="N477" s="3">
        <v>997.6</v>
      </c>
      <c r="O477" s="3">
        <v>1267.8</v>
      </c>
      <c r="Q477">
        <f t="shared" si="387"/>
        <v>1.8454440599769199E-2</v>
      </c>
      <c r="R477">
        <f t="shared" si="388"/>
        <v>2.0463847203274217E-2</v>
      </c>
      <c r="S477">
        <f t="shared" si="389"/>
        <v>1.8079871838883245E-2</v>
      </c>
      <c r="T477">
        <f t="shared" si="390"/>
        <v>-1.813853304614015E-3</v>
      </c>
      <c r="U477">
        <f t="shared" si="391"/>
        <v>-7.6555023923443341E-4</v>
      </c>
      <c r="V477">
        <f t="shared" si="392"/>
        <v>8.9634566766260623E-3</v>
      </c>
      <c r="W477">
        <f t="shared" si="393"/>
        <v>2.097902097902098E-2</v>
      </c>
      <c r="X477">
        <f t="shared" si="394"/>
        <v>8.5984522785905869E-4</v>
      </c>
      <c r="Y477">
        <f t="shared" si="395"/>
        <v>-1.2345679012345729E-2</v>
      </c>
      <c r="Z477">
        <f t="shared" si="396"/>
        <v>3.8240917782026767E-3</v>
      </c>
      <c r="AA477">
        <f t="shared" si="397"/>
        <v>-2.6960784313726049E-3</v>
      </c>
      <c r="AB477">
        <f t="shared" si="398"/>
        <v>1.5402298850574751E-2</v>
      </c>
      <c r="AC477">
        <f t="shared" si="399"/>
        <v>5.6451612903226037E-3</v>
      </c>
      <c r="AD477">
        <f t="shared" si="399"/>
        <v>8.3512288236697683E-3</v>
      </c>
      <c r="AG477">
        <f t="shared" si="400"/>
        <v>3.2293338368091676E-4</v>
      </c>
      <c r="AH477">
        <f t="shared" si="401"/>
        <v>4.9848167582749775E-4</v>
      </c>
      <c r="AI477">
        <f t="shared" si="402"/>
        <v>3.378465085550107E-4</v>
      </c>
      <c r="AJ477">
        <f t="shared" si="403"/>
        <v>2.8075955525213043E-6</v>
      </c>
      <c r="AK477">
        <f t="shared" si="404"/>
        <v>2.4595746880154224E-7</v>
      </c>
      <c r="AL477">
        <f t="shared" si="405"/>
        <v>7.6153228864034699E-5</v>
      </c>
      <c r="AM477">
        <f t="shared" si="406"/>
        <v>5.004098103636276E-4</v>
      </c>
      <c r="AN477">
        <f t="shared" si="407"/>
        <v>4.3715821046786226E-6</v>
      </c>
      <c r="AO477">
        <f t="shared" si="408"/>
        <v>1.6269345293562374E-4</v>
      </c>
      <c r="AP477">
        <f t="shared" si="409"/>
        <v>1.1122810984653389E-5</v>
      </c>
      <c r="AQ477">
        <f t="shared" si="410"/>
        <v>5.711970354940356E-6</v>
      </c>
      <c r="AR477">
        <f t="shared" si="411"/>
        <v>2.4221209835541073E-4</v>
      </c>
      <c r="AS477">
        <f t="shared" si="412"/>
        <v>2.9538220772447806E-5</v>
      </c>
      <c r="AT477">
        <f t="shared" si="413"/>
        <v>7.245632192728115E-5</v>
      </c>
      <c r="AV477">
        <f t="shared" si="414"/>
        <v>5.2861685214626322E-2</v>
      </c>
      <c r="AW477">
        <f t="shared" si="415"/>
        <v>5.0561797752808987E-2</v>
      </c>
      <c r="AX477">
        <f t="shared" si="416"/>
        <v>9.9752781211372127E-2</v>
      </c>
      <c r="AY477">
        <f t="shared" si="417"/>
        <v>-1.0118043844856661E-2</v>
      </c>
      <c r="AZ477">
        <f t="shared" si="418"/>
        <v>2.3725490196078447E-2</v>
      </c>
      <c r="BA477">
        <f t="shared" si="419"/>
        <v>2.5940640336527227E-2</v>
      </c>
      <c r="BB477">
        <f t="shared" si="420"/>
        <v>5.7587830496196944E-2</v>
      </c>
      <c r="BC477">
        <f t="shared" si="421"/>
        <v>0.17161550075490703</v>
      </c>
      <c r="BD477">
        <f t="shared" si="422"/>
        <v>2.7522935779816515E-2</v>
      </c>
      <c r="BE477">
        <f t="shared" si="423"/>
        <v>9.375E-2</v>
      </c>
      <c r="BF477">
        <f t="shared" si="424"/>
        <v>-5.1344743276284174E-3</v>
      </c>
      <c r="BG477">
        <f t="shared" si="425"/>
        <v>-1.2960893854748565E-2</v>
      </c>
      <c r="BH477">
        <f t="shared" si="426"/>
        <v>-3.6135265700483067E-2</v>
      </c>
      <c r="BI477">
        <f t="shared" si="427"/>
        <v>2.8223844282238408E-2</v>
      </c>
      <c r="BL477">
        <f t="shared" si="428"/>
        <v>1.6176289173054036E-3</v>
      </c>
      <c r="BM477">
        <f t="shared" si="429"/>
        <v>7.4082278168054504E-3</v>
      </c>
      <c r="BN477">
        <f t="shared" si="430"/>
        <v>1.1225058177090359E-2</v>
      </c>
      <c r="BO477">
        <f t="shared" si="431"/>
        <v>6.8044895154367393E-5</v>
      </c>
      <c r="BP477">
        <f t="shared" si="432"/>
        <v>7.7411380316512175E-4</v>
      </c>
      <c r="BQ477">
        <f t="shared" si="433"/>
        <v>6.6180673047838321E-4</v>
      </c>
      <c r="BR477">
        <f t="shared" si="434"/>
        <v>7.0865368964147159E-3</v>
      </c>
      <c r="BS477">
        <f t="shared" si="435"/>
        <v>3.7158340512500498E-2</v>
      </c>
      <c r="BT477">
        <f t="shared" si="436"/>
        <v>3.5613810172916815E-4</v>
      </c>
      <c r="BU477">
        <f t="shared" si="437"/>
        <v>7.5806901086695518E-3</v>
      </c>
      <c r="BV477">
        <f t="shared" si="438"/>
        <v>1.0665297358653082E-6</v>
      </c>
      <c r="BW477">
        <f t="shared" si="439"/>
        <v>6.4935819000714768E-5</v>
      </c>
      <c r="BX477">
        <f t="shared" si="440"/>
        <v>1.572255220866177E-3</v>
      </c>
      <c r="BY477">
        <f t="shared" si="441"/>
        <v>1.0127431565731487E-3</v>
      </c>
    </row>
    <row r="478" spans="1:77" ht="15.75" thickBot="1">
      <c r="A478" s="1">
        <v>40634</v>
      </c>
      <c r="B478" s="3">
        <v>26.01</v>
      </c>
      <c r="C478" s="3">
        <v>366.5</v>
      </c>
      <c r="D478" s="3">
        <v>873.9</v>
      </c>
      <c r="E478" s="3">
        <v>882.1</v>
      </c>
      <c r="F478" s="2">
        <v>104.5</v>
      </c>
      <c r="G478" s="3">
        <v>4351</v>
      </c>
      <c r="H478" s="2">
        <v>286</v>
      </c>
      <c r="I478" s="3">
        <v>232.6</v>
      </c>
      <c r="J478" s="3">
        <v>453.6</v>
      </c>
      <c r="K478" s="3">
        <v>10460</v>
      </c>
      <c r="L478" s="3">
        <v>408</v>
      </c>
      <c r="M478" s="3">
        <v>174</v>
      </c>
      <c r="N478" s="3">
        <v>992</v>
      </c>
      <c r="O478" s="3">
        <v>1257.3</v>
      </c>
      <c r="Q478">
        <f t="shared" si="387"/>
        <v>-2.7299925205684254E-2</v>
      </c>
      <c r="R478">
        <f t="shared" si="388"/>
        <v>2.7359781121751026E-3</v>
      </c>
      <c r="S478">
        <f t="shared" si="389"/>
        <v>-1.2319168173598528E-2</v>
      </c>
      <c r="T478">
        <f t="shared" si="390"/>
        <v>4.6697038724373835E-3</v>
      </c>
      <c r="U478">
        <f t="shared" si="391"/>
        <v>4.807692307692308E-3</v>
      </c>
      <c r="V478">
        <f t="shared" si="392"/>
        <v>-4.119935912108034E-3</v>
      </c>
      <c r="W478">
        <f t="shared" si="393"/>
        <v>1.4184397163120567E-2</v>
      </c>
      <c r="X478">
        <f t="shared" si="394"/>
        <v>4.7516198704103422E-3</v>
      </c>
      <c r="Y478">
        <f t="shared" si="395"/>
        <v>2.5084745762711917E-2</v>
      </c>
      <c r="Z478">
        <f t="shared" si="396"/>
        <v>3.357314148681055E-3</v>
      </c>
      <c r="AA478">
        <f t="shared" si="397"/>
        <v>7.4074074074074077E-3</v>
      </c>
      <c r="AB478">
        <f t="shared" si="398"/>
        <v>0</v>
      </c>
      <c r="AC478">
        <f t="shared" si="399"/>
        <v>-5.2146008824709641E-3</v>
      </c>
      <c r="AD478">
        <f t="shared" si="399"/>
        <v>0</v>
      </c>
      <c r="AG478">
        <f t="shared" si="400"/>
        <v>7.7195168184024333E-4</v>
      </c>
      <c r="AH478">
        <f t="shared" si="401"/>
        <v>2.1149275170790363E-5</v>
      </c>
      <c r="AI478">
        <f t="shared" si="402"/>
        <v>1.4444286620511002E-4</v>
      </c>
      <c r="AJ478">
        <f t="shared" si="403"/>
        <v>2.3116566440260592E-5</v>
      </c>
      <c r="AK478">
        <f t="shared" si="404"/>
        <v>2.5778991066807047E-5</v>
      </c>
      <c r="AL478">
        <f t="shared" si="405"/>
        <v>1.8981800772079834E-5</v>
      </c>
      <c r="AM478">
        <f t="shared" si="406"/>
        <v>2.4258740704095102E-4</v>
      </c>
      <c r="AN478">
        <f t="shared" si="407"/>
        <v>3.5791592690456213E-5</v>
      </c>
      <c r="AO478">
        <f t="shared" si="408"/>
        <v>6.0886995630528371E-4</v>
      </c>
      <c r="AP478">
        <f t="shared" si="409"/>
        <v>8.227203535896185E-6</v>
      </c>
      <c r="AQ478">
        <f t="shared" si="410"/>
        <v>5.9498282204626358E-5</v>
      </c>
      <c r="AR478">
        <f t="shared" si="411"/>
        <v>2.5877851239446424E-8</v>
      </c>
      <c r="AS478">
        <f t="shared" si="412"/>
        <v>2.942904698433023E-5</v>
      </c>
      <c r="AT478">
        <f t="shared" si="413"/>
        <v>2.5888522996185643E-8</v>
      </c>
      <c r="AV478">
        <f t="shared" si="414"/>
        <v>3.2142857142857237E-2</v>
      </c>
      <c r="AW478">
        <f t="shared" si="415"/>
        <v>3.0073074761101711E-2</v>
      </c>
      <c r="AX478">
        <f t="shared" si="416"/>
        <v>8.1559405940594035E-2</v>
      </c>
      <c r="AY478">
        <f t="shared" si="417"/>
        <v>-2.3036881160704348E-2</v>
      </c>
      <c r="AZ478">
        <f t="shared" si="418"/>
        <v>1.4563106796116505E-2</v>
      </c>
      <c r="BA478">
        <f t="shared" si="419"/>
        <v>8.576726935558646E-3</v>
      </c>
      <c r="BB478">
        <f t="shared" si="420"/>
        <v>3.2490974729241874E-2</v>
      </c>
      <c r="BC478">
        <f t="shared" si="421"/>
        <v>0.16591478696741851</v>
      </c>
      <c r="BD478">
        <f t="shared" si="422"/>
        <v>4.7333179404294615E-2</v>
      </c>
      <c r="BE478">
        <f t="shared" si="423"/>
        <v>9.816272965879265E-2</v>
      </c>
      <c r="BF478">
        <f t="shared" si="424"/>
        <v>-1.2239902080783353E-3</v>
      </c>
      <c r="BG478">
        <f t="shared" si="425"/>
        <v>-1.8058690744920929E-2</v>
      </c>
      <c r="BH478">
        <f t="shared" si="426"/>
        <v>-1.782178217821782E-2</v>
      </c>
      <c r="BI478">
        <f t="shared" si="427"/>
        <v>1.5589660743134051E-2</v>
      </c>
      <c r="BL478">
        <f t="shared" si="428"/>
        <v>3.8028626017557658E-4</v>
      </c>
      <c r="BM478">
        <f t="shared" si="429"/>
        <v>4.3010432682782504E-3</v>
      </c>
      <c r="BN478">
        <f t="shared" si="430"/>
        <v>7.7009399873734724E-3</v>
      </c>
      <c r="BO478">
        <f t="shared" si="431"/>
        <v>4.4807449890216727E-4</v>
      </c>
      <c r="BP478">
        <f t="shared" si="432"/>
        <v>3.4821490577293502E-4</v>
      </c>
      <c r="BQ478">
        <f t="shared" si="433"/>
        <v>6.9917879201830549E-5</v>
      </c>
      <c r="BR478">
        <f t="shared" si="434"/>
        <v>3.4910035744414088E-3</v>
      </c>
      <c r="BS478">
        <f t="shared" si="435"/>
        <v>3.4993042603061485E-2</v>
      </c>
      <c r="BT478">
        <f t="shared" si="436"/>
        <v>1.4962866970716527E-3</v>
      </c>
      <c r="BU478">
        <f t="shared" si="437"/>
        <v>8.3685699579341445E-3</v>
      </c>
      <c r="BV478">
        <f t="shared" si="438"/>
        <v>2.443535857035435E-5</v>
      </c>
      <c r="BW478">
        <f t="shared" si="439"/>
        <v>1.7308226517052125E-4</v>
      </c>
      <c r="BX478">
        <f t="shared" si="440"/>
        <v>4.5531835664662057E-4</v>
      </c>
      <c r="BY478">
        <f t="shared" si="441"/>
        <v>3.6823469278564162E-4</v>
      </c>
    </row>
    <row r="479" spans="1:77" ht="15.75" thickBot="1">
      <c r="A479" s="1">
        <v>40633</v>
      </c>
      <c r="B479" s="3">
        <v>26.74</v>
      </c>
      <c r="C479" s="3">
        <v>365.5</v>
      </c>
      <c r="D479" s="3">
        <v>884.8</v>
      </c>
      <c r="E479" s="3">
        <v>878</v>
      </c>
      <c r="F479" s="2">
        <v>104</v>
      </c>
      <c r="G479" s="3">
        <v>4369</v>
      </c>
      <c r="H479" s="2">
        <v>282</v>
      </c>
      <c r="I479" s="3">
        <v>231.5</v>
      </c>
      <c r="J479" s="3">
        <v>442.5</v>
      </c>
      <c r="K479" s="3">
        <v>10425</v>
      </c>
      <c r="L479" s="3">
        <v>405</v>
      </c>
      <c r="M479" s="3">
        <v>174</v>
      </c>
      <c r="N479" s="3">
        <v>997.2</v>
      </c>
      <c r="O479" s="3">
        <v>1257.3</v>
      </c>
      <c r="Q479">
        <f t="shared" si="387"/>
        <v>-2.9828486204325818E-3</v>
      </c>
      <c r="R479">
        <f t="shared" si="388"/>
        <v>2.7434842249657062E-3</v>
      </c>
      <c r="S479">
        <f t="shared" si="389"/>
        <v>-1.1286177226505781E-2</v>
      </c>
      <c r="T479">
        <f t="shared" si="390"/>
        <v>-1.0481235207934132E-2</v>
      </c>
      <c r="U479">
        <f t="shared" si="391"/>
        <v>-4.8053820278709427E-4</v>
      </c>
      <c r="V479">
        <f t="shared" si="392"/>
        <v>0</v>
      </c>
      <c r="W479">
        <f t="shared" si="393"/>
        <v>-1.4164305949007695E-3</v>
      </c>
      <c r="X479">
        <f t="shared" si="394"/>
        <v>-1.8235793044953399E-2</v>
      </c>
      <c r="Y479">
        <f t="shared" si="395"/>
        <v>-1.11731843575419E-2</v>
      </c>
      <c r="Z479">
        <f t="shared" si="396"/>
        <v>4.335260115606936E-3</v>
      </c>
      <c r="AA479">
        <f t="shared" si="397"/>
        <v>1.2500000000000001E-2</v>
      </c>
      <c r="AB479">
        <f t="shared" si="398"/>
        <v>-4.2918454935622317E-3</v>
      </c>
      <c r="AC479">
        <f t="shared" si="399"/>
        <v>-7.7611940298507008E-3</v>
      </c>
      <c r="AD479">
        <f t="shared" si="399"/>
        <v>-2.776015228426396E-3</v>
      </c>
      <c r="AG479">
        <f t="shared" si="400"/>
        <v>1.2019685969699354E-5</v>
      </c>
      <c r="AH479">
        <f t="shared" si="401"/>
        <v>2.1218370247588623E-5</v>
      </c>
      <c r="AI479">
        <f t="shared" si="402"/>
        <v>1.2068005997310672E-4</v>
      </c>
      <c r="AJ479">
        <f t="shared" si="403"/>
        <v>1.0697702893191641E-4</v>
      </c>
      <c r="AK479">
        <f t="shared" si="404"/>
        <v>4.4491024824555577E-8</v>
      </c>
      <c r="AL479">
        <f t="shared" si="405"/>
        <v>5.6109735625127417E-8</v>
      </c>
      <c r="AM479">
        <f t="shared" si="406"/>
        <v>6.5587402188735324E-10</v>
      </c>
      <c r="AN479">
        <f t="shared" si="407"/>
        <v>2.891634066703538E-4</v>
      </c>
      <c r="AO479">
        <f t="shared" si="408"/>
        <v>1.3415754289814282E-4</v>
      </c>
      <c r="AP479">
        <f t="shared" si="409"/>
        <v>1.4793686679253691E-5</v>
      </c>
      <c r="AQ479">
        <f t="shared" si="410"/>
        <v>1.6399633945824105E-4</v>
      </c>
      <c r="AR479">
        <f t="shared" si="411"/>
        <v>1.7064992056865948E-5</v>
      </c>
      <c r="AS479">
        <f t="shared" si="412"/>
        <v>6.3543978532647785E-5</v>
      </c>
      <c r="AT479">
        <f t="shared" si="413"/>
        <v>6.8388323226477877E-6</v>
      </c>
      <c r="AV479">
        <f t="shared" si="414"/>
        <v>8.3907580056748948E-2</v>
      </c>
      <c r="AW479">
        <f t="shared" si="415"/>
        <v>9.1044776119402981E-2</v>
      </c>
      <c r="AX479">
        <f t="shared" si="416"/>
        <v>0.10918891813965138</v>
      </c>
      <c r="AY479">
        <f t="shared" si="417"/>
        <v>-3.7280701754385963E-2</v>
      </c>
      <c r="AZ479">
        <f t="shared" si="418"/>
        <v>4.830917874396135E-3</v>
      </c>
      <c r="BA479">
        <f t="shared" si="419"/>
        <v>1.9603267211201866E-2</v>
      </c>
      <c r="BB479">
        <f t="shared" si="420"/>
        <v>3.9439734611131545E-2</v>
      </c>
      <c r="BC479">
        <f t="shared" si="421"/>
        <v>0.16390145801910505</v>
      </c>
      <c r="BD479">
        <f t="shared" si="422"/>
        <v>1.9585253456221197E-2</v>
      </c>
      <c r="BE479">
        <f t="shared" si="423"/>
        <v>0.11034188944509532</v>
      </c>
      <c r="BF479">
        <f t="shared" si="424"/>
        <v>7.462686567164179E-3</v>
      </c>
      <c r="BG479">
        <f t="shared" si="425"/>
        <v>-1.1925042589437787E-2</v>
      </c>
      <c r="BH479">
        <f t="shared" si="426"/>
        <v>-8.7475149105367342E-3</v>
      </c>
      <c r="BI479">
        <f t="shared" si="427"/>
        <v>2.2777190270885872E-2</v>
      </c>
      <c r="BL479">
        <f t="shared" si="428"/>
        <v>5.0787932461794204E-3</v>
      </c>
      <c r="BM479">
        <f t="shared" si="429"/>
        <v>1.6015925284551383E-2</v>
      </c>
      <c r="BN479">
        <f t="shared" si="430"/>
        <v>1.3313585605941237E-2</v>
      </c>
      <c r="BO479">
        <f t="shared" si="431"/>
        <v>1.2539807686655878E-3</v>
      </c>
      <c r="BP479">
        <f t="shared" si="432"/>
        <v>7.9715047567875615E-5</v>
      </c>
      <c r="BQ479">
        <f t="shared" si="433"/>
        <v>3.7590351854200439E-4</v>
      </c>
      <c r="BR479">
        <f t="shared" si="434"/>
        <v>4.360419836058004E-3</v>
      </c>
      <c r="BS479">
        <f t="shared" si="435"/>
        <v>3.4243852260480691E-2</v>
      </c>
      <c r="BT479">
        <f t="shared" si="436"/>
        <v>1.1955102805119416E-4</v>
      </c>
      <c r="BU479">
        <f t="shared" si="437"/>
        <v>1.0745198243986981E-2</v>
      </c>
      <c r="BV479">
        <f t="shared" si="438"/>
        <v>1.857739057822367E-4</v>
      </c>
      <c r="BW479">
        <f t="shared" si="439"/>
        <v>4.9314455174855526E-5</v>
      </c>
      <c r="BX479">
        <f t="shared" si="440"/>
        <v>1.5040380318125584E-4</v>
      </c>
      <c r="BY479">
        <f t="shared" si="441"/>
        <v>6.9574463867918548E-4</v>
      </c>
    </row>
    <row r="480" spans="1:77" ht="15.75" thickBot="1">
      <c r="A480" s="1">
        <v>40632</v>
      </c>
      <c r="B480" s="3">
        <v>26.82</v>
      </c>
      <c r="C480" s="3">
        <v>364.5</v>
      </c>
      <c r="D480" s="3">
        <v>894.9</v>
      </c>
      <c r="E480" s="3">
        <v>887.3</v>
      </c>
      <c r="F480" s="2">
        <v>104.05</v>
      </c>
      <c r="G480" s="3">
        <v>4369</v>
      </c>
      <c r="H480" s="2">
        <v>282.39999999999998</v>
      </c>
      <c r="I480" s="3">
        <v>235.8</v>
      </c>
      <c r="J480" s="3">
        <v>447.5</v>
      </c>
      <c r="K480" s="3">
        <v>10380</v>
      </c>
      <c r="L480" s="3">
        <v>400</v>
      </c>
      <c r="M480" s="3">
        <v>174.75</v>
      </c>
      <c r="N480" s="3">
        <v>1005</v>
      </c>
      <c r="O480" s="3">
        <v>1260.8</v>
      </c>
      <c r="Q480">
        <f t="shared" si="387"/>
        <v>2.1325209444021276E-2</v>
      </c>
      <c r="R480">
        <f t="shared" si="388"/>
        <v>-4.0983606557377051E-3</v>
      </c>
      <c r="S480">
        <f t="shared" si="389"/>
        <v>-1.1173184357544439E-4</v>
      </c>
      <c r="T480">
        <f t="shared" si="390"/>
        <v>9.4425483503981274E-3</v>
      </c>
      <c r="U480">
        <f t="shared" si="391"/>
        <v>4.8076923076920342E-4</v>
      </c>
      <c r="V480">
        <f t="shared" si="392"/>
        <v>6.2183325656379549E-3</v>
      </c>
      <c r="W480">
        <f t="shared" si="393"/>
        <v>1.582733812949632E-2</v>
      </c>
      <c r="X480">
        <f t="shared" si="394"/>
        <v>-3.3606557377049137E-2</v>
      </c>
      <c r="Y480">
        <f t="shared" si="395"/>
        <v>-1.0831122900088367E-2</v>
      </c>
      <c r="Z480">
        <f t="shared" si="396"/>
        <v>-9.6246390760346492E-4</v>
      </c>
      <c r="AA480">
        <f t="shared" si="397"/>
        <v>-1.2345679012345678E-2</v>
      </c>
      <c r="AB480">
        <f t="shared" si="398"/>
        <v>-9.9150141643059488E-3</v>
      </c>
      <c r="AC480">
        <f t="shared" si="399"/>
        <v>-1.1799410029498525E-2</v>
      </c>
      <c r="AD480">
        <f t="shared" si="399"/>
        <v>1.5888147442008262E-3</v>
      </c>
      <c r="AG480">
        <f t="shared" si="400"/>
        <v>4.3435212399183291E-4</v>
      </c>
      <c r="AH480">
        <f t="shared" si="401"/>
        <v>4.9974810757973486E-6</v>
      </c>
      <c r="AI480">
        <f t="shared" si="402"/>
        <v>3.5720144735115408E-8</v>
      </c>
      <c r="AJ480">
        <f t="shared" si="403"/>
        <v>9.1791987966162808E-5</v>
      </c>
      <c r="AK480">
        <f t="shared" si="404"/>
        <v>5.630678583512844E-7</v>
      </c>
      <c r="AL480">
        <f t="shared" si="405"/>
        <v>3.57778353670705E-5</v>
      </c>
      <c r="AM480">
        <f t="shared" si="406"/>
        <v>2.9646498856640601E-4</v>
      </c>
      <c r="AN480">
        <f t="shared" si="407"/>
        <v>1.0481775154368305E-3</v>
      </c>
      <c r="AO480">
        <f t="shared" si="408"/>
        <v>1.263505996908156E-4</v>
      </c>
      <c r="AP480">
        <f t="shared" si="409"/>
        <v>2.1067588707915222E-6</v>
      </c>
      <c r="AQ480">
        <f t="shared" si="410"/>
        <v>1.449513290607337E-4</v>
      </c>
      <c r="AR480">
        <f t="shared" si="411"/>
        <v>9.5143407546116016E-5</v>
      </c>
      <c r="AS480">
        <f t="shared" si="412"/>
        <v>1.4423202232750809E-4</v>
      </c>
      <c r="AT480">
        <f t="shared" si="413"/>
        <v>3.0614985650292044E-6</v>
      </c>
      <c r="AV480">
        <f t="shared" si="414"/>
        <v>9.9630996309963082E-2</v>
      </c>
      <c r="AW480">
        <f t="shared" si="415"/>
        <v>7.4904158065467338E-2</v>
      </c>
      <c r="AX480">
        <f t="shared" si="416"/>
        <v>0.11167701863354035</v>
      </c>
      <c r="AY480">
        <f t="shared" si="417"/>
        <v>-2.6015367727771729E-2</v>
      </c>
      <c r="AZ480">
        <f t="shared" si="418"/>
        <v>1.1175898931000888E-2</v>
      </c>
      <c r="BA480">
        <f t="shared" si="419"/>
        <v>2.3185011709601872E-2</v>
      </c>
      <c r="BB480">
        <f t="shared" si="420"/>
        <v>3.0280919372491624E-2</v>
      </c>
      <c r="BC480">
        <f t="shared" si="421"/>
        <v>0.19084894702287775</v>
      </c>
      <c r="BD480">
        <f t="shared" si="422"/>
        <v>2.4261844815747363E-2</v>
      </c>
      <c r="BE480">
        <f t="shared" si="423"/>
        <v>0.12216216216216216</v>
      </c>
      <c r="BF480">
        <f t="shared" si="424"/>
        <v>2.5062656641604009E-3</v>
      </c>
      <c r="BG480">
        <f t="shared" si="425"/>
        <v>-8.5763293310466373E-4</v>
      </c>
      <c r="BH480">
        <f t="shared" si="426"/>
        <v>-1.2770137524557957E-2</v>
      </c>
      <c r="BI480">
        <f t="shared" si="427"/>
        <v>2.4540874370225944E-2</v>
      </c>
      <c r="BL480">
        <f t="shared" si="428"/>
        <v>7.5670981068769617E-3</v>
      </c>
      <c r="BM480">
        <f t="shared" si="429"/>
        <v>1.2191123958920523E-2</v>
      </c>
      <c r="BN480">
        <f t="shared" si="430"/>
        <v>1.3893952772521334E-2</v>
      </c>
      <c r="BO480">
        <f t="shared" si="431"/>
        <v>5.8304172003860368E-4</v>
      </c>
      <c r="BP480">
        <f t="shared" si="432"/>
        <v>2.3327398098678184E-4</v>
      </c>
      <c r="BQ480">
        <f t="shared" si="433"/>
        <v>5.2761979481326534E-4</v>
      </c>
      <c r="BR480">
        <f t="shared" si="434"/>
        <v>3.2347269363054497E-3</v>
      </c>
      <c r="BS480">
        <f t="shared" si="435"/>
        <v>4.4943336037336724E-2</v>
      </c>
      <c r="BT480">
        <f t="shared" si="436"/>
        <v>2.4368866666550502E-4</v>
      </c>
      <c r="BU480">
        <f t="shared" si="437"/>
        <v>1.3335473526332372E-2</v>
      </c>
      <c r="BV480">
        <f t="shared" si="438"/>
        <v>7.5229068957513345E-5</v>
      </c>
      <c r="BW480">
        <f t="shared" si="439"/>
        <v>1.636189954847149E-5</v>
      </c>
      <c r="BX480">
        <f t="shared" si="440"/>
        <v>2.6525156250157699E-4</v>
      </c>
      <c r="BY480">
        <f t="shared" si="441"/>
        <v>7.918965116084733E-4</v>
      </c>
    </row>
    <row r="481" spans="1:77" ht="15.75" thickBot="1">
      <c r="A481" s="1">
        <v>40631</v>
      </c>
      <c r="B481" s="3">
        <v>26.26</v>
      </c>
      <c r="C481" s="3">
        <v>366</v>
      </c>
      <c r="D481" s="3">
        <v>895</v>
      </c>
      <c r="E481" s="3">
        <v>879</v>
      </c>
      <c r="F481" s="2">
        <v>104</v>
      </c>
      <c r="G481" s="3">
        <v>4342</v>
      </c>
      <c r="H481" s="2">
        <v>278</v>
      </c>
      <c r="I481" s="3">
        <v>244</v>
      </c>
      <c r="J481" s="3">
        <v>452.4</v>
      </c>
      <c r="K481" s="3">
        <v>10390</v>
      </c>
      <c r="L481" s="3">
        <v>405</v>
      </c>
      <c r="M481" s="3">
        <v>176.5</v>
      </c>
      <c r="N481" s="3">
        <v>1017</v>
      </c>
      <c r="O481" s="3">
        <v>1258.8</v>
      </c>
      <c r="Q481">
        <f t="shared" si="387"/>
        <v>1.6253869969040314E-2</v>
      </c>
      <c r="R481">
        <f t="shared" si="388"/>
        <v>-1.3477088948787063E-2</v>
      </c>
      <c r="S481">
        <f t="shared" si="389"/>
        <v>1.7970882620564097E-2</v>
      </c>
      <c r="T481">
        <f t="shared" si="390"/>
        <v>-9.9121423744086001E-3</v>
      </c>
      <c r="U481">
        <f t="shared" si="391"/>
        <v>3.47356233114627E-3</v>
      </c>
      <c r="V481">
        <f t="shared" si="392"/>
        <v>-1.0031919744642043E-2</v>
      </c>
      <c r="W481">
        <f t="shared" si="393"/>
        <v>-3.2269630692003488E-3</v>
      </c>
      <c r="X481">
        <f t="shared" si="394"/>
        <v>8.9285714285714288E-2</v>
      </c>
      <c r="Y481">
        <f t="shared" si="395"/>
        <v>-3.0850594975760999E-3</v>
      </c>
      <c r="Z481">
        <f t="shared" si="396"/>
        <v>7.223942208462332E-2</v>
      </c>
      <c r="AA481">
        <f t="shared" si="397"/>
        <v>2.2271714922048433E-3</v>
      </c>
      <c r="AB481">
        <f t="shared" si="398"/>
        <v>-6.1936936936936617E-3</v>
      </c>
      <c r="AC481">
        <f t="shared" si="399"/>
        <v>3.9486673247778872E-3</v>
      </c>
      <c r="AD481">
        <f t="shared" si="399"/>
        <v>1.1134086209637851E-3</v>
      </c>
      <c r="AG481">
        <f t="shared" si="400"/>
        <v>2.4868585760126627E-4</v>
      </c>
      <c r="AH481">
        <f t="shared" si="401"/>
        <v>1.3489040704050114E-4</v>
      </c>
      <c r="AI481">
        <f t="shared" si="402"/>
        <v>3.3385181244275221E-4</v>
      </c>
      <c r="AJ481">
        <f t="shared" si="403"/>
        <v>9.5528675348230136E-5</v>
      </c>
      <c r="AK481">
        <f t="shared" si="404"/>
        <v>1.4011333455720317E-5</v>
      </c>
      <c r="AL481">
        <f t="shared" si="405"/>
        <v>1.0544814420706003E-4</v>
      </c>
      <c r="AM481">
        <f t="shared" si="406"/>
        <v>3.3714193237191114E-6</v>
      </c>
      <c r="AN481">
        <f t="shared" si="407"/>
        <v>8.193273328519865E-3</v>
      </c>
      <c r="AO481">
        <f t="shared" si="408"/>
        <v>1.2211634111471426E-5</v>
      </c>
      <c r="AP481">
        <f t="shared" si="409"/>
        <v>5.1481225059963262E-3</v>
      </c>
      <c r="AQ481">
        <f t="shared" si="410"/>
        <v>6.4174925924428629E-6</v>
      </c>
      <c r="AR481">
        <f t="shared" si="411"/>
        <v>3.6395010683709105E-5</v>
      </c>
      <c r="AS481">
        <f t="shared" si="412"/>
        <v>1.3975736606772837E-5</v>
      </c>
      <c r="AT481">
        <f t="shared" si="413"/>
        <v>1.6238601884214768E-6</v>
      </c>
      <c r="AV481">
        <f t="shared" si="414"/>
        <v>7.976973684210531E-2</v>
      </c>
      <c r="AW481">
        <f t="shared" si="415"/>
        <v>6.0254924681344184E-2</v>
      </c>
      <c r="AX481">
        <f t="shared" si="416"/>
        <v>0.10493827160493827</v>
      </c>
      <c r="AY481">
        <f t="shared" si="417"/>
        <v>-6.2699936020473399E-2</v>
      </c>
      <c r="AZ481">
        <f t="shared" si="418"/>
        <v>1.1181332036947066E-2</v>
      </c>
      <c r="BA481">
        <f t="shared" si="419"/>
        <v>2.1647058823529412E-2</v>
      </c>
      <c r="BB481">
        <f t="shared" si="420"/>
        <v>-5.7224606580830563E-3</v>
      </c>
      <c r="BC481">
        <f t="shared" si="421"/>
        <v>0.21091811414392059</v>
      </c>
      <c r="BD481">
        <f t="shared" si="422"/>
        <v>3.2876712328767072E-2</v>
      </c>
      <c r="BE481">
        <f t="shared" si="423"/>
        <v>0.12934782608695652</v>
      </c>
      <c r="BF481">
        <f t="shared" si="424"/>
        <v>1.2500000000000001E-2</v>
      </c>
      <c r="BG481">
        <f t="shared" si="425"/>
        <v>8.5714285714285719E-3</v>
      </c>
      <c r="BH481">
        <f t="shared" si="426"/>
        <v>-3.9177277179236044E-3</v>
      </c>
      <c r="BI481">
        <f t="shared" si="427"/>
        <v>1.1815770436460128E-2</v>
      </c>
      <c r="BL481">
        <f t="shared" si="428"/>
        <v>4.5061427982227373E-3</v>
      </c>
      <c r="BM481">
        <f t="shared" si="429"/>
        <v>9.1707799957371459E-3</v>
      </c>
      <c r="BN481">
        <f t="shared" si="430"/>
        <v>1.2350736049849874E-2</v>
      </c>
      <c r="BO481">
        <f t="shared" si="431"/>
        <v>3.7003892879763473E-3</v>
      </c>
      <c r="BP481">
        <f t="shared" si="432"/>
        <v>2.3343997352200099E-4</v>
      </c>
      <c r="BQ481">
        <f t="shared" si="433"/>
        <v>4.5933161230452506E-4</v>
      </c>
      <c r="BR481">
        <f t="shared" si="434"/>
        <v>4.3561032249422719E-4</v>
      </c>
      <c r="BS481">
        <f t="shared" si="435"/>
        <v>5.3855371510747534E-2</v>
      </c>
      <c r="BT481">
        <f t="shared" si="436"/>
        <v>5.8686991536680965E-4</v>
      </c>
      <c r="BU481">
        <f t="shared" si="437"/>
        <v>1.5046698471057714E-2</v>
      </c>
      <c r="BV481">
        <f t="shared" si="438"/>
        <v>3.4846448998812244E-4</v>
      </c>
      <c r="BW481">
        <f t="shared" si="439"/>
        <v>1.8154991554317847E-4</v>
      </c>
      <c r="BX481">
        <f t="shared" si="440"/>
        <v>5.5266372675708431E-5</v>
      </c>
      <c r="BY481">
        <f t="shared" si="441"/>
        <v>2.3763924084942628E-4</v>
      </c>
    </row>
    <row r="482" spans="1:77" ht="15.75" thickBot="1">
      <c r="A482" s="1">
        <v>40630</v>
      </c>
      <c r="B482" s="3">
        <v>25.84</v>
      </c>
      <c r="C482" s="3">
        <v>371</v>
      </c>
      <c r="D482" s="3">
        <v>879.2</v>
      </c>
      <c r="E482" s="3">
        <v>887.8</v>
      </c>
      <c r="F482" s="2">
        <v>103.64</v>
      </c>
      <c r="G482" s="3">
        <v>4386</v>
      </c>
      <c r="H482" s="2">
        <v>278.89999999999998</v>
      </c>
      <c r="I482" s="3">
        <v>224</v>
      </c>
      <c r="J482" s="3">
        <v>453.8</v>
      </c>
      <c r="K482" s="3">
        <v>9690</v>
      </c>
      <c r="L482" s="3">
        <v>404.1</v>
      </c>
      <c r="M482" s="3">
        <v>177.6</v>
      </c>
      <c r="N482" s="3">
        <v>1013</v>
      </c>
      <c r="O482" s="3">
        <v>1257.4000000000001</v>
      </c>
      <c r="Q482">
        <f t="shared" si="387"/>
        <v>3.5671342685370762E-2</v>
      </c>
      <c r="R482">
        <f t="shared" si="388"/>
        <v>2.2038567493112948E-2</v>
      </c>
      <c r="S482">
        <f t="shared" si="389"/>
        <v>1.8771726535341884E-2</v>
      </c>
      <c r="T482">
        <f t="shared" si="390"/>
        <v>8.8636363636363114E-3</v>
      </c>
      <c r="U482">
        <f t="shared" si="391"/>
        <v>1.5461925009663373E-3</v>
      </c>
      <c r="V482">
        <f t="shared" si="392"/>
        <v>1.3635313149988445E-2</v>
      </c>
      <c r="W482">
        <f t="shared" si="393"/>
        <v>1.0507246376811512E-2</v>
      </c>
      <c r="X482">
        <f t="shared" si="394"/>
        <v>2.3765996343692818E-2</v>
      </c>
      <c r="Y482">
        <f t="shared" si="395"/>
        <v>1.5212527964205842E-2</v>
      </c>
      <c r="Z482">
        <f t="shared" si="396"/>
        <v>0.02</v>
      </c>
      <c r="AA482">
        <f t="shared" si="397"/>
        <v>-7.1253071253070694E-3</v>
      </c>
      <c r="AB482">
        <f t="shared" si="398"/>
        <v>3.3898305084745441E-3</v>
      </c>
      <c r="AC482">
        <f t="shared" si="399"/>
        <v>7.9601990049751239E-3</v>
      </c>
      <c r="AD482">
        <f t="shared" si="399"/>
        <v>9.6354584872330173E-3</v>
      </c>
      <c r="AG482">
        <f t="shared" si="400"/>
        <v>1.2381425224541045E-3</v>
      </c>
      <c r="AH482">
        <f t="shared" si="401"/>
        <v>5.7127804489050943E-4</v>
      </c>
      <c r="AI482">
        <f t="shared" si="402"/>
        <v>3.6375858230812332E-4</v>
      </c>
      <c r="AJ482">
        <f t="shared" si="403"/>
        <v>8.1034231459484348E-5</v>
      </c>
      <c r="AK482">
        <f t="shared" si="404"/>
        <v>3.29713598417182E-6</v>
      </c>
      <c r="AL482">
        <f t="shared" si="405"/>
        <v>1.795181465559586E-4</v>
      </c>
      <c r="AM482">
        <f t="shared" si="406"/>
        <v>1.4156399677046791E-4</v>
      </c>
      <c r="AN482">
        <f t="shared" si="407"/>
        <v>6.2484920856026283E-4</v>
      </c>
      <c r="AO482">
        <f t="shared" si="408"/>
        <v>2.1913095843367265E-4</v>
      </c>
      <c r="AP482">
        <f t="shared" si="409"/>
        <v>3.8067896781569365E-4</v>
      </c>
      <c r="AQ482">
        <f t="shared" si="410"/>
        <v>4.6501510071154443E-5</v>
      </c>
      <c r="AR482">
        <f t="shared" si="411"/>
        <v>1.2607445282174244E-5</v>
      </c>
      <c r="AS482">
        <f t="shared" si="412"/>
        <v>6.0061652596721765E-5</v>
      </c>
      <c r="AT482">
        <f t="shared" si="413"/>
        <v>9.59686221361753E-5</v>
      </c>
      <c r="AV482">
        <f t="shared" si="414"/>
        <v>6.2063296341964724E-2</v>
      </c>
      <c r="AW482">
        <f t="shared" si="415"/>
        <v>5.8487874465049931E-2</v>
      </c>
      <c r="AX482">
        <f t="shared" si="416"/>
        <v>5.9277108433734994E-2</v>
      </c>
      <c r="AY482">
        <f t="shared" si="417"/>
        <v>-3.5000000000000052E-2</v>
      </c>
      <c r="AZ482">
        <f t="shared" si="418"/>
        <v>6.2135922330097144E-3</v>
      </c>
      <c r="BA482">
        <f t="shared" si="419"/>
        <v>4.180522565320665E-2</v>
      </c>
      <c r="BB482">
        <f t="shared" si="420"/>
        <v>2.1611721611721528E-2</v>
      </c>
      <c r="BC482">
        <f t="shared" si="421"/>
        <v>0.12</v>
      </c>
      <c r="BD482">
        <f t="shared" si="422"/>
        <v>3.1363636363636392E-2</v>
      </c>
      <c r="BE482">
        <f t="shared" si="423"/>
        <v>3.0851063829787233E-2</v>
      </c>
      <c r="BF482">
        <f t="shared" si="424"/>
        <v>1.0250000000000058E-2</v>
      </c>
      <c r="BG482">
        <f t="shared" si="425"/>
        <v>1.6018306636155506E-2</v>
      </c>
      <c r="BH482">
        <f t="shared" si="426"/>
        <v>6.958250497017893E-3</v>
      </c>
      <c r="BI482">
        <f t="shared" si="427"/>
        <v>1.3051885272317149E-2</v>
      </c>
      <c r="BL482">
        <f t="shared" si="428"/>
        <v>2.4424717064244488E-3</v>
      </c>
      <c r="BM482">
        <f t="shared" si="429"/>
        <v>8.8354621985706743E-3</v>
      </c>
      <c r="BN482">
        <f t="shared" si="430"/>
        <v>4.2866747436827515E-3</v>
      </c>
      <c r="BO482">
        <f t="shared" si="431"/>
        <v>1.0976558142659796E-3</v>
      </c>
      <c r="BP482">
        <f t="shared" si="432"/>
        <v>1.0631677736801976E-4</v>
      </c>
      <c r="BQ482">
        <f t="shared" si="433"/>
        <v>1.7297438947880296E-3</v>
      </c>
      <c r="BR482">
        <f t="shared" si="434"/>
        <v>2.3237665779927011E-3</v>
      </c>
      <c r="BS482">
        <f t="shared" si="435"/>
        <v>1.99231776864781E-2</v>
      </c>
      <c r="BT482">
        <f t="shared" si="436"/>
        <v>5.1584957888003752E-4</v>
      </c>
      <c r="BU482">
        <f t="shared" si="437"/>
        <v>5.8410297596861211E-4</v>
      </c>
      <c r="BV482">
        <f t="shared" si="438"/>
        <v>2.6952457381894808E-4</v>
      </c>
      <c r="BW482">
        <f t="shared" si="439"/>
        <v>4.3768506361813766E-4</v>
      </c>
      <c r="BX482">
        <f t="shared" si="440"/>
        <v>1.1846280328370212E-5</v>
      </c>
      <c r="BY482">
        <f t="shared" si="441"/>
        <v>2.7727800558739361E-4</v>
      </c>
    </row>
    <row r="483" spans="1:77" ht="15.75" thickBot="1">
      <c r="A483" s="1">
        <v>40627</v>
      </c>
      <c r="B483" s="3">
        <v>24.95</v>
      </c>
      <c r="C483" s="3">
        <v>363</v>
      </c>
      <c r="D483" s="3">
        <v>863</v>
      </c>
      <c r="E483" s="3">
        <v>880</v>
      </c>
      <c r="F483" s="2">
        <v>103.48</v>
      </c>
      <c r="G483" s="3">
        <v>4327</v>
      </c>
      <c r="H483" s="2">
        <v>276</v>
      </c>
      <c r="I483" s="3">
        <v>218.8</v>
      </c>
      <c r="J483" s="3">
        <v>447</v>
      </c>
      <c r="K483" s="3">
        <v>9500</v>
      </c>
      <c r="L483" s="3">
        <v>407</v>
      </c>
      <c r="M483" s="3">
        <v>177</v>
      </c>
      <c r="N483" s="3">
        <v>1005</v>
      </c>
      <c r="O483" s="3">
        <v>1245.4000000000001</v>
      </c>
      <c r="Q483">
        <f t="shared" si="387"/>
        <v>2.8135048231511368E-3</v>
      </c>
      <c r="R483">
        <f t="shared" si="388"/>
        <v>1.680672268907563E-2</v>
      </c>
      <c r="S483">
        <f t="shared" si="389"/>
        <v>8.1775700934579431E-3</v>
      </c>
      <c r="T483">
        <f t="shared" si="390"/>
        <v>-6.7720090293453723E-3</v>
      </c>
      <c r="U483">
        <f t="shared" si="391"/>
        <v>-8.8122605363984835E-3</v>
      </c>
      <c r="V483">
        <f t="shared" si="392"/>
        <v>1.3348946135831381E-2</v>
      </c>
      <c r="W483">
        <f t="shared" si="393"/>
        <v>3.6363636363636364E-3</v>
      </c>
      <c r="X483">
        <f t="shared" si="394"/>
        <v>1.0623556581986196E-2</v>
      </c>
      <c r="Y483">
        <f t="shared" si="395"/>
        <v>2.0547945205479451E-2</v>
      </c>
      <c r="Z483">
        <f t="shared" si="396"/>
        <v>1.053740779768177E-3</v>
      </c>
      <c r="AA483">
        <f t="shared" si="397"/>
        <v>0</v>
      </c>
      <c r="AB483">
        <f t="shared" si="398"/>
        <v>1.1833304750471578E-2</v>
      </c>
      <c r="AC483">
        <f t="shared" si="399"/>
        <v>-1.2770137524557957E-2</v>
      </c>
      <c r="AD483">
        <f t="shared" si="399"/>
        <v>4.4358416001290422E-3</v>
      </c>
      <c r="AG483">
        <f t="shared" si="400"/>
        <v>5.4261582524446029E-6</v>
      </c>
      <c r="AH483">
        <f t="shared" si="401"/>
        <v>3.4855316834430354E-4</v>
      </c>
      <c r="AI483">
        <f t="shared" si="402"/>
        <v>7.1881565369174137E-5</v>
      </c>
      <c r="AJ483">
        <f t="shared" si="403"/>
        <v>4.4006557415866013E-5</v>
      </c>
      <c r="AK483">
        <f t="shared" si="404"/>
        <v>7.2976891069884058E-5</v>
      </c>
      <c r="AL483">
        <f t="shared" si="405"/>
        <v>1.719264111317273E-4</v>
      </c>
      <c r="AM483">
        <f t="shared" si="406"/>
        <v>2.5272580917811692E-5</v>
      </c>
      <c r="AN483">
        <f t="shared" si="407"/>
        <v>1.4053021884346588E-4</v>
      </c>
      <c r="AO483">
        <f t="shared" si="408"/>
        <v>4.0555877313170496E-4</v>
      </c>
      <c r="AP483">
        <f t="shared" si="409"/>
        <v>3.1892771446854578E-7</v>
      </c>
      <c r="AQ483">
        <f t="shared" si="410"/>
        <v>9.3700610143068842E-8</v>
      </c>
      <c r="AR483">
        <f t="shared" si="411"/>
        <v>1.4386013059596123E-4</v>
      </c>
      <c r="AS483">
        <f t="shared" si="412"/>
        <v>1.6849055572853606E-4</v>
      </c>
      <c r="AT483">
        <f t="shared" si="413"/>
        <v>2.1130025138941733E-5</v>
      </c>
      <c r="AV483">
        <f t="shared" si="414"/>
        <v>1.4227642276422677E-2</v>
      </c>
      <c r="AW483">
        <f t="shared" si="415"/>
        <v>6.4516129032258063E-2</v>
      </c>
      <c r="AX483">
        <f t="shared" si="416"/>
        <v>4.580707707222486E-2</v>
      </c>
      <c r="AY483">
        <f t="shared" si="417"/>
        <v>-5.5287171229200217E-2</v>
      </c>
      <c r="AZ483">
        <f t="shared" si="418"/>
        <v>2.2125642038719966E-2</v>
      </c>
      <c r="BA483">
        <f t="shared" si="419"/>
        <v>4.390832328106152E-2</v>
      </c>
      <c r="BB483">
        <f t="shared" si="420"/>
        <v>2.9850746268656716E-2</v>
      </c>
      <c r="BC483">
        <f t="shared" si="421"/>
        <v>5.9051306873184981E-2</v>
      </c>
      <c r="BD483">
        <f t="shared" si="422"/>
        <v>2.2883295194508008E-2</v>
      </c>
      <c r="BE483">
        <f t="shared" si="423"/>
        <v>1.5499732763228221E-2</v>
      </c>
      <c r="BF483">
        <f t="shared" si="424"/>
        <v>1.7500000000000002E-2</v>
      </c>
      <c r="BG483">
        <f t="shared" si="425"/>
        <v>1.1428571428571429E-2</v>
      </c>
      <c r="BH483">
        <f t="shared" si="426"/>
        <v>-9.9403578528827028E-4</v>
      </c>
      <c r="BI483">
        <f t="shared" si="427"/>
        <v>5.9773828756058897E-3</v>
      </c>
      <c r="BL483">
        <f t="shared" si="428"/>
        <v>2.5144916156178275E-6</v>
      </c>
      <c r="BM483">
        <f t="shared" si="429"/>
        <v>1.0005079420404624E-2</v>
      </c>
      <c r="BN483">
        <f t="shared" si="430"/>
        <v>2.7042777825274727E-3</v>
      </c>
      <c r="BO483">
        <f t="shared" si="431"/>
        <v>2.8534891720903223E-3</v>
      </c>
      <c r="BP483">
        <f t="shared" si="432"/>
        <v>6.8764848446852325E-4</v>
      </c>
      <c r="BQ483">
        <f t="shared" si="433"/>
        <v>1.9091033738046232E-3</v>
      </c>
      <c r="BR483">
        <f t="shared" si="434"/>
        <v>3.1859800872656562E-3</v>
      </c>
      <c r="BS483">
        <f t="shared" si="435"/>
        <v>6.4321673413635979E-3</v>
      </c>
      <c r="BT483">
        <f t="shared" si="436"/>
        <v>2.0254928353887521E-4</v>
      </c>
      <c r="BU483">
        <f t="shared" si="437"/>
        <v>7.773757351268876E-5</v>
      </c>
      <c r="BV483">
        <f t="shared" si="438"/>
        <v>5.6013652591962516E-4</v>
      </c>
      <c r="BW483">
        <f t="shared" si="439"/>
        <v>2.6670772940653548E-4</v>
      </c>
      <c r="BX483">
        <f t="shared" si="440"/>
        <v>2.0344102414122847E-5</v>
      </c>
      <c r="BY483">
        <f t="shared" si="441"/>
        <v>9.172207706965399E-5</v>
      </c>
    </row>
    <row r="484" spans="1:77" ht="15.75" thickBot="1">
      <c r="A484" s="1">
        <v>40626</v>
      </c>
      <c r="B484" s="3">
        <v>24.88</v>
      </c>
      <c r="C484" s="3">
        <v>357</v>
      </c>
      <c r="D484" s="3">
        <v>856</v>
      </c>
      <c r="E484" s="3">
        <v>886</v>
      </c>
      <c r="F484" s="2">
        <v>104.4</v>
      </c>
      <c r="G484" s="3">
        <v>4270</v>
      </c>
      <c r="H484" s="2">
        <v>275</v>
      </c>
      <c r="I484" s="3">
        <v>216.5</v>
      </c>
      <c r="J484" s="3">
        <v>438</v>
      </c>
      <c r="K484" s="3">
        <v>9490</v>
      </c>
      <c r="L484" s="3">
        <v>407</v>
      </c>
      <c r="M484" s="3">
        <v>174.93</v>
      </c>
      <c r="N484" s="3">
        <v>1018</v>
      </c>
      <c r="O484" s="3">
        <v>1239.9000000000001</v>
      </c>
      <c r="Q484">
        <f t="shared" si="387"/>
        <v>-8.0321285140560539E-4</v>
      </c>
      <c r="R484">
        <f t="shared" si="388"/>
        <v>-1.3986013986013986E-3</v>
      </c>
      <c r="S484">
        <f t="shared" si="389"/>
        <v>8.2449941107184919E-3</v>
      </c>
      <c r="T484">
        <f t="shared" si="390"/>
        <v>1.8390804597701149E-2</v>
      </c>
      <c r="U484">
        <f t="shared" si="391"/>
        <v>5.2961001444392043E-3</v>
      </c>
      <c r="V484">
        <f t="shared" si="392"/>
        <v>2.2999520843315763E-2</v>
      </c>
      <c r="W484">
        <f t="shared" si="393"/>
        <v>1.1029411764705883E-2</v>
      </c>
      <c r="X484">
        <f t="shared" si="394"/>
        <v>2.3148148148148147E-3</v>
      </c>
      <c r="Y484">
        <f t="shared" si="395"/>
        <v>6.8540095956136934E-4</v>
      </c>
      <c r="Z484">
        <f t="shared" si="396"/>
        <v>-6.2827225130890054E-3</v>
      </c>
      <c r="AA484">
        <f t="shared" si="397"/>
        <v>-2.2064231429271323E-3</v>
      </c>
      <c r="AB484">
        <f t="shared" si="398"/>
        <v>1.408695652173917E-2</v>
      </c>
      <c r="AC484">
        <f t="shared" si="399"/>
        <v>2.8178971821028156E-2</v>
      </c>
      <c r="AD484">
        <f t="shared" si="399"/>
        <v>1.1750305997552094E-2</v>
      </c>
      <c r="AG484">
        <f t="shared" si="400"/>
        <v>1.6571570123582766E-6</v>
      </c>
      <c r="AH484">
        <f t="shared" si="401"/>
        <v>2.1553233284877446E-7</v>
      </c>
      <c r="AI484">
        <f t="shared" si="402"/>
        <v>7.3029393414453313E-5</v>
      </c>
      <c r="AJ484">
        <f t="shared" si="403"/>
        <v>3.4332642694663698E-4</v>
      </c>
      <c r="AK484">
        <f t="shared" si="404"/>
        <v>3.0977121018473148E-5</v>
      </c>
      <c r="AL484">
        <f t="shared" si="405"/>
        <v>5.1813804867107663E-4</v>
      </c>
      <c r="AM484">
        <f t="shared" si="406"/>
        <v>1.5426217093455192E-4</v>
      </c>
      <c r="AN484">
        <f t="shared" si="407"/>
        <v>1.2572715088184643E-5</v>
      </c>
      <c r="AO484">
        <f t="shared" si="408"/>
        <v>7.6145972207579813E-8</v>
      </c>
      <c r="AP484">
        <f t="shared" si="409"/>
        <v>4.5856278960286466E-5</v>
      </c>
      <c r="AQ484">
        <f t="shared" si="410"/>
        <v>3.6112069390749879E-6</v>
      </c>
      <c r="AR484">
        <f t="shared" si="411"/>
        <v>2.0300044495326166E-4</v>
      </c>
      <c r="AS484">
        <f t="shared" si="412"/>
        <v>7.8224919465660566E-4</v>
      </c>
      <c r="AT484">
        <f t="shared" si="413"/>
        <v>1.418768070695647E-4</v>
      </c>
      <c r="AV484">
        <f t="shared" si="414"/>
        <v>1.5510204081632612E-2</v>
      </c>
      <c r="AW484">
        <f t="shared" si="415"/>
        <v>1.391650099403572E-2</v>
      </c>
      <c r="AX484">
        <f t="shared" si="416"/>
        <v>3.5066505441354291E-2</v>
      </c>
      <c r="AY484">
        <f t="shared" si="417"/>
        <v>-5.2406417112299465E-2</v>
      </c>
      <c r="AZ484">
        <f t="shared" si="418"/>
        <v>2.5238142001374912E-2</v>
      </c>
      <c r="BA484">
        <f t="shared" si="419"/>
        <v>3.165015704276395E-2</v>
      </c>
      <c r="BB484">
        <f t="shared" si="420"/>
        <v>3.0348445110528376E-2</v>
      </c>
      <c r="BC484">
        <f t="shared" si="421"/>
        <v>4.639922667955531E-2</v>
      </c>
      <c r="BD484">
        <f t="shared" si="422"/>
        <v>-1.3513513513513514E-2</v>
      </c>
      <c r="BE484">
        <f t="shared" si="423"/>
        <v>-3.1512605042016808E-3</v>
      </c>
      <c r="BF484">
        <f t="shared" si="424"/>
        <v>1.7754438609652472E-2</v>
      </c>
      <c r="BG484">
        <f t="shared" si="425"/>
        <v>-1.1694915254237249E-2</v>
      </c>
      <c r="BH484">
        <f t="shared" si="426"/>
        <v>-1.3565891472868217E-2</v>
      </c>
      <c r="BI484">
        <f t="shared" si="427"/>
        <v>-1.4496255134089993E-3</v>
      </c>
      <c r="BL484">
        <f t="shared" si="428"/>
        <v>8.2270110252810615E-6</v>
      </c>
      <c r="BM484">
        <f t="shared" si="429"/>
        <v>2.4429063288265843E-3</v>
      </c>
      <c r="BN484">
        <f t="shared" si="430"/>
        <v>1.7025608375187751E-3</v>
      </c>
      <c r="BO484">
        <f t="shared" si="431"/>
        <v>2.5540193218033303E-3</v>
      </c>
      <c r="BP484">
        <f t="shared" si="432"/>
        <v>8.6057464058336003E-4</v>
      </c>
      <c r="BQ484">
        <f t="shared" si="433"/>
        <v>9.8816684963506604E-4</v>
      </c>
      <c r="BR484">
        <f t="shared" si="434"/>
        <v>3.2424125027985299E-3</v>
      </c>
      <c r="BS484">
        <f t="shared" si="435"/>
        <v>4.5628287226889153E-3</v>
      </c>
      <c r="BT484">
        <f t="shared" si="436"/>
        <v>4.9127958677415971E-4</v>
      </c>
      <c r="BU484">
        <f t="shared" si="437"/>
        <v>9.6709560037230117E-5</v>
      </c>
      <c r="BV484">
        <f t="shared" si="438"/>
        <v>5.7224496567891332E-4</v>
      </c>
      <c r="BW484">
        <f t="shared" si="439"/>
        <v>4.6135309786288017E-5</v>
      </c>
      <c r="BX484">
        <f t="shared" si="440"/>
        <v>2.918049525307259E-4</v>
      </c>
      <c r="BY484">
        <f t="shared" si="441"/>
        <v>4.6231706751363364E-6</v>
      </c>
    </row>
    <row r="485" spans="1:77" ht="15.75" thickBot="1">
      <c r="A485" s="1">
        <v>40625</v>
      </c>
      <c r="B485" s="3">
        <v>24.9</v>
      </c>
      <c r="C485" s="3">
        <v>357.5</v>
      </c>
      <c r="D485" s="3">
        <v>849</v>
      </c>
      <c r="E485" s="3">
        <v>870</v>
      </c>
      <c r="F485" s="2">
        <v>103.85</v>
      </c>
      <c r="G485" s="3">
        <v>4174</v>
      </c>
      <c r="H485" s="2">
        <v>272</v>
      </c>
      <c r="I485" s="3">
        <v>216</v>
      </c>
      <c r="J485" s="3">
        <v>437.7</v>
      </c>
      <c r="K485" s="3">
        <v>9550</v>
      </c>
      <c r="L485" s="3">
        <v>407.9</v>
      </c>
      <c r="M485" s="3">
        <v>172.5</v>
      </c>
      <c r="N485" s="3">
        <v>990.1</v>
      </c>
      <c r="O485" s="3">
        <v>1225.5</v>
      </c>
      <c r="Q485">
        <f t="shared" si="387"/>
        <v>2.4154589371980163E-3</v>
      </c>
      <c r="R485">
        <f t="shared" si="388"/>
        <v>0</v>
      </c>
      <c r="S485">
        <f t="shared" si="389"/>
        <v>7.1174377224199285E-3</v>
      </c>
      <c r="T485">
        <f t="shared" si="390"/>
        <v>2.2446821013045039E-2</v>
      </c>
      <c r="U485">
        <f t="shared" si="391"/>
        <v>4.9351654731951897E-3</v>
      </c>
      <c r="V485">
        <f t="shared" si="392"/>
        <v>-1.4354066985645933E-3</v>
      </c>
      <c r="W485">
        <f t="shared" si="393"/>
        <v>-5.4844606946983544E-3</v>
      </c>
      <c r="X485">
        <f t="shared" si="394"/>
        <v>-9.1743119266055051E-3</v>
      </c>
      <c r="Y485">
        <f t="shared" si="395"/>
        <v>-2.961275626423716E-3</v>
      </c>
      <c r="Z485">
        <f t="shared" si="396"/>
        <v>5.263157894736842E-3</v>
      </c>
      <c r="AA485">
        <f t="shared" si="397"/>
        <v>-2.45098039215742E-4</v>
      </c>
      <c r="AB485">
        <f t="shared" si="398"/>
        <v>-2.8901734104046241E-3</v>
      </c>
      <c r="AC485">
        <f t="shared" si="399"/>
        <v>-5.0474459923278818E-4</v>
      </c>
      <c r="AD485">
        <f t="shared" si="399"/>
        <v>4.8376516890784611E-3</v>
      </c>
      <c r="AG485">
        <f t="shared" si="400"/>
        <v>3.7301733972182912E-6</v>
      </c>
      <c r="AH485">
        <f t="shared" si="401"/>
        <v>3.4702324684259596E-6</v>
      </c>
      <c r="AI485">
        <f t="shared" si="402"/>
        <v>5.5029206140881421E-5</v>
      </c>
      <c r="AJ485">
        <f t="shared" si="403"/>
        <v>5.1008611849319896E-4</v>
      </c>
      <c r="AK485">
        <f t="shared" si="404"/>
        <v>2.7089679877246076E-5</v>
      </c>
      <c r="AL485">
        <f t="shared" si="405"/>
        <v>2.7965258675620235E-6</v>
      </c>
      <c r="AM485">
        <f t="shared" si="406"/>
        <v>1.6757889573875363E-5</v>
      </c>
      <c r="AN485">
        <f t="shared" si="407"/>
        <v>6.3096400633433635E-5</v>
      </c>
      <c r="AO485">
        <f t="shared" si="408"/>
        <v>1.1361827403721374E-5</v>
      </c>
      <c r="AP485">
        <f t="shared" si="409"/>
        <v>2.2792546121133079E-5</v>
      </c>
      <c r="AQ485">
        <f t="shared" si="410"/>
        <v>3.7219168508683446E-9</v>
      </c>
      <c r="AR485">
        <f t="shared" si="411"/>
        <v>7.4491192580410859E-6</v>
      </c>
      <c r="AS485">
        <f t="shared" si="412"/>
        <v>5.1122253408235752E-7</v>
      </c>
      <c r="AT485">
        <f t="shared" si="413"/>
        <v>2.4985510072247127E-5</v>
      </c>
      <c r="AV485">
        <f t="shared" si="414"/>
        <v>8.5054678007289303E-3</v>
      </c>
      <c r="AW485">
        <f t="shared" si="415"/>
        <v>7.260726072607257E-2</v>
      </c>
      <c r="AX485">
        <f t="shared" si="416"/>
        <v>3.7897310513447434E-2</v>
      </c>
      <c r="AY485">
        <f t="shared" si="417"/>
        <v>-7.8877713075701433E-2</v>
      </c>
      <c r="AZ485">
        <f t="shared" si="418"/>
        <v>1.3170731707317017E-2</v>
      </c>
      <c r="BA485">
        <f t="shared" si="419"/>
        <v>6.9963811821471648E-3</v>
      </c>
      <c r="BB485">
        <f t="shared" si="420"/>
        <v>2.2172115745960078E-2</v>
      </c>
      <c r="BC485">
        <f t="shared" si="421"/>
        <v>6.4039408866995079E-2</v>
      </c>
      <c r="BD485">
        <f t="shared" si="422"/>
        <v>-2.9274783765801705E-2</v>
      </c>
      <c r="BE485">
        <f t="shared" si="423"/>
        <v>-5.208333333333333E-3</v>
      </c>
      <c r="BF485">
        <f t="shared" si="424"/>
        <v>1.9749999999999945E-2</v>
      </c>
      <c r="BG485">
        <f t="shared" si="425"/>
        <v>-3.0898876404494381E-2</v>
      </c>
      <c r="BH485">
        <f t="shared" si="426"/>
        <v>-4.6146435452793809E-2</v>
      </c>
      <c r="BI485">
        <f t="shared" si="427"/>
        <v>-1.2808119864668994E-2</v>
      </c>
      <c r="BL485">
        <f t="shared" si="428"/>
        <v>1.711029815645722E-5</v>
      </c>
      <c r="BM485">
        <f t="shared" si="429"/>
        <v>1.1689183101672811E-2</v>
      </c>
      <c r="BN485">
        <f t="shared" si="430"/>
        <v>1.944184214765133E-3</v>
      </c>
      <c r="BO485">
        <f t="shared" si="431"/>
        <v>5.9303248130289123E-3</v>
      </c>
      <c r="BP485">
        <f t="shared" si="432"/>
        <v>2.981887353053302E-4</v>
      </c>
      <c r="BQ485">
        <f t="shared" si="433"/>
        <v>4.5986645642358848E-5</v>
      </c>
      <c r="BR485">
        <f t="shared" si="434"/>
        <v>2.3781087359965613E-3</v>
      </c>
      <c r="BS485">
        <f t="shared" si="435"/>
        <v>7.2571479827283182E-3</v>
      </c>
      <c r="BT485">
        <f t="shared" si="436"/>
        <v>1.4383889055502813E-3</v>
      </c>
      <c r="BU485">
        <f t="shared" si="437"/>
        <v>1.4140003626660858E-4</v>
      </c>
      <c r="BV485">
        <f t="shared" si="438"/>
        <v>6.7170144208879843E-4</v>
      </c>
      <c r="BW485">
        <f t="shared" si="439"/>
        <v>6.7580548087240128E-4</v>
      </c>
      <c r="BX485">
        <f t="shared" si="440"/>
        <v>2.4663980118216334E-3</v>
      </c>
      <c r="BY485">
        <f t="shared" si="441"/>
        <v>8.4793495830253686E-5</v>
      </c>
    </row>
    <row r="486" spans="1:77" ht="15.75" thickBot="1">
      <c r="A486" s="1">
        <v>40624</v>
      </c>
      <c r="B486" s="3">
        <v>24.84</v>
      </c>
      <c r="C486" s="3">
        <v>357.5</v>
      </c>
      <c r="D486" s="3">
        <v>843</v>
      </c>
      <c r="E486" s="3">
        <v>850.9</v>
      </c>
      <c r="F486" s="2">
        <v>103.34</v>
      </c>
      <c r="G486" s="3">
        <v>4180</v>
      </c>
      <c r="H486" s="2">
        <v>273.5</v>
      </c>
      <c r="I486" s="3">
        <v>218</v>
      </c>
      <c r="J486" s="3">
        <v>439</v>
      </c>
      <c r="K486" s="3">
        <v>9500</v>
      </c>
      <c r="L486" s="3">
        <v>408</v>
      </c>
      <c r="M486" s="3">
        <v>173</v>
      </c>
      <c r="N486" s="3">
        <v>990.6</v>
      </c>
      <c r="O486" s="3">
        <v>1219.5999999999999</v>
      </c>
      <c r="Q486">
        <f t="shared" si="387"/>
        <v>-8.0450522928397316E-4</v>
      </c>
      <c r="R486">
        <f t="shared" si="388"/>
        <v>1.3034854066307801E-2</v>
      </c>
      <c r="S486">
        <f t="shared" si="389"/>
        <v>-6.013441811107207E-3</v>
      </c>
      <c r="T486">
        <f t="shared" si="390"/>
        <v>-8.2750582750583009E-3</v>
      </c>
      <c r="U486">
        <f t="shared" si="391"/>
        <v>9.6861681518799431E-4</v>
      </c>
      <c r="V486">
        <f t="shared" si="392"/>
        <v>-5.945303210463734E-3</v>
      </c>
      <c r="W486">
        <f t="shared" si="393"/>
        <v>-1.618705035971223E-2</v>
      </c>
      <c r="X486">
        <f t="shared" si="394"/>
        <v>2.8301886792452831E-2</v>
      </c>
      <c r="Y486">
        <f t="shared" si="395"/>
        <v>1.2687427912341407E-2</v>
      </c>
      <c r="Z486">
        <f t="shared" si="396"/>
        <v>5.2910052910052907E-3</v>
      </c>
      <c r="AA486">
        <f t="shared" si="397"/>
        <v>1.4925373134328358E-2</v>
      </c>
      <c r="AB486">
        <f t="shared" si="398"/>
        <v>0</v>
      </c>
      <c r="AC486">
        <f t="shared" si="399"/>
        <v>-1.0389610389610367E-2</v>
      </c>
      <c r="AD486">
        <f t="shared" si="399"/>
        <v>-2.780049059689363E-3</v>
      </c>
      <c r="AG486">
        <f t="shared" si="400"/>
        <v>1.6604860544688419E-6</v>
      </c>
      <c r="AH486">
        <f t="shared" si="401"/>
        <v>2.2194176515331137E-4</v>
      </c>
      <c r="AI486">
        <f t="shared" si="402"/>
        <v>3.263508102451477E-5</v>
      </c>
      <c r="AJ486">
        <f t="shared" si="403"/>
        <v>6.6207401819215486E-5</v>
      </c>
      <c r="AK486">
        <f t="shared" si="404"/>
        <v>1.5332037785272722E-6</v>
      </c>
      <c r="AL486">
        <f t="shared" si="405"/>
        <v>3.8219326642968636E-5</v>
      </c>
      <c r="AM486">
        <f t="shared" si="406"/>
        <v>2.1892841636346613E-4</v>
      </c>
      <c r="AN486">
        <f t="shared" si="407"/>
        <v>8.721906725729689E-4</v>
      </c>
      <c r="AO486">
        <f t="shared" si="408"/>
        <v>1.507486099199771E-4</v>
      </c>
      <c r="AP486">
        <f t="shared" si="409"/>
        <v>2.3059217113462924E-5</v>
      </c>
      <c r="AQ486">
        <f t="shared" si="410"/>
        <v>2.3199794303068328E-4</v>
      </c>
      <c r="AR486">
        <f t="shared" si="411"/>
        <v>2.5877851239446424E-8</v>
      </c>
      <c r="AS486">
        <f t="shared" si="412"/>
        <v>1.1235711821677851E-4</v>
      </c>
      <c r="AT486">
        <f t="shared" si="413"/>
        <v>6.8599464687671482E-6</v>
      </c>
      <c r="AV486">
        <f t="shared" si="414"/>
        <v>-5.6044835868695186E-3</v>
      </c>
      <c r="AW486">
        <f t="shared" si="415"/>
        <v>5.7692307692307696E-2</v>
      </c>
      <c r="AX486">
        <f t="shared" si="416"/>
        <v>1.9347037484885126E-2</v>
      </c>
      <c r="AY486">
        <f t="shared" si="417"/>
        <v>-8.554540569586247E-2</v>
      </c>
      <c r="AZ486">
        <f t="shared" si="418"/>
        <v>-5.8027079303677245E-4</v>
      </c>
      <c r="BA486">
        <f t="shared" si="419"/>
        <v>-2.6246719160104987E-3</v>
      </c>
      <c r="BB486">
        <f t="shared" si="420"/>
        <v>1.6728624535315983E-2</v>
      </c>
      <c r="BC486">
        <f t="shared" si="421"/>
        <v>0.11508951406649616</v>
      </c>
      <c r="BD486">
        <f t="shared" si="422"/>
        <v>-2.052655064703255E-2</v>
      </c>
      <c r="BE486">
        <f t="shared" si="423"/>
        <v>-1.0416666666666666E-2</v>
      </c>
      <c r="BF486">
        <f t="shared" si="424"/>
        <v>3.0042918454935563E-2</v>
      </c>
      <c r="BG486">
        <f t="shared" si="425"/>
        <v>-3.888888888888889E-2</v>
      </c>
      <c r="BH486">
        <f t="shared" si="426"/>
        <v>-6.5471698113207522E-2</v>
      </c>
      <c r="BI486">
        <f t="shared" si="427"/>
        <v>-1.858855717389566E-2</v>
      </c>
      <c r="BL486">
        <f t="shared" si="428"/>
        <v>3.3293151451955366E-4</v>
      </c>
      <c r="BM486">
        <f t="shared" si="429"/>
        <v>8.6865331235239391E-3</v>
      </c>
      <c r="BN486">
        <f t="shared" si="430"/>
        <v>6.5242601525555344E-4</v>
      </c>
      <c r="BO486">
        <f t="shared" si="431"/>
        <v>7.0017223150815825E-3</v>
      </c>
      <c r="BP486">
        <f t="shared" si="432"/>
        <v>1.2370271720987321E-5</v>
      </c>
      <c r="BQ486">
        <f t="shared" si="433"/>
        <v>8.0639397237673926E-6</v>
      </c>
      <c r="BR486">
        <f t="shared" si="434"/>
        <v>1.8768273127816788E-3</v>
      </c>
      <c r="BS486">
        <f t="shared" si="435"/>
        <v>1.8561065417498943E-2</v>
      </c>
      <c r="BT486">
        <f t="shared" si="436"/>
        <v>8.5134779598439712E-4</v>
      </c>
      <c r="BU486">
        <f t="shared" si="437"/>
        <v>2.9239317573078122E-4</v>
      </c>
      <c r="BV486">
        <f t="shared" si="438"/>
        <v>1.3111729387372721E-3</v>
      </c>
      <c r="BW486">
        <f t="shared" si="439"/>
        <v>1.1550666479432292E-3</v>
      </c>
      <c r="BX486">
        <f t="shared" si="440"/>
        <v>4.7593587739809947E-3</v>
      </c>
      <c r="BY486">
        <f t="shared" si="441"/>
        <v>2.2466339684047083E-4</v>
      </c>
    </row>
    <row r="487" spans="1:77" ht="15.75" thickBot="1">
      <c r="A487" s="1">
        <v>40623</v>
      </c>
      <c r="B487" s="3">
        <v>24.86</v>
      </c>
      <c r="C487" s="3">
        <v>352.9</v>
      </c>
      <c r="D487" s="3">
        <v>848.1</v>
      </c>
      <c r="E487" s="3">
        <v>858</v>
      </c>
      <c r="F487" s="2">
        <v>103.24</v>
      </c>
      <c r="G487" s="3">
        <v>4205</v>
      </c>
      <c r="H487" s="2">
        <v>278</v>
      </c>
      <c r="I487" s="3">
        <v>212</v>
      </c>
      <c r="J487" s="3">
        <v>433.5</v>
      </c>
      <c r="K487" s="3">
        <v>9450</v>
      </c>
      <c r="L487" s="3">
        <v>402</v>
      </c>
      <c r="M487" s="3">
        <v>173</v>
      </c>
      <c r="N487" s="3">
        <v>1001</v>
      </c>
      <c r="O487" s="3">
        <v>1223</v>
      </c>
      <c r="Q487">
        <f t="shared" si="387"/>
        <v>-3.6072144288577098E-3</v>
      </c>
      <c r="R487">
        <f t="shared" si="388"/>
        <v>2.2898550724637614E-2</v>
      </c>
      <c r="S487">
        <f t="shared" si="389"/>
        <v>2.254641909814329E-2</v>
      </c>
      <c r="T487">
        <f t="shared" si="390"/>
        <v>3.0878289078457345E-2</v>
      </c>
      <c r="U487">
        <f t="shared" si="391"/>
        <v>-7.0212561315764546E-3</v>
      </c>
      <c r="V487">
        <f t="shared" si="392"/>
        <v>1.1904761904761906E-3</v>
      </c>
      <c r="W487">
        <f t="shared" si="393"/>
        <v>7.246376811594203E-3</v>
      </c>
      <c r="X487">
        <f t="shared" si="394"/>
        <v>2.3640661938534278E-3</v>
      </c>
      <c r="Y487">
        <f t="shared" si="395"/>
        <v>9.2357423227886685E-4</v>
      </c>
      <c r="Z487">
        <f t="shared" si="396"/>
        <v>1.06951871657754E-2</v>
      </c>
      <c r="AA487">
        <f t="shared" si="397"/>
        <v>-1.107011070110701E-2</v>
      </c>
      <c r="AB487">
        <f t="shared" si="398"/>
        <v>5.8139534883720929E-3</v>
      </c>
      <c r="AC487">
        <f t="shared" si="399"/>
        <v>-1.8627450980392157E-2</v>
      </c>
      <c r="AD487">
        <f t="shared" si="399"/>
        <v>9.6590440023116043E-3</v>
      </c>
      <c r="AG487">
        <f t="shared" si="400"/>
        <v>1.6738798566437543E-5</v>
      </c>
      <c r="AH487">
        <f t="shared" si="401"/>
        <v>6.1312726287247041E-4</v>
      </c>
      <c r="AI487">
        <f t="shared" si="402"/>
        <v>5.2199220276488614E-4</v>
      </c>
      <c r="AJ487">
        <f t="shared" si="403"/>
        <v>9.6202663826823063E-4</v>
      </c>
      <c r="AK487">
        <f t="shared" si="404"/>
        <v>4.5584735667938801E-5</v>
      </c>
      <c r="AL487">
        <f t="shared" si="405"/>
        <v>9.0935535124982534E-7</v>
      </c>
      <c r="AM487">
        <f t="shared" si="406"/>
        <v>7.4601178390590561E-5</v>
      </c>
      <c r="AN487">
        <f t="shared" si="407"/>
        <v>1.2924412108468345E-5</v>
      </c>
      <c r="AO487">
        <f t="shared" si="408"/>
        <v>2.6431821164791609E-7</v>
      </c>
      <c r="AP487">
        <f t="shared" si="409"/>
        <v>1.0416617633226816E-4</v>
      </c>
      <c r="AQ487">
        <f t="shared" si="410"/>
        <v>1.1586380680858411E-4</v>
      </c>
      <c r="AR487">
        <f t="shared" si="411"/>
        <v>3.5698467223468224E-5</v>
      </c>
      <c r="AS487">
        <f t="shared" si="412"/>
        <v>3.5485911673453969E-4</v>
      </c>
      <c r="AT487">
        <f t="shared" si="413"/>
        <v>9.6431282692258029E-5</v>
      </c>
      <c r="AV487">
        <f t="shared" si="414"/>
        <v>-5.6000000000000225E-3</v>
      </c>
      <c r="AW487">
        <f t="shared" si="415"/>
        <v>3.7941176470588166E-2</v>
      </c>
      <c r="AX487">
        <f t="shared" si="416"/>
        <v>3.806609547123626E-2</v>
      </c>
      <c r="AY487">
        <f t="shared" si="417"/>
        <v>-8.1567116249197213E-2</v>
      </c>
      <c r="AZ487">
        <f t="shared" si="418"/>
        <v>3.8759689922472906E-4</v>
      </c>
      <c r="BA487">
        <f t="shared" si="419"/>
        <v>1.3253012048192771E-2</v>
      </c>
      <c r="BB487">
        <f t="shared" si="420"/>
        <v>3.8863976083706939E-2</v>
      </c>
      <c r="BC487">
        <f t="shared" si="421"/>
        <v>6.2337141711765874E-2</v>
      </c>
      <c r="BD487">
        <f t="shared" si="422"/>
        <v>-3.6666666666666667E-2</v>
      </c>
      <c r="BE487">
        <f t="shared" si="423"/>
        <v>-8.0822924320352683E-3</v>
      </c>
      <c r="BF487">
        <f t="shared" si="424"/>
        <v>1.7721518987341773E-2</v>
      </c>
      <c r="BG487">
        <f t="shared" si="425"/>
        <v>-3.6211699164345405E-2</v>
      </c>
      <c r="BH487">
        <f t="shared" si="426"/>
        <v>-5.4768649669499528E-2</v>
      </c>
      <c r="BI487">
        <f t="shared" si="427"/>
        <v>-1.1477529906239932E-2</v>
      </c>
      <c r="BL487">
        <f t="shared" si="428"/>
        <v>3.3276791588452087E-4</v>
      </c>
      <c r="BM487">
        <f t="shared" si="429"/>
        <v>5.3949673295310358E-3</v>
      </c>
      <c r="BN487">
        <f t="shared" si="430"/>
        <v>1.9590971411289708E-3</v>
      </c>
      <c r="BO487">
        <f t="shared" si="431"/>
        <v>6.3517720607528996E-3</v>
      </c>
      <c r="BP487">
        <f t="shared" si="432"/>
        <v>2.0115291374530745E-5</v>
      </c>
      <c r="BQ487">
        <f t="shared" si="433"/>
        <v>1.6998882551436974E-4</v>
      </c>
      <c r="BR487">
        <f t="shared" si="434"/>
        <v>4.2847126611514517E-3</v>
      </c>
      <c r="BS487">
        <f t="shared" si="435"/>
        <v>6.9700171772730914E-3</v>
      </c>
      <c r="BT487">
        <f t="shared" si="436"/>
        <v>2.0537193882049372E-3</v>
      </c>
      <c r="BU487">
        <f t="shared" si="437"/>
        <v>2.1800917674010315E-4</v>
      </c>
      <c r="BV487">
        <f t="shared" si="438"/>
        <v>5.7067106652771045E-4</v>
      </c>
      <c r="BW487">
        <f t="shared" si="439"/>
        <v>9.8025859929291577E-4</v>
      </c>
      <c r="BX487">
        <f t="shared" si="440"/>
        <v>3.3971479381537505E-3</v>
      </c>
      <c r="BY487">
        <f t="shared" si="441"/>
        <v>6.2058920287388553E-5</v>
      </c>
    </row>
    <row r="488" spans="1:77" ht="15.75" thickBot="1">
      <c r="A488" s="1">
        <v>40620</v>
      </c>
      <c r="B488" s="3">
        <v>24.95</v>
      </c>
      <c r="C488" s="3">
        <v>345</v>
      </c>
      <c r="D488" s="3">
        <v>829.4</v>
      </c>
      <c r="E488" s="3">
        <v>832.3</v>
      </c>
      <c r="F488" s="2">
        <v>103.97</v>
      </c>
      <c r="G488" s="3">
        <v>4200</v>
      </c>
      <c r="H488" s="2">
        <v>276</v>
      </c>
      <c r="I488" s="3">
        <v>211.5</v>
      </c>
      <c r="J488" s="3">
        <v>433.1</v>
      </c>
      <c r="K488" s="3">
        <v>9350</v>
      </c>
      <c r="L488" s="3">
        <v>406.5</v>
      </c>
      <c r="M488" s="3">
        <v>172</v>
      </c>
      <c r="N488" s="3">
        <v>1020</v>
      </c>
      <c r="O488" s="3">
        <v>1211.3</v>
      </c>
      <c r="Q488">
        <f t="shared" si="387"/>
        <v>1.5879478827361588E-2</v>
      </c>
      <c r="R488">
        <f t="shared" si="388"/>
        <v>1.4705882352941176E-2</v>
      </c>
      <c r="S488">
        <f t="shared" si="389"/>
        <v>5.942995755003005E-3</v>
      </c>
      <c r="T488">
        <f t="shared" si="390"/>
        <v>-1.6193853427896036E-2</v>
      </c>
      <c r="U488">
        <f t="shared" si="391"/>
        <v>1.4341463414634135E-2</v>
      </c>
      <c r="V488">
        <f t="shared" si="392"/>
        <v>2.3866348448687352E-3</v>
      </c>
      <c r="W488">
        <f t="shared" si="393"/>
        <v>1.5452538631346536E-2</v>
      </c>
      <c r="X488">
        <f t="shared" si="394"/>
        <v>2.719766877124815E-2</v>
      </c>
      <c r="Y488">
        <f t="shared" si="395"/>
        <v>1.0499300046663555E-2</v>
      </c>
      <c r="Z488">
        <f t="shared" si="396"/>
        <v>5.3763440860215058E-3</v>
      </c>
      <c r="AA488">
        <f t="shared" si="397"/>
        <v>2.6515151515151516E-2</v>
      </c>
      <c r="AB488">
        <f t="shared" si="398"/>
        <v>-1.4326647564469915E-2</v>
      </c>
      <c r="AC488">
        <f t="shared" si="399"/>
        <v>4.6690610569522832E-2</v>
      </c>
      <c r="AD488">
        <f t="shared" si="399"/>
        <v>3.728869738150481E-3</v>
      </c>
      <c r="AG488">
        <f t="shared" si="400"/>
        <v>2.3701789691248117E-4</v>
      </c>
      <c r="AH488">
        <f t="shared" si="401"/>
        <v>2.7452309053431218E-4</v>
      </c>
      <c r="AI488">
        <f t="shared" si="402"/>
        <v>3.8984106070901206E-5</v>
      </c>
      <c r="AJ488">
        <f t="shared" si="403"/>
        <v>2.5778191388223996E-4</v>
      </c>
      <c r="AK488">
        <f t="shared" si="404"/>
        <v>2.1348344429341146E-4</v>
      </c>
      <c r="AL488">
        <f t="shared" si="405"/>
        <v>4.6214676628740308E-6</v>
      </c>
      <c r="AM488">
        <f t="shared" si="406"/>
        <v>2.8369874876041118E-4</v>
      </c>
      <c r="AN488">
        <f t="shared" si="407"/>
        <v>8.0818850566640691E-4</v>
      </c>
      <c r="AO488">
        <f t="shared" si="408"/>
        <v>1.018049657384781E-4</v>
      </c>
      <c r="AP488">
        <f t="shared" si="409"/>
        <v>2.3886093843779489E-5</v>
      </c>
      <c r="AQ488">
        <f t="shared" si="410"/>
        <v>7.1937983076542891E-4</v>
      </c>
      <c r="AR488">
        <f t="shared" si="411"/>
        <v>2.0066936898044662E-4</v>
      </c>
      <c r="AS488">
        <f t="shared" si="412"/>
        <v>2.1604235769169793E-3</v>
      </c>
      <c r="AT488">
        <f t="shared" si="413"/>
        <v>1.5130301677473786E-5</v>
      </c>
      <c r="AV488">
        <f t="shared" si="414"/>
        <v>3.3126293995859243E-2</v>
      </c>
      <c r="AW488">
        <f t="shared" si="415"/>
        <v>3.8843721770550968E-2</v>
      </c>
      <c r="AX488">
        <f t="shared" si="416"/>
        <v>2.5216316440049416E-2</v>
      </c>
      <c r="AY488">
        <f t="shared" si="417"/>
        <v>-0.10582294800171896</v>
      </c>
      <c r="AZ488">
        <f t="shared" si="418"/>
        <v>2.4334975369458115E-2</v>
      </c>
      <c r="BA488">
        <f t="shared" si="419"/>
        <v>9.6153846153846159E-3</v>
      </c>
      <c r="BB488">
        <f t="shared" si="420"/>
        <v>3.7593984962406013E-2</v>
      </c>
      <c r="BC488">
        <f t="shared" si="421"/>
        <v>5.1715564395823005E-2</v>
      </c>
      <c r="BD488">
        <f t="shared" si="422"/>
        <v>-3.5412026726057859E-2</v>
      </c>
      <c r="BE488">
        <f t="shared" si="423"/>
        <v>-1.0582010582010581E-2</v>
      </c>
      <c r="BF488">
        <f t="shared" si="424"/>
        <v>3.0418250950570342E-2</v>
      </c>
      <c r="BG488">
        <f t="shared" si="425"/>
        <v>-4.4444444444444446E-2</v>
      </c>
      <c r="BH488">
        <f t="shared" si="426"/>
        <v>-5.8479532163742687E-3</v>
      </c>
      <c r="BI488">
        <f t="shared" si="427"/>
        <v>-1.592330814850933E-2</v>
      </c>
      <c r="BL488">
        <f t="shared" si="428"/>
        <v>4.1960927413997861E-4</v>
      </c>
      <c r="BM488">
        <f t="shared" si="429"/>
        <v>5.5283666187296143E-3</v>
      </c>
      <c r="BN488">
        <f t="shared" si="430"/>
        <v>9.8670810775737571E-4</v>
      </c>
      <c r="BO488">
        <f t="shared" si="431"/>
        <v>1.0806400253534498E-2</v>
      </c>
      <c r="BP488">
        <f t="shared" si="432"/>
        <v>8.0840056625150686E-4</v>
      </c>
      <c r="BQ488">
        <f t="shared" si="433"/>
        <v>8.8366558475237004E-5</v>
      </c>
      <c r="BR488">
        <f t="shared" si="434"/>
        <v>4.1200641008202615E-3</v>
      </c>
      <c r="BS488">
        <f t="shared" si="435"/>
        <v>5.3093157180726163E-3</v>
      </c>
      <c r="BT488">
        <f t="shared" si="436"/>
        <v>1.9415780119844104E-3</v>
      </c>
      <c r="BU488">
        <f t="shared" si="437"/>
        <v>2.9807511356573458E-4</v>
      </c>
      <c r="BV488">
        <f t="shared" si="438"/>
        <v>1.3384954841706472E-3</v>
      </c>
      <c r="BW488">
        <f t="shared" si="439"/>
        <v>1.5635560839496647E-3</v>
      </c>
      <c r="BX488">
        <f t="shared" si="440"/>
        <v>8.7691259483194315E-5</v>
      </c>
      <c r="BY488">
        <f t="shared" si="441"/>
        <v>1.5186930958115873E-4</v>
      </c>
    </row>
    <row r="489" spans="1:77" ht="15.75" thickBot="1">
      <c r="A489" s="1">
        <v>40619</v>
      </c>
      <c r="B489" s="3">
        <v>24.56</v>
      </c>
      <c r="C489" s="3">
        <v>340</v>
      </c>
      <c r="D489" s="3">
        <v>824.5</v>
      </c>
      <c r="E489" s="3">
        <v>846</v>
      </c>
      <c r="F489" s="2">
        <v>102.5</v>
      </c>
      <c r="G489" s="3">
        <v>4190</v>
      </c>
      <c r="H489" s="2">
        <v>271.8</v>
      </c>
      <c r="I489" s="3">
        <v>205.9</v>
      </c>
      <c r="J489" s="3">
        <v>428.6</v>
      </c>
      <c r="K489" s="3">
        <v>9300</v>
      </c>
      <c r="L489" s="3">
        <v>396</v>
      </c>
      <c r="M489" s="3">
        <v>174.5</v>
      </c>
      <c r="N489" s="3">
        <v>974.5</v>
      </c>
      <c r="O489" s="3">
        <v>1206.8</v>
      </c>
      <c r="Q489">
        <f t="shared" si="387"/>
        <v>-6.070416835289443E-3</v>
      </c>
      <c r="R489">
        <f t="shared" si="388"/>
        <v>1.1904761904761904E-2</v>
      </c>
      <c r="S489">
        <f t="shared" si="389"/>
        <v>6.0679611650485432E-4</v>
      </c>
      <c r="T489">
        <f t="shared" si="390"/>
        <v>1.0631943614860801E-2</v>
      </c>
      <c r="U489">
        <f t="shared" si="391"/>
        <v>1.0947825229312549E-2</v>
      </c>
      <c r="V489">
        <f t="shared" si="392"/>
        <v>-2.3809523809523812E-3</v>
      </c>
      <c r="W489">
        <f t="shared" si="393"/>
        <v>1.4179104477611983E-2</v>
      </c>
      <c r="X489">
        <f t="shared" si="394"/>
        <v>-3.5597189695550327E-2</v>
      </c>
      <c r="Y489">
        <f t="shared" si="395"/>
        <v>6.1032863849765796E-3</v>
      </c>
      <c r="Z489">
        <f t="shared" si="396"/>
        <v>3.2362459546925568E-3</v>
      </c>
      <c r="AA489">
        <f t="shared" si="397"/>
        <v>2.2779043280181654E-3</v>
      </c>
      <c r="AB489">
        <f t="shared" si="398"/>
        <v>-2.8571428571428571E-3</v>
      </c>
      <c r="AC489">
        <f t="shared" si="399"/>
        <v>7.2351421188630487E-3</v>
      </c>
      <c r="AD489">
        <f t="shared" si="399"/>
        <v>4.2439876841140955E-3</v>
      </c>
      <c r="AG489">
        <f t="shared" si="400"/>
        <v>4.2961602527622201E-5</v>
      </c>
      <c r="AH489">
        <f t="shared" si="401"/>
        <v>1.8954730271010439E-4</v>
      </c>
      <c r="AI489">
        <f t="shared" si="402"/>
        <v>8.2360289155251085E-7</v>
      </c>
      <c r="AJ489">
        <f t="shared" si="403"/>
        <v>1.1599739755448477E-4</v>
      </c>
      <c r="AK489">
        <f t="shared" si="404"/>
        <v>1.2583083620722513E-4</v>
      </c>
      <c r="AL489">
        <f t="shared" si="405"/>
        <v>6.8530198649199518E-6</v>
      </c>
      <c r="AM489">
        <f t="shared" si="406"/>
        <v>2.4242256559522626E-4</v>
      </c>
      <c r="AN489">
        <f t="shared" si="407"/>
        <v>1.1810358433389707E-3</v>
      </c>
      <c r="AO489">
        <f t="shared" si="408"/>
        <v>3.2419711705708008E-5</v>
      </c>
      <c r="AP489">
        <f t="shared" si="409"/>
        <v>7.5473387664747441E-6</v>
      </c>
      <c r="AQ489">
        <f t="shared" si="410"/>
        <v>6.6771070699743404E-6</v>
      </c>
      <c r="AR489">
        <f t="shared" si="411"/>
        <v>7.2699092040725903E-6</v>
      </c>
      <c r="AS489">
        <f t="shared" si="412"/>
        <v>4.9349057629792748E-5</v>
      </c>
      <c r="AT489">
        <f t="shared" si="413"/>
        <v>1.9403027652463375E-5</v>
      </c>
      <c r="AV489">
        <f t="shared" si="414"/>
        <v>-2.4235200635677509E-2</v>
      </c>
      <c r="AW489">
        <f t="shared" si="415"/>
        <v>1.3110846245530324E-2</v>
      </c>
      <c r="AX489">
        <f t="shared" si="416"/>
        <v>1.4644351464435119E-2</v>
      </c>
      <c r="AY489">
        <f t="shared" si="417"/>
        <v>-0.10570824524312897</v>
      </c>
      <c r="AZ489">
        <f t="shared" si="418"/>
        <v>-4.8543689320388345E-3</v>
      </c>
      <c r="BA489">
        <f t="shared" si="419"/>
        <v>-9.2220383069283526E-3</v>
      </c>
      <c r="BB489">
        <f t="shared" si="420"/>
        <v>-8.0291970802919294E-3</v>
      </c>
      <c r="BC489">
        <f t="shared" si="421"/>
        <v>5.8622374206156189E-3</v>
      </c>
      <c r="BD489">
        <f t="shared" si="422"/>
        <v>-4.3303571428571379E-2</v>
      </c>
      <c r="BE489">
        <f t="shared" si="423"/>
        <v>-5.8704453441295545E-2</v>
      </c>
      <c r="BF489">
        <f t="shared" si="424"/>
        <v>-2.0286986640277064E-2</v>
      </c>
      <c r="BG489">
        <f t="shared" si="425"/>
        <v>-3.3240997229916899E-2</v>
      </c>
      <c r="BH489">
        <f t="shared" si="426"/>
        <v>-6.9245463228271256E-2</v>
      </c>
      <c r="BI489">
        <f t="shared" si="427"/>
        <v>-3.4637229021678234E-2</v>
      </c>
      <c r="BL489">
        <f t="shared" si="428"/>
        <v>1.3599225734083663E-3</v>
      </c>
      <c r="BM489">
        <f t="shared" si="429"/>
        <v>2.3639152025060656E-3</v>
      </c>
      <c r="BN489">
        <f t="shared" si="430"/>
        <v>4.3430332050116405E-4</v>
      </c>
      <c r="BO489">
        <f t="shared" si="431"/>
        <v>1.0782565826488243E-2</v>
      </c>
      <c r="BP489">
        <f t="shared" si="432"/>
        <v>5.7298606725576162E-7</v>
      </c>
      <c r="BQ489">
        <f t="shared" si="433"/>
        <v>8.9058367072884364E-5</v>
      </c>
      <c r="BR489">
        <f t="shared" si="434"/>
        <v>3.4464227260870393E-4</v>
      </c>
      <c r="BS489">
        <f t="shared" si="435"/>
        <v>7.29633257345495E-4</v>
      </c>
      <c r="BT489">
        <f t="shared" si="436"/>
        <v>2.6993101388130812E-3</v>
      </c>
      <c r="BU489">
        <f t="shared" si="437"/>
        <v>4.2754983251665282E-3</v>
      </c>
      <c r="BV489">
        <f t="shared" si="438"/>
        <v>1.9936827329792916E-4</v>
      </c>
      <c r="BW489">
        <f t="shared" si="439"/>
        <v>8.0306376990608693E-4</v>
      </c>
      <c r="BX489">
        <f t="shared" si="440"/>
        <v>5.2942898929258147E-3</v>
      </c>
      <c r="BY489">
        <f t="shared" si="441"/>
        <v>9.6332314998226162E-4</v>
      </c>
    </row>
    <row r="490" spans="1:77" ht="15.75" thickBot="1">
      <c r="A490" s="1">
        <v>40618</v>
      </c>
      <c r="B490" s="3">
        <v>24.71</v>
      </c>
      <c r="C490" s="3">
        <v>336</v>
      </c>
      <c r="D490" s="3">
        <v>824</v>
      </c>
      <c r="E490" s="3">
        <v>837.1</v>
      </c>
      <c r="F490" s="2">
        <v>101.39</v>
      </c>
      <c r="G490" s="3">
        <v>4200</v>
      </c>
      <c r="H490" s="2">
        <v>268</v>
      </c>
      <c r="I490" s="3">
        <v>213.5</v>
      </c>
      <c r="J490" s="3">
        <v>426</v>
      </c>
      <c r="K490" s="3">
        <v>9270</v>
      </c>
      <c r="L490" s="3">
        <v>395.1</v>
      </c>
      <c r="M490" s="3">
        <v>175</v>
      </c>
      <c r="N490" s="3">
        <v>967.5</v>
      </c>
      <c r="O490" s="3">
        <v>1201.7</v>
      </c>
      <c r="Q490">
        <f t="shared" si="387"/>
        <v>2.9154518950437285E-2</v>
      </c>
      <c r="R490">
        <f t="shared" si="388"/>
        <v>-8.5570964886396497E-3</v>
      </c>
      <c r="S490">
        <f t="shared" si="389"/>
        <v>5.0006098304671582E-3</v>
      </c>
      <c r="T490">
        <f t="shared" si="390"/>
        <v>-6.9988137603795696E-3</v>
      </c>
      <c r="U490">
        <f t="shared" si="391"/>
        <v>4.4580939171785499E-3</v>
      </c>
      <c r="V490">
        <f t="shared" si="392"/>
        <v>-1.6393442622950821E-2</v>
      </c>
      <c r="W490">
        <f t="shared" si="393"/>
        <v>2.4856596558317401E-2</v>
      </c>
      <c r="X490">
        <f t="shared" si="394"/>
        <v>7.0754716981132077E-3</v>
      </c>
      <c r="Y490">
        <f t="shared" si="395"/>
        <v>0</v>
      </c>
      <c r="Z490">
        <f t="shared" si="396"/>
        <v>-6.6438062580368622E-3</v>
      </c>
      <c r="AA490">
        <f t="shared" si="397"/>
        <v>-1.9359642591213588E-2</v>
      </c>
      <c r="AB490">
        <f t="shared" si="398"/>
        <v>0</v>
      </c>
      <c r="AC490">
        <f t="shared" si="399"/>
        <v>2.1108179419525065E-2</v>
      </c>
      <c r="AD490">
        <f t="shared" si="399"/>
        <v>-3.8958885941644938E-3</v>
      </c>
      <c r="AG490">
        <f t="shared" si="400"/>
        <v>8.21993309540461E-4</v>
      </c>
      <c r="AH490">
        <f t="shared" si="401"/>
        <v>4.4812855749604842E-5</v>
      </c>
      <c r="AI490">
        <f t="shared" si="402"/>
        <v>2.8104199555112527E-5</v>
      </c>
      <c r="AJ490">
        <f t="shared" si="403"/>
        <v>4.7067126779421164E-5</v>
      </c>
      <c r="AK490">
        <f t="shared" si="404"/>
        <v>2.2351177198831173E-5</v>
      </c>
      <c r="AL490">
        <f t="shared" si="405"/>
        <v>2.7656746213402291E-4</v>
      </c>
      <c r="AM490">
        <f t="shared" si="406"/>
        <v>6.8892690524533092E-4</v>
      </c>
      <c r="AN490">
        <f t="shared" si="407"/>
        <v>6.8997266828528284E-5</v>
      </c>
      <c r="AO490">
        <f t="shared" si="408"/>
        <v>1.6765369436963319E-7</v>
      </c>
      <c r="AP490">
        <f t="shared" si="409"/>
        <v>5.0876981115632346E-5</v>
      </c>
      <c r="AQ490">
        <f t="shared" si="410"/>
        <v>3.6303727363136922E-4</v>
      </c>
      <c r="AR490">
        <f t="shared" si="411"/>
        <v>2.5877851239446424E-8</v>
      </c>
      <c r="AS490">
        <f t="shared" si="412"/>
        <v>4.3672330036737607E-4</v>
      </c>
      <c r="AT490">
        <f t="shared" si="413"/>
        <v>1.3950146460807798E-5</v>
      </c>
      <c r="AV490">
        <f t="shared" si="414"/>
        <v>-1.278465840990812E-2</v>
      </c>
      <c r="AW490">
        <f t="shared" si="415"/>
        <v>2.9850746268656717E-3</v>
      </c>
      <c r="AX490">
        <f t="shared" si="416"/>
        <v>2.3602484472049691E-2</v>
      </c>
      <c r="AY490">
        <f t="shared" si="417"/>
        <v>-9.6101932836626713E-2</v>
      </c>
      <c r="AZ490">
        <f t="shared" si="418"/>
        <v>-1.4387090502576106E-2</v>
      </c>
      <c r="BA490">
        <f t="shared" si="419"/>
        <v>-3.8681620508125431E-2</v>
      </c>
      <c r="BB490">
        <f t="shared" si="420"/>
        <v>-3.318903318903315E-2</v>
      </c>
      <c r="BC490">
        <f t="shared" si="421"/>
        <v>6.0606060606060545E-2</v>
      </c>
      <c r="BD490">
        <f t="shared" si="422"/>
        <v>-4.5057162071284511E-2</v>
      </c>
      <c r="BE490">
        <f t="shared" si="423"/>
        <v>-6.834170854271357E-2</v>
      </c>
      <c r="BF490">
        <f t="shared" si="424"/>
        <v>-2.3238566131025901E-2</v>
      </c>
      <c r="BG490">
        <f t="shared" si="425"/>
        <v>-2.0705092333519803E-2</v>
      </c>
      <c r="BH490">
        <f t="shared" si="426"/>
        <v>-6.9711538461538464E-2</v>
      </c>
      <c r="BI490">
        <f t="shared" si="427"/>
        <v>-3.6636203302870006E-2</v>
      </c>
      <c r="BL490">
        <f t="shared" si="428"/>
        <v>6.46511266809534E-4</v>
      </c>
      <c r="BM490">
        <f t="shared" si="429"/>
        <v>1.481814171415263E-3</v>
      </c>
      <c r="BN490">
        <f t="shared" si="430"/>
        <v>8.8792547139033846E-4</v>
      </c>
      <c r="BO490">
        <f t="shared" si="431"/>
        <v>8.8798247350021908E-3</v>
      </c>
      <c r="BP490">
        <f t="shared" si="432"/>
        <v>1.0587751454754496E-4</v>
      </c>
      <c r="BQ490">
        <f t="shared" si="433"/>
        <v>1.5129498693690713E-3</v>
      </c>
      <c r="BR490">
        <f t="shared" si="434"/>
        <v>4.3497885573555026E-5</v>
      </c>
      <c r="BS490">
        <f t="shared" si="435"/>
        <v>6.683969567908679E-3</v>
      </c>
      <c r="BT490">
        <f t="shared" si="436"/>
        <v>2.884600421455337E-3</v>
      </c>
      <c r="BU490">
        <f t="shared" si="437"/>
        <v>5.6286830923902463E-3</v>
      </c>
      <c r="BV490">
        <f t="shared" si="438"/>
        <v>2.9143141889958346E-4</v>
      </c>
      <c r="BW490">
        <f t="shared" si="439"/>
        <v>2.4971821320002812E-4</v>
      </c>
      <c r="BX490">
        <f t="shared" si="440"/>
        <v>5.3623321311851982E-3</v>
      </c>
      <c r="BY490">
        <f t="shared" si="441"/>
        <v>1.0914051669435765E-3</v>
      </c>
    </row>
    <row r="491" spans="1:77" ht="15.75" thickBot="1">
      <c r="A491" s="1">
        <v>40617</v>
      </c>
      <c r="B491" s="3">
        <v>24.01</v>
      </c>
      <c r="C491" s="3">
        <v>338.9</v>
      </c>
      <c r="D491" s="3">
        <v>819.9</v>
      </c>
      <c r="E491" s="3">
        <v>843</v>
      </c>
      <c r="F491" s="2">
        <v>100.94</v>
      </c>
      <c r="G491" s="3">
        <v>4270</v>
      </c>
      <c r="H491" s="2">
        <v>261.5</v>
      </c>
      <c r="I491" s="3">
        <v>212</v>
      </c>
      <c r="J491" s="3">
        <v>426</v>
      </c>
      <c r="K491" s="3">
        <v>9332</v>
      </c>
      <c r="L491" s="3">
        <v>402.9</v>
      </c>
      <c r="M491" s="3">
        <v>175</v>
      </c>
      <c r="N491" s="3">
        <v>947.5</v>
      </c>
      <c r="O491" s="3">
        <v>1206.4000000000001</v>
      </c>
      <c r="Q491">
        <f t="shared" si="387"/>
        <v>-3.7344398340248899E-3</v>
      </c>
      <c r="R491">
        <f t="shared" si="388"/>
        <v>-6.1583577712610634E-3</v>
      </c>
      <c r="S491">
        <f t="shared" si="389"/>
        <v>2.1046077210460742E-2</v>
      </c>
      <c r="T491">
        <f t="shared" si="390"/>
        <v>-2.0905923344947737E-2</v>
      </c>
      <c r="U491">
        <f t="shared" si="391"/>
        <v>-5.940594059406166E-4</v>
      </c>
      <c r="V491">
        <f t="shared" si="392"/>
        <v>-4.8939641109298528E-3</v>
      </c>
      <c r="W491">
        <f t="shared" si="393"/>
        <v>-1.0219530658591934E-2</v>
      </c>
      <c r="X491">
        <f t="shared" si="394"/>
        <v>-1.7608897126969468E-2</v>
      </c>
      <c r="Y491">
        <f t="shared" si="395"/>
        <v>-4.905395935529135E-3</v>
      </c>
      <c r="Z491">
        <f t="shared" si="396"/>
        <v>-8.1836539483473268E-3</v>
      </c>
      <c r="AA491">
        <f t="shared" si="397"/>
        <v>8.7631447170756147E-3</v>
      </c>
      <c r="AB491">
        <f t="shared" si="398"/>
        <v>0</v>
      </c>
      <c r="AC491">
        <f t="shared" si="399"/>
        <v>-1.230063588032936E-2</v>
      </c>
      <c r="AD491">
        <f t="shared" si="399"/>
        <v>-1.4071682807713089E-3</v>
      </c>
      <c r="AG491">
        <f t="shared" si="400"/>
        <v>1.7796021425718296E-5</v>
      </c>
      <c r="AH491">
        <f t="shared" si="401"/>
        <v>1.8451335486068796E-5</v>
      </c>
      <c r="AI491">
        <f t="shared" si="402"/>
        <v>4.5568616019009249E-4</v>
      </c>
      <c r="AJ491">
        <f t="shared" si="403"/>
        <v>4.3129562552193774E-4</v>
      </c>
      <c r="AK491">
        <f t="shared" si="404"/>
        <v>1.0526790630589386E-7</v>
      </c>
      <c r="AL491">
        <f t="shared" si="405"/>
        <v>2.6325509332434081E-5</v>
      </c>
      <c r="AM491">
        <f t="shared" si="406"/>
        <v>7.7946122051266489E-5</v>
      </c>
      <c r="AN491">
        <f t="shared" si="407"/>
        <v>2.6823591898038969E-4</v>
      </c>
      <c r="AO491">
        <f t="shared" si="408"/>
        <v>2.8247644326517483E-5</v>
      </c>
      <c r="AP491">
        <f t="shared" si="409"/>
        <v>7.5214994598344346E-5</v>
      </c>
      <c r="AQ491">
        <f t="shared" si="410"/>
        <v>8.2251300478025093E-5</v>
      </c>
      <c r="AR491">
        <f t="shared" si="411"/>
        <v>2.5877851239446424E-8</v>
      </c>
      <c r="AS491">
        <f t="shared" si="412"/>
        <v>1.5652235749935865E-4</v>
      </c>
      <c r="AT491">
        <f t="shared" si="413"/>
        <v>1.5531868506825882E-6</v>
      </c>
      <c r="AV491">
        <f t="shared" si="414"/>
        <v>-5.061289047054162E-2</v>
      </c>
      <c r="AW491">
        <f t="shared" si="415"/>
        <v>1.1816838995568014E-3</v>
      </c>
      <c r="AX491">
        <f t="shared" si="416"/>
        <v>4.7794117647058541E-3</v>
      </c>
      <c r="AY491">
        <f t="shared" si="417"/>
        <v>-8.3695652173913046E-2</v>
      </c>
      <c r="AZ491">
        <f t="shared" si="418"/>
        <v>-2.0000000000000021E-2</v>
      </c>
      <c r="BA491">
        <f t="shared" si="419"/>
        <v>-2.466879853814527E-2</v>
      </c>
      <c r="BB491">
        <f t="shared" si="420"/>
        <v>-7.7926657263751836E-2</v>
      </c>
      <c r="BC491">
        <f t="shared" si="421"/>
        <v>6.5326633165829151E-2</v>
      </c>
      <c r="BD491">
        <f t="shared" si="422"/>
        <v>-6.3736263736263732E-2</v>
      </c>
      <c r="BE491">
        <f t="shared" si="423"/>
        <v>-6.6799999999999998E-2</v>
      </c>
      <c r="BF491">
        <f t="shared" si="424"/>
        <v>2.238805970149197E-3</v>
      </c>
      <c r="BG491">
        <f t="shared" si="425"/>
        <v>-2.23463687150838E-2</v>
      </c>
      <c r="BH491">
        <f t="shared" si="426"/>
        <v>-8.4541062801932368E-2</v>
      </c>
      <c r="BI491">
        <f t="shared" si="427"/>
        <v>-3.5882682010708752E-2</v>
      </c>
      <c r="BL491">
        <f t="shared" si="428"/>
        <v>4.0011719859771215E-3</v>
      </c>
      <c r="BM491">
        <f t="shared" si="429"/>
        <v>1.3462257198138463E-3</v>
      </c>
      <c r="BN491">
        <f t="shared" si="430"/>
        <v>1.2045074813355799E-4</v>
      </c>
      <c r="BO491">
        <f t="shared" si="431"/>
        <v>6.6955828610734541E-3</v>
      </c>
      <c r="BP491">
        <f t="shared" si="432"/>
        <v>2.5289235279334847E-4</v>
      </c>
      <c r="BQ491">
        <f t="shared" si="433"/>
        <v>6.1920520971557168E-4</v>
      </c>
      <c r="BR491">
        <f t="shared" si="434"/>
        <v>2.6350683428480398E-3</v>
      </c>
      <c r="BS491">
        <f t="shared" si="435"/>
        <v>7.4781193626812757E-3</v>
      </c>
      <c r="BT491">
        <f t="shared" si="436"/>
        <v>5.2399614368804012E-3</v>
      </c>
      <c r="BU491">
        <f t="shared" si="437"/>
        <v>5.39972797853635E-3</v>
      </c>
      <c r="BV491">
        <f t="shared" si="438"/>
        <v>7.0660996778282125E-5</v>
      </c>
      <c r="BW491">
        <f t="shared" si="439"/>
        <v>3.0428445903236056E-4</v>
      </c>
      <c r="BX491">
        <f t="shared" si="440"/>
        <v>7.7541181498570659E-3</v>
      </c>
      <c r="BY491">
        <f t="shared" si="441"/>
        <v>1.0421856667586723E-3</v>
      </c>
    </row>
    <row r="492" spans="1:77" ht="15.75" thickBot="1">
      <c r="A492" s="1">
        <v>40616</v>
      </c>
      <c r="B492" s="3">
        <v>24.1</v>
      </c>
      <c r="C492" s="3">
        <v>341</v>
      </c>
      <c r="D492" s="3">
        <v>803</v>
      </c>
      <c r="E492" s="3">
        <v>861</v>
      </c>
      <c r="F492" s="2">
        <v>101</v>
      </c>
      <c r="G492" s="3">
        <v>4291</v>
      </c>
      <c r="H492" s="2">
        <v>264.2</v>
      </c>
      <c r="I492" s="3">
        <v>215.8</v>
      </c>
      <c r="J492" s="3">
        <v>428.1</v>
      </c>
      <c r="K492" s="3">
        <v>9409</v>
      </c>
      <c r="L492" s="3">
        <v>399.4</v>
      </c>
      <c r="M492" s="3">
        <v>175</v>
      </c>
      <c r="N492" s="3">
        <v>959.3</v>
      </c>
      <c r="O492" s="3">
        <v>1208.0999999999999</v>
      </c>
      <c r="Q492">
        <f t="shared" si="387"/>
        <v>-1.632653061224484E-2</v>
      </c>
      <c r="R492">
        <f t="shared" si="388"/>
        <v>-2.236238532110095E-2</v>
      </c>
      <c r="S492">
        <f t="shared" si="389"/>
        <v>-7.4165636588380719E-3</v>
      </c>
      <c r="T492">
        <f t="shared" si="390"/>
        <v>-1.261467889908257E-2</v>
      </c>
      <c r="U492">
        <f t="shared" si="391"/>
        <v>-1.4634146341463415E-2</v>
      </c>
      <c r="V492">
        <f t="shared" si="392"/>
        <v>-4.1773033186354143E-3</v>
      </c>
      <c r="W492">
        <f t="shared" si="393"/>
        <v>2.2050290135396475E-2</v>
      </c>
      <c r="X492">
        <f t="shared" si="394"/>
        <v>-2.3971053821800013E-2</v>
      </c>
      <c r="Y492">
        <f t="shared" si="395"/>
        <v>-1.3594470046082897E-2</v>
      </c>
      <c r="Z492">
        <f t="shared" si="396"/>
        <v>-1.6823406478578891E-2</v>
      </c>
      <c r="AA492">
        <f t="shared" si="397"/>
        <v>-1.1141371626640258E-2</v>
      </c>
      <c r="AB492">
        <f t="shared" si="398"/>
        <v>2.8653295128939827E-3</v>
      </c>
      <c r="AC492">
        <f t="shared" si="399"/>
        <v>-2.9048582995951464E-2</v>
      </c>
      <c r="AD492">
        <f t="shared" si="399"/>
        <v>-7.3130649137223428E-3</v>
      </c>
      <c r="AG492">
        <f t="shared" si="400"/>
        <v>2.825970748160256E-4</v>
      </c>
      <c r="AH492">
        <f t="shared" si="401"/>
        <v>4.2023070247812418E-4</v>
      </c>
      <c r="AI492">
        <f t="shared" si="402"/>
        <v>5.0635094623942307E-5</v>
      </c>
      <c r="AJ492">
        <f t="shared" si="403"/>
        <v>1.556608992090999E-4</v>
      </c>
      <c r="AK492">
        <f t="shared" si="404"/>
        <v>2.0633992596784783E-4</v>
      </c>
      <c r="AL492">
        <f t="shared" si="405"/>
        <v>1.9484969669661669E-5</v>
      </c>
      <c r="AM492">
        <f t="shared" si="406"/>
        <v>5.4948567051093362E-4</v>
      </c>
      <c r="AN492">
        <f t="shared" si="407"/>
        <v>5.1711060969859141E-4</v>
      </c>
      <c r="AO492">
        <f t="shared" si="408"/>
        <v>1.9610992686589957E-4</v>
      </c>
      <c r="AP492">
        <f t="shared" si="409"/>
        <v>2.9971955400232979E-4</v>
      </c>
      <c r="AQ492">
        <f t="shared" si="410"/>
        <v>1.1740299086655777E-4</v>
      </c>
      <c r="AR492">
        <f t="shared" si="411"/>
        <v>9.1578589301656338E-6</v>
      </c>
      <c r="AS492">
        <f t="shared" si="412"/>
        <v>8.5607952341624919E-4</v>
      </c>
      <c r="AT492">
        <f t="shared" si="413"/>
        <v>5.1153475710721875E-5</v>
      </c>
      <c r="AV492">
        <f t="shared" si="414"/>
        <v>-4.5166402535657568E-2</v>
      </c>
      <c r="AW492">
        <f t="shared" si="415"/>
        <v>3.64741641337386E-2</v>
      </c>
      <c r="AX492">
        <f t="shared" si="416"/>
        <v>-1.5931372549019607E-2</v>
      </c>
      <c r="AY492">
        <f t="shared" si="417"/>
        <v>-6.1989323455714104E-2</v>
      </c>
      <c r="AZ492">
        <f t="shared" si="418"/>
        <v>-1.2031693240731722E-2</v>
      </c>
      <c r="BA492">
        <f t="shared" si="419"/>
        <v>1.2744866650932263E-2</v>
      </c>
      <c r="BB492">
        <f t="shared" si="420"/>
        <v>-5.3046594982078893E-2</v>
      </c>
      <c r="BC492">
        <f t="shared" si="421"/>
        <v>5.2682926829268346E-2</v>
      </c>
      <c r="BD492">
        <f t="shared" si="422"/>
        <v>-5.9120879120879072E-2</v>
      </c>
      <c r="BE492">
        <f t="shared" si="423"/>
        <v>-5.437185929648241E-2</v>
      </c>
      <c r="BF492">
        <f t="shared" si="424"/>
        <v>-1.5000000000000568E-3</v>
      </c>
      <c r="BG492">
        <f t="shared" si="425"/>
        <v>2.3391812865497075E-2</v>
      </c>
      <c r="BH492">
        <f t="shared" si="426"/>
        <v>-6.4097560975609799E-2</v>
      </c>
      <c r="BI492">
        <f t="shared" si="427"/>
        <v>-2.4309481505411189E-2</v>
      </c>
      <c r="BL492">
        <f t="shared" si="428"/>
        <v>3.3418030119071618E-3</v>
      </c>
      <c r="BM492">
        <f t="shared" si="429"/>
        <v>5.1816140476119536E-3</v>
      </c>
      <c r="BN492">
        <f t="shared" si="430"/>
        <v>9.4785386973213193E-5</v>
      </c>
      <c r="BO492">
        <f t="shared" si="431"/>
        <v>3.6144399608463076E-3</v>
      </c>
      <c r="BP492">
        <f t="shared" si="432"/>
        <v>6.2952842603805078E-5</v>
      </c>
      <c r="BQ492">
        <f t="shared" si="433"/>
        <v>1.5699666198515583E-4</v>
      </c>
      <c r="BR492">
        <f t="shared" si="434"/>
        <v>6.9975350992733051E-4</v>
      </c>
      <c r="BS492">
        <f t="shared" si="435"/>
        <v>5.4512253350549331E-3</v>
      </c>
      <c r="BT492">
        <f t="shared" si="436"/>
        <v>4.5930701850900139E-3</v>
      </c>
      <c r="BU492">
        <f t="shared" si="437"/>
        <v>3.7276764757401882E-3</v>
      </c>
      <c r="BV492">
        <f t="shared" si="438"/>
        <v>2.1782789379914274E-5</v>
      </c>
      <c r="BW492">
        <f t="shared" si="439"/>
        <v>8.0057478552533778E-4</v>
      </c>
      <c r="BX492">
        <f t="shared" si="440"/>
        <v>4.5716487897497562E-3</v>
      </c>
      <c r="BY492">
        <f t="shared" si="441"/>
        <v>4.288916751957849E-4</v>
      </c>
    </row>
    <row r="493" spans="1:77" ht="15.75" thickBot="1">
      <c r="A493" s="1">
        <v>40613</v>
      </c>
      <c r="B493" s="3">
        <v>24.5</v>
      </c>
      <c r="C493" s="3">
        <v>348.8</v>
      </c>
      <c r="D493" s="3">
        <v>809</v>
      </c>
      <c r="E493" s="3">
        <v>872</v>
      </c>
      <c r="F493" s="2">
        <v>102.5</v>
      </c>
      <c r="G493" s="3">
        <v>4309</v>
      </c>
      <c r="H493" s="2">
        <v>258.5</v>
      </c>
      <c r="I493" s="3">
        <v>221.1</v>
      </c>
      <c r="J493" s="3">
        <v>434</v>
      </c>
      <c r="K493" s="3">
        <v>9570</v>
      </c>
      <c r="L493" s="3">
        <v>403.9</v>
      </c>
      <c r="M493" s="3">
        <v>174.5</v>
      </c>
      <c r="N493" s="3">
        <v>988</v>
      </c>
      <c r="O493" s="3">
        <v>1217</v>
      </c>
      <c r="Q493">
        <f t="shared" si="387"/>
        <v>-1.629991850040715E-3</v>
      </c>
      <c r="R493">
        <f t="shared" si="388"/>
        <v>1.3953488372093056E-2</v>
      </c>
      <c r="S493">
        <f t="shared" si="389"/>
        <v>4.7193243914554822E-3</v>
      </c>
      <c r="T493">
        <f t="shared" si="390"/>
        <v>4.492569980416976E-3</v>
      </c>
      <c r="U493">
        <f t="shared" si="391"/>
        <v>-8.7727848718201977E-4</v>
      </c>
      <c r="V493">
        <f t="shared" si="392"/>
        <v>9.3698758491449988E-3</v>
      </c>
      <c r="W493">
        <f t="shared" si="393"/>
        <v>-9.5785440613026813E-3</v>
      </c>
      <c r="X493">
        <f t="shared" si="394"/>
        <v>-3.155996393147056E-3</v>
      </c>
      <c r="Y493">
        <f t="shared" si="395"/>
        <v>-4.5871559633027525E-3</v>
      </c>
      <c r="Z493">
        <f t="shared" si="396"/>
        <v>1.5698587127158557E-3</v>
      </c>
      <c r="AA493">
        <f t="shared" si="397"/>
        <v>9.7499999999999427E-3</v>
      </c>
      <c r="AB493">
        <f t="shared" si="398"/>
        <v>-5.6980056980056983E-3</v>
      </c>
      <c r="AC493">
        <f t="shared" si="399"/>
        <v>-2.9469548133595286E-2</v>
      </c>
      <c r="AD493">
        <f t="shared" si="399"/>
        <v>3.9597426167298751E-3</v>
      </c>
      <c r="AG493">
        <f t="shared" si="400"/>
        <v>4.4693558326180975E-6</v>
      </c>
      <c r="AH493">
        <f t="shared" si="401"/>
        <v>2.501567492260843E-4</v>
      </c>
      <c r="AI493">
        <f t="shared" si="402"/>
        <v>2.5200941885928175E-5</v>
      </c>
      <c r="AJ493">
        <f t="shared" si="403"/>
        <v>2.1444634312874592E-5</v>
      </c>
      <c r="AK493">
        <f t="shared" si="404"/>
        <v>3.6926190671694334E-7</v>
      </c>
      <c r="AL493">
        <f t="shared" si="405"/>
        <v>8.3411705667164627E-5</v>
      </c>
      <c r="AM493">
        <f t="shared" si="406"/>
        <v>6.7038816176710964E-5</v>
      </c>
      <c r="AN493">
        <f t="shared" si="407"/>
        <v>3.7056586781864919E-6</v>
      </c>
      <c r="AO493">
        <f t="shared" si="408"/>
        <v>2.4966124747115291E-5</v>
      </c>
      <c r="AP493">
        <f t="shared" si="409"/>
        <v>1.168247070855716E-6</v>
      </c>
      <c r="AQ493">
        <f t="shared" si="410"/>
        <v>1.0112525891165833E-4</v>
      </c>
      <c r="AR493">
        <f t="shared" si="411"/>
        <v>3.0659916679469886E-5</v>
      </c>
      <c r="AS493">
        <f t="shared" si="412"/>
        <v>8.808906354774653E-4</v>
      </c>
      <c r="AT493">
        <f t="shared" si="413"/>
        <v>1.6979688224634554E-5</v>
      </c>
      <c r="AV493">
        <f t="shared" si="414"/>
        <v>-2.3125996810207269E-2</v>
      </c>
      <c r="AW493">
        <f t="shared" si="415"/>
        <v>3.8095238095238126E-2</v>
      </c>
      <c r="AX493">
        <f t="shared" si="416"/>
        <v>-7.3619631901840491E-3</v>
      </c>
      <c r="AY493">
        <f t="shared" si="417"/>
        <v>-4.3859649122807015E-2</v>
      </c>
      <c r="AZ493">
        <f t="shared" si="418"/>
        <v>-4.2743345638235645E-3</v>
      </c>
      <c r="BA493">
        <f t="shared" si="419"/>
        <v>1.5076560659599529E-2</v>
      </c>
      <c r="BB493">
        <f t="shared" si="420"/>
        <v>-6.2726613488034849E-2</v>
      </c>
      <c r="BC493">
        <f t="shared" si="421"/>
        <v>5.2857142857142832E-2</v>
      </c>
      <c r="BD493">
        <f t="shared" si="422"/>
        <v>-2.6687598116169494E-2</v>
      </c>
      <c r="BE493">
        <f t="shared" si="423"/>
        <v>-2.8426395939086295E-2</v>
      </c>
      <c r="BF493">
        <f t="shared" si="424"/>
        <v>1.7380352644836214E-2</v>
      </c>
      <c r="BG493">
        <f t="shared" si="425"/>
        <v>-1.9662921348314606E-2</v>
      </c>
      <c r="BH493">
        <f t="shared" si="426"/>
        <v>-4.7251687560270011E-2</v>
      </c>
      <c r="BI493">
        <f t="shared" si="427"/>
        <v>-1.5292499393154859E-2</v>
      </c>
      <c r="BL493">
        <f t="shared" si="428"/>
        <v>1.2793444035181893E-3</v>
      </c>
      <c r="BM493">
        <f t="shared" si="429"/>
        <v>5.4176228531560592E-3</v>
      </c>
      <c r="BN493">
        <f t="shared" si="430"/>
        <v>1.3604174493337342E-6</v>
      </c>
      <c r="BO493">
        <f t="shared" si="431"/>
        <v>1.7632053024076316E-3</v>
      </c>
      <c r="BP493">
        <f t="shared" si="432"/>
        <v>3.1302124224531472E-8</v>
      </c>
      <c r="BQ493">
        <f t="shared" si="433"/>
        <v>2.2086492213953859E-4</v>
      </c>
      <c r="BR493">
        <f t="shared" si="434"/>
        <v>1.3055845099286564E-3</v>
      </c>
      <c r="BS493">
        <f t="shared" si="435"/>
        <v>5.4769812660182896E-3</v>
      </c>
      <c r="BT493">
        <f t="shared" si="436"/>
        <v>1.2488387224214724E-3</v>
      </c>
      <c r="BU493">
        <f t="shared" si="437"/>
        <v>1.2326585457290323E-3</v>
      </c>
      <c r="BV493">
        <f t="shared" si="438"/>
        <v>5.5448740478113623E-4</v>
      </c>
      <c r="BW493">
        <f t="shared" si="439"/>
        <v>2.1786657187651337E-4</v>
      </c>
      <c r="BX493">
        <f t="shared" si="440"/>
        <v>2.5773995186437054E-3</v>
      </c>
      <c r="BY493">
        <f t="shared" si="441"/>
        <v>1.3671965222668804E-4</v>
      </c>
    </row>
    <row r="494" spans="1:77" ht="15.75" thickBot="1">
      <c r="A494" s="1">
        <v>40612</v>
      </c>
      <c r="B494" s="3">
        <v>24.54</v>
      </c>
      <c r="C494" s="3">
        <v>344</v>
      </c>
      <c r="D494" s="3">
        <v>805.2</v>
      </c>
      <c r="E494" s="3">
        <v>868.1</v>
      </c>
      <c r="F494" s="2">
        <v>102.59</v>
      </c>
      <c r="G494" s="3">
        <v>4269</v>
      </c>
      <c r="H494" s="2">
        <v>261</v>
      </c>
      <c r="I494" s="3">
        <v>221.8</v>
      </c>
      <c r="J494" s="3">
        <v>436</v>
      </c>
      <c r="K494" s="3">
        <v>9555</v>
      </c>
      <c r="L494" s="3">
        <v>400</v>
      </c>
      <c r="M494" s="3">
        <v>175.5</v>
      </c>
      <c r="N494" s="3">
        <v>1018</v>
      </c>
      <c r="O494" s="3">
        <v>1212.2</v>
      </c>
      <c r="Q494">
        <f t="shared" si="387"/>
        <v>-1.0882708585247867E-2</v>
      </c>
      <c r="R494">
        <f t="shared" si="388"/>
        <v>-2.7149321266968389E-2</v>
      </c>
      <c r="S494">
        <f t="shared" si="389"/>
        <v>-8.3743842364531456E-3</v>
      </c>
      <c r="T494">
        <f t="shared" si="390"/>
        <v>1.1532695190866105E-3</v>
      </c>
      <c r="U494">
        <f t="shared" si="391"/>
        <v>3.8160469667319038E-3</v>
      </c>
      <c r="V494">
        <f t="shared" si="392"/>
        <v>-1.4035087719298245E-3</v>
      </c>
      <c r="W494">
        <f t="shared" si="393"/>
        <v>-3.3333333333333333E-2</v>
      </c>
      <c r="X494">
        <f t="shared" si="394"/>
        <v>1.6498625114573891E-2</v>
      </c>
      <c r="Y494">
        <f t="shared" si="395"/>
        <v>6.9284064665127024E-3</v>
      </c>
      <c r="Z494">
        <f t="shared" si="396"/>
        <v>5.2356020942408382E-4</v>
      </c>
      <c r="AA494">
        <f t="shared" si="397"/>
        <v>-7.4441687344913151E-3</v>
      </c>
      <c r="AB494">
        <f t="shared" si="398"/>
        <v>-1.4044943820224719E-2</v>
      </c>
      <c r="AC494">
        <f t="shared" si="399"/>
        <v>9.8328416912487715E-4</v>
      </c>
      <c r="AD494">
        <f t="shared" si="399"/>
        <v>-6.5563022455335188E-3</v>
      </c>
      <c r="AG494">
        <f t="shared" si="400"/>
        <v>1.2920418408225354E-4</v>
      </c>
      <c r="AH494">
        <f t="shared" si="401"/>
        <v>6.3940532581039939E-4</v>
      </c>
      <c r="AI494">
        <f t="shared" si="402"/>
        <v>6.5183899496224483E-5</v>
      </c>
      <c r="AJ494">
        <f t="shared" si="403"/>
        <v>1.6680618872895265E-6</v>
      </c>
      <c r="AK494">
        <f t="shared" si="404"/>
        <v>1.6692586688377884E-5</v>
      </c>
      <c r="AL494">
        <f t="shared" si="405"/>
        <v>2.6908587114584868E-6</v>
      </c>
      <c r="AM494">
        <f t="shared" si="406"/>
        <v>1.020324122442032E-3</v>
      </c>
      <c r="AN494">
        <f t="shared" si="407"/>
        <v>3.1433916862522534E-4</v>
      </c>
      <c r="AO494">
        <f t="shared" si="408"/>
        <v>4.2496723488713066E-5</v>
      </c>
      <c r="AP494">
        <f t="shared" si="409"/>
        <v>1.1941367525124645E-9</v>
      </c>
      <c r="AQ494">
        <f t="shared" si="410"/>
        <v>5.0951945969771944E-5</v>
      </c>
      <c r="AR494">
        <f t="shared" si="411"/>
        <v>1.9276761853345101E-4</v>
      </c>
      <c r="AS494">
        <f t="shared" si="412"/>
        <v>5.9757614276409748E-7</v>
      </c>
      <c r="AT494">
        <f t="shared" si="413"/>
        <v>4.0901181289944313E-5</v>
      </c>
      <c r="AV494">
        <f t="shared" si="414"/>
        <v>-2.1140805743917076E-2</v>
      </c>
      <c r="AW494">
        <f t="shared" si="415"/>
        <v>5.8479532163742687E-3</v>
      </c>
      <c r="AX494">
        <f t="shared" si="416"/>
        <v>-2.3999999999999945E-2</v>
      </c>
      <c r="AY494">
        <f t="shared" si="417"/>
        <v>-6.1513513513513488E-2</v>
      </c>
      <c r="AZ494">
        <f t="shared" si="418"/>
        <v>-3.9805825242718116E-3</v>
      </c>
      <c r="BA494">
        <f t="shared" si="419"/>
        <v>-2.34192037470726E-4</v>
      </c>
      <c r="BB494">
        <f t="shared" si="420"/>
        <v>-8.4210526315789472E-2</v>
      </c>
      <c r="BC494">
        <f t="shared" si="421"/>
        <v>7.6699029126213653E-2</v>
      </c>
      <c r="BD494">
        <f t="shared" si="422"/>
        <v>-4.1758241758241756E-2</v>
      </c>
      <c r="BE494">
        <f t="shared" si="423"/>
        <v>-3.4848484848484851E-2</v>
      </c>
      <c r="BF494">
        <f t="shared" si="424"/>
        <v>1.1378002528445006E-2</v>
      </c>
      <c r="BG494">
        <f t="shared" si="425"/>
        <v>-5.8981233243967826E-2</v>
      </c>
      <c r="BH494">
        <f t="shared" si="426"/>
        <v>-2.676864244741874E-2</v>
      </c>
      <c r="BI494">
        <f t="shared" si="427"/>
        <v>-3.1015187849720186E-2</v>
      </c>
      <c r="BL494">
        <f t="shared" si="428"/>
        <v>1.1412730598169554E-3</v>
      </c>
      <c r="BM494">
        <f t="shared" si="429"/>
        <v>1.7104194858190661E-3</v>
      </c>
      <c r="BN494">
        <f t="shared" si="430"/>
        <v>3.1699687853141629E-4</v>
      </c>
      <c r="BO494">
        <f t="shared" si="431"/>
        <v>3.5574547662004076E-3</v>
      </c>
      <c r="BP494">
        <f t="shared" si="432"/>
        <v>1.3648776002097358E-8</v>
      </c>
      <c r="BQ494">
        <f t="shared" si="433"/>
        <v>2.0180562012268729E-7</v>
      </c>
      <c r="BR494">
        <f t="shared" si="434"/>
        <v>3.3196940070396646E-3</v>
      </c>
      <c r="BS494">
        <f t="shared" si="435"/>
        <v>9.5743321123409244E-3</v>
      </c>
      <c r="BT494">
        <f t="shared" si="436"/>
        <v>2.5411233300977228E-3</v>
      </c>
      <c r="BU494">
        <f t="shared" si="437"/>
        <v>1.7248510590078976E-3</v>
      </c>
      <c r="BV494">
        <f t="shared" si="438"/>
        <v>3.0783425784926434E-4</v>
      </c>
      <c r="BW494">
        <f t="shared" si="439"/>
        <v>2.924496688777898E-3</v>
      </c>
      <c r="BX494">
        <f t="shared" si="440"/>
        <v>9.1718427572719914E-4</v>
      </c>
      <c r="BY494">
        <f t="shared" si="441"/>
        <v>7.5160450648741105E-4</v>
      </c>
    </row>
    <row r="495" spans="1:77" ht="15.75" thickBot="1">
      <c r="A495" s="1">
        <v>40611</v>
      </c>
      <c r="B495" s="3">
        <v>24.81</v>
      </c>
      <c r="C495" s="3">
        <v>353.6</v>
      </c>
      <c r="D495" s="3">
        <v>812</v>
      </c>
      <c r="E495" s="3">
        <v>867.1</v>
      </c>
      <c r="F495" s="2">
        <v>102.2</v>
      </c>
      <c r="G495" s="3">
        <v>4275</v>
      </c>
      <c r="H495" s="2">
        <v>270</v>
      </c>
      <c r="I495" s="3">
        <v>218.2</v>
      </c>
      <c r="J495" s="3">
        <v>433</v>
      </c>
      <c r="K495" s="3">
        <v>9550</v>
      </c>
      <c r="L495" s="3">
        <v>403</v>
      </c>
      <c r="M495" s="3">
        <v>178</v>
      </c>
      <c r="N495" s="3">
        <v>1017</v>
      </c>
      <c r="O495" s="3">
        <v>1220.2</v>
      </c>
      <c r="Q495">
        <f t="shared" si="387"/>
        <v>6.8993506493505745E-3</v>
      </c>
      <c r="R495">
        <f t="shared" si="388"/>
        <v>1.3470908569790902E-2</v>
      </c>
      <c r="S495">
        <f t="shared" si="389"/>
        <v>6.8195908245505272E-3</v>
      </c>
      <c r="T495">
        <f t="shared" si="390"/>
        <v>-3.3333333333333071E-3</v>
      </c>
      <c r="U495">
        <f t="shared" si="391"/>
        <v>-2.9268292682926552E-3</v>
      </c>
      <c r="V495">
        <f t="shared" si="392"/>
        <v>8.2547169811320754E-3</v>
      </c>
      <c r="W495">
        <f t="shared" si="393"/>
        <v>-1.7824663514005013E-2</v>
      </c>
      <c r="X495">
        <f t="shared" si="394"/>
        <v>5.4106280193236662E-2</v>
      </c>
      <c r="Y495">
        <f t="shared" si="395"/>
        <v>-1.2767897856817197E-2</v>
      </c>
      <c r="Z495">
        <f t="shared" si="396"/>
        <v>-5.208333333333333E-3</v>
      </c>
      <c r="AA495">
        <f t="shared" si="397"/>
        <v>-4.9603174603171781E-4</v>
      </c>
      <c r="AB495">
        <f t="shared" si="398"/>
        <v>-5.5865921787709499E-3</v>
      </c>
      <c r="AC495">
        <f t="shared" si="399"/>
        <v>7.9286422200198214E-3</v>
      </c>
      <c r="AD495">
        <f t="shared" si="399"/>
        <v>8.2020997375328083E-4</v>
      </c>
      <c r="AG495">
        <f t="shared" si="400"/>
        <v>4.1155527431936845E-5</v>
      </c>
      <c r="AH495">
        <f t="shared" si="401"/>
        <v>2.3512433581337214E-4</v>
      </c>
      <c r="AI495">
        <f t="shared" si="402"/>
        <v>5.0698962677078131E-5</v>
      </c>
      <c r="AJ495">
        <f t="shared" si="403"/>
        <v>1.0208460483800929E-5</v>
      </c>
      <c r="AK495">
        <f t="shared" si="404"/>
        <v>7.0608182470400706E-6</v>
      </c>
      <c r="AL495">
        <f t="shared" si="405"/>
        <v>6.4285791049852018E-5</v>
      </c>
      <c r="AM495">
        <f t="shared" si="406"/>
        <v>2.7007119432305985E-4</v>
      </c>
      <c r="AN495">
        <f t="shared" si="407"/>
        <v>3.0622132118655995E-3</v>
      </c>
      <c r="AO495">
        <f t="shared" si="408"/>
        <v>1.7364263788240678E-4</v>
      </c>
      <c r="AP495">
        <f t="shared" si="409"/>
        <v>3.2459651841901082E-5</v>
      </c>
      <c r="AQ495">
        <f t="shared" si="410"/>
        <v>3.6071958448568777E-8</v>
      </c>
      <c r="AR495">
        <f t="shared" si="411"/>
        <v>2.943850519827684E-5</v>
      </c>
      <c r="AS495">
        <f t="shared" si="412"/>
        <v>5.9573521711096755E-5</v>
      </c>
      <c r="AT495">
        <f t="shared" si="413"/>
        <v>9.6257503054870895E-7</v>
      </c>
      <c r="AV495">
        <f t="shared" si="414"/>
        <v>-1.9367588932806403E-2</v>
      </c>
      <c r="AW495">
        <f t="shared" si="415"/>
        <v>4.6153846153846219E-2</v>
      </c>
      <c r="AX495">
        <f t="shared" si="416"/>
        <v>-6.1199510403916772E-3</v>
      </c>
      <c r="AY495">
        <f t="shared" si="417"/>
        <v>-4.3463872035300583E-2</v>
      </c>
      <c r="AZ495">
        <f t="shared" si="418"/>
        <v>-8.7293889427739243E-3</v>
      </c>
      <c r="BA495">
        <f t="shared" si="419"/>
        <v>-2.3337222870478411E-3</v>
      </c>
      <c r="BB495">
        <f t="shared" si="420"/>
        <v>-6.8322981366459659E-2</v>
      </c>
      <c r="BC495">
        <f t="shared" si="421"/>
        <v>0.1484210526315789</v>
      </c>
      <c r="BD495">
        <f t="shared" si="422"/>
        <v>-4.8351648351648353E-2</v>
      </c>
      <c r="BE495">
        <f t="shared" si="423"/>
        <v>-2.5510204081632654E-2</v>
      </c>
      <c r="BF495">
        <f t="shared" si="424"/>
        <v>8.7609511889862324E-3</v>
      </c>
      <c r="BG495">
        <f t="shared" si="425"/>
        <v>-5.720338983050853E-2</v>
      </c>
      <c r="BH495">
        <f t="shared" si="426"/>
        <v>-6.8359375E-3</v>
      </c>
      <c r="BI495">
        <f t="shared" si="427"/>
        <v>-1.9683457861332049E-2</v>
      </c>
      <c r="BL495">
        <f t="shared" si="428"/>
        <v>1.0246091369440029E-3</v>
      </c>
      <c r="BM495">
        <f t="shared" si="429"/>
        <v>6.6688636980947935E-3</v>
      </c>
      <c r="BN495">
        <f t="shared" si="430"/>
        <v>5.7218338923420329E-9</v>
      </c>
      <c r="BO495">
        <f t="shared" si="431"/>
        <v>1.7301241560489053E-3</v>
      </c>
      <c r="BP495">
        <f t="shared" si="432"/>
        <v>2.1455224290779766E-5</v>
      </c>
      <c r="BQ495">
        <f t="shared" si="433"/>
        <v>6.496167617013325E-6</v>
      </c>
      <c r="BR495">
        <f t="shared" si="434"/>
        <v>1.7413295427819323E-3</v>
      </c>
      <c r="BS495">
        <f t="shared" si="435"/>
        <v>2.8754167918291072E-2</v>
      </c>
      <c r="BT495">
        <f t="shared" si="436"/>
        <v>3.2493377376185788E-3</v>
      </c>
      <c r="BU495">
        <f t="shared" si="437"/>
        <v>1.0363921766459287E-3</v>
      </c>
      <c r="BV495">
        <f t="shared" si="438"/>
        <v>2.2284980519942497E-4</v>
      </c>
      <c r="BW495">
        <f t="shared" si="439"/>
        <v>2.73537079409905E-3</v>
      </c>
      <c r="BX495">
        <f t="shared" si="440"/>
        <v>1.0717105568477738E-4</v>
      </c>
      <c r="BY495">
        <f t="shared" si="441"/>
        <v>2.5868464598078819E-4</v>
      </c>
    </row>
    <row r="496" spans="1:77" ht="15.75" thickBot="1">
      <c r="A496" s="1">
        <v>40610</v>
      </c>
      <c r="B496" s="3">
        <v>24.64</v>
      </c>
      <c r="C496" s="3">
        <v>348.9</v>
      </c>
      <c r="D496" s="3">
        <v>806.5</v>
      </c>
      <c r="E496" s="3">
        <v>870</v>
      </c>
      <c r="F496" s="2">
        <v>102.5</v>
      </c>
      <c r="G496" s="3">
        <v>4240</v>
      </c>
      <c r="H496" s="2">
        <v>274.89999999999998</v>
      </c>
      <c r="I496" s="3">
        <v>207</v>
      </c>
      <c r="J496" s="3">
        <v>438.6</v>
      </c>
      <c r="K496" s="3">
        <v>9600</v>
      </c>
      <c r="L496" s="3">
        <v>403.2</v>
      </c>
      <c r="M496" s="3">
        <v>179</v>
      </c>
      <c r="N496" s="3">
        <v>1009</v>
      </c>
      <c r="O496" s="3">
        <v>1219.2</v>
      </c>
      <c r="Q496">
        <f t="shared" si="387"/>
        <v>-1.2028869286287117E-2</v>
      </c>
      <c r="R496">
        <f t="shared" si="388"/>
        <v>1.7201166180757951E-2</v>
      </c>
      <c r="S496">
        <f t="shared" si="389"/>
        <v>-2.4737167594310453E-3</v>
      </c>
      <c r="T496">
        <f t="shared" si="390"/>
        <v>-5.8279053822420553E-3</v>
      </c>
      <c r="U496">
        <f t="shared" si="391"/>
        <v>0</v>
      </c>
      <c r="V496">
        <f t="shared" si="392"/>
        <v>2.3640661938534278E-3</v>
      </c>
      <c r="W496">
        <f t="shared" si="393"/>
        <v>-2.9017047515415722E-3</v>
      </c>
      <c r="X496">
        <f t="shared" si="394"/>
        <v>3.3966033966034023E-2</v>
      </c>
      <c r="Y496">
        <f t="shared" si="395"/>
        <v>1.8815331010453015E-2</v>
      </c>
      <c r="Z496">
        <f t="shared" si="396"/>
        <v>1.5013744977796574E-2</v>
      </c>
      <c r="AA496">
        <f t="shared" si="397"/>
        <v>-8.1180811808118369E-3</v>
      </c>
      <c r="AB496">
        <f t="shared" si="398"/>
        <v>0</v>
      </c>
      <c r="AC496">
        <f t="shared" si="399"/>
        <v>-2.133850630455868E-2</v>
      </c>
      <c r="AD496">
        <f t="shared" si="399"/>
        <v>-2.7809586127922983E-3</v>
      </c>
      <c r="AG496">
        <f t="shared" si="400"/>
        <v>1.5657423156713058E-4</v>
      </c>
      <c r="AH496">
        <f t="shared" si="401"/>
        <v>3.6343694162338822E-4</v>
      </c>
      <c r="AI496">
        <f t="shared" si="402"/>
        <v>4.7218732778152599E-6</v>
      </c>
      <c r="AJ496">
        <f t="shared" si="403"/>
        <v>3.2372005594207458E-5</v>
      </c>
      <c r="AK496">
        <f t="shared" si="404"/>
        <v>7.2689145511734869E-8</v>
      </c>
      <c r="AL496">
        <f t="shared" si="405"/>
        <v>4.5249426446132669E-6</v>
      </c>
      <c r="AM496">
        <f t="shared" si="406"/>
        <v>2.2827710481715191E-6</v>
      </c>
      <c r="AN496">
        <f t="shared" si="407"/>
        <v>1.2388303303288487E-3</v>
      </c>
      <c r="AO496">
        <f t="shared" si="408"/>
        <v>3.3877625834590012E-4</v>
      </c>
      <c r="AP496">
        <f t="shared" si="409"/>
        <v>2.1096810263369307E-4</v>
      </c>
      <c r="AQ496">
        <f t="shared" si="410"/>
        <v>6.1026963195090894E-5</v>
      </c>
      <c r="AR496">
        <f t="shared" si="411"/>
        <v>2.5877851239446424E-8</v>
      </c>
      <c r="AS496">
        <f t="shared" si="412"/>
        <v>4.6434905671469085E-4</v>
      </c>
      <c r="AT496">
        <f t="shared" si="413"/>
        <v>6.8647118079849874E-6</v>
      </c>
      <c r="AV496">
        <f t="shared" si="414"/>
        <v>-4.4444444444444219E-3</v>
      </c>
      <c r="AW496">
        <f t="shared" si="415"/>
        <v>4.9007817197835098E-2</v>
      </c>
      <c r="AX496">
        <f t="shared" si="416"/>
        <v>-1.9452887537993922E-2</v>
      </c>
      <c r="AY496">
        <f t="shared" si="417"/>
        <v>-3.0640668523676879E-2</v>
      </c>
      <c r="AZ496">
        <f t="shared" si="418"/>
        <v>3.4263338228095381E-3</v>
      </c>
      <c r="BA496">
        <f t="shared" si="419"/>
        <v>-3.1078610603290677E-2</v>
      </c>
      <c r="BB496">
        <f t="shared" si="420"/>
        <v>-6.33730834752982E-2</v>
      </c>
      <c r="BC496">
        <f t="shared" si="421"/>
        <v>9.8726114649681493E-2</v>
      </c>
      <c r="BD496">
        <f t="shared" si="422"/>
        <v>-3.3707865168539228E-2</v>
      </c>
      <c r="BE496">
        <f t="shared" si="423"/>
        <v>-3.9903990399039906E-2</v>
      </c>
      <c r="BF496">
        <f t="shared" si="424"/>
        <v>7.7480629842538512E-3</v>
      </c>
      <c r="BG496">
        <f t="shared" si="425"/>
        <v>-5.7894736842105263E-2</v>
      </c>
      <c r="BH496">
        <f t="shared" si="426"/>
        <v>9.9206349206349201E-4</v>
      </c>
      <c r="BI496">
        <f t="shared" si="427"/>
        <v>-2.3937234809062416E-2</v>
      </c>
      <c r="BL496">
        <f t="shared" si="428"/>
        <v>2.9194410338514667E-4</v>
      </c>
      <c r="BM496">
        <f t="shared" si="429"/>
        <v>7.1431371571232015E-3</v>
      </c>
      <c r="BN496">
        <f t="shared" si="430"/>
        <v>1.7575583606171293E-4</v>
      </c>
      <c r="BO496">
        <f t="shared" si="431"/>
        <v>8.2780252957710481E-4</v>
      </c>
      <c r="BP496">
        <f t="shared" si="432"/>
        <v>5.660672864076298E-5</v>
      </c>
      <c r="BQ496">
        <f t="shared" si="433"/>
        <v>9.7929230313578718E-4</v>
      </c>
      <c r="BR496">
        <f t="shared" si="434"/>
        <v>1.3527200692459284E-3</v>
      </c>
      <c r="BS496">
        <f t="shared" si="435"/>
        <v>1.4370159876066421E-2</v>
      </c>
      <c r="BT496">
        <f t="shared" si="436"/>
        <v>1.7943000752556528E-3</v>
      </c>
      <c r="BU496">
        <f t="shared" si="437"/>
        <v>2.1703328960061825E-3</v>
      </c>
      <c r="BV496">
        <f t="shared" si="438"/>
        <v>1.9363464392022027E-4</v>
      </c>
      <c r="BW496">
        <f t="shared" si="439"/>
        <v>2.8081647202014884E-3</v>
      </c>
      <c r="BX496">
        <f t="shared" si="440"/>
        <v>6.3723147883626095E-6</v>
      </c>
      <c r="BY496">
        <f t="shared" si="441"/>
        <v>4.1361200796410317E-4</v>
      </c>
    </row>
    <row r="497" spans="1:77" ht="15.75" thickBot="1">
      <c r="A497" s="1">
        <v>40609</v>
      </c>
      <c r="B497" s="3">
        <v>24.94</v>
      </c>
      <c r="C497" s="3">
        <v>343</v>
      </c>
      <c r="D497" s="3">
        <v>808.5</v>
      </c>
      <c r="E497" s="3">
        <v>875.1</v>
      </c>
      <c r="F497" s="2">
        <v>102.5</v>
      </c>
      <c r="G497" s="3">
        <v>4230</v>
      </c>
      <c r="H497" s="2">
        <v>275.7</v>
      </c>
      <c r="I497" s="3">
        <v>200.2</v>
      </c>
      <c r="J497" s="3">
        <v>430.5</v>
      </c>
      <c r="K497" s="3">
        <v>9458</v>
      </c>
      <c r="L497" s="3">
        <v>406.5</v>
      </c>
      <c r="M497" s="3">
        <v>179</v>
      </c>
      <c r="N497" s="3">
        <v>1031</v>
      </c>
      <c r="O497" s="3">
        <v>1222.5999999999999</v>
      </c>
      <c r="Q497">
        <f t="shared" si="387"/>
        <v>-8.7440381558028159E-3</v>
      </c>
      <c r="R497">
        <f t="shared" si="388"/>
        <v>-3.6516853932584269E-2</v>
      </c>
      <c r="S497">
        <f t="shared" si="389"/>
        <v>-6.1804697156983925E-4</v>
      </c>
      <c r="T497">
        <f t="shared" si="390"/>
        <v>-1.6188870151770632E-2</v>
      </c>
      <c r="U497">
        <f t="shared" si="391"/>
        <v>4.9019607843137254E-3</v>
      </c>
      <c r="V497">
        <f t="shared" si="392"/>
        <v>-1.1451273662070577E-2</v>
      </c>
      <c r="W497">
        <f t="shared" si="393"/>
        <v>-1.4487504527346399E-3</v>
      </c>
      <c r="X497">
        <f t="shared" si="394"/>
        <v>7.5490689481630601E-3</v>
      </c>
      <c r="Y497">
        <f t="shared" si="395"/>
        <v>-1.261467889908257E-2</v>
      </c>
      <c r="Z497">
        <f t="shared" si="396"/>
        <v>-1.4791666666666667E-2</v>
      </c>
      <c r="AA497">
        <f t="shared" si="397"/>
        <v>-6.1124694376528121E-3</v>
      </c>
      <c r="AB497">
        <f t="shared" si="398"/>
        <v>0</v>
      </c>
      <c r="AC497">
        <f t="shared" si="399"/>
        <v>-3.8647342995169081E-3</v>
      </c>
      <c r="AD497">
        <f t="shared" si="399"/>
        <v>-8.4347120843471946E-3</v>
      </c>
      <c r="AG497">
        <f t="shared" si="400"/>
        <v>8.5158409340559035E-5</v>
      </c>
      <c r="AH497">
        <f t="shared" si="401"/>
        <v>1.2008995728661433E-3</v>
      </c>
      <c r="AI497">
        <f t="shared" si="402"/>
        <v>1.0069032638573081E-7</v>
      </c>
      <c r="AJ497">
        <f t="shared" si="403"/>
        <v>2.57621919856123E-4</v>
      </c>
      <c r="AK497">
        <f t="shared" si="404"/>
        <v>2.6745136578113903E-5</v>
      </c>
      <c r="AL497">
        <f t="shared" si="405"/>
        <v>1.3661281766637508E-4</v>
      </c>
      <c r="AM497">
        <f t="shared" si="406"/>
        <v>3.355872775962691E-9</v>
      </c>
      <c r="AN497">
        <f t="shared" si="407"/>
        <v>7.7089393789436775E-5</v>
      </c>
      <c r="AO497">
        <f t="shared" si="408"/>
        <v>1.6962807327930321E-4</v>
      </c>
      <c r="AP497">
        <f t="shared" si="409"/>
        <v>2.3349889374901759E-4</v>
      </c>
      <c r="AQ497">
        <f t="shared" si="410"/>
        <v>3.3713861550271284E-5</v>
      </c>
      <c r="AR497">
        <f t="shared" si="411"/>
        <v>2.5877851239446424E-8</v>
      </c>
      <c r="AS497">
        <f t="shared" si="412"/>
        <v>1.6605527003437066E-5</v>
      </c>
      <c r="AT497">
        <f t="shared" si="413"/>
        <v>6.8455981165463432E-5</v>
      </c>
      <c r="AV497">
        <f t="shared" si="414"/>
        <v>-2.1960784313725439E-2</v>
      </c>
      <c r="AW497">
        <f t="shared" si="415"/>
        <v>4.8929663608562692E-2</v>
      </c>
      <c r="AX497">
        <f t="shared" si="416"/>
        <v>-2.2370012091898428E-2</v>
      </c>
      <c r="AY497">
        <f t="shared" si="417"/>
        <v>-3.7293729372937269E-2</v>
      </c>
      <c r="AZ497">
        <f t="shared" si="418"/>
        <v>1.3446707534111127E-2</v>
      </c>
      <c r="BA497">
        <f t="shared" si="419"/>
        <v>-2.8702640642939151E-2</v>
      </c>
      <c r="BB497">
        <f t="shared" si="420"/>
        <v>-5.5821917808219219E-2</v>
      </c>
      <c r="BC497">
        <f t="shared" si="421"/>
        <v>6.773333333333327E-2</v>
      </c>
      <c r="BD497">
        <f t="shared" si="422"/>
        <v>-5.1762114537444934E-2</v>
      </c>
      <c r="BE497">
        <f t="shared" si="423"/>
        <v>-5.4199999999999998E-2</v>
      </c>
      <c r="BF497">
        <f t="shared" si="424"/>
        <v>4.6959960454769582E-3</v>
      </c>
      <c r="BG497">
        <f t="shared" si="425"/>
        <v>-6.2336301728653773E-2</v>
      </c>
      <c r="BH497">
        <f t="shared" si="426"/>
        <v>2.9970029970029972E-2</v>
      </c>
      <c r="BI497">
        <f t="shared" si="427"/>
        <v>-2.5583804893600171E-2</v>
      </c>
      <c r="BL497">
        <f t="shared" si="428"/>
        <v>1.1973476591147969E-3</v>
      </c>
      <c r="BM497">
        <f t="shared" si="429"/>
        <v>7.1299326384736805E-3</v>
      </c>
      <c r="BN497">
        <f t="shared" si="430"/>
        <v>2.6161180562488893E-4</v>
      </c>
      <c r="BO497">
        <f t="shared" si="431"/>
        <v>1.2549035957809967E-3</v>
      </c>
      <c r="BP497">
        <f t="shared" si="432"/>
        <v>3.0779607760824111E-4</v>
      </c>
      <c r="BQ497">
        <f t="shared" si="433"/>
        <v>8.3623200893792019E-4</v>
      </c>
      <c r="BR497">
        <f t="shared" si="434"/>
        <v>8.5428634840413258E-4</v>
      </c>
      <c r="BS497">
        <f t="shared" si="435"/>
        <v>7.9001557542582208E-3</v>
      </c>
      <c r="BT497">
        <f t="shared" si="436"/>
        <v>3.6497823696458776E-3</v>
      </c>
      <c r="BU497">
        <f t="shared" si="437"/>
        <v>3.7067203755446242E-3</v>
      </c>
      <c r="BV497">
        <f t="shared" si="438"/>
        <v>1.1800910638867077E-4</v>
      </c>
      <c r="BW497">
        <f t="shared" si="439"/>
        <v>3.2986280925668496E-3</v>
      </c>
      <c r="BX497">
        <f t="shared" si="440"/>
        <v>6.9979411959194117E-4</v>
      </c>
      <c r="BY497">
        <f t="shared" si="441"/>
        <v>4.83297285506267E-4</v>
      </c>
    </row>
    <row r="498" spans="1:77" ht="15.75" thickBot="1">
      <c r="A498" s="1">
        <v>40606</v>
      </c>
      <c r="B498" s="3">
        <v>25.16</v>
      </c>
      <c r="C498" s="3">
        <v>356</v>
      </c>
      <c r="D498" s="3">
        <v>809</v>
      </c>
      <c r="E498" s="3">
        <v>889.5</v>
      </c>
      <c r="F498" s="2">
        <v>102</v>
      </c>
      <c r="G498" s="3">
        <v>4279</v>
      </c>
      <c r="H498" s="2">
        <v>276.10000000000002</v>
      </c>
      <c r="I498" s="3">
        <v>198.7</v>
      </c>
      <c r="J498" s="3">
        <v>436</v>
      </c>
      <c r="K498" s="3">
        <v>9600</v>
      </c>
      <c r="L498" s="3">
        <v>409</v>
      </c>
      <c r="M498" s="3">
        <v>179</v>
      </c>
      <c r="N498" s="3">
        <v>1035</v>
      </c>
      <c r="O498" s="3">
        <v>1233</v>
      </c>
      <c r="Q498">
        <f t="shared" si="387"/>
        <v>-1.5873015873015535E-3</v>
      </c>
      <c r="R498">
        <f t="shared" si="388"/>
        <v>5.6211354693644919E-4</v>
      </c>
      <c r="S498">
        <f t="shared" si="389"/>
        <v>1.2376237623762376E-3</v>
      </c>
      <c r="T498">
        <f t="shared" si="390"/>
        <v>-1.4841067670838384E-2</v>
      </c>
      <c r="U498">
        <f t="shared" si="391"/>
        <v>-9.7087378640776691E-3</v>
      </c>
      <c r="V498">
        <f t="shared" si="392"/>
        <v>-8.1131200741770982E-3</v>
      </c>
      <c r="W498">
        <f t="shared" si="393"/>
        <v>-3.2490974729241055E-3</v>
      </c>
      <c r="X498">
        <f t="shared" si="394"/>
        <v>-4.0100250626566988E-3</v>
      </c>
      <c r="Y498">
        <f t="shared" si="395"/>
        <v>6.695913184022113E-3</v>
      </c>
      <c r="Z498">
        <f t="shared" si="396"/>
        <v>7.874015748031496E-3</v>
      </c>
      <c r="AA498">
        <f t="shared" si="397"/>
        <v>1.2239902080783353E-3</v>
      </c>
      <c r="AB498">
        <f t="shared" si="398"/>
        <v>1.0158013544018123E-2</v>
      </c>
      <c r="AC498">
        <f t="shared" si="399"/>
        <v>2.4752475247524754E-2</v>
      </c>
      <c r="AD498">
        <f t="shared" si="399"/>
        <v>-4.0387722132471729E-3</v>
      </c>
      <c r="AG498">
        <f t="shared" si="400"/>
        <v>4.2906765939510574E-6</v>
      </c>
      <c r="AH498">
        <f t="shared" si="401"/>
        <v>5.880477292751586E-6</v>
      </c>
      <c r="AI498">
        <f t="shared" si="402"/>
        <v>2.3665310089426612E-6</v>
      </c>
      <c r="AJ498">
        <f t="shared" si="403"/>
        <v>2.1617240098960653E-4</v>
      </c>
      <c r="AK498">
        <f t="shared" si="404"/>
        <v>8.9097149069206405E-5</v>
      </c>
      <c r="AL498">
        <f t="shared" si="405"/>
        <v>6.9722416681266999E-5</v>
      </c>
      <c r="AM498">
        <f t="shared" si="406"/>
        <v>3.4531930948493487E-6</v>
      </c>
      <c r="AN498">
        <f t="shared" si="407"/>
        <v>7.7230489654788464E-6</v>
      </c>
      <c r="AO498">
        <f t="shared" si="408"/>
        <v>3.95195519342592E-5</v>
      </c>
      <c r="AP498">
        <f t="shared" si="409"/>
        <v>5.4538399617620054E-5</v>
      </c>
      <c r="AQ498">
        <f t="shared" si="410"/>
        <v>2.3411930408972572E-6</v>
      </c>
      <c r="AR498">
        <f t="shared" si="411"/>
        <v>1.0647927384336698E-4</v>
      </c>
      <c r="AS498">
        <f t="shared" si="412"/>
        <v>6.023206396487728E-4</v>
      </c>
      <c r="AT498">
        <f t="shared" si="413"/>
        <v>1.5037899819411439E-5</v>
      </c>
      <c r="AV498">
        <f t="shared" si="414"/>
        <v>-5.5335968379446867E-3</v>
      </c>
      <c r="AW498">
        <f t="shared" si="415"/>
        <v>0.12338277059009159</v>
      </c>
      <c r="AX498">
        <f t="shared" si="416"/>
        <v>-1.1002444987775062E-2</v>
      </c>
      <c r="AY498">
        <f t="shared" si="417"/>
        <v>-7.8634014828133617E-4</v>
      </c>
      <c r="AZ498">
        <f t="shared" si="418"/>
        <v>0.02</v>
      </c>
      <c r="BA498">
        <f t="shared" si="419"/>
        <v>1.1583924349881796E-2</v>
      </c>
      <c r="BB498">
        <f t="shared" si="420"/>
        <v>-4.1319444444444367E-2</v>
      </c>
      <c r="BC498">
        <f t="shared" si="421"/>
        <v>6.1431623931623935E-2</v>
      </c>
      <c r="BD498">
        <f t="shared" si="422"/>
        <v>2.2988505747126436E-3</v>
      </c>
      <c r="BE498">
        <f t="shared" si="423"/>
        <v>-3.1379275552416507E-2</v>
      </c>
      <c r="BF498">
        <f t="shared" si="424"/>
        <v>2.0713750935862269E-2</v>
      </c>
      <c r="BG498">
        <f t="shared" si="425"/>
        <v>-6.2336301728653773E-2</v>
      </c>
      <c r="BH498">
        <f t="shared" si="426"/>
        <v>5.8715220949263479E-2</v>
      </c>
      <c r="BI498">
        <f t="shared" si="427"/>
        <v>-3.2430679422741279E-4</v>
      </c>
      <c r="BL498">
        <f t="shared" si="428"/>
        <v>3.3034968193951567E-4</v>
      </c>
      <c r="BM498">
        <f t="shared" si="429"/>
        <v>2.5246678924871622E-2</v>
      </c>
      <c r="BN498">
        <f t="shared" si="430"/>
        <v>2.3105817908586359E-5</v>
      </c>
      <c r="BO498">
        <f t="shared" si="431"/>
        <v>1.1723924449089399E-6</v>
      </c>
      <c r="BP498">
        <f t="shared" si="432"/>
        <v>5.8068519282394025E-4</v>
      </c>
      <c r="BQ498">
        <f t="shared" si="433"/>
        <v>1.2925162761471011E-4</v>
      </c>
      <c r="BR498">
        <f t="shared" si="434"/>
        <v>2.1684635647977856E-4</v>
      </c>
      <c r="BS498">
        <f t="shared" si="435"/>
        <v>6.8196398862787897E-3</v>
      </c>
      <c r="BT498">
        <f t="shared" si="436"/>
        <v>4.035379388258574E-5</v>
      </c>
      <c r="BU498">
        <f t="shared" si="437"/>
        <v>1.4487247460286145E-3</v>
      </c>
      <c r="BV498">
        <f t="shared" si="438"/>
        <v>7.2258571639083986E-4</v>
      </c>
      <c r="BW498">
        <f t="shared" si="439"/>
        <v>3.2986280925668496E-3</v>
      </c>
      <c r="BX498">
        <f t="shared" si="440"/>
        <v>3.0469089598940684E-3</v>
      </c>
      <c r="BY498">
        <f t="shared" si="441"/>
        <v>1.0728734408711985E-5</v>
      </c>
    </row>
    <row r="499" spans="1:77" ht="15.75" thickBot="1">
      <c r="A499" s="1">
        <v>40605</v>
      </c>
      <c r="B499" s="3">
        <v>25.2</v>
      </c>
      <c r="C499" s="3">
        <v>355.8</v>
      </c>
      <c r="D499" s="3">
        <v>808</v>
      </c>
      <c r="E499" s="3">
        <v>902.9</v>
      </c>
      <c r="F499" s="2">
        <v>103</v>
      </c>
      <c r="G499" s="3">
        <v>4314</v>
      </c>
      <c r="H499" s="2">
        <v>277</v>
      </c>
      <c r="I499" s="3">
        <v>199.5</v>
      </c>
      <c r="J499" s="3">
        <v>433.1</v>
      </c>
      <c r="K499" s="3">
        <v>9525</v>
      </c>
      <c r="L499" s="3">
        <v>408.5</v>
      </c>
      <c r="M499" s="3">
        <v>177.2</v>
      </c>
      <c r="N499" s="3">
        <v>1010</v>
      </c>
      <c r="O499" s="3">
        <v>1238</v>
      </c>
      <c r="Q499">
        <f t="shared" si="387"/>
        <v>2.1483583299554014E-2</v>
      </c>
      <c r="R499">
        <f t="shared" si="388"/>
        <v>6.2089552238806002E-2</v>
      </c>
      <c r="S499">
        <f t="shared" si="389"/>
        <v>1.2912122351761255E-2</v>
      </c>
      <c r="T499">
        <f t="shared" si="390"/>
        <v>-9.9780701754386206E-3</v>
      </c>
      <c r="U499">
        <f t="shared" si="391"/>
        <v>-4.830917874396135E-3</v>
      </c>
      <c r="V499">
        <f t="shared" si="392"/>
        <v>6.76779463243874E-3</v>
      </c>
      <c r="W499">
        <f t="shared" si="393"/>
        <v>2.1009952082565383E-2</v>
      </c>
      <c r="X499">
        <f t="shared" si="394"/>
        <v>3.016591251885341E-3</v>
      </c>
      <c r="Y499">
        <f t="shared" si="395"/>
        <v>-2.073732718893957E-3</v>
      </c>
      <c r="Z499">
        <f t="shared" si="396"/>
        <v>1.4485035680051123E-2</v>
      </c>
      <c r="AA499">
        <f t="shared" si="397"/>
        <v>1.6169154228855721E-2</v>
      </c>
      <c r="AB499">
        <f t="shared" si="398"/>
        <v>6.2464508801816825E-3</v>
      </c>
      <c r="AC499">
        <f t="shared" si="399"/>
        <v>3.9761431411530811E-3</v>
      </c>
      <c r="AD499">
        <f t="shared" si="399"/>
        <v>7.0771984055967184E-3</v>
      </c>
      <c r="AG499">
        <f t="shared" si="400"/>
        <v>4.4097858211877676E-4</v>
      </c>
      <c r="AH499">
        <f t="shared" si="401"/>
        <v>4.0899105192576148E-3</v>
      </c>
      <c r="AI499">
        <f t="shared" si="402"/>
        <v>1.7457945619592032E-4</v>
      </c>
      <c r="AJ499">
        <f t="shared" si="403"/>
        <v>9.6821762284682479E-5</v>
      </c>
      <c r="AK499">
        <f t="shared" si="404"/>
        <v>2.0805536403767858E-5</v>
      </c>
      <c r="AL499">
        <f t="shared" si="405"/>
        <v>4.2652912072505315E-5</v>
      </c>
      <c r="AM499">
        <f t="shared" si="406"/>
        <v>5.0179461486646261E-4</v>
      </c>
      <c r="AN499">
        <f t="shared" si="407"/>
        <v>1.8041926490244061E-5</v>
      </c>
      <c r="AO499">
        <f t="shared" si="408"/>
        <v>6.1662230505463988E-6</v>
      </c>
      <c r="AP499">
        <f t="shared" si="409"/>
        <v>1.9588890487192085E-4</v>
      </c>
      <c r="AQ499">
        <f t="shared" si="410"/>
        <v>2.7143418491007621E-4</v>
      </c>
      <c r="AR499">
        <f t="shared" si="411"/>
        <v>4.1053708857577869E-5</v>
      </c>
      <c r="AS499">
        <f t="shared" si="412"/>
        <v>1.4181923461135921E-5</v>
      </c>
      <c r="AT499">
        <f t="shared" si="413"/>
        <v>5.2390055618178938E-5</v>
      </c>
      <c r="AV499">
        <f t="shared" si="414"/>
        <v>1.4084507042253435E-2</v>
      </c>
      <c r="AW499">
        <f t="shared" si="415"/>
        <v>7.4924471299093687E-2</v>
      </c>
      <c r="AX499">
        <f t="shared" si="416"/>
        <v>-2.0606060606060607E-2</v>
      </c>
      <c r="AY499">
        <f t="shared" si="417"/>
        <v>9.9778270509975312E-4</v>
      </c>
      <c r="AZ499">
        <f t="shared" si="418"/>
        <v>2.212960206410642E-2</v>
      </c>
      <c r="BA499">
        <f t="shared" si="419"/>
        <v>1.3866039952996475E-2</v>
      </c>
      <c r="BB499">
        <f t="shared" si="420"/>
        <v>-5.7502551888397341E-2</v>
      </c>
      <c r="BC499">
        <f t="shared" si="421"/>
        <v>0.12724601649903949</v>
      </c>
      <c r="BD499">
        <f t="shared" si="422"/>
        <v>-2.6741573033707815E-2</v>
      </c>
      <c r="BE499">
        <f t="shared" si="423"/>
        <v>-4.5591182364729456E-2</v>
      </c>
      <c r="BF499">
        <f t="shared" si="424"/>
        <v>1.1138613861386138E-2</v>
      </c>
      <c r="BG499">
        <f t="shared" si="425"/>
        <v>-7.1278825995807246E-2</v>
      </c>
      <c r="BH499">
        <f t="shared" si="426"/>
        <v>3.6960985626283367E-2</v>
      </c>
      <c r="BI499">
        <f t="shared" si="427"/>
        <v>-6.5002808763340901E-3</v>
      </c>
      <c r="BL499">
        <f t="shared" si="428"/>
        <v>2.0810359754000734E-6</v>
      </c>
      <c r="BM499">
        <f t="shared" si="429"/>
        <v>1.2195610078858138E-2</v>
      </c>
      <c r="BN499">
        <f t="shared" si="430"/>
        <v>2.0766155227099834E-4</v>
      </c>
      <c r="BO499">
        <f t="shared" si="431"/>
        <v>8.2190787950367952E-6</v>
      </c>
      <c r="BP499">
        <f t="shared" si="432"/>
        <v>6.878561880578547E-4</v>
      </c>
      <c r="BQ499">
        <f t="shared" si="433"/>
        <v>1.8634991529177281E-4</v>
      </c>
      <c r="BR499">
        <f t="shared" si="434"/>
        <v>9.5535462106644995E-4</v>
      </c>
      <c r="BS499">
        <f t="shared" si="435"/>
        <v>2.2021225465162289E-2</v>
      </c>
      <c r="BT499">
        <f t="shared" si="436"/>
        <v>1.2526564654675768E-3</v>
      </c>
      <c r="BU499">
        <f t="shared" si="437"/>
        <v>2.7325735593595303E-3</v>
      </c>
      <c r="BV499">
        <f t="shared" si="438"/>
        <v>2.9949131776973705E-4</v>
      </c>
      <c r="BW499">
        <f t="shared" si="439"/>
        <v>4.4058010640909391E-3</v>
      </c>
      <c r="BX499">
        <f t="shared" si="440"/>
        <v>1.1185397779846359E-3</v>
      </c>
      <c r="BY499">
        <f t="shared" si="441"/>
        <v>8.4128967555949675E-6</v>
      </c>
    </row>
    <row r="500" spans="1:77" ht="15.75" thickBot="1">
      <c r="A500" s="1">
        <v>40604</v>
      </c>
      <c r="B500" s="3">
        <v>24.67</v>
      </c>
      <c r="C500" s="3">
        <v>335</v>
      </c>
      <c r="D500" s="3">
        <v>797.7</v>
      </c>
      <c r="E500" s="3">
        <v>912</v>
      </c>
      <c r="F500" s="2">
        <v>103.5</v>
      </c>
      <c r="G500" s="3">
        <v>4285</v>
      </c>
      <c r="H500" s="2">
        <v>271.3</v>
      </c>
      <c r="I500" s="3">
        <v>198.9</v>
      </c>
      <c r="J500" s="3">
        <v>434</v>
      </c>
      <c r="K500" s="3">
        <v>9389</v>
      </c>
      <c r="L500" s="3">
        <v>402</v>
      </c>
      <c r="M500" s="3">
        <v>176.1</v>
      </c>
      <c r="N500" s="3">
        <v>1006</v>
      </c>
      <c r="O500" s="3">
        <v>1229.3</v>
      </c>
      <c r="Q500">
        <f t="shared" si="387"/>
        <v>1.1480114801148057E-2</v>
      </c>
      <c r="R500">
        <f t="shared" si="388"/>
        <v>-1.2090828664110948E-2</v>
      </c>
      <c r="S500">
        <f t="shared" si="389"/>
        <v>-9.0683229813664033E-3</v>
      </c>
      <c r="T500">
        <f t="shared" si="390"/>
        <v>1.0976948408342481E-3</v>
      </c>
      <c r="U500">
        <f t="shared" si="391"/>
        <v>5.830903790087408E-3</v>
      </c>
      <c r="V500">
        <f t="shared" si="392"/>
        <v>3.5128805620608899E-3</v>
      </c>
      <c r="W500">
        <f t="shared" si="393"/>
        <v>-1.0215249908792452E-2</v>
      </c>
      <c r="X500">
        <f t="shared" si="394"/>
        <v>4.494722488763269E-3</v>
      </c>
      <c r="Y500">
        <f t="shared" si="395"/>
        <v>-6.6376745250628921E-3</v>
      </c>
      <c r="Z500">
        <f t="shared" si="396"/>
        <v>1.5027027027027027E-2</v>
      </c>
      <c r="AA500">
        <f t="shared" si="397"/>
        <v>7.5187969924812026E-3</v>
      </c>
      <c r="AB500">
        <f t="shared" si="398"/>
        <v>6.8610634648369846E-3</v>
      </c>
      <c r="AC500">
        <f t="shared" si="399"/>
        <v>-1.1787819253438114E-2</v>
      </c>
      <c r="AD500">
        <f t="shared" si="399"/>
        <v>-1.0563952543474358E-3</v>
      </c>
      <c r="AG500">
        <f t="shared" si="400"/>
        <v>1.209124898367826E-4</v>
      </c>
      <c r="AH500">
        <f t="shared" si="401"/>
        <v>1.0461142486342693E-4</v>
      </c>
      <c r="AI500">
        <f t="shared" si="402"/>
        <v>7.6870694034913281E-5</v>
      </c>
      <c r="AJ500">
        <f t="shared" si="403"/>
        <v>1.5275971810863044E-6</v>
      </c>
      <c r="AK500">
        <f t="shared" si="404"/>
        <v>3.7216259303088784E-5</v>
      </c>
      <c r="AL500">
        <f t="shared" si="405"/>
        <v>1.0732212857555263E-5</v>
      </c>
      <c r="AM500">
        <f t="shared" si="406"/>
        <v>7.7870553378094431E-5</v>
      </c>
      <c r="AN500">
        <f t="shared" si="407"/>
        <v>3.2783756542590199E-5</v>
      </c>
      <c r="AO500">
        <f t="shared" si="408"/>
        <v>4.9662039660609141E-5</v>
      </c>
      <c r="AP500">
        <f t="shared" si="409"/>
        <v>2.1135411569795482E-4</v>
      </c>
      <c r="AQ500">
        <f t="shared" si="410"/>
        <v>6.1229099860737348E-5</v>
      </c>
      <c r="AR500">
        <f t="shared" si="411"/>
        <v>4.9307492592153157E-5</v>
      </c>
      <c r="AS500">
        <f t="shared" si="412"/>
        <v>1.4395375402844718E-4</v>
      </c>
      <c r="AT500">
        <f t="shared" si="413"/>
        <v>8.0191334789497536E-7</v>
      </c>
      <c r="AV500">
        <f t="shared" si="414"/>
        <v>-6.8438003220611171E-3</v>
      </c>
      <c r="AW500">
        <f t="shared" si="415"/>
        <v>0</v>
      </c>
      <c r="AX500">
        <f t="shared" si="416"/>
        <v>-5.0470182121176023E-2</v>
      </c>
      <c r="AY500">
        <f t="shared" si="417"/>
        <v>2.8184892897406989E-2</v>
      </c>
      <c r="AZ500">
        <f t="shared" si="418"/>
        <v>2.88270377733599E-2</v>
      </c>
      <c r="BA500">
        <f t="shared" si="419"/>
        <v>8.2352941176470594E-3</v>
      </c>
      <c r="BB500">
        <f t="shared" si="420"/>
        <v>-7.721088435374146E-2</v>
      </c>
      <c r="BC500">
        <f t="shared" si="421"/>
        <v>0.11898734177215194</v>
      </c>
      <c r="BD500">
        <f t="shared" si="422"/>
        <v>-2.9082774049217001E-2</v>
      </c>
      <c r="BE500">
        <f t="shared" si="423"/>
        <v>-6.7626613704071498E-2</v>
      </c>
      <c r="BF500">
        <f t="shared" si="424"/>
        <v>-1.373895976447503E-2</v>
      </c>
      <c r="BG500">
        <f t="shared" si="425"/>
        <v>-6.0800000000000028E-2</v>
      </c>
      <c r="BH500">
        <f t="shared" si="426"/>
        <v>4.2487046632124353E-2</v>
      </c>
      <c r="BI500">
        <f t="shared" si="427"/>
        <v>-1.411500521292817E-2</v>
      </c>
      <c r="BL500">
        <f t="shared" si="428"/>
        <v>3.796935855180639E-4</v>
      </c>
      <c r="BM500">
        <f t="shared" si="429"/>
        <v>1.2609078898692761E-3</v>
      </c>
      <c r="BN500">
        <f t="shared" si="430"/>
        <v>1.9602391670229548E-3</v>
      </c>
      <c r="BO500">
        <f t="shared" si="431"/>
        <v>9.0324314270383678E-4</v>
      </c>
      <c r="BP500">
        <f t="shared" si="432"/>
        <v>1.0840192941303324E-3</v>
      </c>
      <c r="BQ500">
        <f t="shared" si="433"/>
        <v>6.4324544014460734E-5</v>
      </c>
      <c r="BR500">
        <f t="shared" si="434"/>
        <v>2.5620952512928545E-3</v>
      </c>
      <c r="BS500">
        <f t="shared" si="435"/>
        <v>1.9638330784386496E-2</v>
      </c>
      <c r="BT500">
        <f t="shared" si="436"/>
        <v>1.4238614146452819E-3</v>
      </c>
      <c r="BU500">
        <f t="shared" si="437"/>
        <v>5.5218951161639012E-3</v>
      </c>
      <c r="BV500">
        <f t="shared" si="438"/>
        <v>5.7331491517994569E-5</v>
      </c>
      <c r="BW500">
        <f t="shared" si="439"/>
        <v>3.124517378614342E-3</v>
      </c>
      <c r="BX500">
        <f t="shared" si="440"/>
        <v>1.5187106816693884E-3</v>
      </c>
      <c r="BY500">
        <f t="shared" si="441"/>
        <v>1.1056993018058266E-4</v>
      </c>
    </row>
    <row r="501" spans="1:77" ht="15.75" thickBot="1">
      <c r="A501" s="1">
        <v>40603</v>
      </c>
      <c r="B501" s="3">
        <v>24.39</v>
      </c>
      <c r="C501" s="3">
        <v>339.1</v>
      </c>
      <c r="D501" s="3">
        <v>805</v>
      </c>
      <c r="E501" s="3">
        <v>911</v>
      </c>
      <c r="F501" s="2">
        <v>102.9</v>
      </c>
      <c r="G501" s="3">
        <v>4270</v>
      </c>
      <c r="H501" s="2">
        <v>274.10000000000002</v>
      </c>
      <c r="I501" s="3">
        <v>198.01</v>
      </c>
      <c r="J501" s="3">
        <v>436.9</v>
      </c>
      <c r="K501" s="3">
        <v>9250</v>
      </c>
      <c r="L501" s="3">
        <v>399</v>
      </c>
      <c r="M501" s="3">
        <v>174.9</v>
      </c>
      <c r="N501" s="3">
        <v>1018</v>
      </c>
      <c r="O501" s="3">
        <v>1230.5999999999999</v>
      </c>
      <c r="Q501">
        <f t="shared" si="387"/>
        <v>2.8782894736842221E-3</v>
      </c>
      <c r="R501">
        <f t="shared" si="388"/>
        <v>-1.7670915411355636E-2</v>
      </c>
      <c r="S501">
        <f t="shared" si="389"/>
        <v>-6.1728395061728392E-3</v>
      </c>
      <c r="T501">
        <f t="shared" si="390"/>
        <v>-2.8577521859671523E-2</v>
      </c>
      <c r="U501">
        <f t="shared" si="391"/>
        <v>4.8614487117171971E-4</v>
      </c>
      <c r="V501">
        <f t="shared" si="392"/>
        <v>4.7058823529411761E-3</v>
      </c>
      <c r="W501">
        <f t="shared" si="393"/>
        <v>-1.9670958512160226E-2</v>
      </c>
      <c r="X501">
        <f t="shared" si="394"/>
        <v>-1.7320099255583171E-2</v>
      </c>
      <c r="Y501">
        <f t="shared" si="395"/>
        <v>-2.5114155251142072E-3</v>
      </c>
      <c r="Z501">
        <f t="shared" si="396"/>
        <v>5.434782608695652E-3</v>
      </c>
      <c r="AA501">
        <f t="shared" si="397"/>
        <v>-2.5000000000000001E-3</v>
      </c>
      <c r="AB501">
        <f t="shared" si="398"/>
        <v>-5.7142857142853895E-4</v>
      </c>
      <c r="AC501">
        <f t="shared" si="399"/>
        <v>-2.9382957884427031E-3</v>
      </c>
      <c r="AD501">
        <f t="shared" si="399"/>
        <v>-1.0851217747769473E-2</v>
      </c>
      <c r="AG501">
        <f t="shared" si="400"/>
        <v>5.7321755321313855E-6</v>
      </c>
      <c r="AH501">
        <f t="shared" si="401"/>
        <v>2.4989474242346783E-4</v>
      </c>
      <c r="AI501">
        <f t="shared" si="402"/>
        <v>3.4481674973825581E-5</v>
      </c>
      <c r="AJ501">
        <f t="shared" si="403"/>
        <v>8.0879132030849143E-4</v>
      </c>
      <c r="AK501">
        <f t="shared" si="404"/>
        <v>5.7116428557448185E-7</v>
      </c>
      <c r="AL501">
        <f t="shared" si="405"/>
        <v>1.9972027286635629E-5</v>
      </c>
      <c r="AM501">
        <f t="shared" si="406"/>
        <v>3.3416344364584804E-4</v>
      </c>
      <c r="AN501">
        <f t="shared" si="407"/>
        <v>2.5885951239894495E-4</v>
      </c>
      <c r="AO501">
        <f t="shared" si="408"/>
        <v>8.5314867456049849E-6</v>
      </c>
      <c r="AP501">
        <f t="shared" si="409"/>
        <v>2.4460726782275261E-5</v>
      </c>
      <c r="AQ501">
        <f t="shared" si="410"/>
        <v>4.8131728405234787E-6</v>
      </c>
      <c r="AR501">
        <f t="shared" si="411"/>
        <v>1.6856167282645682E-7</v>
      </c>
      <c r="AS501">
        <f t="shared" si="412"/>
        <v>9.9133637322287895E-6</v>
      </c>
      <c r="AT501">
        <f t="shared" si="413"/>
        <v>1.1428291261707921E-4</v>
      </c>
      <c r="AV501">
        <f t="shared" si="414"/>
        <v>-1.6532258064516133E-2</v>
      </c>
      <c r="AW501">
        <f t="shared" si="415"/>
        <v>4.6604938271605008E-2</v>
      </c>
      <c r="AX501">
        <f t="shared" si="416"/>
        <v>-3.3613445378151259E-2</v>
      </c>
      <c r="AY501">
        <f t="shared" si="417"/>
        <v>2.7984653577070587E-2</v>
      </c>
      <c r="AZ501">
        <f t="shared" si="418"/>
        <v>-9.7087378640771176E-4</v>
      </c>
      <c r="BA501">
        <f t="shared" si="419"/>
        <v>1.1608623548922056E-2</v>
      </c>
      <c r="BB501">
        <f t="shared" si="420"/>
        <v>-4.1273172437915201E-2</v>
      </c>
      <c r="BC501">
        <f t="shared" si="421"/>
        <v>0.12015613509079583</v>
      </c>
      <c r="BD501">
        <f t="shared" si="422"/>
        <v>-2.2595078299776337E-2</v>
      </c>
      <c r="BE501">
        <f t="shared" si="423"/>
        <v>-9.66796875E-2</v>
      </c>
      <c r="BF501">
        <f t="shared" si="424"/>
        <v>-1.2376237623762377E-2</v>
      </c>
      <c r="BG501">
        <f t="shared" si="425"/>
        <v>-4.8473967684021527E-2</v>
      </c>
      <c r="BH501">
        <f t="shared" si="426"/>
        <v>6.5856978326876744E-2</v>
      </c>
      <c r="BI501">
        <f t="shared" si="427"/>
        <v>-5.0933786078099941E-3</v>
      </c>
      <c r="BL501">
        <f t="shared" si="428"/>
        <v>8.5113309850578666E-4</v>
      </c>
      <c r="BM501">
        <f t="shared" si="429"/>
        <v>6.7427423535604478E-3</v>
      </c>
      <c r="BN501">
        <f t="shared" si="430"/>
        <v>7.5173858269271814E-4</v>
      </c>
      <c r="BO501">
        <f t="shared" si="431"/>
        <v>8.9124725191201671E-4</v>
      </c>
      <c r="BP501">
        <f t="shared" si="432"/>
        <v>9.775231823831672E-6</v>
      </c>
      <c r="BQ501">
        <f t="shared" si="433"/>
        <v>1.2981384254910386E-4</v>
      </c>
      <c r="BR501">
        <f t="shared" si="434"/>
        <v>2.1548572184080351E-4</v>
      </c>
      <c r="BS501">
        <f t="shared" si="435"/>
        <v>1.9967278840588507E-2</v>
      </c>
      <c r="BT501">
        <f t="shared" si="436"/>
        <v>9.7633704312853121E-4</v>
      </c>
      <c r="BU501">
        <f t="shared" si="437"/>
        <v>1.0683812378238518E-2</v>
      </c>
      <c r="BV501">
        <f t="shared" si="438"/>
        <v>3.8552103593299208E-5</v>
      </c>
      <c r="BW501">
        <f t="shared" si="439"/>
        <v>1.8984625632995692E-3</v>
      </c>
      <c r="BX501">
        <f t="shared" si="440"/>
        <v>3.886346718716285E-3</v>
      </c>
      <c r="BY501">
        <f t="shared" si="441"/>
        <v>2.2308323840440339E-6</v>
      </c>
    </row>
    <row r="502" spans="1:77" ht="15.75" thickBot="1">
      <c r="A502" s="1">
        <v>40602</v>
      </c>
      <c r="B502" s="3">
        <v>24.32</v>
      </c>
      <c r="C502" s="3">
        <v>345.2</v>
      </c>
      <c r="D502" s="3">
        <v>810</v>
      </c>
      <c r="E502" s="3">
        <v>937.8</v>
      </c>
      <c r="F502" s="2">
        <v>102.85</v>
      </c>
      <c r="G502" s="3">
        <v>4250</v>
      </c>
      <c r="H502" s="2">
        <v>279.60000000000002</v>
      </c>
      <c r="I502" s="3">
        <v>201.5</v>
      </c>
      <c r="J502" s="3">
        <v>438</v>
      </c>
      <c r="K502" s="3">
        <v>9200</v>
      </c>
      <c r="L502" s="3">
        <v>400</v>
      </c>
      <c r="M502" s="3">
        <v>175</v>
      </c>
      <c r="N502" s="3">
        <v>1021</v>
      </c>
      <c r="O502" s="3">
        <v>1244.0999999999999</v>
      </c>
      <c r="Q502">
        <f t="shared" si="387"/>
        <v>-4.1101520756259806E-4</v>
      </c>
      <c r="R502">
        <f t="shared" si="388"/>
        <v>-1.5121255349500746E-2</v>
      </c>
      <c r="S502">
        <f t="shared" si="389"/>
        <v>-2.4096385542168676E-2</v>
      </c>
      <c r="T502">
        <f t="shared" si="390"/>
        <v>1.9347826086956472E-2</v>
      </c>
      <c r="U502">
        <f t="shared" si="391"/>
        <v>-1.4563106796117056E-3</v>
      </c>
      <c r="V502">
        <f t="shared" si="392"/>
        <v>9.5011876484560574E-3</v>
      </c>
      <c r="W502">
        <f t="shared" si="393"/>
        <v>2.417582417582426E-2</v>
      </c>
      <c r="X502">
        <f t="shared" si="394"/>
        <v>7.4999999999999997E-3</v>
      </c>
      <c r="Y502">
        <f t="shared" si="395"/>
        <v>-4.5454545454545452E-3</v>
      </c>
      <c r="Z502">
        <f t="shared" si="396"/>
        <v>-2.1276595744680851E-2</v>
      </c>
      <c r="AA502">
        <f t="shared" si="397"/>
        <v>0</v>
      </c>
      <c r="AB502">
        <f t="shared" si="398"/>
        <v>1.1441647597253354E-3</v>
      </c>
      <c r="AC502">
        <f t="shared" si="399"/>
        <v>1.4910536779324055E-2</v>
      </c>
      <c r="AD502">
        <f t="shared" si="399"/>
        <v>2.3364485981307312E-3</v>
      </c>
      <c r="AG502">
        <f t="shared" si="400"/>
        <v>8.0121916028597145E-7</v>
      </c>
      <c r="AH502">
        <f t="shared" si="401"/>
        <v>1.7578515336998641E-4</v>
      </c>
      <c r="AI502">
        <f t="shared" si="402"/>
        <v>5.6623324262437792E-4</v>
      </c>
      <c r="AJ502">
        <f t="shared" si="403"/>
        <v>3.7970775299005959E-4</v>
      </c>
      <c r="AK502">
        <f t="shared" si="404"/>
        <v>1.4082602926106996E-6</v>
      </c>
      <c r="AL502">
        <f t="shared" si="405"/>
        <v>8.5827490021654699E-5</v>
      </c>
      <c r="AM502">
        <f t="shared" si="406"/>
        <v>6.5365332291380911E-4</v>
      </c>
      <c r="AN502">
        <f t="shared" si="407"/>
        <v>7.6230145267375799E-5</v>
      </c>
      <c r="AO502">
        <f t="shared" si="408"/>
        <v>2.4551132201871204E-5</v>
      </c>
      <c r="AP502">
        <f t="shared" si="409"/>
        <v>4.737413290064374E-4</v>
      </c>
      <c r="AQ502">
        <f t="shared" si="410"/>
        <v>9.3700610143068842E-8</v>
      </c>
      <c r="AR502">
        <f t="shared" si="411"/>
        <v>1.7031051319906001E-6</v>
      </c>
      <c r="AS502">
        <f t="shared" si="412"/>
        <v>2.1609832330766682E-4</v>
      </c>
      <c r="AT502">
        <f t="shared" si="413"/>
        <v>6.2367455659526401E-6</v>
      </c>
      <c r="AV502">
        <f t="shared" si="414"/>
        <v>-2.7199999999999988E-2</v>
      </c>
      <c r="AW502">
        <f t="shared" si="415"/>
        <v>3.0447761194029817E-2</v>
      </c>
      <c r="AX502">
        <f t="shared" si="416"/>
        <v>-9.1743119266055051E-3</v>
      </c>
      <c r="AY502">
        <f t="shared" si="417"/>
        <v>7.7931034482758565E-2</v>
      </c>
      <c r="AZ502">
        <f t="shared" si="418"/>
        <v>1.0706638115631636E-3</v>
      </c>
      <c r="BA502">
        <f t="shared" si="419"/>
        <v>-1.1627906976744186E-2</v>
      </c>
      <c r="BB502">
        <f t="shared" si="420"/>
        <v>-1.4285714285713475E-3</v>
      </c>
      <c r="BC502">
        <f t="shared" si="421"/>
        <v>0.13521126760563379</v>
      </c>
      <c r="BD502">
        <f t="shared" si="422"/>
        <v>-2.5583982202447165E-2</v>
      </c>
      <c r="BE502">
        <f t="shared" si="423"/>
        <v>-9.3596059113300489E-2</v>
      </c>
      <c r="BF502">
        <f t="shared" si="424"/>
        <v>0</v>
      </c>
      <c r="BG502">
        <f t="shared" si="425"/>
        <v>-6.4171122994652413E-2</v>
      </c>
      <c r="BH502">
        <f t="shared" si="426"/>
        <v>6.2434963579604576E-2</v>
      </c>
      <c r="BI502">
        <f t="shared" si="427"/>
        <v>1.4019072459042967E-2</v>
      </c>
      <c r="BL502">
        <f t="shared" si="428"/>
        <v>1.5873791802958684E-3</v>
      </c>
      <c r="BM502">
        <f t="shared" si="429"/>
        <v>4.3503292839818406E-3</v>
      </c>
      <c r="BN502">
        <f t="shared" si="430"/>
        <v>8.8727614095524841E-6</v>
      </c>
      <c r="BO502">
        <f t="shared" si="431"/>
        <v>6.3680631989919013E-3</v>
      </c>
      <c r="BP502">
        <f t="shared" si="432"/>
        <v>2.6708992093791659E-5</v>
      </c>
      <c r="BQ502">
        <f t="shared" si="433"/>
        <v>1.4025529282667579E-4</v>
      </c>
      <c r="BR502">
        <f t="shared" si="434"/>
        <v>6.3328573470059098E-4</v>
      </c>
      <c r="BS502">
        <f t="shared" si="435"/>
        <v>2.4448685587617151E-2</v>
      </c>
      <c r="BT502">
        <f t="shared" si="436"/>
        <v>1.1720555185345816E-3</v>
      </c>
      <c r="BU502">
        <f t="shared" si="437"/>
        <v>1.0055857885862149E-2</v>
      </c>
      <c r="BV502">
        <f t="shared" si="438"/>
        <v>3.803440015936562E-5</v>
      </c>
      <c r="BW502">
        <f t="shared" si="439"/>
        <v>3.5127557523310119E-3</v>
      </c>
      <c r="BX502">
        <f t="shared" si="440"/>
        <v>3.4713962010720742E-3</v>
      </c>
      <c r="BY502">
        <f t="shared" si="441"/>
        <v>3.1042401408001136E-4</v>
      </c>
    </row>
    <row r="503" spans="1:77" ht="15.75" thickBot="1">
      <c r="A503" s="1">
        <v>40599</v>
      </c>
      <c r="B503" s="3">
        <v>24.33</v>
      </c>
      <c r="C503" s="3">
        <v>350.5</v>
      </c>
      <c r="D503" s="3">
        <v>830</v>
      </c>
      <c r="E503" s="3">
        <v>920</v>
      </c>
      <c r="F503" s="2">
        <v>103</v>
      </c>
      <c r="G503" s="3">
        <v>4210</v>
      </c>
      <c r="H503" s="2">
        <v>273</v>
      </c>
      <c r="I503" s="3">
        <v>200</v>
      </c>
      <c r="J503" s="3">
        <v>440</v>
      </c>
      <c r="K503" s="3">
        <v>9400</v>
      </c>
      <c r="L503" s="3">
        <v>400</v>
      </c>
      <c r="M503" s="3">
        <v>174.8</v>
      </c>
      <c r="N503" s="3">
        <v>1006</v>
      </c>
      <c r="O503" s="3">
        <v>1241.2</v>
      </c>
      <c r="Q503">
        <f t="shared" si="387"/>
        <v>-1.0975609756097687E-2</v>
      </c>
      <c r="R503">
        <f t="shared" si="388"/>
        <v>2.7859237536656891E-2</v>
      </c>
      <c r="S503">
        <f t="shared" si="389"/>
        <v>5.8167716917110453E-3</v>
      </c>
      <c r="T503">
        <f t="shared" si="390"/>
        <v>-1.2345679012345678E-2</v>
      </c>
      <c r="U503">
        <f t="shared" si="391"/>
        <v>1.7384433030422808E-2</v>
      </c>
      <c r="V503">
        <f t="shared" si="392"/>
        <v>1.5681544028950542E-2</v>
      </c>
      <c r="W503">
        <f t="shared" si="393"/>
        <v>1.8656716417910446E-2</v>
      </c>
      <c r="X503">
        <f t="shared" si="394"/>
        <v>-3.1945788964181966E-2</v>
      </c>
      <c r="Y503">
        <f t="shared" si="395"/>
        <v>6.8649885583524023E-3</v>
      </c>
      <c r="Z503">
        <f t="shared" si="396"/>
        <v>4.8102618920363438E-3</v>
      </c>
      <c r="AA503">
        <f t="shared" si="397"/>
        <v>0</v>
      </c>
      <c r="AB503">
        <f t="shared" si="398"/>
        <v>-1.1428571428570779E-3</v>
      </c>
      <c r="AC503">
        <f t="shared" si="399"/>
        <v>0</v>
      </c>
      <c r="AD503">
        <f t="shared" si="399"/>
        <v>2.5848142164782272E-3</v>
      </c>
      <c r="AG503">
        <f t="shared" si="400"/>
        <v>1.3132479310940814E-4</v>
      </c>
      <c r="AH503">
        <f t="shared" si="401"/>
        <v>8.834028440691937E-4</v>
      </c>
      <c r="AI503">
        <f t="shared" si="402"/>
        <v>3.742382182108764E-5</v>
      </c>
      <c r="AJ503">
        <f t="shared" si="403"/>
        <v>1.4902095239527078E-4</v>
      </c>
      <c r="AK503">
        <f t="shared" si="404"/>
        <v>3.1166520869661368E-4</v>
      </c>
      <c r="AL503">
        <f t="shared" si="405"/>
        <v>2.3853780336986909E-4</v>
      </c>
      <c r="AM503">
        <f t="shared" si="406"/>
        <v>4.0190373877558113E-4</v>
      </c>
      <c r="AN503">
        <f t="shared" si="407"/>
        <v>9.4339902004082299E-4</v>
      </c>
      <c r="AO503">
        <f t="shared" si="408"/>
        <v>4.1673908835032804E-5</v>
      </c>
      <c r="AP503">
        <f t="shared" si="409"/>
        <v>1.8673270412587337E-5</v>
      </c>
      <c r="AQ503">
        <f t="shared" si="410"/>
        <v>9.3700610143068842E-8</v>
      </c>
      <c r="AR503">
        <f t="shared" si="411"/>
        <v>9.6430671890318873E-7</v>
      </c>
      <c r="AS503">
        <f t="shared" si="412"/>
        <v>4.420660841751336E-8</v>
      </c>
      <c r="AT503">
        <f t="shared" si="413"/>
        <v>7.5389416609167665E-6</v>
      </c>
      <c r="AV503">
        <f t="shared" si="414"/>
        <v>-4.6630094043887196E-2</v>
      </c>
      <c r="AW503">
        <f t="shared" si="415"/>
        <v>2.6654950205038146E-2</v>
      </c>
      <c r="AX503">
        <f t="shared" si="416"/>
        <v>-1.7751479289940829E-2</v>
      </c>
      <c r="AY503">
        <f t="shared" si="417"/>
        <v>5.8688147295742232E-2</v>
      </c>
      <c r="AZ503">
        <f t="shared" si="418"/>
        <v>4.3881033642126071E-3</v>
      </c>
      <c r="BA503">
        <f t="shared" si="419"/>
        <v>-3.6613272311212815E-2</v>
      </c>
      <c r="BB503">
        <f t="shared" si="420"/>
        <v>-8.1426648721399694E-2</v>
      </c>
      <c r="BC503">
        <f t="shared" si="421"/>
        <v>0.11731843575418995</v>
      </c>
      <c r="BD503">
        <f t="shared" si="422"/>
        <v>-3.2967032967032968E-2</v>
      </c>
      <c r="BE503">
        <f t="shared" si="423"/>
        <v>-8.7378640776699032E-2</v>
      </c>
      <c r="BF503">
        <f t="shared" si="424"/>
        <v>-7.1978158351947812E-3</v>
      </c>
      <c r="BG503">
        <f t="shared" si="425"/>
        <v>-7.5132275132275078E-2</v>
      </c>
      <c r="BH503">
        <f t="shared" si="426"/>
        <v>6.6129715981348008E-2</v>
      </c>
      <c r="BI503">
        <f t="shared" si="427"/>
        <v>-5.3690199535219533E-3</v>
      </c>
      <c r="BL503">
        <f t="shared" si="428"/>
        <v>3.5131725280515011E-3</v>
      </c>
      <c r="BM503">
        <f t="shared" si="429"/>
        <v>3.8643896328520284E-3</v>
      </c>
      <c r="BN503">
        <f t="shared" si="430"/>
        <v>1.3353848841608668E-4</v>
      </c>
      <c r="BO503">
        <f t="shared" si="431"/>
        <v>3.6671815170611754E-3</v>
      </c>
      <c r="BP503">
        <f t="shared" si="432"/>
        <v>7.2003945546234173E-5</v>
      </c>
      <c r="BQ503">
        <f t="shared" si="433"/>
        <v>1.3563242758884327E-3</v>
      </c>
      <c r="BR503">
        <f t="shared" si="434"/>
        <v>3.0066478233475098E-3</v>
      </c>
      <c r="BS503">
        <f t="shared" si="435"/>
        <v>1.9173365637859079E-2</v>
      </c>
      <c r="BT503">
        <f t="shared" si="436"/>
        <v>1.7320868194218458E-3</v>
      </c>
      <c r="BU503">
        <f t="shared" si="437"/>
        <v>8.8475624271254494E-3</v>
      </c>
      <c r="BV503">
        <f t="shared" si="438"/>
        <v>1.062161593452011E-6</v>
      </c>
      <c r="BW503">
        <f t="shared" si="439"/>
        <v>4.932204821528275E-3</v>
      </c>
      <c r="BX503">
        <f t="shared" si="440"/>
        <v>3.9204263464470658E-3</v>
      </c>
      <c r="BY503">
        <f t="shared" si="441"/>
        <v>3.1302047807410548E-6</v>
      </c>
    </row>
    <row r="504" spans="1:77" ht="15.75" thickBot="1">
      <c r="A504" s="1">
        <v>40598</v>
      </c>
      <c r="B504" s="3">
        <v>24.6</v>
      </c>
      <c r="C504" s="3">
        <v>341</v>
      </c>
      <c r="D504" s="3">
        <v>825.2</v>
      </c>
      <c r="E504" s="3">
        <v>931.5</v>
      </c>
      <c r="F504" s="2">
        <v>101.24</v>
      </c>
      <c r="G504" s="3">
        <v>4145</v>
      </c>
      <c r="H504" s="2">
        <v>268</v>
      </c>
      <c r="I504" s="3">
        <v>206.6</v>
      </c>
      <c r="J504" s="3">
        <v>437</v>
      </c>
      <c r="K504" s="3">
        <v>9355</v>
      </c>
      <c r="L504" s="3">
        <v>400</v>
      </c>
      <c r="M504" s="3">
        <v>175</v>
      </c>
      <c r="N504" s="3">
        <v>1006</v>
      </c>
      <c r="O504" s="3">
        <v>1238</v>
      </c>
      <c r="Q504">
        <f t="shared" si="387"/>
        <v>4.0816326530612821E-3</v>
      </c>
      <c r="R504">
        <f t="shared" si="388"/>
        <v>-3.1525134904856637E-2</v>
      </c>
      <c r="S504">
        <f t="shared" si="389"/>
        <v>-2.1765417170495219E-3</v>
      </c>
      <c r="T504">
        <f t="shared" si="390"/>
        <v>-3.7433155080213902E-3</v>
      </c>
      <c r="U504">
        <f t="shared" si="391"/>
        <v>-5.7939703427281096E-3</v>
      </c>
      <c r="V504">
        <f t="shared" si="392"/>
        <v>1.4496255134090359E-3</v>
      </c>
      <c r="W504">
        <f t="shared" si="393"/>
        <v>4.1213937804421988E-3</v>
      </c>
      <c r="X504">
        <f t="shared" si="394"/>
        <v>-1.4499758337361594E-3</v>
      </c>
      <c r="Y504">
        <f t="shared" si="395"/>
        <v>-1.5765765765765764E-2</v>
      </c>
      <c r="Z504">
        <f t="shared" si="396"/>
        <v>-1.7331932773109245E-2</v>
      </c>
      <c r="AA504">
        <f t="shared" si="397"/>
        <v>2.5006251562896412E-4</v>
      </c>
      <c r="AB504">
        <f t="shared" si="398"/>
        <v>-1.1299435028248588E-2</v>
      </c>
      <c r="AC504">
        <f t="shared" si="399"/>
        <v>-2.5193798449612403E-2</v>
      </c>
      <c r="AD504">
        <f t="shared" si="399"/>
        <v>-2.9797857775630552E-3</v>
      </c>
      <c r="AG504">
        <f t="shared" si="400"/>
        <v>1.2942289718453739E-5</v>
      </c>
      <c r="AH504">
        <f t="shared" si="401"/>
        <v>8.7985078996182387E-4</v>
      </c>
      <c r="AI504">
        <f t="shared" si="402"/>
        <v>3.5186711699142931E-6</v>
      </c>
      <c r="AJ504">
        <f t="shared" si="403"/>
        <v>1.2996387844274402E-5</v>
      </c>
      <c r="AK504">
        <f t="shared" si="404"/>
        <v>3.0518565527390388E-5</v>
      </c>
      <c r="AL504">
        <f t="shared" si="405"/>
        <v>1.4707639613669851E-6</v>
      </c>
      <c r="AM504">
        <f t="shared" si="406"/>
        <v>3.038450690607709E-5</v>
      </c>
      <c r="AN504">
        <f t="shared" si="407"/>
        <v>4.795582654927895E-8</v>
      </c>
      <c r="AO504">
        <f t="shared" si="408"/>
        <v>2.6163777856763745E-4</v>
      </c>
      <c r="AP504">
        <f t="shared" si="409"/>
        <v>3.1758578481899875E-4</v>
      </c>
      <c r="AQ504">
        <f t="shared" si="410"/>
        <v>3.0932292159017987E-7</v>
      </c>
      <c r="AR504">
        <f t="shared" si="411"/>
        <v>1.2406772129301721E-4</v>
      </c>
      <c r="AS504">
        <f t="shared" si="412"/>
        <v>6.4536586441847263E-4</v>
      </c>
      <c r="AT504">
        <f t="shared" si="413"/>
        <v>7.9461220551221634E-6</v>
      </c>
      <c r="AV504">
        <f t="shared" si="414"/>
        <v>-4.5401629802095389E-2</v>
      </c>
      <c r="AW504">
        <f t="shared" si="415"/>
        <v>-2.9595902105862201E-2</v>
      </c>
      <c r="AX504">
        <f t="shared" si="416"/>
        <v>-2.5162433549911347E-2</v>
      </c>
      <c r="AY504">
        <f t="shared" si="417"/>
        <v>7.4146678966789614E-2</v>
      </c>
      <c r="AZ504">
        <f t="shared" si="418"/>
        <v>-1.459996106677049E-2</v>
      </c>
      <c r="BA504">
        <f t="shared" si="419"/>
        <v>-5.0400916380297825E-2</v>
      </c>
      <c r="BB504">
        <f t="shared" si="420"/>
        <v>-6.9444444444444448E-2</v>
      </c>
      <c r="BC504">
        <f t="shared" si="421"/>
        <v>0.14816049794375902</v>
      </c>
      <c r="BD504">
        <f t="shared" si="422"/>
        <v>-3.9560439560439559E-2</v>
      </c>
      <c r="BE504">
        <f t="shared" si="423"/>
        <v>-9.5698405026582889E-2</v>
      </c>
      <c r="BF504">
        <f t="shared" si="424"/>
        <v>7.5056292219167218E-4</v>
      </c>
      <c r="BG504">
        <f t="shared" si="425"/>
        <v>-8.8541666666666671E-2</v>
      </c>
      <c r="BH504">
        <f t="shared" si="426"/>
        <v>7.1809077349243522E-2</v>
      </c>
      <c r="BI504">
        <f t="shared" si="427"/>
        <v>-5.3029085650007305E-3</v>
      </c>
      <c r="BL504">
        <f t="shared" si="428"/>
        <v>3.3690545346382029E-3</v>
      </c>
      <c r="BM504">
        <f t="shared" si="429"/>
        <v>3.4967858890772122E-5</v>
      </c>
      <c r="BN504">
        <f t="shared" si="430"/>
        <v>3.5974100839096675E-4</v>
      </c>
      <c r="BO504">
        <f t="shared" si="431"/>
        <v>5.7784003051496767E-3</v>
      </c>
      <c r="BP504">
        <f t="shared" si="432"/>
        <v>1.1030356839953869E-4</v>
      </c>
      <c r="BQ504">
        <f t="shared" si="433"/>
        <v>2.5619746117564843E-3</v>
      </c>
      <c r="BR504">
        <f t="shared" si="434"/>
        <v>1.836182828011671E-3</v>
      </c>
      <c r="BS504">
        <f t="shared" si="435"/>
        <v>2.8665871008990818E-2</v>
      </c>
      <c r="BT504">
        <f t="shared" si="436"/>
        <v>2.3243731989267612E-3</v>
      </c>
      <c r="BU504">
        <f t="shared" si="437"/>
        <v>1.0481919617518326E-2</v>
      </c>
      <c r="BV504">
        <f t="shared" si="438"/>
        <v>4.785549356078621E-5</v>
      </c>
      <c r="BW504">
        <f t="shared" si="439"/>
        <v>6.9954905578680305E-3</v>
      </c>
      <c r="BX504">
        <f t="shared" si="440"/>
        <v>4.6638886978393364E-3</v>
      </c>
      <c r="BY504">
        <f t="shared" si="441"/>
        <v>2.9006418720437997E-6</v>
      </c>
    </row>
    <row r="505" spans="1:77" ht="15.75" thickBot="1">
      <c r="A505" s="1">
        <v>40597</v>
      </c>
      <c r="B505" s="3">
        <v>24.5</v>
      </c>
      <c r="C505" s="3">
        <v>352.1</v>
      </c>
      <c r="D505" s="3">
        <v>827</v>
      </c>
      <c r="E505" s="3">
        <v>935</v>
      </c>
      <c r="F505" s="2">
        <v>101.83</v>
      </c>
      <c r="G505" s="3">
        <v>4139</v>
      </c>
      <c r="H505" s="2">
        <v>266.89999999999998</v>
      </c>
      <c r="I505" s="3">
        <v>206.9</v>
      </c>
      <c r="J505" s="3">
        <v>444</v>
      </c>
      <c r="K505" s="3">
        <v>9520</v>
      </c>
      <c r="L505" s="3">
        <v>399.9</v>
      </c>
      <c r="M505" s="3">
        <v>177</v>
      </c>
      <c r="N505" s="3">
        <v>1032</v>
      </c>
      <c r="O505" s="3">
        <v>1241.7</v>
      </c>
      <c r="Q505">
        <f t="shared" si="387"/>
        <v>-7.6954232482787065E-3</v>
      </c>
      <c r="R505">
        <f t="shared" si="388"/>
        <v>5.640564056405644E-2</v>
      </c>
      <c r="S505">
        <f t="shared" si="389"/>
        <v>1.1002444987775062E-2</v>
      </c>
      <c r="T505">
        <f t="shared" si="390"/>
        <v>-1.0058231868713605E-2</v>
      </c>
      <c r="U505">
        <f t="shared" si="391"/>
        <v>-6.5365853658536748E-3</v>
      </c>
      <c r="V505">
        <f t="shared" si="392"/>
        <v>-1.4475271411338963E-3</v>
      </c>
      <c r="W505">
        <f t="shared" si="393"/>
        <v>3.0063885757232412E-3</v>
      </c>
      <c r="X505">
        <f t="shared" si="394"/>
        <v>1.9211822660098549E-2</v>
      </c>
      <c r="Y505">
        <f t="shared" si="395"/>
        <v>-1.5302727877578127E-2</v>
      </c>
      <c r="Z505">
        <f t="shared" si="396"/>
        <v>-8.3333333333333332E-3</v>
      </c>
      <c r="AA505">
        <f t="shared" si="397"/>
        <v>-2.5000000000005682E-4</v>
      </c>
      <c r="AB505">
        <f t="shared" si="398"/>
        <v>-5.6179775280898875E-3</v>
      </c>
      <c r="AC505">
        <f t="shared" si="399"/>
        <v>-5.7803468208092483E-3</v>
      </c>
      <c r="AD505">
        <f t="shared" si="399"/>
        <v>2.4166263895598075E-4</v>
      </c>
      <c r="AG505">
        <f t="shared" si="400"/>
        <v>6.6904490232295671E-5</v>
      </c>
      <c r="AH505">
        <f t="shared" si="401"/>
        <v>3.3952176915755267E-3</v>
      </c>
      <c r="AI505">
        <f t="shared" si="402"/>
        <v>1.2776175533121736E-4</v>
      </c>
      <c r="AJ505">
        <f t="shared" si="403"/>
        <v>9.8405739041093287E-5</v>
      </c>
      <c r="AK505">
        <f t="shared" si="404"/>
        <v>3.9274989687210308E-5</v>
      </c>
      <c r="AL505">
        <f t="shared" si="405"/>
        <v>2.8372103597293603E-6</v>
      </c>
      <c r="AM505">
        <f t="shared" si="406"/>
        <v>1.9335448160234171E-5</v>
      </c>
      <c r="AN505">
        <f t="shared" si="407"/>
        <v>4.179084931942034E-4</v>
      </c>
      <c r="AO505">
        <f t="shared" si="408"/>
        <v>2.4687270218858059E-4</v>
      </c>
      <c r="AP505">
        <f t="shared" si="409"/>
        <v>7.7833634710163712E-5</v>
      </c>
      <c r="AQ505">
        <f t="shared" si="410"/>
        <v>3.1478331811033257E-9</v>
      </c>
      <c r="AR505">
        <f t="shared" si="411"/>
        <v>2.9780066864939617E-5</v>
      </c>
      <c r="AS505">
        <f t="shared" si="412"/>
        <v>3.5887294316531084E-5</v>
      </c>
      <c r="AT505">
        <f t="shared" si="413"/>
        <v>1.6205596021480604E-7</v>
      </c>
      <c r="AV505">
        <f t="shared" si="414"/>
        <v>-2.0391843262694984E-2</v>
      </c>
      <c r="AW505">
        <f t="shared" si="415"/>
        <v>8.8825214899714115E-3</v>
      </c>
      <c r="AX505">
        <f t="shared" si="416"/>
        <v>-2.1301775147928994E-2</v>
      </c>
      <c r="AY505">
        <f t="shared" si="417"/>
        <v>0.1</v>
      </c>
      <c r="AZ505">
        <f t="shared" si="418"/>
        <v>-6.0517325524646615E-3</v>
      </c>
      <c r="BA505">
        <f t="shared" si="419"/>
        <v>-4.6313364055299538E-2</v>
      </c>
      <c r="BB505">
        <f t="shared" si="420"/>
        <v>-4.1651705565529704E-2</v>
      </c>
      <c r="BC505">
        <f t="shared" si="421"/>
        <v>0.14848737163474882</v>
      </c>
      <c r="BD505">
        <f t="shared" si="422"/>
        <v>-7.82122905027933E-3</v>
      </c>
      <c r="BE505">
        <f t="shared" si="423"/>
        <v>-5.2736318407960198E-2</v>
      </c>
      <c r="BF505">
        <f t="shared" si="424"/>
        <v>-1.5024630541871977E-2</v>
      </c>
      <c r="BG505">
        <f t="shared" si="425"/>
        <v>-7.1840587309910803E-2</v>
      </c>
      <c r="BH505">
        <f t="shared" si="426"/>
        <v>9.7405359421522786E-2</v>
      </c>
      <c r="BI505">
        <f t="shared" si="427"/>
        <v>5.7508504778876861E-3</v>
      </c>
      <c r="BL505">
        <f t="shared" si="428"/>
        <v>1.0912300053140106E-3</v>
      </c>
      <c r="BM505">
        <f t="shared" si="429"/>
        <v>1.9706306940559136E-3</v>
      </c>
      <c r="BN505">
        <f t="shared" si="430"/>
        <v>2.2819671355629666E-4</v>
      </c>
      <c r="BO505">
        <f t="shared" si="431"/>
        <v>1.037731575030029E-2</v>
      </c>
      <c r="BP505">
        <f t="shared" si="432"/>
        <v>3.8193746832550026E-6</v>
      </c>
      <c r="BQ505">
        <f t="shared" si="433"/>
        <v>2.1648919900044052E-3</v>
      </c>
      <c r="BR505">
        <f t="shared" si="434"/>
        <v>2.2674231173101374E-4</v>
      </c>
      <c r="BS505">
        <f t="shared" si="435"/>
        <v>2.8776663814814828E-2</v>
      </c>
      <c r="BT505">
        <f t="shared" si="436"/>
        <v>2.7134468054106303E-4</v>
      </c>
      <c r="BU505">
        <f t="shared" si="437"/>
        <v>3.5306365509244703E-3</v>
      </c>
      <c r="BV505">
        <f t="shared" si="438"/>
        <v>7.8454012151941499E-5</v>
      </c>
      <c r="BW505">
        <f t="shared" si="439"/>
        <v>4.480691812167638E-3</v>
      </c>
      <c r="BX505">
        <f t="shared" si="440"/>
        <v>8.8151352141479632E-3</v>
      </c>
      <c r="BY505">
        <f t="shared" si="441"/>
        <v>8.7434317987819199E-5</v>
      </c>
    </row>
    <row r="506" spans="1:77" ht="15.75" thickBot="1">
      <c r="A506" s="1">
        <v>40596</v>
      </c>
      <c r="B506" s="3">
        <v>24.69</v>
      </c>
      <c r="C506" s="3">
        <v>333.3</v>
      </c>
      <c r="D506" s="3">
        <v>818</v>
      </c>
      <c r="E506" s="3">
        <v>944.5</v>
      </c>
      <c r="F506" s="2">
        <v>102.5</v>
      </c>
      <c r="G506" s="3">
        <v>4145</v>
      </c>
      <c r="H506" s="2">
        <v>266.10000000000002</v>
      </c>
      <c r="I506" s="3">
        <v>203</v>
      </c>
      <c r="J506" s="3">
        <v>450.9</v>
      </c>
      <c r="K506" s="3">
        <v>9600</v>
      </c>
      <c r="L506" s="3">
        <v>400</v>
      </c>
      <c r="M506" s="3">
        <v>178</v>
      </c>
      <c r="N506" s="3">
        <v>1038</v>
      </c>
      <c r="O506" s="3">
        <v>1241.4000000000001</v>
      </c>
      <c r="Q506">
        <f t="shared" si="387"/>
        <v>-1.160928742994392E-2</v>
      </c>
      <c r="R506">
        <f t="shared" si="388"/>
        <v>-1.3905325443786948E-2</v>
      </c>
      <c r="S506">
        <f t="shared" si="389"/>
        <v>-1.0882708585247884E-2</v>
      </c>
      <c r="T506">
        <f t="shared" si="390"/>
        <v>1.5045674368619023E-2</v>
      </c>
      <c r="U506">
        <f t="shared" si="391"/>
        <v>-8.704061895551311E-3</v>
      </c>
      <c r="V506">
        <f t="shared" si="392"/>
        <v>-1.0975900739680267E-2</v>
      </c>
      <c r="W506">
        <f t="shared" si="393"/>
        <v>-1.0780669144981329E-2</v>
      </c>
      <c r="X506">
        <f t="shared" si="394"/>
        <v>3.8363171355498722E-2</v>
      </c>
      <c r="Y506">
        <f t="shared" si="395"/>
        <v>6.0240963855421438E-3</v>
      </c>
      <c r="Z506">
        <f t="shared" si="396"/>
        <v>0</v>
      </c>
      <c r="AA506">
        <f t="shared" si="397"/>
        <v>9.8459984852309439E-3</v>
      </c>
      <c r="AB506">
        <f t="shared" si="398"/>
        <v>-1.1111111111111112E-2</v>
      </c>
      <c r="AC506">
        <f t="shared" si="399"/>
        <v>-2.0754716981132074E-2</v>
      </c>
      <c r="AD506">
        <f t="shared" si="399"/>
        <v>-1.0461092781845615E-3</v>
      </c>
      <c r="AG506">
        <f t="shared" si="400"/>
        <v>1.4624985639820004E-4</v>
      </c>
      <c r="AH506">
        <f t="shared" si="401"/>
        <v>1.4502107035826276E-4</v>
      </c>
      <c r="AI506">
        <f t="shared" si="402"/>
        <v>1.1197827964726608E-4</v>
      </c>
      <c r="AJ506">
        <f t="shared" si="403"/>
        <v>2.3055202031422242E-4</v>
      </c>
      <c r="AK506">
        <f t="shared" si="404"/>
        <v>7.1139991498053511E-5</v>
      </c>
      <c r="AL506">
        <f t="shared" si="405"/>
        <v>1.2572633836828052E-4</v>
      </c>
      <c r="AM506">
        <f t="shared" si="406"/>
        <v>8.8169256498105107E-5</v>
      </c>
      <c r="AN506">
        <f t="shared" si="407"/>
        <v>1.5676974270031803E-3</v>
      </c>
      <c r="AO506">
        <f t="shared" si="408"/>
        <v>3.1524193810913741E-5</v>
      </c>
      <c r="AP506">
        <f t="shared" si="409"/>
        <v>2.3912483924114675E-7</v>
      </c>
      <c r="AQ506">
        <f t="shared" si="410"/>
        <v>1.0306521642182446E-4</v>
      </c>
      <c r="AR506">
        <f t="shared" si="411"/>
        <v>1.1990786926746009E-4</v>
      </c>
      <c r="AS506">
        <f t="shared" si="412"/>
        <v>4.3952999466896701E-4</v>
      </c>
      <c r="AT506">
        <f t="shared" si="413"/>
        <v>7.8359704517266796E-7</v>
      </c>
      <c r="AV506">
        <f t="shared" si="414"/>
        <v>-1.5550239234449642E-2</v>
      </c>
      <c r="AW506">
        <f t="shared" si="415"/>
        <v>-6.8994413407821198E-2</v>
      </c>
      <c r="AX506">
        <f t="shared" si="416"/>
        <v>-5.9770114942528735E-2</v>
      </c>
      <c r="AY506">
        <f t="shared" si="417"/>
        <v>7.8196347031963473E-2</v>
      </c>
      <c r="AZ506">
        <f t="shared" si="418"/>
        <v>-5.5302221791015153E-3</v>
      </c>
      <c r="BA506">
        <f t="shared" si="419"/>
        <v>-4.3608675588371018E-2</v>
      </c>
      <c r="BB506">
        <f t="shared" si="420"/>
        <v>-4.4181034482758459E-2</v>
      </c>
      <c r="BC506">
        <f t="shared" si="421"/>
        <v>0.13414157215486894</v>
      </c>
      <c r="BD506">
        <f t="shared" si="422"/>
        <v>-2.4336283185841211E-3</v>
      </c>
      <c r="BE506">
        <f t="shared" si="423"/>
        <v>-4.9504950495049507E-2</v>
      </c>
      <c r="BF506">
        <f t="shared" si="424"/>
        <v>-2.4390243902439025E-2</v>
      </c>
      <c r="BG506">
        <f t="shared" si="425"/>
        <v>-7.2433559145388252E-2</v>
      </c>
      <c r="BH506">
        <f t="shared" si="426"/>
        <v>0.10543130990415335</v>
      </c>
      <c r="BI506">
        <f t="shared" si="427"/>
        <v>-1.1545505215383389E-2</v>
      </c>
      <c r="BL506">
        <f t="shared" si="428"/>
        <v>7.9479826049912779E-4</v>
      </c>
      <c r="BM506">
        <f t="shared" si="429"/>
        <v>1.1212551742393879E-3</v>
      </c>
      <c r="BN506">
        <f t="shared" si="430"/>
        <v>2.870229310827194E-3</v>
      </c>
      <c r="BO506">
        <f t="shared" si="431"/>
        <v>6.4104775497238215E-3</v>
      </c>
      <c r="BP506">
        <f t="shared" si="432"/>
        <v>2.0529493066738755E-6</v>
      </c>
      <c r="BQ506">
        <f t="shared" si="433"/>
        <v>1.9205176769406416E-3</v>
      </c>
      <c r="BR506">
        <f t="shared" si="434"/>
        <v>3.0931290942141622E-4</v>
      </c>
      <c r="BS506">
        <f t="shared" si="435"/>
        <v>2.4115313060168585E-2</v>
      </c>
      <c r="BT506">
        <f t="shared" si="436"/>
        <v>1.2287595024243481E-4</v>
      </c>
      <c r="BU506">
        <f t="shared" si="437"/>
        <v>3.1570679567558789E-3</v>
      </c>
      <c r="BV506">
        <f t="shared" si="438"/>
        <v>3.3207919811396278E-4</v>
      </c>
      <c r="BW506">
        <f t="shared" si="439"/>
        <v>4.5604280894955967E-3</v>
      </c>
      <c r="BX506">
        <f t="shared" si="440"/>
        <v>1.0386647246540173E-2</v>
      </c>
      <c r="BY506">
        <f t="shared" si="441"/>
        <v>6.3134525699472623E-5</v>
      </c>
    </row>
    <row r="507" spans="1:77" ht="15.75" thickBot="1">
      <c r="A507" s="1">
        <v>40595</v>
      </c>
      <c r="B507" s="3">
        <v>24.98</v>
      </c>
      <c r="C507" s="3">
        <v>338</v>
      </c>
      <c r="D507" s="3">
        <v>827</v>
      </c>
      <c r="E507" s="3">
        <v>930.5</v>
      </c>
      <c r="F507" s="2">
        <v>103.4</v>
      </c>
      <c r="G507" s="3">
        <v>4191</v>
      </c>
      <c r="H507" s="2">
        <v>269</v>
      </c>
      <c r="I507" s="3">
        <v>195.5</v>
      </c>
      <c r="J507" s="3">
        <v>448.2</v>
      </c>
      <c r="K507" s="3">
        <v>9600</v>
      </c>
      <c r="L507" s="3">
        <v>396.1</v>
      </c>
      <c r="M507" s="3">
        <v>180</v>
      </c>
      <c r="N507" s="3">
        <v>1060</v>
      </c>
      <c r="O507" s="3">
        <v>1242.7</v>
      </c>
      <c r="Q507">
        <f t="shared" si="387"/>
        <v>-7.9999999999998291E-4</v>
      </c>
      <c r="R507">
        <f t="shared" si="388"/>
        <v>-5.8823529411764705E-3</v>
      </c>
      <c r="S507">
        <f t="shared" si="389"/>
        <v>1.2239902080783354E-2</v>
      </c>
      <c r="T507">
        <f t="shared" si="390"/>
        <v>-3.9606080068508298E-3</v>
      </c>
      <c r="U507">
        <f t="shared" si="391"/>
        <v>1.9379844961240585E-3</v>
      </c>
      <c r="V507">
        <f t="shared" si="392"/>
        <v>9.8795180722891559E-3</v>
      </c>
      <c r="W507">
        <f t="shared" si="393"/>
        <v>5.2316890881912445E-3</v>
      </c>
      <c r="X507">
        <f t="shared" si="394"/>
        <v>-2.0344758468631E-2</v>
      </c>
      <c r="Y507">
        <f t="shared" si="395"/>
        <v>-4.0000000000000252E-3</v>
      </c>
      <c r="Z507">
        <f t="shared" si="396"/>
        <v>7.6624330849165527E-3</v>
      </c>
      <c r="AA507">
        <f t="shared" si="397"/>
        <v>2.7848101265823362E-3</v>
      </c>
      <c r="AB507">
        <f t="shared" si="398"/>
        <v>2.7855153203342618E-3</v>
      </c>
      <c r="AC507">
        <f t="shared" si="399"/>
        <v>9.4428706326723328E-4</v>
      </c>
      <c r="AD507">
        <f t="shared" si="399"/>
        <v>4.4455221467830583E-3</v>
      </c>
      <c r="AG507">
        <f t="shared" si="400"/>
        <v>1.6488954883036485E-6</v>
      </c>
      <c r="AH507">
        <f t="shared" si="401"/>
        <v>1.615635567805763E-5</v>
      </c>
      <c r="AI507">
        <f t="shared" si="402"/>
        <v>1.5726744247542926E-4</v>
      </c>
      <c r="AJ507">
        <f t="shared" si="403"/>
        <v>1.4610304661281304E-5</v>
      </c>
      <c r="AK507">
        <f t="shared" si="404"/>
        <v>4.8734701301264856E-6</v>
      </c>
      <c r="AL507">
        <f t="shared" si="405"/>
        <v>9.2980566640792862E-5</v>
      </c>
      <c r="AM507">
        <f t="shared" si="406"/>
        <v>4.385763400566551E-5</v>
      </c>
      <c r="AN507">
        <f t="shared" si="407"/>
        <v>3.6533623507588537E-4</v>
      </c>
      <c r="AO507">
        <f t="shared" si="408"/>
        <v>1.9443296599153058E-5</v>
      </c>
      <c r="AP507">
        <f t="shared" si="409"/>
        <v>5.1458085903895286E-5</v>
      </c>
      <c r="AQ507">
        <f t="shared" si="410"/>
        <v>9.5537597439994405E-6</v>
      </c>
      <c r="AR507">
        <f t="shared" si="411"/>
        <v>8.6811625420069083E-6</v>
      </c>
      <c r="AS507">
        <f t="shared" si="412"/>
        <v>5.3880501311329448E-7</v>
      </c>
      <c r="AT507">
        <f t="shared" si="413"/>
        <v>2.1219116777690634E-5</v>
      </c>
      <c r="AV507">
        <f t="shared" si="414"/>
        <v>6.4464141821112065E-3</v>
      </c>
      <c r="AW507">
        <f t="shared" si="415"/>
        <v>-7.650273224043716E-2</v>
      </c>
      <c r="AX507">
        <f t="shared" si="416"/>
        <v>-5.9158134243458477E-2</v>
      </c>
      <c r="AY507">
        <f t="shared" si="417"/>
        <v>4.7152824668017082E-2</v>
      </c>
      <c r="AZ507">
        <f t="shared" si="418"/>
        <v>8.2886396879571778E-3</v>
      </c>
      <c r="BA507">
        <f t="shared" si="419"/>
        <v>-4.2713567839195977E-2</v>
      </c>
      <c r="BB507">
        <f t="shared" si="420"/>
        <v>-3.962870403427355E-2</v>
      </c>
      <c r="BC507">
        <f t="shared" si="421"/>
        <v>7.4234848068575138E-2</v>
      </c>
      <c r="BD507">
        <f t="shared" si="422"/>
        <v>-6.4287297716693285E-3</v>
      </c>
      <c r="BE507">
        <f t="shared" si="423"/>
        <v>-4.9975259772389903E-2</v>
      </c>
      <c r="BF507">
        <f t="shared" si="424"/>
        <v>-3.625304136253036E-2</v>
      </c>
      <c r="BG507">
        <f t="shared" si="425"/>
        <v>-6.7357512953367879E-2</v>
      </c>
      <c r="BH507">
        <f t="shared" si="426"/>
        <v>0.11508520934146851</v>
      </c>
      <c r="BI507">
        <f t="shared" si="427"/>
        <v>-2.0107238605898123E-2</v>
      </c>
      <c r="BL507">
        <f t="shared" si="428"/>
        <v>3.838438424280722E-5</v>
      </c>
      <c r="BM507">
        <f t="shared" si="429"/>
        <v>1.6804643690581436E-3</v>
      </c>
      <c r="BN507">
        <f t="shared" si="430"/>
        <v>2.8050306854560153E-3</v>
      </c>
      <c r="BO507">
        <f t="shared" si="431"/>
        <v>2.4031501643053997E-3</v>
      </c>
      <c r="BP507">
        <f t="shared" si="432"/>
        <v>1.5341423926806702E-4</v>
      </c>
      <c r="BQ507">
        <f t="shared" si="433"/>
        <v>1.8428650075600415E-3</v>
      </c>
      <c r="BR507">
        <f t="shared" si="434"/>
        <v>1.6991027418082152E-4</v>
      </c>
      <c r="BS507">
        <f t="shared" si="435"/>
        <v>9.0981713806064894E-3</v>
      </c>
      <c r="BT507">
        <f t="shared" si="436"/>
        <v>2.2740772564620231E-4</v>
      </c>
      <c r="BU507">
        <f t="shared" si="437"/>
        <v>3.210140427164498E-3</v>
      </c>
      <c r="BV507">
        <f t="shared" si="438"/>
        <v>9.0515763428545746E-4</v>
      </c>
      <c r="BW507">
        <f t="shared" si="439"/>
        <v>3.9006139753235088E-3</v>
      </c>
      <c r="BX507">
        <f t="shared" si="440"/>
        <v>1.244759745073319E-2</v>
      </c>
      <c r="BY507">
        <f t="shared" si="441"/>
        <v>2.7249614080582458E-4</v>
      </c>
    </row>
    <row r="508" spans="1:77" ht="15.75" thickBot="1">
      <c r="A508" s="1">
        <v>40592</v>
      </c>
      <c r="B508" s="3">
        <v>25</v>
      </c>
      <c r="C508" s="3">
        <v>340</v>
      </c>
      <c r="D508" s="3">
        <v>817</v>
      </c>
      <c r="E508" s="3">
        <v>934.2</v>
      </c>
      <c r="F508" s="2">
        <v>103.2</v>
      </c>
      <c r="G508" s="3">
        <v>4150</v>
      </c>
      <c r="H508" s="2">
        <v>267.60000000000002</v>
      </c>
      <c r="I508" s="3">
        <v>199.56</v>
      </c>
      <c r="J508" s="3">
        <v>450</v>
      </c>
      <c r="K508" s="3">
        <v>9527</v>
      </c>
      <c r="L508" s="3">
        <v>395</v>
      </c>
      <c r="M508" s="3">
        <v>179.5</v>
      </c>
      <c r="N508" s="3">
        <v>1059</v>
      </c>
      <c r="O508" s="3">
        <v>1237.2</v>
      </c>
      <c r="Q508">
        <f t="shared" si="387"/>
        <v>3.5196687370600478E-2</v>
      </c>
      <c r="R508">
        <f t="shared" si="388"/>
        <v>2.3788015657934286E-2</v>
      </c>
      <c r="S508">
        <f t="shared" si="389"/>
        <v>9.8887515451174281E-3</v>
      </c>
      <c r="T508">
        <f t="shared" si="390"/>
        <v>3.652771809196488E-3</v>
      </c>
      <c r="U508">
        <f t="shared" si="391"/>
        <v>1.6748768472906433E-2</v>
      </c>
      <c r="V508">
        <f t="shared" si="392"/>
        <v>-2.403846153846154E-3</v>
      </c>
      <c r="W508">
        <f t="shared" si="393"/>
        <v>6.0150375939850478E-3</v>
      </c>
      <c r="X508">
        <f t="shared" si="394"/>
        <v>-7.6578816509199014E-3</v>
      </c>
      <c r="Y508">
        <f t="shared" si="395"/>
        <v>2.2271714922048997E-3</v>
      </c>
      <c r="Z508">
        <f t="shared" si="396"/>
        <v>8.1481481481481474E-3</v>
      </c>
      <c r="AA508">
        <f t="shared" si="397"/>
        <v>1.2674271229404308E-3</v>
      </c>
      <c r="AB508">
        <f t="shared" si="398"/>
        <v>-2.7777777777777779E-3</v>
      </c>
      <c r="AC508">
        <f t="shared" si="399"/>
        <v>3.2163742690058478E-2</v>
      </c>
      <c r="AD508">
        <f t="shared" si="399"/>
        <v>5.1182061905922123E-3</v>
      </c>
      <c r="AG508">
        <f t="shared" si="400"/>
        <v>1.2049641902136814E-3</v>
      </c>
      <c r="AH508">
        <f t="shared" si="401"/>
        <v>6.5796721669739015E-4</v>
      </c>
      <c r="AI508">
        <f t="shared" si="402"/>
        <v>1.038255256186145E-4</v>
      </c>
      <c r="AJ508">
        <f t="shared" si="403"/>
        <v>1.4371961477950389E-5</v>
      </c>
      <c r="AK508">
        <f t="shared" si="404"/>
        <v>2.8962518018230078E-4</v>
      </c>
      <c r="AL508">
        <f t="shared" si="405"/>
        <v>6.9734078779270484E-6</v>
      </c>
      <c r="AM508">
        <f t="shared" si="406"/>
        <v>5.4846734958119269E-5</v>
      </c>
      <c r="AN508">
        <f t="shared" si="407"/>
        <v>4.130496655579653E-5</v>
      </c>
      <c r="AO508">
        <f t="shared" si="408"/>
        <v>3.3040919260157345E-6</v>
      </c>
      <c r="AP508">
        <f t="shared" si="409"/>
        <v>5.8662490221965955E-5</v>
      </c>
      <c r="AQ508">
        <f t="shared" si="410"/>
        <v>2.4760050851598845E-6</v>
      </c>
      <c r="AR508">
        <f t="shared" si="411"/>
        <v>6.8482275571464501E-6</v>
      </c>
      <c r="AS508">
        <f t="shared" si="412"/>
        <v>1.0210254601493672E-3</v>
      </c>
      <c r="AT508">
        <f t="shared" si="413"/>
        <v>2.786895275496925E-5</v>
      </c>
      <c r="AV508">
        <f t="shared" si="414"/>
        <v>-7.5426756649464577E-3</v>
      </c>
      <c r="AW508">
        <f t="shared" si="415"/>
        <v>-5.3188526872737459E-2</v>
      </c>
      <c r="AX508">
        <f t="shared" si="416"/>
        <v>-4.4444444444444446E-2</v>
      </c>
      <c r="AY508">
        <f t="shared" si="417"/>
        <v>5.2027027027027078E-2</v>
      </c>
      <c r="AZ508">
        <f t="shared" si="418"/>
        <v>1.4556040756914671E-3</v>
      </c>
      <c r="BA508">
        <f t="shared" si="419"/>
        <v>-3.7122969837587005E-2</v>
      </c>
      <c r="BB508">
        <f t="shared" si="420"/>
        <v>-4.6669041681510391E-2</v>
      </c>
      <c r="BC508">
        <f t="shared" si="421"/>
        <v>9.0551396251161223E-2</v>
      </c>
      <c r="BD508">
        <f t="shared" si="422"/>
        <v>-1.098901098901099E-2</v>
      </c>
      <c r="BE508">
        <f t="shared" si="423"/>
        <v>-6.9628906249999997E-2</v>
      </c>
      <c r="BF508">
        <f t="shared" si="424"/>
        <v>-3.1862745098039214E-2</v>
      </c>
      <c r="BG508">
        <f t="shared" si="425"/>
        <v>-7.1919755958843895E-2</v>
      </c>
      <c r="BH508">
        <f t="shared" si="426"/>
        <v>0.1154413313671793</v>
      </c>
      <c r="BI508">
        <f t="shared" si="427"/>
        <v>-1.3947557184984458E-2</v>
      </c>
      <c r="BL508">
        <f t="shared" si="428"/>
        <v>4.0741820157287172E-4</v>
      </c>
      <c r="BM508">
        <f t="shared" si="429"/>
        <v>3.1255630582701635E-4</v>
      </c>
      <c r="BN508">
        <f t="shared" si="430"/>
        <v>1.4629745721769386E-3</v>
      </c>
      <c r="BO508">
        <f t="shared" si="431"/>
        <v>2.9047936806682107E-3</v>
      </c>
      <c r="BP508">
        <f t="shared" si="432"/>
        <v>3.0835970882088882E-5</v>
      </c>
      <c r="BQ508">
        <f t="shared" si="433"/>
        <v>1.394126662512636E-3</v>
      </c>
      <c r="BR508">
        <f t="shared" si="434"/>
        <v>4.0301771728344443E-4</v>
      </c>
      <c r="BS508">
        <f t="shared" si="435"/>
        <v>1.2477087323928703E-2</v>
      </c>
      <c r="BT508">
        <f t="shared" si="436"/>
        <v>3.8574237282513628E-4</v>
      </c>
      <c r="BU508">
        <f t="shared" si="437"/>
        <v>5.8234828276513542E-3</v>
      </c>
      <c r="BV508">
        <f t="shared" si="438"/>
        <v>6.6026085322947023E-4</v>
      </c>
      <c r="BW508">
        <f t="shared" si="439"/>
        <v>4.4912968571186639E-3</v>
      </c>
      <c r="BX508">
        <f t="shared" si="440"/>
        <v>1.2527188488767414E-2</v>
      </c>
      <c r="BY508">
        <f t="shared" si="441"/>
        <v>1.0707646206728271E-4</v>
      </c>
    </row>
    <row r="509" spans="1:77" ht="15.75" thickBot="1">
      <c r="A509" s="1">
        <v>40591</v>
      </c>
      <c r="B509" s="3">
        <v>24.15</v>
      </c>
      <c r="C509" s="3">
        <v>332.1</v>
      </c>
      <c r="D509" s="3">
        <v>809</v>
      </c>
      <c r="E509" s="3">
        <v>930.8</v>
      </c>
      <c r="F509" s="2">
        <v>101.5</v>
      </c>
      <c r="G509" s="3">
        <v>4160</v>
      </c>
      <c r="H509" s="2">
        <v>266</v>
      </c>
      <c r="I509" s="3">
        <v>201.1</v>
      </c>
      <c r="J509" s="3">
        <v>449</v>
      </c>
      <c r="K509" s="3">
        <v>9450</v>
      </c>
      <c r="L509" s="3">
        <v>394.5</v>
      </c>
      <c r="M509" s="3">
        <v>180</v>
      </c>
      <c r="N509" s="3">
        <v>1026</v>
      </c>
      <c r="O509" s="3">
        <v>1230.9000000000001</v>
      </c>
      <c r="Q509">
        <f t="shared" si="387"/>
        <v>-4.0524433849821337E-2</v>
      </c>
      <c r="R509">
        <f t="shared" si="388"/>
        <v>-1.0429082240762812E-2</v>
      </c>
      <c r="S509">
        <f t="shared" si="389"/>
        <v>-4.4302239724341901E-3</v>
      </c>
      <c r="T509">
        <f t="shared" si="390"/>
        <v>-1.6067653276955651E-2</v>
      </c>
      <c r="U509">
        <f t="shared" si="391"/>
        <v>-1.4563106796116505E-2</v>
      </c>
      <c r="V509">
        <f t="shared" si="392"/>
        <v>-1.6315913927642468E-2</v>
      </c>
      <c r="W509">
        <f t="shared" si="393"/>
        <v>-2.9197080291970802E-2</v>
      </c>
      <c r="X509">
        <f t="shared" si="394"/>
        <v>-1.7586712261846577E-2</v>
      </c>
      <c r="Y509">
        <f t="shared" si="395"/>
        <v>2.232142857142857E-3</v>
      </c>
      <c r="Z509">
        <f t="shared" si="396"/>
        <v>-4.3522267206477734E-2</v>
      </c>
      <c r="AA509">
        <f t="shared" si="397"/>
        <v>-2.3998020781791165E-2</v>
      </c>
      <c r="AB509">
        <f t="shared" si="398"/>
        <v>-2.7700831024930748E-3</v>
      </c>
      <c r="AC509">
        <f t="shared" si="399"/>
        <v>-2.0057306590257881E-2</v>
      </c>
      <c r="AD509">
        <f t="shared" si="399"/>
        <v>-1.5358771298295992E-2</v>
      </c>
      <c r="AG509">
        <f t="shared" si="400"/>
        <v>1.6816992953313673E-3</v>
      </c>
      <c r="AH509">
        <f t="shared" si="401"/>
        <v>7.3380232046146585E-5</v>
      </c>
      <c r="AI509">
        <f t="shared" si="402"/>
        <v>1.7052723929246639E-5</v>
      </c>
      <c r="AJ509">
        <f t="shared" si="403"/>
        <v>2.537454050405104E-4</v>
      </c>
      <c r="AK509">
        <f t="shared" si="404"/>
        <v>2.0430407221608537E-4</v>
      </c>
      <c r="AL509">
        <f t="shared" si="405"/>
        <v>2.7399481918669624E-4</v>
      </c>
      <c r="AM509">
        <f t="shared" si="406"/>
        <v>7.7318808042760399E-4</v>
      </c>
      <c r="AN509">
        <f t="shared" si="407"/>
        <v>2.6750972772295137E-4</v>
      </c>
      <c r="AO509">
        <f t="shared" si="408"/>
        <v>3.322189700947885E-6</v>
      </c>
      <c r="AP509">
        <f t="shared" si="409"/>
        <v>1.9369919866602634E-3</v>
      </c>
      <c r="AQ509">
        <f t="shared" si="410"/>
        <v>5.6130684716444799E-4</v>
      </c>
      <c r="AR509">
        <f t="shared" si="411"/>
        <v>6.8080141915214904E-6</v>
      </c>
      <c r="AS509">
        <f t="shared" si="412"/>
        <v>4.1077399916046906E-4</v>
      </c>
      <c r="AT509">
        <f t="shared" si="413"/>
        <v>2.3097531910870055E-4</v>
      </c>
      <c r="AV509">
        <f t="shared" si="414"/>
        <v>-5.03342508847818E-2</v>
      </c>
      <c r="AW509">
        <f t="shared" si="415"/>
        <v>-8.7386644682604986E-2</v>
      </c>
      <c r="AX509">
        <f t="shared" si="416"/>
        <v>-7.5428571428571428E-2</v>
      </c>
      <c r="AY509">
        <f t="shared" si="417"/>
        <v>4.8080171151897229E-2</v>
      </c>
      <c r="AZ509">
        <f t="shared" si="418"/>
        <v>-2.3099133782483211E-2</v>
      </c>
      <c r="BA509">
        <f t="shared" si="419"/>
        <v>-5.2391799544419138E-2</v>
      </c>
      <c r="BB509">
        <f t="shared" si="420"/>
        <v>-0.10104765123352477</v>
      </c>
      <c r="BC509">
        <f t="shared" si="421"/>
        <v>9.3529091897770464E-2</v>
      </c>
      <c r="BD509">
        <f t="shared" si="422"/>
        <v>-3.0237580993520519E-2</v>
      </c>
      <c r="BE509">
        <f t="shared" si="423"/>
        <v>-8.1632653061224483E-2</v>
      </c>
      <c r="BF509">
        <f t="shared" si="424"/>
        <v>-3.3088235294117647E-2</v>
      </c>
      <c r="BG509">
        <f t="shared" si="425"/>
        <v>-6.25E-2</v>
      </c>
      <c r="BH509">
        <f t="shared" si="426"/>
        <v>7.4345549738219899E-2</v>
      </c>
      <c r="BI509">
        <f t="shared" si="427"/>
        <v>-3.2083038452465164E-2</v>
      </c>
      <c r="BL509">
        <f t="shared" si="428"/>
        <v>3.9659990334889195E-3</v>
      </c>
      <c r="BM509">
        <f t="shared" si="429"/>
        <v>2.6912625387612013E-3</v>
      </c>
      <c r="BN509">
        <f t="shared" si="430"/>
        <v>4.7932051850842561E-3</v>
      </c>
      <c r="BO509">
        <f t="shared" si="431"/>
        <v>2.4949307749227152E-3</v>
      </c>
      <c r="BP509">
        <f t="shared" si="432"/>
        <v>3.6106548768953181E-4</v>
      </c>
      <c r="BQ509">
        <f t="shared" si="433"/>
        <v>2.767479121460888E-3</v>
      </c>
      <c r="BR509">
        <f t="shared" si="434"/>
        <v>5.5433848226073765E-3</v>
      </c>
      <c r="BS509">
        <f t="shared" si="435"/>
        <v>1.3151176462980318E-2</v>
      </c>
      <c r="BT509">
        <f t="shared" si="436"/>
        <v>1.5123461679767585E-3</v>
      </c>
      <c r="BU509">
        <f t="shared" si="437"/>
        <v>7.7996265599100138E-3</v>
      </c>
      <c r="BV509">
        <f t="shared" si="438"/>
        <v>7.2474194784449039E-4</v>
      </c>
      <c r="BW509">
        <f t="shared" si="439"/>
        <v>3.3174584793656415E-3</v>
      </c>
      <c r="BX509">
        <f t="shared" si="440"/>
        <v>5.0167673307754132E-3</v>
      </c>
      <c r="BY509">
        <f t="shared" si="441"/>
        <v>8.1129592783274896E-4</v>
      </c>
    </row>
    <row r="510" spans="1:77" ht="15.75" thickBot="1">
      <c r="A510" s="1">
        <v>40590</v>
      </c>
      <c r="B510" s="3">
        <v>25.17</v>
      </c>
      <c r="C510" s="3">
        <v>335.6</v>
      </c>
      <c r="D510" s="3">
        <v>812.6</v>
      </c>
      <c r="E510" s="3">
        <v>946</v>
      </c>
      <c r="F510" s="2">
        <v>103</v>
      </c>
      <c r="G510" s="3">
        <v>4229</v>
      </c>
      <c r="H510" s="2">
        <v>274</v>
      </c>
      <c r="I510" s="3">
        <v>204.7</v>
      </c>
      <c r="J510" s="3">
        <v>448</v>
      </c>
      <c r="K510" s="3">
        <v>9880</v>
      </c>
      <c r="L510" s="3">
        <v>404.2</v>
      </c>
      <c r="M510" s="3">
        <v>180.5</v>
      </c>
      <c r="N510" s="3">
        <v>1047</v>
      </c>
      <c r="O510" s="3">
        <v>1250.0999999999999</v>
      </c>
      <c r="Q510">
        <f t="shared" si="387"/>
        <v>5.5932880543348206E-3</v>
      </c>
      <c r="R510">
        <f t="shared" si="388"/>
        <v>1.7910447761194709E-3</v>
      </c>
      <c r="S510">
        <f t="shared" si="389"/>
        <v>9.4409937888199034E-3</v>
      </c>
      <c r="T510">
        <f t="shared" si="390"/>
        <v>2.1487960263470444E-2</v>
      </c>
      <c r="U510">
        <f t="shared" si="391"/>
        <v>1.2637309225235292E-3</v>
      </c>
      <c r="V510">
        <f t="shared" si="392"/>
        <v>-3.2043945983062483E-2</v>
      </c>
      <c r="W510">
        <f t="shared" si="393"/>
        <v>-1.1544011544011504E-2</v>
      </c>
      <c r="X510">
        <f t="shared" si="394"/>
        <v>1.6890213611524974E-2</v>
      </c>
      <c r="Y510">
        <f t="shared" si="395"/>
        <v>4.2591347231561915E-3</v>
      </c>
      <c r="Z510">
        <f t="shared" si="396"/>
        <v>-7.0351758793969852E-3</v>
      </c>
      <c r="AA510">
        <f t="shared" si="397"/>
        <v>-7.4165636588383532E-4</v>
      </c>
      <c r="AB510">
        <f t="shared" si="398"/>
        <v>1.0072747621712431E-2</v>
      </c>
      <c r="AC510">
        <f t="shared" si="399"/>
        <v>6.7307692307692311E-3</v>
      </c>
      <c r="AD510">
        <f t="shared" si="399"/>
        <v>2.1645021645020183E-3</v>
      </c>
      <c r="AG510">
        <f t="shared" si="400"/>
        <v>2.6103871494497421E-5</v>
      </c>
      <c r="AH510">
        <f t="shared" si="401"/>
        <v>1.3350990865426734E-5</v>
      </c>
      <c r="AI510">
        <f t="shared" si="402"/>
        <v>9.4901174213245519E-5</v>
      </c>
      <c r="AJ510">
        <f t="shared" si="403"/>
        <v>4.6769362707153839E-4</v>
      </c>
      <c r="AK510">
        <f t="shared" si="404"/>
        <v>2.3511320723113453E-6</v>
      </c>
      <c r="AL510">
        <f t="shared" si="405"/>
        <v>1.0420513992522077E-3</v>
      </c>
      <c r="AM510">
        <f t="shared" si="406"/>
        <v>1.030872872110438E-4</v>
      </c>
      <c r="AN510">
        <f t="shared" si="407"/>
        <v>3.2837793500072125E-4</v>
      </c>
      <c r="AO510">
        <f t="shared" si="408"/>
        <v>1.4820031175258815E-5</v>
      </c>
      <c r="AP510">
        <f t="shared" si="409"/>
        <v>5.6613281737754235E-5</v>
      </c>
      <c r="AQ510">
        <f t="shared" si="410"/>
        <v>1.8970450979894301E-7</v>
      </c>
      <c r="AR510">
        <f t="shared" si="411"/>
        <v>1.0472684656783013E-4</v>
      </c>
      <c r="AS510">
        <f t="shared" si="412"/>
        <v>4.2517123095459633E-5</v>
      </c>
      <c r="AT510">
        <f t="shared" si="413"/>
        <v>5.4074910787464168E-6</v>
      </c>
      <c r="AV510">
        <f t="shared" si="414"/>
        <v>3.1134780827529764E-2</v>
      </c>
      <c r="AW510">
        <f t="shared" si="415"/>
        <v>-8.0547945205479393E-2</v>
      </c>
      <c r="AX510">
        <f t="shared" si="416"/>
        <v>-6.8012386741598763E-2</v>
      </c>
      <c r="AY510">
        <f t="shared" si="417"/>
        <v>6.411698537682789E-2</v>
      </c>
      <c r="AZ510">
        <f t="shared" si="418"/>
        <v>-1.8112488083889471E-2</v>
      </c>
      <c r="BA510">
        <f t="shared" si="419"/>
        <v>-5.476084041126509E-2</v>
      </c>
      <c r="BB510">
        <f t="shared" si="420"/>
        <v>-8.666666666666667E-2</v>
      </c>
      <c r="BC510">
        <f t="shared" si="421"/>
        <v>0.13539297797992123</v>
      </c>
      <c r="BD510">
        <f t="shared" si="422"/>
        <v>-4.4776119402985072E-2</v>
      </c>
      <c r="BE510">
        <f t="shared" si="423"/>
        <v>-4.0776699029126215E-2</v>
      </c>
      <c r="BF510">
        <f t="shared" si="424"/>
        <v>-4.4334975369458409E-3</v>
      </c>
      <c r="BG510">
        <f t="shared" si="425"/>
        <v>-6.9587628865979384E-2</v>
      </c>
      <c r="BH510">
        <f t="shared" si="426"/>
        <v>9.0624999999999997E-2</v>
      </c>
      <c r="BI510">
        <f t="shared" si="427"/>
        <v>-2.0528089007286726E-2</v>
      </c>
      <c r="BL510">
        <f t="shared" si="428"/>
        <v>3.4198562726595397E-4</v>
      </c>
      <c r="BM510">
        <f t="shared" si="429"/>
        <v>2.0284827285666001E-3</v>
      </c>
      <c r="BN510">
        <f t="shared" si="430"/>
        <v>3.8213158840182627E-3</v>
      </c>
      <c r="BO510">
        <f t="shared" si="431"/>
        <v>4.3541648984500702E-3</v>
      </c>
      <c r="BP510">
        <f t="shared" si="432"/>
        <v>1.9642239967172228E-4</v>
      </c>
      <c r="BQ510">
        <f t="shared" si="433"/>
        <v>3.0223469615450619E-3</v>
      </c>
      <c r="BR510">
        <f t="shared" si="434"/>
        <v>3.6087564574929271E-3</v>
      </c>
      <c r="BS510">
        <f t="shared" si="435"/>
        <v>2.4505543348771659E-2</v>
      </c>
      <c r="BT510">
        <f t="shared" si="436"/>
        <v>2.8544906594836716E-3</v>
      </c>
      <c r="BU510">
        <f t="shared" si="437"/>
        <v>2.2524079766580458E-3</v>
      </c>
      <c r="BV510">
        <f t="shared" si="438"/>
        <v>3.0057366893199204E-6</v>
      </c>
      <c r="BW510">
        <f t="shared" si="439"/>
        <v>4.1841507049789461E-3</v>
      </c>
      <c r="BX510">
        <f t="shared" si="440"/>
        <v>7.5879068142458124E-3</v>
      </c>
      <c r="BY510">
        <f t="shared" si="441"/>
        <v>2.865675957819348E-4</v>
      </c>
    </row>
    <row r="511" spans="1:77" ht="15.75" thickBot="1">
      <c r="A511" s="1">
        <v>40589</v>
      </c>
      <c r="B511" s="3">
        <v>25.03</v>
      </c>
      <c r="C511" s="3">
        <v>335</v>
      </c>
      <c r="D511" s="3">
        <v>805</v>
      </c>
      <c r="E511" s="3">
        <v>926.1</v>
      </c>
      <c r="F511" s="2">
        <v>102.87</v>
      </c>
      <c r="G511" s="3">
        <v>4369</v>
      </c>
      <c r="H511" s="2">
        <v>277.2</v>
      </c>
      <c r="I511" s="3">
        <v>201.3</v>
      </c>
      <c r="J511" s="3">
        <v>446.1</v>
      </c>
      <c r="K511" s="3">
        <v>9950</v>
      </c>
      <c r="L511" s="3">
        <v>404.5</v>
      </c>
      <c r="M511" s="3">
        <v>178.7</v>
      </c>
      <c r="N511" s="3">
        <v>1040</v>
      </c>
      <c r="O511" s="3">
        <v>1247.4000000000001</v>
      </c>
      <c r="Q511">
        <f t="shared" si="387"/>
        <v>-1.0280743376828707E-2</v>
      </c>
      <c r="R511">
        <f t="shared" si="388"/>
        <v>-1.03397341211226E-2</v>
      </c>
      <c r="S511">
        <f t="shared" si="389"/>
        <v>-1.3480392156862746E-2</v>
      </c>
      <c r="T511">
        <f t="shared" si="390"/>
        <v>6.6304347826087202E-3</v>
      </c>
      <c r="U511">
        <f t="shared" si="391"/>
        <v>-1.262135922330053E-3</v>
      </c>
      <c r="V511">
        <f t="shared" si="392"/>
        <v>-2.0557332115121061E-3</v>
      </c>
      <c r="W511">
        <f t="shared" si="393"/>
        <v>-2.2566995768688411E-2</v>
      </c>
      <c r="X511">
        <f t="shared" si="394"/>
        <v>1.1557788944723675E-2</v>
      </c>
      <c r="Y511">
        <f t="shared" si="395"/>
        <v>-1.956043956043951E-2</v>
      </c>
      <c r="Z511">
        <f t="shared" si="396"/>
        <v>-5.0000000000000001E-3</v>
      </c>
      <c r="AA511">
        <f t="shared" si="397"/>
        <v>6.2189054726368162E-3</v>
      </c>
      <c r="AB511">
        <f t="shared" si="398"/>
        <v>-1.6759776536313484E-3</v>
      </c>
      <c r="AC511">
        <f t="shared" si="399"/>
        <v>4.830917874396135E-3</v>
      </c>
      <c r="AD511">
        <f t="shared" si="399"/>
        <v>-3.1167585710859614E-3</v>
      </c>
      <c r="AG511">
        <f t="shared" si="400"/>
        <v>1.1588170771639282E-4</v>
      </c>
      <c r="AH511">
        <f t="shared" si="401"/>
        <v>7.1857462718181642E-5</v>
      </c>
      <c r="AI511">
        <f t="shared" si="402"/>
        <v>1.7370350561474665E-4</v>
      </c>
      <c r="AJ511">
        <f t="shared" si="403"/>
        <v>4.5815299227552805E-5</v>
      </c>
      <c r="AK511">
        <f t="shared" si="404"/>
        <v>9.8510920328919434E-7</v>
      </c>
      <c r="AL511">
        <f t="shared" si="405"/>
        <v>5.2560521211372242E-6</v>
      </c>
      <c r="AM511">
        <f t="shared" si="406"/>
        <v>4.4843039658009243E-4</v>
      </c>
      <c r="AN511">
        <f t="shared" si="407"/>
        <v>1.635528066768534E-4</v>
      </c>
      <c r="AO511">
        <f t="shared" si="408"/>
        <v>3.9879670325712515E-4</v>
      </c>
      <c r="AP511">
        <f t="shared" si="409"/>
        <v>3.0129164095128022E-5</v>
      </c>
      <c r="AQ511">
        <f t="shared" si="410"/>
        <v>4.2575768896739171E-5</v>
      </c>
      <c r="AR511">
        <f t="shared" si="411"/>
        <v>2.2955634992508597E-6</v>
      </c>
      <c r="AS511">
        <f t="shared" si="412"/>
        <v>2.1350537631131208E-5</v>
      </c>
      <c r="AT511">
        <f t="shared" si="413"/>
        <v>8.7371051647618048E-6</v>
      </c>
      <c r="AV511">
        <f t="shared" si="414"/>
        <v>6.9658119658119771E-2</v>
      </c>
      <c r="AW511">
        <f t="shared" si="415"/>
        <v>-8.9426474585485125E-2</v>
      </c>
      <c r="AX511">
        <f t="shared" si="416"/>
        <v>-5.0707547169811323E-2</v>
      </c>
      <c r="AY511">
        <f t="shared" si="417"/>
        <v>7.91190864600326E-2</v>
      </c>
      <c r="AZ511">
        <f t="shared" si="418"/>
        <v>4.5898437499999889E-3</v>
      </c>
      <c r="BA511">
        <f t="shared" si="419"/>
        <v>-3.1263858093126387E-2</v>
      </c>
      <c r="BB511">
        <f t="shared" si="420"/>
        <v>-7.4457429048414056E-2</v>
      </c>
      <c r="BC511">
        <f t="shared" si="421"/>
        <v>0.12213612798929721</v>
      </c>
      <c r="BD511">
        <f t="shared" si="422"/>
        <v>-4.6183450930083317E-2</v>
      </c>
      <c r="BE511">
        <f t="shared" si="423"/>
        <v>-3.3980582524271843E-2</v>
      </c>
      <c r="BF511">
        <f t="shared" si="424"/>
        <v>1.6842634489693285E-2</v>
      </c>
      <c r="BG511">
        <f t="shared" si="425"/>
        <v>-8.5465711361310218E-2</v>
      </c>
      <c r="BH511">
        <f t="shared" si="426"/>
        <v>7.9958463136033234E-2</v>
      </c>
      <c r="BI511">
        <f t="shared" si="427"/>
        <v>-5.8181238543077666E-3</v>
      </c>
      <c r="BL511">
        <f t="shared" si="428"/>
        <v>3.2508461776843789E-3</v>
      </c>
      <c r="BM511">
        <f t="shared" si="429"/>
        <v>2.9070655061433997E-3</v>
      </c>
      <c r="BN511">
        <f t="shared" si="430"/>
        <v>1.9813139887882229E-3</v>
      </c>
      <c r="BO511">
        <f t="shared" si="431"/>
        <v>6.5590881074487888E-3</v>
      </c>
      <c r="BP511">
        <f t="shared" si="432"/>
        <v>7.546838641078697E-5</v>
      </c>
      <c r="BQ511">
        <f t="shared" si="433"/>
        <v>9.9092075864400586E-4</v>
      </c>
      <c r="BR511">
        <f t="shared" si="434"/>
        <v>2.2909326808756712E-3</v>
      </c>
      <c r="BS511">
        <f t="shared" si="435"/>
        <v>2.0530767469068588E-2</v>
      </c>
      <c r="BT511">
        <f t="shared" si="436"/>
        <v>3.0068514649031802E-3</v>
      </c>
      <c r="BU511">
        <f t="shared" si="437"/>
        <v>1.6535140443147112E-3</v>
      </c>
      <c r="BV511">
        <f t="shared" si="438"/>
        <v>5.2945264859867761E-4</v>
      </c>
      <c r="BW511">
        <f t="shared" si="439"/>
        <v>6.4904121044155223E-3</v>
      </c>
      <c r="BX511">
        <f t="shared" si="440"/>
        <v>5.8433878057265205E-3</v>
      </c>
      <c r="BY511">
        <f t="shared" si="441"/>
        <v>4.9210428953553492E-6</v>
      </c>
    </row>
    <row r="512" spans="1:77" ht="15.75" thickBot="1">
      <c r="A512" s="1">
        <v>40588</v>
      </c>
      <c r="B512" s="3">
        <v>25.29</v>
      </c>
      <c r="C512" s="3">
        <v>338.5</v>
      </c>
      <c r="D512" s="3">
        <v>816</v>
      </c>
      <c r="E512" s="3">
        <v>920</v>
      </c>
      <c r="F512" s="2">
        <v>103</v>
      </c>
      <c r="G512" s="3">
        <v>4378</v>
      </c>
      <c r="H512" s="2">
        <v>283.60000000000002</v>
      </c>
      <c r="I512" s="3">
        <v>199</v>
      </c>
      <c r="J512" s="3">
        <v>455</v>
      </c>
      <c r="K512" s="3">
        <v>10000</v>
      </c>
      <c r="L512" s="3">
        <v>402</v>
      </c>
      <c r="M512" s="3">
        <v>179</v>
      </c>
      <c r="N512" s="3">
        <v>1035</v>
      </c>
      <c r="O512" s="3">
        <v>1251.3</v>
      </c>
      <c r="Q512">
        <f t="shared" si="387"/>
        <v>1.9809825673534356E-3</v>
      </c>
      <c r="R512">
        <f t="shared" si="388"/>
        <v>2.8875379939209727E-2</v>
      </c>
      <c r="S512">
        <f t="shared" si="389"/>
        <v>0</v>
      </c>
      <c r="T512">
        <f t="shared" si="390"/>
        <v>2.287830918400722E-3</v>
      </c>
      <c r="U512">
        <f t="shared" si="391"/>
        <v>7.5320356059864618E-3</v>
      </c>
      <c r="V512">
        <f t="shared" si="392"/>
        <v>3.3278262921878687E-2</v>
      </c>
      <c r="W512">
        <f t="shared" si="393"/>
        <v>1.6487455197132697E-2</v>
      </c>
      <c r="X512">
        <f t="shared" si="394"/>
        <v>-2.9268292682926831E-2</v>
      </c>
      <c r="Y512">
        <f t="shared" si="395"/>
        <v>0</v>
      </c>
      <c r="Z512">
        <f t="shared" si="396"/>
        <v>5.0251256281407036E-3</v>
      </c>
      <c r="AA512">
        <f t="shared" si="397"/>
        <v>5.0000000000000001E-3</v>
      </c>
      <c r="AB512">
        <f t="shared" si="398"/>
        <v>4.6783625730994149E-2</v>
      </c>
      <c r="AC512">
        <f t="shared" si="399"/>
        <v>9.7560975609756097E-3</v>
      </c>
      <c r="AD512">
        <f t="shared" si="399"/>
        <v>1.0579874010660562E-2</v>
      </c>
      <c r="AG512">
        <f t="shared" si="400"/>
        <v>2.2406776125436064E-6</v>
      </c>
      <c r="AH512">
        <f t="shared" si="401"/>
        <v>9.4483914851740394E-4</v>
      </c>
      <c r="AI512">
        <f t="shared" si="402"/>
        <v>9.0438280862203574E-8</v>
      </c>
      <c r="AJ512">
        <f t="shared" si="403"/>
        <v>5.8859422943505498E-6</v>
      </c>
      <c r="AK512">
        <f t="shared" si="404"/>
        <v>6.086566239603627E-5</v>
      </c>
      <c r="AL512">
        <f t="shared" si="405"/>
        <v>1.0917333199887149E-3</v>
      </c>
      <c r="AM512">
        <f t="shared" si="406"/>
        <v>3.1963274395434618E-4</v>
      </c>
      <c r="AN512">
        <f t="shared" si="407"/>
        <v>7.8609047375689616E-4</v>
      </c>
      <c r="AO512">
        <f t="shared" si="408"/>
        <v>1.6765369436963319E-7</v>
      </c>
      <c r="AP512">
        <f t="shared" si="409"/>
        <v>2.0576400100363404E-5</v>
      </c>
      <c r="AQ512">
        <f t="shared" si="410"/>
        <v>2.8154756149382249E-5</v>
      </c>
      <c r="AR512">
        <f t="shared" si="411"/>
        <v>2.2037852984194452E-3</v>
      </c>
      <c r="AS512">
        <f t="shared" si="412"/>
        <v>9.1123135469697595E-5</v>
      </c>
      <c r="AT512">
        <f t="shared" si="413"/>
        <v>1.153642071892776E-4</v>
      </c>
      <c r="AV512">
        <f t="shared" si="414"/>
        <v>9.0556274256144792E-2</v>
      </c>
      <c r="AW512">
        <f t="shared" si="415"/>
        <v>-4.8890137679123286E-2</v>
      </c>
      <c r="AX512">
        <f t="shared" si="416"/>
        <v>-2.287151239372533E-2</v>
      </c>
      <c r="AY512">
        <f t="shared" si="417"/>
        <v>7.7788191190253014E-2</v>
      </c>
      <c r="AZ512">
        <f t="shared" si="418"/>
        <v>2.6714513556618889E-2</v>
      </c>
      <c r="BA512">
        <f t="shared" si="419"/>
        <v>-2.711111111111111E-2</v>
      </c>
      <c r="BB512">
        <f t="shared" si="420"/>
        <v>-3.5374149659863866E-2</v>
      </c>
      <c r="BC512">
        <f t="shared" si="421"/>
        <v>0.10304306856604403</v>
      </c>
      <c r="BD512">
        <f t="shared" si="422"/>
        <v>-1.387082791504113E-2</v>
      </c>
      <c r="BE512">
        <f t="shared" si="423"/>
        <v>-3.1945788964181994E-2</v>
      </c>
      <c r="BF512">
        <f t="shared" si="424"/>
        <v>2.030456852791878E-2</v>
      </c>
      <c r="BG512">
        <f t="shared" si="425"/>
        <v>-7.2538860103626937E-2</v>
      </c>
      <c r="BH512">
        <f t="shared" si="426"/>
        <v>9.4543147208121806E-2</v>
      </c>
      <c r="BI512">
        <f t="shared" si="427"/>
        <v>7.325712445660851E-3</v>
      </c>
      <c r="BL512">
        <f t="shared" si="428"/>
        <v>6.0706454433815549E-3</v>
      </c>
      <c r="BM512">
        <f t="shared" si="429"/>
        <v>1.7904775778906484E-4</v>
      </c>
      <c r="BN512">
        <f t="shared" si="430"/>
        <v>2.7808625944298758E-4</v>
      </c>
      <c r="BO512">
        <f t="shared" si="431"/>
        <v>6.3452857721876957E-3</v>
      </c>
      <c r="BP512">
        <f t="shared" si="432"/>
        <v>9.493746640944151E-4</v>
      </c>
      <c r="BQ512">
        <f t="shared" si="433"/>
        <v>7.4671830319273259E-4</v>
      </c>
      <c r="BR512">
        <f t="shared" si="434"/>
        <v>7.709558490750491E-5</v>
      </c>
      <c r="BS512">
        <f t="shared" si="435"/>
        <v>1.5423790863405253E-2</v>
      </c>
      <c r="BT512">
        <f t="shared" si="436"/>
        <v>5.0724688464170694E-4</v>
      </c>
      <c r="BU512">
        <f t="shared" si="437"/>
        <v>1.4921710829288244E-3</v>
      </c>
      <c r="BV512">
        <f t="shared" si="438"/>
        <v>7.0075471922980868E-4</v>
      </c>
      <c r="BW512">
        <f t="shared" si="439"/>
        <v>4.5746613235350094E-3</v>
      </c>
      <c r="BX512">
        <f t="shared" si="440"/>
        <v>8.2858672655175391E-3</v>
      </c>
      <c r="BY512">
        <f t="shared" si="441"/>
        <v>1.1936641749155003E-4</v>
      </c>
    </row>
    <row r="513" spans="1:77" ht="15.75" thickBot="1">
      <c r="A513" s="1">
        <v>40585</v>
      </c>
      <c r="B513" s="3">
        <v>25.24</v>
      </c>
      <c r="C513" s="3">
        <v>329</v>
      </c>
      <c r="D513" s="3">
        <v>816</v>
      </c>
      <c r="E513" s="3">
        <v>917.9</v>
      </c>
      <c r="F513" s="2">
        <v>102.23</v>
      </c>
      <c r="G513" s="3">
        <v>4237</v>
      </c>
      <c r="H513" s="2">
        <v>279</v>
      </c>
      <c r="I513" s="3">
        <v>205</v>
      </c>
      <c r="J513" s="3">
        <v>455</v>
      </c>
      <c r="K513" s="3">
        <v>9950</v>
      </c>
      <c r="L513" s="3">
        <v>400</v>
      </c>
      <c r="M513" s="3">
        <v>171</v>
      </c>
      <c r="N513" s="3">
        <v>1025</v>
      </c>
      <c r="O513" s="3">
        <v>1238.2</v>
      </c>
      <c r="Q513">
        <f t="shared" si="387"/>
        <v>6.3795853269537541E-3</v>
      </c>
      <c r="R513">
        <f t="shared" si="388"/>
        <v>-2.0833333333333332E-2</v>
      </c>
      <c r="S513">
        <f t="shared" si="389"/>
        <v>1.2269938650306749E-3</v>
      </c>
      <c r="T513">
        <f t="shared" si="390"/>
        <v>6.4692982456140101E-3</v>
      </c>
      <c r="U513">
        <f t="shared" si="391"/>
        <v>-6.8972216825334545E-3</v>
      </c>
      <c r="V513">
        <f t="shared" si="392"/>
        <v>-1.8845700824499411E-3</v>
      </c>
      <c r="W513">
        <f t="shared" si="393"/>
        <v>1.160261058738212E-2</v>
      </c>
      <c r="X513">
        <f t="shared" si="394"/>
        <v>-2.3809523809523808E-2</v>
      </c>
      <c r="Y513">
        <f t="shared" si="395"/>
        <v>2.0408163265306173E-2</v>
      </c>
      <c r="Z513">
        <f t="shared" si="396"/>
        <v>1.015228426395939E-2</v>
      </c>
      <c r="AA513">
        <f t="shared" si="397"/>
        <v>7.556675062972292E-3</v>
      </c>
      <c r="AB513">
        <f t="shared" si="398"/>
        <v>-3.9325842696629212E-2</v>
      </c>
      <c r="AC513">
        <f t="shared" si="399"/>
        <v>-1.1571841851494697E-2</v>
      </c>
      <c r="AD513">
        <f t="shared" si="399"/>
        <v>1.860991989643138E-3</v>
      </c>
      <c r="AG513">
        <f t="shared" si="400"/>
        <v>3.4756826766947232E-5</v>
      </c>
      <c r="AH513">
        <f t="shared" si="401"/>
        <v>3.5987901033913934E-4</v>
      </c>
      <c r="AI513">
        <f t="shared" si="402"/>
        <v>2.3339389274185805E-6</v>
      </c>
      <c r="AJ513">
        <f t="shared" si="403"/>
        <v>4.3659894466204341E-5</v>
      </c>
      <c r="AK513">
        <f t="shared" si="404"/>
        <v>4.3925246609309678E-5</v>
      </c>
      <c r="AL513">
        <f t="shared" si="405"/>
        <v>4.500528969173086E-6</v>
      </c>
      <c r="AM513">
        <f t="shared" si="406"/>
        <v>1.6882925291363766E-4</v>
      </c>
      <c r="AN513">
        <f t="shared" si="407"/>
        <v>5.0979029530624634E-4</v>
      </c>
      <c r="AO513">
        <f t="shared" si="408"/>
        <v>3.9994831775784766E-4</v>
      </c>
      <c r="AP513">
        <f t="shared" si="409"/>
        <v>9.3378986897941799E-5</v>
      </c>
      <c r="AQ513">
        <f t="shared" si="410"/>
        <v>6.1823319029438766E-5</v>
      </c>
      <c r="AR513">
        <f t="shared" si="411"/>
        <v>1.5338954042043052E-3</v>
      </c>
      <c r="AS513">
        <f t="shared" si="412"/>
        <v>1.3881777502719206E-4</v>
      </c>
      <c r="AT513">
        <f t="shared" si="413"/>
        <v>4.088043611243663E-6</v>
      </c>
      <c r="AV513">
        <f t="shared" si="414"/>
        <v>8.5591397849462292E-2</v>
      </c>
      <c r="AW513">
        <f t="shared" si="415"/>
        <v>-9.7641250685682995E-2</v>
      </c>
      <c r="AX513">
        <f t="shared" si="416"/>
        <v>-2.2754491017964073E-2</v>
      </c>
      <c r="AY513">
        <f t="shared" si="417"/>
        <v>7.1061843640606748E-2</v>
      </c>
      <c r="AZ513">
        <f t="shared" si="418"/>
        <v>2.2402240224022495E-2</v>
      </c>
      <c r="BA513">
        <f t="shared" si="419"/>
        <v>-5.7187360925678686E-2</v>
      </c>
      <c r="BB513">
        <f t="shared" si="420"/>
        <v>-6.9069069069069039E-2</v>
      </c>
      <c r="BC513">
        <f t="shared" si="421"/>
        <v>0.12396512966719675</v>
      </c>
      <c r="BD513">
        <f t="shared" si="422"/>
        <v>-2.3185916702447427E-2</v>
      </c>
      <c r="BE513">
        <f t="shared" si="423"/>
        <v>-4.5105566218809984E-2</v>
      </c>
      <c r="BF513">
        <f t="shared" si="424"/>
        <v>1.5228426395939087E-2</v>
      </c>
      <c r="BG513">
        <f t="shared" si="425"/>
        <v>-0.11987235575685827</v>
      </c>
      <c r="BH513">
        <f t="shared" si="426"/>
        <v>5.387620810199463E-2</v>
      </c>
      <c r="BI513">
        <f t="shared" si="427"/>
        <v>-7.0569366479550557E-3</v>
      </c>
      <c r="BL513">
        <f t="shared" si="428"/>
        <v>5.3216252363869915E-3</v>
      </c>
      <c r="BM513">
        <f t="shared" si="429"/>
        <v>3.8603836644422263E-3</v>
      </c>
      <c r="BN513">
        <f t="shared" si="430"/>
        <v>2.7419707558406874E-4</v>
      </c>
      <c r="BO513">
        <f t="shared" si="431"/>
        <v>5.3189241264409801E-3</v>
      </c>
      <c r="BP513">
        <f t="shared" si="432"/>
        <v>7.0223148851545313E-4</v>
      </c>
      <c r="BQ513">
        <f t="shared" si="433"/>
        <v>3.2950351460397662E-3</v>
      </c>
      <c r="BR513">
        <f t="shared" si="434"/>
        <v>1.8041535365321958E-3</v>
      </c>
      <c r="BS513">
        <f t="shared" si="435"/>
        <v>2.1058251976754167E-2</v>
      </c>
      <c r="BT513">
        <f t="shared" si="436"/>
        <v>1.0136092703929983E-3</v>
      </c>
      <c r="BU513">
        <f t="shared" si="437"/>
        <v>2.6820391625071568E-3</v>
      </c>
      <c r="BV513">
        <f t="shared" si="438"/>
        <v>4.5777298263001989E-4</v>
      </c>
      <c r="BW513">
        <f t="shared" si="439"/>
        <v>1.3218040731845905E-2</v>
      </c>
      <c r="BX513">
        <f t="shared" si="440"/>
        <v>2.5361094744201303E-3</v>
      </c>
      <c r="BY513">
        <f t="shared" si="441"/>
        <v>1.1951921864210703E-5</v>
      </c>
    </row>
    <row r="514" spans="1:77" ht="15.75" thickBot="1">
      <c r="A514" s="1">
        <v>40584</v>
      </c>
      <c r="B514" s="3">
        <v>25.08</v>
      </c>
      <c r="C514" s="3">
        <v>336</v>
      </c>
      <c r="D514" s="3">
        <v>815</v>
      </c>
      <c r="E514" s="3">
        <v>912</v>
      </c>
      <c r="F514" s="2">
        <v>102.94</v>
      </c>
      <c r="G514" s="3">
        <v>4245</v>
      </c>
      <c r="H514" s="2">
        <v>275.8</v>
      </c>
      <c r="I514" s="3">
        <v>210</v>
      </c>
      <c r="J514" s="3">
        <v>445.9</v>
      </c>
      <c r="K514" s="3">
        <v>9850</v>
      </c>
      <c r="L514" s="3">
        <v>397</v>
      </c>
      <c r="M514" s="3">
        <v>178</v>
      </c>
      <c r="N514" s="3">
        <v>1037</v>
      </c>
      <c r="O514" s="3">
        <v>1235.9000000000001</v>
      </c>
      <c r="Q514">
        <f t="shared" ref="Q514:Q577" si="442">(B514-B515)/B515</f>
        <v>3.988831272436382E-4</v>
      </c>
      <c r="R514">
        <f t="shared" ref="R514:R577" si="443">(C514-C515)/C515</f>
        <v>-1.7543859649122806E-2</v>
      </c>
      <c r="S514">
        <f t="shared" ref="S514:S577" si="444">(D514-D515)/D515</f>
        <v>-1.2121212121212121E-2</v>
      </c>
      <c r="T514">
        <f t="shared" ref="T514:T577" si="445">(E514-E515)/E515</f>
        <v>-1.4054054054054054E-2</v>
      </c>
      <c r="U514">
        <f t="shared" ref="U514:U577" si="446">(F514-F515)/F515</f>
        <v>-5.8252427184468224E-4</v>
      </c>
      <c r="V514">
        <f t="shared" ref="V514:V577" si="447">(G514-G515)/G515</f>
        <v>-5.8548009367681503E-3</v>
      </c>
      <c r="W514">
        <f t="shared" ref="W514:W577" si="448">(H514-H515)/H515</f>
        <v>-3.2280701754385924E-2</v>
      </c>
      <c r="X514">
        <f t="shared" ref="X514:X577" si="449">(I514-I515)/I515</f>
        <v>1.9417475728155338E-2</v>
      </c>
      <c r="Y514">
        <f t="shared" ref="Y514:Y577" si="450">(J514-J515)/J515</f>
        <v>-2.0000000000000049E-2</v>
      </c>
      <c r="Z514">
        <f t="shared" ref="Z514:Z577" si="451">(K514-K515)/K515</f>
        <v>-5.0505050505050509E-3</v>
      </c>
      <c r="AA514">
        <f t="shared" ref="AA514:AA577" si="452">(L514-L515)/L515</f>
        <v>3.7926675094816687E-3</v>
      </c>
      <c r="AB514">
        <f t="shared" ref="AB514:AB577" si="453">(M514-M515)/M515</f>
        <v>-4.5576407506702415E-2</v>
      </c>
      <c r="AC514">
        <f t="shared" ref="AC514:AD577" si="454">(N514-N515)/N515</f>
        <v>-8.6042065009560229E-3</v>
      </c>
      <c r="AD514">
        <f t="shared" si="454"/>
        <v>-1.2070343725019911E-2</v>
      </c>
      <c r="AG514">
        <f t="shared" ref="AG514:AG577" si="455">(Q514-Q$590)^2</f>
        <v>7.2607659231653307E-9</v>
      </c>
      <c r="AH514">
        <f t="shared" ref="AH514:AH577" si="456">(R514-R$590)^2</f>
        <v>2.4589387551375433E-4</v>
      </c>
      <c r="AI514">
        <f t="shared" ref="AI514:AI577" si="457">(S514-S$590)^2</f>
        <v>1.3972380748449067E-4</v>
      </c>
      <c r="AJ514">
        <f t="shared" ref="AJ514:AJ577" si="458">(T514-T$590)^2</f>
        <v>1.9364917989733474E-4</v>
      </c>
      <c r="AK514">
        <f t="shared" ref="AK514:AK577" si="459">(U514-U$590)^2</f>
        <v>9.7915813419054964E-8</v>
      </c>
      <c r="AL514">
        <f t="shared" ref="AL514:AL577" si="460">(V514-V$590)^2</f>
        <v>3.7108514947098164E-5</v>
      </c>
      <c r="AM514">
        <f t="shared" ref="AM514:AM577" si="461">(W514-W$590)^2</f>
        <v>9.5418476036522712E-4</v>
      </c>
      <c r="AN514">
        <f t="shared" ref="AN514:AN577" si="462">(X514-X$590)^2</f>
        <v>4.2635903969673853E-4</v>
      </c>
      <c r="AO514">
        <f t="shared" ref="AO514:AO577" si="463">(Y514-Y$590)^2</f>
        <v>4.1654586821828756E-4</v>
      </c>
      <c r="AP514">
        <f t="shared" ref="AP514:AP577" si="464">(Z514-Z$590)^2</f>
        <v>3.0686159696223094E-5</v>
      </c>
      <c r="AQ514">
        <f t="shared" ref="AQ514:AQ577" si="465">(AA514-AA$590)^2</f>
        <v>1.6799940625299221E-5</v>
      </c>
      <c r="AR514">
        <f t="shared" ref="AR514:AR577" si="466">(AB514-AB$590)^2</f>
        <v>2.0625714156310513E-3</v>
      </c>
      <c r="AS514">
        <f t="shared" ref="AS514:AS577" si="467">(AC514-AC$590)^2</f>
        <v>7.769470821726438E-5</v>
      </c>
      <c r="AT514">
        <f t="shared" ref="AT514:AT577" si="468">(AD514-AD$590)^2</f>
        <v>1.4183487108283054E-4</v>
      </c>
      <c r="AV514">
        <f t="shared" si="414"/>
        <v>7.8245915735167523E-2</v>
      </c>
      <c r="AW514">
        <f t="shared" si="415"/>
        <v>-0.10875331564986737</v>
      </c>
      <c r="AX514">
        <f t="shared" si="416"/>
        <v>-2.4068973775595765E-2</v>
      </c>
      <c r="AY514">
        <f t="shared" si="417"/>
        <v>7.3446327683615795E-2</v>
      </c>
      <c r="AZ514">
        <f t="shared" si="418"/>
        <v>2.58096661684106E-2</v>
      </c>
      <c r="BA514">
        <f t="shared" si="419"/>
        <v>-4.3918918918918921E-2</v>
      </c>
      <c r="BB514">
        <f t="shared" si="420"/>
        <v>-9.4252873563218348E-2</v>
      </c>
      <c r="BC514">
        <f t="shared" si="421"/>
        <v>0.17713004484304928</v>
      </c>
      <c r="BD514">
        <f t="shared" si="422"/>
        <v>-4.6814878153056932E-2</v>
      </c>
      <c r="BE514">
        <f t="shared" si="423"/>
        <v>-6.3688212927756657E-2</v>
      </c>
      <c r="BF514">
        <f t="shared" si="424"/>
        <v>1.0178117048346057E-2</v>
      </c>
      <c r="BG514">
        <f t="shared" si="425"/>
        <v>-8.7179487179487175E-2</v>
      </c>
      <c r="BH514">
        <f t="shared" si="426"/>
        <v>6.6214271026115545E-2</v>
      </c>
      <c r="BI514">
        <f t="shared" si="427"/>
        <v>-6.670953222954472E-3</v>
      </c>
      <c r="BL514">
        <f t="shared" si="428"/>
        <v>4.3038832832595257E-3</v>
      </c>
      <c r="BM514">
        <f t="shared" si="429"/>
        <v>5.3646909782298314E-3</v>
      </c>
      <c r="BN514">
        <f t="shared" si="430"/>
        <v>3.1945771014263679E-4</v>
      </c>
      <c r="BO514">
        <f t="shared" si="431"/>
        <v>5.6724152851563014E-3</v>
      </c>
      <c r="BP514">
        <f t="shared" si="432"/>
        <v>8.9443323487306287E-4</v>
      </c>
      <c r="BQ514">
        <f t="shared" si="433"/>
        <v>1.9478059562003825E-3</v>
      </c>
      <c r="BR514">
        <f t="shared" si="434"/>
        <v>4.5777582860408806E-3</v>
      </c>
      <c r="BS514">
        <f t="shared" si="435"/>
        <v>3.9314772756488738E-2</v>
      </c>
      <c r="BT514">
        <f t="shared" si="436"/>
        <v>3.0764984921554262E-3</v>
      </c>
      <c r="BU514">
        <f t="shared" si="437"/>
        <v>4.9520852855900691E-3</v>
      </c>
      <c r="BV514">
        <f t="shared" si="438"/>
        <v>2.6716950687332596E-4</v>
      </c>
      <c r="BW514">
        <f t="shared" si="439"/>
        <v>6.7694832964178969E-3</v>
      </c>
      <c r="BX514">
        <f t="shared" si="440"/>
        <v>3.9310220381350864E-3</v>
      </c>
      <c r="BY514">
        <f t="shared" si="441"/>
        <v>9.4320958826215536E-6</v>
      </c>
    </row>
    <row r="515" spans="1:77" ht="15.75" thickBot="1">
      <c r="A515" s="1">
        <v>40583</v>
      </c>
      <c r="B515" s="3">
        <v>25.07</v>
      </c>
      <c r="C515" s="3">
        <v>342</v>
      </c>
      <c r="D515" s="3">
        <v>825</v>
      </c>
      <c r="E515" s="3">
        <v>925</v>
      </c>
      <c r="F515" s="2">
        <v>103</v>
      </c>
      <c r="G515" s="3">
        <v>4270</v>
      </c>
      <c r="H515" s="2">
        <v>285</v>
      </c>
      <c r="I515" s="3">
        <v>206</v>
      </c>
      <c r="J515" s="3">
        <v>455</v>
      </c>
      <c r="K515" s="3">
        <v>9900</v>
      </c>
      <c r="L515" s="3">
        <v>395.5</v>
      </c>
      <c r="M515" s="3">
        <v>186.5</v>
      </c>
      <c r="N515" s="3">
        <v>1046</v>
      </c>
      <c r="O515" s="3">
        <v>1251</v>
      </c>
      <c r="Q515">
        <f t="shared" si="442"/>
        <v>-9.0909090909091078E-3</v>
      </c>
      <c r="R515">
        <f t="shared" si="443"/>
        <v>1.1834319526627219E-2</v>
      </c>
      <c r="S515">
        <f t="shared" si="444"/>
        <v>9.7919216646266821E-3</v>
      </c>
      <c r="T515">
        <f t="shared" si="445"/>
        <v>2.0408163265306121E-2</v>
      </c>
      <c r="U515">
        <f t="shared" si="446"/>
        <v>-9.6993210475261225E-4</v>
      </c>
      <c r="V515">
        <f t="shared" si="447"/>
        <v>-3.5005834305717621E-3</v>
      </c>
      <c r="W515">
        <f t="shared" si="448"/>
        <v>-1.6563146997929646E-2</v>
      </c>
      <c r="X515">
        <f t="shared" si="449"/>
        <v>8.4210526315789472E-2</v>
      </c>
      <c r="Y515">
        <f t="shared" si="450"/>
        <v>0</v>
      </c>
      <c r="Z515">
        <f t="shared" si="451"/>
        <v>1.020408163265306E-2</v>
      </c>
      <c r="AA515">
        <f t="shared" si="452"/>
        <v>-1.0012515644555695E-2</v>
      </c>
      <c r="AB515">
        <f t="shared" si="453"/>
        <v>-1.2182203389830568E-2</v>
      </c>
      <c r="AC515">
        <f t="shared" si="454"/>
        <v>2.1484375E-2</v>
      </c>
      <c r="AD515">
        <f t="shared" si="454"/>
        <v>5.0614605929139187E-3</v>
      </c>
      <c r="AG515">
        <f t="shared" si="455"/>
        <v>9.1680669929885631E-5</v>
      </c>
      <c r="AH515">
        <f t="shared" si="456"/>
        <v>1.8761261734613369E-4</v>
      </c>
      <c r="AI515">
        <f t="shared" si="457"/>
        <v>1.0186160916496948E-4</v>
      </c>
      <c r="AJ515">
        <f t="shared" si="458"/>
        <v>4.2215572199083779E-4</v>
      </c>
      <c r="AK515">
        <f t="shared" si="459"/>
        <v>4.9045210653546915E-7</v>
      </c>
      <c r="AL515">
        <f t="shared" si="460"/>
        <v>1.3968595046908232E-5</v>
      </c>
      <c r="AM515">
        <f t="shared" si="461"/>
        <v>2.3019948961864461E-4</v>
      </c>
      <c r="AN515">
        <f t="shared" si="462"/>
        <v>7.3002523080119225E-3</v>
      </c>
      <c r="AO515">
        <f t="shared" si="463"/>
        <v>1.6765369436963319E-7</v>
      </c>
      <c r="AP515">
        <f t="shared" si="464"/>
        <v>9.4382734854299162E-5</v>
      </c>
      <c r="AQ515">
        <f t="shared" si="465"/>
        <v>9.4214396847518378E-5</v>
      </c>
      <c r="AR515">
        <f t="shared" si="466"/>
        <v>1.4451255403880592E-4</v>
      </c>
      <c r="AS515">
        <f t="shared" si="467"/>
        <v>4.5258823809349872E-4</v>
      </c>
      <c r="AT515">
        <f t="shared" si="468"/>
        <v>2.7273040847060138E-5</v>
      </c>
      <c r="AV515">
        <f t="shared" ref="AV515:AV578" si="469">(B515-B536)/B536</f>
        <v>7.9672695951765779E-2</v>
      </c>
      <c r="AW515">
        <f t="shared" ref="AW515:AW578" si="470">(C515-C536)/C536</f>
        <v>-0.10914300599114347</v>
      </c>
      <c r="AX515">
        <f t="shared" ref="AX515:AX578" si="471">(D515-D536)/D536</f>
        <v>3.6496350364963502E-3</v>
      </c>
      <c r="AY515">
        <f t="shared" ref="AY515:AY578" si="472">(E515-E536)/E536</f>
        <v>0.10645933014354067</v>
      </c>
      <c r="AZ515">
        <f t="shared" ref="AZ515:AZ578" si="473">(F515-F536)/F536</f>
        <v>2.3958644000397621E-2</v>
      </c>
      <c r="BA515">
        <f t="shared" ref="BA515:BA578" si="474">(G515-G536)/G536</f>
        <v>-2.3776863283036121E-2</v>
      </c>
      <c r="BB515">
        <f t="shared" ref="BB515:BB578" si="475">(H515-H536)/H536</f>
        <v>-5.7539682539682467E-2</v>
      </c>
      <c r="BC515">
        <f t="shared" ref="BC515:BC578" si="476">(I515-I536)/I536</f>
        <v>0.13780723557028438</v>
      </c>
      <c r="BD515">
        <f t="shared" ref="BD515:BD578" si="477">(J515-J536)/J536</f>
        <v>-1.5151515151515152E-2</v>
      </c>
      <c r="BE515">
        <f t="shared" ref="BE515:BE578" si="478">(K515-K536)/K536</f>
        <v>-4.6058970899980727E-2</v>
      </c>
      <c r="BF515">
        <f t="shared" ref="BF515:BF578" si="479">(L515-L536)/L536</f>
        <v>8.9285714285714281E-3</v>
      </c>
      <c r="BG515">
        <f t="shared" ref="BG515:BG578" si="480">(M515-M536)/M536</f>
        <v>-4.3540694394584384E-2</v>
      </c>
      <c r="BH515">
        <f t="shared" ref="BH515:BH578" si="481">(N515-N536)/N536</f>
        <v>8.5062240663900418E-2</v>
      </c>
      <c r="BI515">
        <f t="shared" ref="BI515:BI578" si="482">(O515-O536)/O536</f>
        <v>1.7155866330595907E-2</v>
      </c>
      <c r="BL515">
        <f t="shared" ref="BL515:BL568" si="483">(AV515-AV$571)^2</f>
        <v>4.4931239303708116E-3</v>
      </c>
      <c r="BM515">
        <f t="shared" ref="BM515:BM568" si="484">(AW515-AW$571)^2</f>
        <v>5.4219278351006978E-3</v>
      </c>
      <c r="BN515">
        <f t="shared" ref="BN515:BN568" si="485">(AX515-AX$571)^2</f>
        <v>9.6928531729483175E-5</v>
      </c>
      <c r="BO515">
        <f t="shared" ref="BO515:BO568" si="486">(AY515-AY$571)^2</f>
        <v>1.1735051133334371E-2</v>
      </c>
      <c r="BP515">
        <f t="shared" ref="BP515:BP568" si="487">(AZ515-AZ$571)^2</f>
        <v>7.8714219415073911E-4</v>
      </c>
      <c r="BQ515">
        <f t="shared" ref="BQ515:BQ568" si="488">(BA515-BA$571)^2</f>
        <v>5.7561122001714238E-4</v>
      </c>
      <c r="BR515">
        <f t="shared" ref="BR515:BR568" si="489">(BB515-BB$571)^2</f>
        <v>9.5765132834586245E-4</v>
      </c>
      <c r="BS515">
        <f t="shared" ref="BS515:BS568" si="490">(BC515-BC$571)^2</f>
        <v>2.526723965717274E-2</v>
      </c>
      <c r="BT515">
        <f t="shared" ref="BT515:BT568" si="491">(BD515-BD$571)^2</f>
        <v>5.6657468428298035E-4</v>
      </c>
      <c r="BU515">
        <f t="shared" ref="BU515:BU568" si="492">(BE515-BE$571)^2</f>
        <v>2.781698763479726E-3</v>
      </c>
      <c r="BV515">
        <f t="shared" ref="BV515:BV568" si="493">(BF515-BF$571)^2</f>
        <v>2.2788242350643679E-4</v>
      </c>
      <c r="BW515">
        <f t="shared" ref="BW515:BW568" si="494">(BG515-BG$571)^2</f>
        <v>1.4929009918234907E-3</v>
      </c>
      <c r="BX515">
        <f t="shared" ref="BX515:BX568" si="495">(BH515-BH$571)^2</f>
        <v>6.6497228379766658E-3</v>
      </c>
      <c r="BY515">
        <f t="shared" ref="BY515:BY568" si="496">(BI515-BI$571)^2</f>
        <v>4.3079691598410779E-4</v>
      </c>
    </row>
    <row r="516" spans="1:77" ht="15.75" thickBot="1">
      <c r="A516" s="1">
        <v>40582</v>
      </c>
      <c r="B516" s="3">
        <v>25.3</v>
      </c>
      <c r="C516" s="3">
        <v>338</v>
      </c>
      <c r="D516" s="3">
        <v>817</v>
      </c>
      <c r="E516" s="3">
        <v>906.5</v>
      </c>
      <c r="F516" s="2">
        <v>103.1</v>
      </c>
      <c r="G516" s="3">
        <v>4285</v>
      </c>
      <c r="H516" s="2">
        <v>289.8</v>
      </c>
      <c r="I516" s="3">
        <v>190</v>
      </c>
      <c r="J516" s="3">
        <v>455</v>
      </c>
      <c r="K516" s="3">
        <v>9800</v>
      </c>
      <c r="L516" s="3">
        <v>399.5</v>
      </c>
      <c r="M516" s="3">
        <v>188.8</v>
      </c>
      <c r="N516" s="3">
        <v>1024</v>
      </c>
      <c r="O516" s="3">
        <v>1244.7</v>
      </c>
      <c r="Q516">
        <f t="shared" si="442"/>
        <v>2.2222222222222251E-2</v>
      </c>
      <c r="R516">
        <f t="shared" si="443"/>
        <v>1.6235718580877863E-2</v>
      </c>
      <c r="S516">
        <f t="shared" si="444"/>
        <v>-6.6869300911854106E-3</v>
      </c>
      <c r="T516">
        <f t="shared" si="445"/>
        <v>1.0027855153203343E-2</v>
      </c>
      <c r="U516">
        <f t="shared" si="446"/>
        <v>9.3000489476259291E-3</v>
      </c>
      <c r="V516">
        <f t="shared" si="447"/>
        <v>-2.0795246800731262E-2</v>
      </c>
      <c r="W516">
        <f t="shared" si="448"/>
        <v>-1.2606473594548513E-2</v>
      </c>
      <c r="X516">
        <f t="shared" si="449"/>
        <v>8.4925690021231126E-3</v>
      </c>
      <c r="Y516">
        <f t="shared" si="450"/>
        <v>2.4234412866270608E-3</v>
      </c>
      <c r="Z516">
        <f t="shared" si="451"/>
        <v>-1.9901990199019903E-2</v>
      </c>
      <c r="AA516">
        <f t="shared" si="452"/>
        <v>-1.4996250937266251E-3</v>
      </c>
      <c r="AB516">
        <f t="shared" si="453"/>
        <v>-6.3157894736841505E-3</v>
      </c>
      <c r="AC516">
        <f t="shared" si="454"/>
        <v>1.5873015873015872E-2</v>
      </c>
      <c r="AD516">
        <f t="shared" si="454"/>
        <v>-3.5225362260826705E-3</v>
      </c>
      <c r="AG516">
        <f t="shared" si="455"/>
        <v>4.7254625098259941E-4</v>
      </c>
      <c r="AH516">
        <f t="shared" si="456"/>
        <v>3.2755840177886217E-4</v>
      </c>
      <c r="AI516">
        <f t="shared" si="457"/>
        <v>4.0783556956849454E-5</v>
      </c>
      <c r="AJ516">
        <f t="shared" si="458"/>
        <v>1.0335000269485517E-4</v>
      </c>
      <c r="AK516">
        <f t="shared" si="459"/>
        <v>9.1578357942230106E-5</v>
      </c>
      <c r="AL516">
        <f t="shared" si="460"/>
        <v>4.4235014477710734E-4</v>
      </c>
      <c r="AM516">
        <f t="shared" si="461"/>
        <v>1.2579087305017886E-4</v>
      </c>
      <c r="AN516">
        <f t="shared" si="462"/>
        <v>9.4547553881208559E-5</v>
      </c>
      <c r="AO516">
        <f t="shared" si="463"/>
        <v>4.0561393001736052E-6</v>
      </c>
      <c r="AP516">
        <f t="shared" si="464"/>
        <v>4.1579264138982201E-4</v>
      </c>
      <c r="AQ516">
        <f t="shared" si="465"/>
        <v>1.4244888918908649E-6</v>
      </c>
      <c r="AR516">
        <f t="shared" si="466"/>
        <v>3.7883083683025783E-5</v>
      </c>
      <c r="AS516">
        <f t="shared" si="467"/>
        <v>2.4532211962939322E-4</v>
      </c>
      <c r="AT516">
        <f t="shared" si="468"/>
        <v>1.1300604112814766E-5</v>
      </c>
      <c r="AV516">
        <f t="shared" si="469"/>
        <v>0.11013602457218086</v>
      </c>
      <c r="AW516">
        <f t="shared" si="470"/>
        <v>-0.11332633788037773</v>
      </c>
      <c r="AX516">
        <f t="shared" si="471"/>
        <v>0</v>
      </c>
      <c r="AY516">
        <f t="shared" si="472"/>
        <v>9.5071273254409339E-2</v>
      </c>
      <c r="AZ516">
        <f t="shared" si="473"/>
        <v>2.9044814851781581E-2</v>
      </c>
      <c r="BA516">
        <f t="shared" si="474"/>
        <v>-3.4883720930232558E-3</v>
      </c>
      <c r="BB516">
        <f t="shared" si="475"/>
        <v>-6.1728395061728782E-3</v>
      </c>
      <c r="BC516">
        <f t="shared" si="476"/>
        <v>4.1095890410958902E-2</v>
      </c>
      <c r="BD516">
        <f t="shared" si="477"/>
        <v>-1.6216216216216217E-2</v>
      </c>
      <c r="BE516">
        <f t="shared" si="478"/>
        <v>-4.8081593006313747E-2</v>
      </c>
      <c r="BF516">
        <f t="shared" si="479"/>
        <v>3.2299741602067181E-2</v>
      </c>
      <c r="BG516">
        <f t="shared" si="480"/>
        <v>-2.6753956389504601E-2</v>
      </c>
      <c r="BH516">
        <f t="shared" si="481"/>
        <v>7.1017675975316358E-2</v>
      </c>
      <c r="BI516">
        <f t="shared" si="482"/>
        <v>2.461310503786639E-2</v>
      </c>
      <c r="BL516">
        <f t="shared" si="483"/>
        <v>9.5050989801176121E-3</v>
      </c>
      <c r="BM516">
        <f t="shared" si="484"/>
        <v>6.0554968557123973E-3</v>
      </c>
      <c r="BN516">
        <f t="shared" si="485"/>
        <v>3.8385383092474558E-5</v>
      </c>
      <c r="BO516">
        <f t="shared" si="486"/>
        <v>9.397438075002559E-3</v>
      </c>
      <c r="BP516">
        <f t="shared" si="487"/>
        <v>1.0984071012936215E-3</v>
      </c>
      <c r="BQ516">
        <f t="shared" si="488"/>
        <v>1.3715229776141226E-5</v>
      </c>
      <c r="BR516">
        <f t="shared" si="489"/>
        <v>4.1701319764881381E-4</v>
      </c>
      <c r="BS516">
        <f t="shared" si="490"/>
        <v>3.8744870117293322E-3</v>
      </c>
      <c r="BT516">
        <f t="shared" si="491"/>
        <v>6.1839406810885176E-4</v>
      </c>
      <c r="BU516">
        <f t="shared" si="492"/>
        <v>2.9991432745904937E-3</v>
      </c>
      <c r="BV516">
        <f t="shared" si="493"/>
        <v>1.4797058726518633E-3</v>
      </c>
      <c r="BW516">
        <f t="shared" si="494"/>
        <v>4.7748101449415097E-4</v>
      </c>
      <c r="BX516">
        <f t="shared" si="495"/>
        <v>4.5564211891422944E-3</v>
      </c>
      <c r="BY516">
        <f t="shared" si="496"/>
        <v>7.9596696559743898E-4</v>
      </c>
    </row>
    <row r="517" spans="1:77" ht="15.75" thickBot="1">
      <c r="A517" s="1">
        <v>40581</v>
      </c>
      <c r="B517" s="3">
        <v>24.75</v>
      </c>
      <c r="C517" s="3">
        <v>332.6</v>
      </c>
      <c r="D517" s="3">
        <v>822.5</v>
      </c>
      <c r="E517" s="3">
        <v>897.5</v>
      </c>
      <c r="F517" s="2">
        <v>102.15</v>
      </c>
      <c r="G517" s="3">
        <v>4376</v>
      </c>
      <c r="H517" s="2">
        <v>293.5</v>
      </c>
      <c r="I517" s="3">
        <v>188.4</v>
      </c>
      <c r="J517" s="3">
        <v>453.9</v>
      </c>
      <c r="K517" s="3">
        <v>9999</v>
      </c>
      <c r="L517" s="3">
        <v>400.1</v>
      </c>
      <c r="M517" s="3">
        <v>190</v>
      </c>
      <c r="N517" s="3">
        <v>1008</v>
      </c>
      <c r="O517" s="3">
        <v>1249.0999999999999</v>
      </c>
      <c r="Q517">
        <f t="shared" si="442"/>
        <v>-2.9411764705882353E-2</v>
      </c>
      <c r="R517">
        <f t="shared" si="443"/>
        <v>1.7125382262997011E-2</v>
      </c>
      <c r="S517">
        <f t="shared" si="444"/>
        <v>-5.4413542926239422E-3</v>
      </c>
      <c r="T517">
        <f t="shared" si="445"/>
        <v>-1.2651265126512651E-2</v>
      </c>
      <c r="U517">
        <f t="shared" si="446"/>
        <v>9.9861578010678777E-3</v>
      </c>
      <c r="V517">
        <f t="shared" si="447"/>
        <v>4.8220436280137771E-3</v>
      </c>
      <c r="W517">
        <f t="shared" si="448"/>
        <v>5.1369863013698627E-3</v>
      </c>
      <c r="X517">
        <f t="shared" si="449"/>
        <v>4.8000000000000299E-3</v>
      </c>
      <c r="Y517">
        <f t="shared" si="450"/>
        <v>-2.2026431718066681E-4</v>
      </c>
      <c r="Z517">
        <f t="shared" si="451"/>
        <v>-1E-4</v>
      </c>
      <c r="AA517">
        <f t="shared" si="452"/>
        <v>-1.1122095897182402E-2</v>
      </c>
      <c r="AB517">
        <f t="shared" si="453"/>
        <v>-4.7145102147721617E-3</v>
      </c>
      <c r="AC517">
        <f t="shared" si="454"/>
        <v>6.993006993006993E-3</v>
      </c>
      <c r="AD517">
        <f t="shared" si="454"/>
        <v>-4.4632182991951354E-3</v>
      </c>
      <c r="AG517">
        <f t="shared" si="455"/>
        <v>8.9376232323511444E-4</v>
      </c>
      <c r="AH517">
        <f t="shared" si="456"/>
        <v>3.6055319224763887E-4</v>
      </c>
      <c r="AI517">
        <f t="shared" si="457"/>
        <v>2.6426022426207146E-5</v>
      </c>
      <c r="AJ517">
        <f t="shared" si="458"/>
        <v>1.5657516758057737E-4</v>
      </c>
      <c r="AK517">
        <f t="shared" si="459"/>
        <v>1.0518075772307846E-4</v>
      </c>
      <c r="AL517">
        <f t="shared" si="460"/>
        <v>2.1023771928026733E-5</v>
      </c>
      <c r="AM517">
        <f t="shared" si="461"/>
        <v>4.2612262385123372E-5</v>
      </c>
      <c r="AN517">
        <f t="shared" si="462"/>
        <v>3.6372811981211615E-5</v>
      </c>
      <c r="AO517">
        <f t="shared" si="463"/>
        <v>3.9654687573014053E-7</v>
      </c>
      <c r="AP517">
        <f t="shared" si="464"/>
        <v>3.4692562435888432E-7</v>
      </c>
      <c r="AQ517">
        <f t="shared" si="465"/>
        <v>1.1698564710546076E-4</v>
      </c>
      <c r="AR517">
        <f t="shared" si="466"/>
        <v>2.0735676164538762E-5</v>
      </c>
      <c r="AS517">
        <f t="shared" si="467"/>
        <v>4.6005742554659421E-5</v>
      </c>
      <c r="AT517">
        <f t="shared" si="468"/>
        <v>1.8509950421829927E-5</v>
      </c>
      <c r="AV517">
        <f t="shared" si="469"/>
        <v>8.7912087912087919E-2</v>
      </c>
      <c r="AW517">
        <f t="shared" si="470"/>
        <v>-0.1469607591690176</v>
      </c>
      <c r="AX517">
        <f t="shared" si="471"/>
        <v>-1.9666269368295589E-2</v>
      </c>
      <c r="AY517">
        <f t="shared" si="472"/>
        <v>4.4819557625145515E-2</v>
      </c>
      <c r="AZ517">
        <f t="shared" si="473"/>
        <v>1.3091341862540984E-2</v>
      </c>
      <c r="BA517">
        <f t="shared" si="474"/>
        <v>7.1346375143843494E-3</v>
      </c>
      <c r="BB517">
        <f t="shared" si="475"/>
        <v>-3.927986906710311E-2</v>
      </c>
      <c r="BC517">
        <f t="shared" si="476"/>
        <v>6.1707523245984885E-2</v>
      </c>
      <c r="BD517">
        <f t="shared" si="477"/>
        <v>-1.8594594594594643E-2</v>
      </c>
      <c r="BE517">
        <f t="shared" si="478"/>
        <v>-2.4487804878048781E-2</v>
      </c>
      <c r="BF517">
        <f t="shared" si="479"/>
        <v>2.8534704370180006E-2</v>
      </c>
      <c r="BG517">
        <f t="shared" si="480"/>
        <v>-2.514109799897386E-2</v>
      </c>
      <c r="BH517">
        <f t="shared" si="481"/>
        <v>4.0247678018575851E-2</v>
      </c>
      <c r="BI517">
        <f t="shared" si="482"/>
        <v>4.6650044237110553E-3</v>
      </c>
      <c r="BL517">
        <f t="shared" si="483"/>
        <v>5.6655970609669239E-3</v>
      </c>
      <c r="BM517">
        <f t="shared" si="484"/>
        <v>1.2421435586940636E-2</v>
      </c>
      <c r="BN517">
        <f t="shared" si="485"/>
        <v>1.8145909905332199E-4</v>
      </c>
      <c r="BO517">
        <f t="shared" si="486"/>
        <v>2.179831766241886E-3</v>
      </c>
      <c r="BP517">
        <f t="shared" si="487"/>
        <v>2.9545320779390431E-4</v>
      </c>
      <c r="BQ517">
        <f t="shared" si="488"/>
        <v>4.7880888345283438E-5</v>
      </c>
      <c r="BR517">
        <f t="shared" si="489"/>
        <v>1.6093785786630552E-4</v>
      </c>
      <c r="BS517">
        <f t="shared" si="490"/>
        <v>6.8652841504928085E-3</v>
      </c>
      <c r="BT517">
        <f t="shared" si="491"/>
        <v>7.4233954506541409E-4</v>
      </c>
      <c r="BU517">
        <f t="shared" si="492"/>
        <v>9.716091886780876E-4</v>
      </c>
      <c r="BV517">
        <f t="shared" si="493"/>
        <v>1.2042224162954456E-3</v>
      </c>
      <c r="BW517">
        <f t="shared" si="494"/>
        <v>4.0959609589909913E-4</v>
      </c>
      <c r="BX517">
        <f t="shared" si="495"/>
        <v>1.3491862030907858E-3</v>
      </c>
      <c r="BY517">
        <f t="shared" si="496"/>
        <v>6.8306686012922609E-5</v>
      </c>
    </row>
    <row r="518" spans="1:77" ht="15.75" thickBot="1">
      <c r="A518" s="1">
        <v>40578</v>
      </c>
      <c r="B518" s="3">
        <v>25.5</v>
      </c>
      <c r="C518" s="3">
        <v>327</v>
      </c>
      <c r="D518" s="3">
        <v>827</v>
      </c>
      <c r="E518" s="3">
        <v>909</v>
      </c>
      <c r="F518" s="2">
        <v>101.14</v>
      </c>
      <c r="G518" s="3">
        <v>4355</v>
      </c>
      <c r="H518" s="2">
        <v>292</v>
      </c>
      <c r="I518" s="3">
        <v>187.5</v>
      </c>
      <c r="J518" s="3">
        <v>454</v>
      </c>
      <c r="K518" s="3">
        <v>10000</v>
      </c>
      <c r="L518" s="3">
        <v>404.6</v>
      </c>
      <c r="M518" s="3">
        <v>190.9</v>
      </c>
      <c r="N518" s="3">
        <v>1001</v>
      </c>
      <c r="O518" s="3">
        <v>1254.7</v>
      </c>
      <c r="Q518">
        <f t="shared" si="442"/>
        <v>7.9051383399209203E-3</v>
      </c>
      <c r="R518">
        <f t="shared" si="443"/>
        <v>3.1871252761123459E-2</v>
      </c>
      <c r="S518">
        <f t="shared" si="444"/>
        <v>1.1002444987775062E-2</v>
      </c>
      <c r="T518">
        <f t="shared" si="445"/>
        <v>2.111884969669732E-2</v>
      </c>
      <c r="U518">
        <f t="shared" si="446"/>
        <v>1.1400000000000006E-2</v>
      </c>
      <c r="V518">
        <f t="shared" si="447"/>
        <v>2.955082742316785E-2</v>
      </c>
      <c r="W518">
        <f t="shared" si="448"/>
        <v>1.3888888888888888E-2</v>
      </c>
      <c r="X518">
        <f t="shared" si="449"/>
        <v>1.6025641025641634E-3</v>
      </c>
      <c r="Y518">
        <f t="shared" si="450"/>
        <v>4.3678160919540229E-2</v>
      </c>
      <c r="Z518">
        <f t="shared" si="451"/>
        <v>8.9799212995661393E-3</v>
      </c>
      <c r="AA518">
        <f t="shared" si="452"/>
        <v>9.7329673072124642E-3</v>
      </c>
      <c r="AB518">
        <f t="shared" si="453"/>
        <v>0</v>
      </c>
      <c r="AC518">
        <f t="shared" si="454"/>
        <v>2.3936170212765933E-2</v>
      </c>
      <c r="AD518">
        <f t="shared" si="454"/>
        <v>1.7269336792605765E-2</v>
      </c>
      <c r="AG518">
        <f t="shared" si="455"/>
        <v>5.5071910147995153E-5</v>
      </c>
      <c r="AH518">
        <f t="shared" si="456"/>
        <v>1.1379900937568215E-3</v>
      </c>
      <c r="AI518">
        <f t="shared" si="457"/>
        <v>1.2776175533121736E-4</v>
      </c>
      <c r="AJ518">
        <f t="shared" si="458"/>
        <v>4.5186493301845162E-4</v>
      </c>
      <c r="AK518">
        <f t="shared" si="459"/>
        <v>1.3617977995359501E-4</v>
      </c>
      <c r="AL518">
        <f t="shared" si="460"/>
        <v>8.593078103803181E-4</v>
      </c>
      <c r="AM518">
        <f t="shared" si="461"/>
        <v>2.3346952076235567E-4</v>
      </c>
      <c r="AN518">
        <f t="shared" si="462"/>
        <v>8.0290155094449845E-6</v>
      </c>
      <c r="AO518">
        <f t="shared" si="463"/>
        <v>1.872180880530103E-3</v>
      </c>
      <c r="AP518">
        <f t="shared" si="464"/>
        <v>7.2095677851712146E-5</v>
      </c>
      <c r="AQ518">
        <f t="shared" si="465"/>
        <v>1.0078298391120503E-4</v>
      </c>
      <c r="AR518">
        <f t="shared" si="466"/>
        <v>2.5877851239446424E-8</v>
      </c>
      <c r="AS518">
        <f t="shared" si="467"/>
        <v>5.6291911549310786E-4</v>
      </c>
      <c r="AT518">
        <f t="shared" si="468"/>
        <v>3.0381312355520654E-4</v>
      </c>
      <c r="AV518">
        <f t="shared" si="469"/>
        <v>0.11597374179431065</v>
      </c>
      <c r="AW518">
        <f t="shared" si="470"/>
        <v>-0.17611489040060463</v>
      </c>
      <c r="AX518">
        <f t="shared" si="471"/>
        <v>-1.076555023923445E-2</v>
      </c>
      <c r="AY518">
        <f t="shared" si="472"/>
        <v>3.2954545454545452E-2</v>
      </c>
      <c r="AZ518">
        <f t="shared" si="473"/>
        <v>1.3861386138613917E-3</v>
      </c>
      <c r="BA518">
        <f t="shared" si="474"/>
        <v>-1.2471655328798186E-2</v>
      </c>
      <c r="BB518">
        <f t="shared" si="475"/>
        <v>-5.0406504065040651E-2</v>
      </c>
      <c r="BC518">
        <f t="shared" si="476"/>
        <v>4.7720160929816673E-2</v>
      </c>
      <c r="BD518">
        <f t="shared" si="477"/>
        <v>-2.575107296137339E-2</v>
      </c>
      <c r="BE518">
        <f t="shared" si="478"/>
        <v>-1.9607843137254902E-2</v>
      </c>
      <c r="BF518">
        <f t="shared" si="479"/>
        <v>5.2275682704811505E-2</v>
      </c>
      <c r="BG518">
        <f t="shared" si="480"/>
        <v>-2.3029682702149435E-2</v>
      </c>
      <c r="BH518">
        <f t="shared" si="481"/>
        <v>1.2133468149646108E-2</v>
      </c>
      <c r="BI518">
        <f t="shared" si="482"/>
        <v>1.2768334530365785E-3</v>
      </c>
      <c r="BL518">
        <f t="shared" si="483"/>
        <v>1.0677463862521577E-2</v>
      </c>
      <c r="BM518">
        <f t="shared" si="484"/>
        <v>1.976994193773669E-2</v>
      </c>
      <c r="BN518">
        <f t="shared" si="485"/>
        <v>2.0884501445003212E-5</v>
      </c>
      <c r="BO518">
        <f t="shared" si="486"/>
        <v>1.2126870401026537E-3</v>
      </c>
      <c r="BP518">
        <f t="shared" si="487"/>
        <v>3.0069310888323927E-5</v>
      </c>
      <c r="BQ518">
        <f t="shared" si="488"/>
        <v>1.6095213095492668E-4</v>
      </c>
      <c r="BR518">
        <f t="shared" si="489"/>
        <v>5.670477083140244E-4</v>
      </c>
      <c r="BS518">
        <f t="shared" si="490"/>
        <v>4.7430284089605007E-3</v>
      </c>
      <c r="BT518">
        <f t="shared" si="491"/>
        <v>1.1835242411662008E-3</v>
      </c>
      <c r="BU518">
        <f t="shared" si="492"/>
        <v>6.9120009283595311E-4</v>
      </c>
      <c r="BV518">
        <f t="shared" si="493"/>
        <v>3.4155709588364887E-3</v>
      </c>
      <c r="BW518">
        <f t="shared" si="494"/>
        <v>3.2859049552261087E-4</v>
      </c>
      <c r="BX518">
        <f t="shared" si="495"/>
        <v>7.4253727009853532E-5</v>
      </c>
      <c r="BY518">
        <f t="shared" si="496"/>
        <v>2.3781373192571926E-5</v>
      </c>
    </row>
    <row r="519" spans="1:77" ht="15.75" thickBot="1">
      <c r="A519" s="1">
        <v>40577</v>
      </c>
      <c r="B519" s="3">
        <v>25.3</v>
      </c>
      <c r="C519" s="3">
        <v>316.89999999999998</v>
      </c>
      <c r="D519" s="3">
        <v>818</v>
      </c>
      <c r="E519" s="3">
        <v>890.2</v>
      </c>
      <c r="F519" s="2">
        <v>100</v>
      </c>
      <c r="G519" s="3">
        <v>4230</v>
      </c>
      <c r="H519" s="2">
        <v>288</v>
      </c>
      <c r="I519" s="3">
        <v>187.2</v>
      </c>
      <c r="J519" s="3">
        <v>435</v>
      </c>
      <c r="K519" s="3">
        <v>9911</v>
      </c>
      <c r="L519" s="3">
        <v>400.7</v>
      </c>
      <c r="M519" s="3">
        <v>190.9</v>
      </c>
      <c r="N519" s="3">
        <v>977.6</v>
      </c>
      <c r="O519" s="3">
        <v>1233.4000000000001</v>
      </c>
      <c r="Q519">
        <f t="shared" si="442"/>
        <v>1.8108651911468782E-2</v>
      </c>
      <c r="R519">
        <f t="shared" si="443"/>
        <v>-4.2598187311178315E-2</v>
      </c>
      <c r="S519">
        <f t="shared" si="444"/>
        <v>-8.4848484848484857E-3</v>
      </c>
      <c r="T519">
        <f t="shared" si="445"/>
        <v>-1.3082039911308154E-2</v>
      </c>
      <c r="U519">
        <f t="shared" si="446"/>
        <v>-7.6411630445568724E-3</v>
      </c>
      <c r="V519">
        <f t="shared" si="447"/>
        <v>-5.8754406580493537E-3</v>
      </c>
      <c r="W519">
        <f t="shared" si="448"/>
        <v>-2.0074855392990736E-2</v>
      </c>
      <c r="X519">
        <f t="shared" si="449"/>
        <v>5.77466380381964E-2</v>
      </c>
      <c r="Y519">
        <f t="shared" si="450"/>
        <v>-2.247191011235955E-2</v>
      </c>
      <c r="Z519">
        <f t="shared" si="451"/>
        <v>-6.9138276553106209E-3</v>
      </c>
      <c r="AA519">
        <f t="shared" si="452"/>
        <v>-8.1683168316831964E-3</v>
      </c>
      <c r="AB519">
        <f t="shared" si="453"/>
        <v>5.2410901467502262E-4</v>
      </c>
      <c r="AC519">
        <f t="shared" si="454"/>
        <v>3.6960985626283602E-3</v>
      </c>
      <c r="AD519">
        <f t="shared" si="454"/>
        <v>-1.0191798411042308E-2</v>
      </c>
      <c r="AG519">
        <f t="shared" si="455"/>
        <v>3.1062506782477865E-4</v>
      </c>
      <c r="AH519">
        <f t="shared" si="456"/>
        <v>1.6593672172131812E-3</v>
      </c>
      <c r="AI519">
        <f t="shared" si="457"/>
        <v>6.6979802233044016E-5</v>
      </c>
      <c r="AJ519">
        <f t="shared" si="458"/>
        <v>1.6754130421121994E-4</v>
      </c>
      <c r="AK519">
        <f t="shared" si="459"/>
        <v>5.4339805405481799E-5</v>
      </c>
      <c r="AL519">
        <f t="shared" si="460"/>
        <v>3.7360401929519359E-5</v>
      </c>
      <c r="AM519">
        <f t="shared" si="461"/>
        <v>3.4909315773836813E-4</v>
      </c>
      <c r="AN519">
        <f t="shared" si="462"/>
        <v>3.4783603312963525E-3</v>
      </c>
      <c r="AO519">
        <f t="shared" si="463"/>
        <v>5.2355688602145607E-4</v>
      </c>
      <c r="AP519">
        <f t="shared" si="464"/>
        <v>5.480191541516015E-5</v>
      </c>
      <c r="AQ519">
        <f t="shared" si="465"/>
        <v>6.181436617612519E-5</v>
      </c>
      <c r="AR519">
        <f t="shared" si="466"/>
        <v>4.6919069103306859E-7</v>
      </c>
      <c r="AS519">
        <f t="shared" si="467"/>
        <v>1.215111457121251E-5</v>
      </c>
      <c r="AT519">
        <f t="shared" si="468"/>
        <v>1.0061894082521924E-4</v>
      </c>
      <c r="AV519">
        <f t="shared" si="469"/>
        <v>0.11749116607773852</v>
      </c>
      <c r="AW519">
        <f t="shared" si="470"/>
        <v>-0.20075662042875164</v>
      </c>
      <c r="AX519">
        <f t="shared" si="471"/>
        <v>-4.5028599245467271E-3</v>
      </c>
      <c r="AY519">
        <f t="shared" si="472"/>
        <v>1.27417519908988E-2</v>
      </c>
      <c r="AZ519">
        <f t="shared" si="473"/>
        <v>0</v>
      </c>
      <c r="BA519">
        <f t="shared" si="474"/>
        <v>-3.6885245901639344E-2</v>
      </c>
      <c r="BB519">
        <f t="shared" si="475"/>
        <v>-3.1281533804238183E-2</v>
      </c>
      <c r="BC519">
        <f t="shared" si="476"/>
        <v>2.3062629795606072E-2</v>
      </c>
      <c r="BD519">
        <f t="shared" si="477"/>
        <v>-7.4468085106382975E-2</v>
      </c>
      <c r="BE519">
        <f t="shared" si="478"/>
        <v>-2.5467059980334317E-2</v>
      </c>
      <c r="BF519">
        <f t="shared" si="479"/>
        <v>4.3489583333333304E-2</v>
      </c>
      <c r="BG519">
        <f t="shared" si="480"/>
        <v>-2.3529411764705854E-2</v>
      </c>
      <c r="BH519">
        <f t="shared" si="481"/>
        <v>-7.5126903553299259E-3</v>
      </c>
      <c r="BI519">
        <f t="shared" si="482"/>
        <v>-7.4038306776113144E-3</v>
      </c>
      <c r="BL519">
        <f t="shared" si="483"/>
        <v>1.0993362847751311E-2</v>
      </c>
      <c r="BM519">
        <f t="shared" si="484"/>
        <v>2.7306688527251027E-2</v>
      </c>
      <c r="BN519">
        <f t="shared" si="485"/>
        <v>2.8653481255276065E-6</v>
      </c>
      <c r="BO519">
        <f t="shared" si="486"/>
        <v>2.1347731366275698E-4</v>
      </c>
      <c r="BP519">
        <f t="shared" si="487"/>
        <v>1.6788772808643989E-5</v>
      </c>
      <c r="BQ519">
        <f t="shared" si="488"/>
        <v>1.3764308998769409E-3</v>
      </c>
      <c r="BR519">
        <f t="shared" si="489"/>
        <v>2.1975406006071738E-5</v>
      </c>
      <c r="BS519">
        <f t="shared" si="490"/>
        <v>1.9547112734636879E-3</v>
      </c>
      <c r="BT519">
        <f t="shared" si="491"/>
        <v>6.9088345380704796E-3</v>
      </c>
      <c r="BU519">
        <f t="shared" si="492"/>
        <v>1.0336161580296694E-3</v>
      </c>
      <c r="BV519">
        <f t="shared" si="493"/>
        <v>2.4657964878621904E-3</v>
      </c>
      <c r="BW519">
        <f t="shared" si="494"/>
        <v>3.4695746733318539E-4</v>
      </c>
      <c r="BX519">
        <f t="shared" si="495"/>
        <v>1.21641008756E-4</v>
      </c>
      <c r="BY519">
        <f t="shared" si="496"/>
        <v>1.4470790307631905E-5</v>
      </c>
    </row>
    <row r="520" spans="1:77" ht="15.75" thickBot="1">
      <c r="A520" s="1">
        <v>40576</v>
      </c>
      <c r="B520" s="3">
        <v>24.85</v>
      </c>
      <c r="C520" s="3">
        <v>331</v>
      </c>
      <c r="D520" s="3">
        <v>825</v>
      </c>
      <c r="E520" s="3">
        <v>902</v>
      </c>
      <c r="F520" s="2">
        <v>100.77</v>
      </c>
      <c r="G520" s="3">
        <v>4255</v>
      </c>
      <c r="H520" s="2">
        <v>293.89999999999998</v>
      </c>
      <c r="I520" s="3">
        <v>176.98</v>
      </c>
      <c r="J520" s="3">
        <v>445</v>
      </c>
      <c r="K520" s="3">
        <v>9980</v>
      </c>
      <c r="L520" s="3">
        <v>404</v>
      </c>
      <c r="M520" s="3">
        <v>190.8</v>
      </c>
      <c r="N520" s="3">
        <v>974</v>
      </c>
      <c r="O520" s="3">
        <v>1246.0999999999999</v>
      </c>
      <c r="Q520">
        <f t="shared" si="442"/>
        <v>4.0257648953307421E-4</v>
      </c>
      <c r="R520">
        <f t="shared" si="443"/>
        <v>-1.1940298507462687E-2</v>
      </c>
      <c r="S520">
        <f t="shared" si="444"/>
        <v>-1.7974050708249045E-2</v>
      </c>
      <c r="T520">
        <f t="shared" si="445"/>
        <v>1.6910935738444193E-2</v>
      </c>
      <c r="U520">
        <f t="shared" si="446"/>
        <v>1.6898608349900767E-3</v>
      </c>
      <c r="V520">
        <f t="shared" si="447"/>
        <v>1.176470588235294E-3</v>
      </c>
      <c r="W520">
        <f t="shared" si="448"/>
        <v>-3.4013605442184604E-4</v>
      </c>
      <c r="X520">
        <f t="shared" si="449"/>
        <v>-4.3319268635724911E-3</v>
      </c>
      <c r="Y520">
        <f t="shared" si="450"/>
        <v>-4.4742729306487695E-3</v>
      </c>
      <c r="Z520">
        <f t="shared" si="451"/>
        <v>-8.9374379344587893E-3</v>
      </c>
      <c r="AA520">
        <f t="shared" si="452"/>
        <v>-8.8321884200196817E-3</v>
      </c>
      <c r="AB520">
        <f t="shared" si="453"/>
        <v>1.760000000000006E-2</v>
      </c>
      <c r="AC520">
        <f t="shared" si="454"/>
        <v>9.3264248704663204E-3</v>
      </c>
      <c r="AD520">
        <f t="shared" si="454"/>
        <v>-6.4159114604233041E-4</v>
      </c>
      <c r="AG520">
        <f t="shared" si="455"/>
        <v>6.6449831008929718E-9</v>
      </c>
      <c r="AH520">
        <f t="shared" si="456"/>
        <v>1.0155484753617046E-4</v>
      </c>
      <c r="AI520">
        <f t="shared" si="457"/>
        <v>3.12346279668409E-4</v>
      </c>
      <c r="AJ520">
        <f t="shared" si="458"/>
        <v>2.9067525206763554E-4</v>
      </c>
      <c r="AK520">
        <f t="shared" si="459"/>
        <v>3.8395229981720426E-6</v>
      </c>
      <c r="AL520">
        <f t="shared" si="460"/>
        <v>8.8283998842965624E-7</v>
      </c>
      <c r="AM520">
        <f t="shared" si="461"/>
        <v>1.1039379247534638E-6</v>
      </c>
      <c r="AN520">
        <f t="shared" si="462"/>
        <v>9.6158240336465213E-6</v>
      </c>
      <c r="AO520">
        <f t="shared" si="463"/>
        <v>2.3850802047141758E-5</v>
      </c>
      <c r="AP520">
        <f t="shared" si="464"/>
        <v>8.8857806140855329E-5</v>
      </c>
      <c r="AQ520">
        <f t="shared" si="465"/>
        <v>7.2694089039531748E-5</v>
      </c>
      <c r="AR520">
        <f t="shared" si="466"/>
        <v>3.1544835900350365E-4</v>
      </c>
      <c r="AS520">
        <f t="shared" si="467"/>
        <v>8.3104577240487217E-5</v>
      </c>
      <c r="AT520">
        <f t="shared" si="468"/>
        <v>2.3106483531483018E-7</v>
      </c>
      <c r="AV520">
        <f t="shared" si="469"/>
        <v>8.7527352297592995E-2</v>
      </c>
      <c r="AW520">
        <f t="shared" si="470"/>
        <v>-0.17042606516290726</v>
      </c>
      <c r="AX520">
        <f t="shared" si="471"/>
        <v>5.9748811120594767E-3</v>
      </c>
      <c r="AY520">
        <f t="shared" si="472"/>
        <v>0</v>
      </c>
      <c r="AZ520">
        <f t="shared" si="473"/>
        <v>-1.6878048780487844E-2</v>
      </c>
      <c r="BA520">
        <f t="shared" si="474"/>
        <v>-3.7330316742081447E-2</v>
      </c>
      <c r="BB520">
        <f t="shared" si="475"/>
        <v>-2.6821192052980208E-2</v>
      </c>
      <c r="BC520">
        <f t="shared" si="476"/>
        <v>-3.5058066626683426E-2</v>
      </c>
      <c r="BD520">
        <f t="shared" si="477"/>
        <v>-5.879864636209816E-2</v>
      </c>
      <c r="BE520">
        <f t="shared" si="478"/>
        <v>-2.1568627450980392E-2</v>
      </c>
      <c r="BF520">
        <f t="shared" si="479"/>
        <v>5.2357384735608296E-2</v>
      </c>
      <c r="BG520">
        <f t="shared" si="480"/>
        <v>-2.6530612244897903E-2</v>
      </c>
      <c r="BH520">
        <f t="shared" si="481"/>
        <v>-1.417004048582996E-2</v>
      </c>
      <c r="BI520">
        <f t="shared" si="482"/>
        <v>-6.4583001116250488E-3</v>
      </c>
      <c r="BL520">
        <f t="shared" si="483"/>
        <v>5.6078268595575118E-3</v>
      </c>
      <c r="BM520">
        <f t="shared" si="484"/>
        <v>1.820254300788177E-2</v>
      </c>
      <c r="BN520">
        <f t="shared" si="485"/>
        <v>1.481204606809475E-4</v>
      </c>
      <c r="BO520">
        <f t="shared" si="486"/>
        <v>3.4935754600570208E-6</v>
      </c>
      <c r="BP520">
        <f t="shared" si="487"/>
        <v>1.6334471484689652E-4</v>
      </c>
      <c r="BQ520">
        <f t="shared" si="488"/>
        <v>1.4096534950155677E-3</v>
      </c>
      <c r="BR520">
        <f t="shared" si="489"/>
        <v>5.1734206178319326E-8</v>
      </c>
      <c r="BS520">
        <f t="shared" si="490"/>
        <v>1.9344858662924017E-4</v>
      </c>
      <c r="BT520">
        <f t="shared" si="491"/>
        <v>4.5494971774075708E-3</v>
      </c>
      <c r="BU520">
        <f t="shared" si="492"/>
        <v>7.9814549159155403E-4</v>
      </c>
      <c r="BV520">
        <f t="shared" si="493"/>
        <v>3.425127439050663E-3</v>
      </c>
      <c r="BW520">
        <f t="shared" si="494"/>
        <v>4.6777015988249039E-4</v>
      </c>
      <c r="BX520">
        <f t="shared" si="495"/>
        <v>3.1281045719462884E-4</v>
      </c>
      <c r="BY520">
        <f t="shared" si="496"/>
        <v>8.1711287747001066E-6</v>
      </c>
    </row>
    <row r="521" spans="1:77" ht="15.75" thickBot="1">
      <c r="A521" s="1">
        <v>40575</v>
      </c>
      <c r="B521" s="3">
        <v>24.84</v>
      </c>
      <c r="C521" s="3">
        <v>335</v>
      </c>
      <c r="D521" s="3">
        <v>840.1</v>
      </c>
      <c r="E521" s="3">
        <v>887</v>
      </c>
      <c r="F521" s="2">
        <v>100.6</v>
      </c>
      <c r="G521" s="3">
        <v>4250</v>
      </c>
      <c r="H521" s="2">
        <v>294</v>
      </c>
      <c r="I521" s="3">
        <v>177.75</v>
      </c>
      <c r="J521" s="3">
        <v>447</v>
      </c>
      <c r="K521" s="3">
        <v>10070</v>
      </c>
      <c r="L521" s="3">
        <v>407.6</v>
      </c>
      <c r="M521" s="3">
        <v>187.5</v>
      </c>
      <c r="N521" s="3">
        <v>965</v>
      </c>
      <c r="O521" s="3">
        <v>1246.9000000000001</v>
      </c>
      <c r="Q521">
        <f t="shared" si="442"/>
        <v>1.6129032258064171E-3</v>
      </c>
      <c r="R521">
        <f t="shared" si="443"/>
        <v>3.3950617283950615E-2</v>
      </c>
      <c r="S521">
        <f t="shared" si="444"/>
        <v>8.5234093637455259E-3</v>
      </c>
      <c r="T521">
        <f t="shared" si="445"/>
        <v>9.0273076055061437E-4</v>
      </c>
      <c r="U521">
        <f t="shared" si="446"/>
        <v>-2.3300970873786464E-2</v>
      </c>
      <c r="V521">
        <f t="shared" si="447"/>
        <v>6.8704098554844819E-3</v>
      </c>
      <c r="W521">
        <f t="shared" si="448"/>
        <v>2.8331584470094519E-2</v>
      </c>
      <c r="X521">
        <f t="shared" si="449"/>
        <v>5.54392713695757E-3</v>
      </c>
      <c r="Y521">
        <f t="shared" si="450"/>
        <v>0</v>
      </c>
      <c r="Z521">
        <f t="shared" si="451"/>
        <v>-1.66015625E-2</v>
      </c>
      <c r="AA521">
        <f t="shared" si="452"/>
        <v>8.9108910891089674E-3</v>
      </c>
      <c r="AB521">
        <f t="shared" si="453"/>
        <v>2.0075077525705878E-2</v>
      </c>
      <c r="AC521">
        <f t="shared" si="454"/>
        <v>1.0365406763689642E-2</v>
      </c>
      <c r="AD521">
        <f t="shared" si="454"/>
        <v>8.0847279489045191E-3</v>
      </c>
      <c r="AG521">
        <f t="shared" si="455"/>
        <v>1.274211949517563E-6</v>
      </c>
      <c r="AH521">
        <f t="shared" si="456"/>
        <v>1.2826048685004837E-3</v>
      </c>
      <c r="AI521">
        <f t="shared" si="457"/>
        <v>7.7865428115404985E-5</v>
      </c>
      <c r="AJ521">
        <f t="shared" si="458"/>
        <v>1.0836725549688779E-6</v>
      </c>
      <c r="AK521">
        <f t="shared" si="459"/>
        <v>5.304436184313231E-4</v>
      </c>
      <c r="AL521">
        <f t="shared" si="460"/>
        <v>4.4003785519055142E-5</v>
      </c>
      <c r="AM521">
        <f t="shared" si="461"/>
        <v>8.8342136061715887E-4</v>
      </c>
      <c r="AN521">
        <f t="shared" si="462"/>
        <v>4.5899470310727716E-5</v>
      </c>
      <c r="AO521">
        <f t="shared" si="463"/>
        <v>1.6765369436963319E-7</v>
      </c>
      <c r="AP521">
        <f t="shared" si="464"/>
        <v>2.9208746074745929E-4</v>
      </c>
      <c r="AQ521">
        <f t="shared" si="465"/>
        <v>8.4953027117679478E-5</v>
      </c>
      <c r="AR521">
        <f t="shared" si="466"/>
        <v>4.0949340802113102E-4</v>
      </c>
      <c r="AS521">
        <f t="shared" si="467"/>
        <v>1.031271342273607E-4</v>
      </c>
      <c r="AT521">
        <f t="shared" si="468"/>
        <v>6.7990365563656499E-5</v>
      </c>
      <c r="AV521">
        <f t="shared" si="469"/>
        <v>0.11590296495956864</v>
      </c>
      <c r="AW521">
        <f t="shared" si="470"/>
        <v>-0.16354556803995007</v>
      </c>
      <c r="AX521">
        <f t="shared" si="471"/>
        <v>5.0125000000000031E-2</v>
      </c>
      <c r="AY521">
        <f t="shared" si="472"/>
        <v>-1.2689225289403359E-2</v>
      </c>
      <c r="AZ521">
        <f t="shared" si="473"/>
        <v>-2.8019323671497641E-2</v>
      </c>
      <c r="BA521">
        <f t="shared" si="474"/>
        <v>-4.2577157017346247E-2</v>
      </c>
      <c r="BB521">
        <f t="shared" si="475"/>
        <v>2.4390243902439025E-2</v>
      </c>
      <c r="BC521">
        <f t="shared" si="476"/>
        <v>-4.4868350349274555E-2</v>
      </c>
      <c r="BD521">
        <f t="shared" si="477"/>
        <v>-5.4968287526427059E-2</v>
      </c>
      <c r="BE521">
        <f t="shared" si="478"/>
        <v>-1.2745098039215686E-2</v>
      </c>
      <c r="BF521">
        <f t="shared" si="479"/>
        <v>5.4592496765847404E-2</v>
      </c>
      <c r="BG521">
        <f t="shared" si="480"/>
        <v>-5.7788944723618091E-2</v>
      </c>
      <c r="BH521">
        <f t="shared" si="481"/>
        <v>-2.9760707822240117E-2</v>
      </c>
      <c r="BI521">
        <f t="shared" si="482"/>
        <v>2.8148624738619913E-3</v>
      </c>
      <c r="BL521">
        <f t="shared" si="483"/>
        <v>1.0662841874382354E-2</v>
      </c>
      <c r="BM521">
        <f t="shared" si="484"/>
        <v>1.6393294935696048E-2</v>
      </c>
      <c r="BN521">
        <f t="shared" si="485"/>
        <v>3.1720092910559336E-3</v>
      </c>
      <c r="BO521">
        <f t="shared" si="486"/>
        <v>1.1707487595806644E-4</v>
      </c>
      <c r="BP521">
        <f t="shared" si="487"/>
        <v>5.7225792976637658E-4</v>
      </c>
      <c r="BQ521">
        <f t="shared" si="488"/>
        <v>1.831171763274851E-3</v>
      </c>
      <c r="BR521">
        <f t="shared" si="489"/>
        <v>2.5993666661701235E-3</v>
      </c>
      <c r="BS521">
        <f t="shared" si="490"/>
        <v>5.6258447755400153E-4</v>
      </c>
      <c r="BT521">
        <f t="shared" si="491"/>
        <v>4.0474537215456586E-3</v>
      </c>
      <c r="BU521">
        <f t="shared" si="492"/>
        <v>3.7744483040934323E-4</v>
      </c>
      <c r="BV521">
        <f t="shared" si="493"/>
        <v>3.6917411877151825E-3</v>
      </c>
      <c r="BW521">
        <f t="shared" si="494"/>
        <v>2.7969636150215311E-3</v>
      </c>
      <c r="BX521">
        <f t="shared" si="495"/>
        <v>1.1073664320896011E-3</v>
      </c>
      <c r="BY521">
        <f t="shared" si="496"/>
        <v>4.1147657038318715E-5</v>
      </c>
    </row>
    <row r="522" spans="1:77" ht="15.75" thickBot="1">
      <c r="A522" s="1">
        <v>40574</v>
      </c>
      <c r="B522" s="3">
        <v>24.8</v>
      </c>
      <c r="C522" s="3">
        <v>324</v>
      </c>
      <c r="D522" s="3">
        <v>833</v>
      </c>
      <c r="E522" s="3">
        <v>886.2</v>
      </c>
      <c r="F522" s="2">
        <v>103</v>
      </c>
      <c r="G522" s="3">
        <v>4221</v>
      </c>
      <c r="H522" s="2">
        <v>285.89999999999998</v>
      </c>
      <c r="I522" s="3">
        <v>176.77</v>
      </c>
      <c r="J522" s="3">
        <v>447</v>
      </c>
      <c r="K522" s="3">
        <v>10240</v>
      </c>
      <c r="L522" s="3">
        <v>404</v>
      </c>
      <c r="M522" s="3">
        <v>183.81</v>
      </c>
      <c r="N522" s="3">
        <v>955.1</v>
      </c>
      <c r="O522" s="3">
        <v>1236.9000000000001</v>
      </c>
      <c r="Q522">
        <f t="shared" si="442"/>
        <v>-7.9999999999999724E-3</v>
      </c>
      <c r="R522">
        <f t="shared" si="443"/>
        <v>-3.2835820895522387E-2</v>
      </c>
      <c r="S522">
        <f t="shared" si="444"/>
        <v>1.8960244648318043E-2</v>
      </c>
      <c r="T522">
        <f t="shared" si="445"/>
        <v>1.8620689655172468E-2</v>
      </c>
      <c r="U522">
        <f t="shared" si="446"/>
        <v>2.5306599182402679E-3</v>
      </c>
      <c r="V522">
        <f t="shared" si="447"/>
        <v>-1.8372093023255813E-2</v>
      </c>
      <c r="W522">
        <f t="shared" si="448"/>
        <v>2.1071428571428491E-2</v>
      </c>
      <c r="X522">
        <f t="shared" si="449"/>
        <v>-4.1126760563379708E-3</v>
      </c>
      <c r="Y522">
        <f t="shared" si="450"/>
        <v>-5.5617352614015575E-3</v>
      </c>
      <c r="Z522">
        <f t="shared" si="451"/>
        <v>8.8669950738916262E-3</v>
      </c>
      <c r="AA522">
        <f t="shared" si="452"/>
        <v>0.01</v>
      </c>
      <c r="AB522">
        <f t="shared" si="453"/>
        <v>-1.7058823529411751E-2</v>
      </c>
      <c r="AC522">
        <f t="shared" si="454"/>
        <v>-6.1394380853277601E-3</v>
      </c>
      <c r="AD522">
        <f t="shared" si="454"/>
        <v>8.1506235226994853E-3</v>
      </c>
      <c r="AG522">
        <f t="shared" si="455"/>
        <v>7.1979838364604962E-5</v>
      </c>
      <c r="AH522">
        <f t="shared" si="456"/>
        <v>9.5932455455742982E-4</v>
      </c>
      <c r="AI522">
        <f t="shared" si="457"/>
        <v>3.7098512826077369E-4</v>
      </c>
      <c r="AJ522">
        <f t="shared" si="458"/>
        <v>3.5189838662924469E-4</v>
      </c>
      <c r="AK522">
        <f t="shared" si="459"/>
        <v>7.8415073920188015E-6</v>
      </c>
      <c r="AL522">
        <f t="shared" si="460"/>
        <v>3.462936885337584E-4</v>
      </c>
      <c r="AM522">
        <f t="shared" si="461"/>
        <v>5.0455263592459458E-4</v>
      </c>
      <c r="AN522">
        <f t="shared" si="462"/>
        <v>8.3041280966620792E-6</v>
      </c>
      <c r="AO522">
        <f t="shared" si="463"/>
        <v>3.5655117474110223E-5</v>
      </c>
      <c r="AP522">
        <f t="shared" si="464"/>
        <v>7.0190735681042402E-5</v>
      </c>
      <c r="AQ522">
        <f t="shared" si="465"/>
        <v>1.0621581168862144E-4</v>
      </c>
      <c r="AR522">
        <f t="shared" si="466"/>
        <v>2.8554097063185943E-4</v>
      </c>
      <c r="AS522">
        <f t="shared" si="467"/>
        <v>4.0318585468282859E-5</v>
      </c>
      <c r="AT522">
        <f t="shared" si="468"/>
        <v>6.9081408442747097E-5</v>
      </c>
      <c r="AV522">
        <f t="shared" si="469"/>
        <v>0.12984054669703879</v>
      </c>
      <c r="AW522">
        <f t="shared" si="470"/>
        <v>-0.15734720416124837</v>
      </c>
      <c r="AX522">
        <f t="shared" si="471"/>
        <v>6.3856960408684549E-2</v>
      </c>
      <c r="AY522">
        <f t="shared" si="472"/>
        <v>-4.2696629213482638E-3</v>
      </c>
      <c r="AZ522">
        <f t="shared" si="473"/>
        <v>-6.7502410800386005E-3</v>
      </c>
      <c r="BA522">
        <f t="shared" si="474"/>
        <v>-4.825253664036077E-2</v>
      </c>
      <c r="BB522">
        <f t="shared" si="475"/>
        <v>5.4981549815498069E-2</v>
      </c>
      <c r="BC522">
        <f t="shared" si="476"/>
        <v>-3.7986394557823072E-2</v>
      </c>
      <c r="BD522">
        <f t="shared" si="477"/>
        <v>-4.4871794871794872E-2</v>
      </c>
      <c r="BE522">
        <f t="shared" si="478"/>
        <v>0</v>
      </c>
      <c r="BF522">
        <f t="shared" si="479"/>
        <v>5.8977719528178242E-2</v>
      </c>
      <c r="BG522">
        <f t="shared" si="480"/>
        <v>-6.6954314720812175E-2</v>
      </c>
      <c r="BH522">
        <f t="shared" si="481"/>
        <v>-4.0678987545198872E-2</v>
      </c>
      <c r="BI522">
        <f t="shared" si="482"/>
        <v>9.8791639451340108E-3</v>
      </c>
      <c r="BL522">
        <f t="shared" si="483"/>
        <v>1.3735516361164031E-2</v>
      </c>
      <c r="BM522">
        <f t="shared" si="484"/>
        <v>1.4844483456703129E-2</v>
      </c>
      <c r="BN522">
        <f t="shared" si="485"/>
        <v>4.9073603574685005E-3</v>
      </c>
      <c r="BO522">
        <f t="shared" si="486"/>
        <v>5.7626501310621565E-6</v>
      </c>
      <c r="BP522">
        <f t="shared" si="487"/>
        <v>7.0375100843590265E-6</v>
      </c>
      <c r="BQ522">
        <f t="shared" si="488"/>
        <v>2.349105575042594E-3</v>
      </c>
      <c r="BR522">
        <f t="shared" si="489"/>
        <v>6.6545279910529675E-3</v>
      </c>
      <c r="BS522">
        <f t="shared" si="490"/>
        <v>2.8348145538126436E-4</v>
      </c>
      <c r="BT522">
        <f t="shared" si="491"/>
        <v>2.8647232027901098E-3</v>
      </c>
      <c r="BU522">
        <f t="shared" si="492"/>
        <v>4.4660369024658192E-5</v>
      </c>
      <c r="BV522">
        <f t="shared" si="493"/>
        <v>4.243861008483802E-3</v>
      </c>
      <c r="BW522">
        <f t="shared" si="494"/>
        <v>3.8504131371561437E-3</v>
      </c>
      <c r="BX522">
        <f t="shared" si="495"/>
        <v>1.9532329802817014E-3</v>
      </c>
      <c r="BY522">
        <f t="shared" si="496"/>
        <v>1.8168196973907111E-4</v>
      </c>
    </row>
    <row r="523" spans="1:77" ht="15.75" thickBot="1">
      <c r="A523" s="1">
        <v>40571</v>
      </c>
      <c r="B523" s="3">
        <v>25</v>
      </c>
      <c r="C523" s="3">
        <v>335</v>
      </c>
      <c r="D523" s="3">
        <v>817.5</v>
      </c>
      <c r="E523" s="3">
        <v>870</v>
      </c>
      <c r="F523" s="2">
        <v>102.74</v>
      </c>
      <c r="G523" s="3">
        <v>4300</v>
      </c>
      <c r="H523" s="2">
        <v>280</v>
      </c>
      <c r="I523" s="3">
        <v>177.5</v>
      </c>
      <c r="J523" s="3">
        <v>449.5</v>
      </c>
      <c r="K523" s="3">
        <v>10150</v>
      </c>
      <c r="L523" s="3">
        <v>400</v>
      </c>
      <c r="M523" s="3">
        <v>187</v>
      </c>
      <c r="N523" s="3">
        <v>961</v>
      </c>
      <c r="O523" s="3">
        <v>1226.9000000000001</v>
      </c>
      <c r="Q523">
        <f t="shared" si="442"/>
        <v>-2.0376175548589327E-2</v>
      </c>
      <c r="R523">
        <f t="shared" si="443"/>
        <v>-1.8746338605741E-2</v>
      </c>
      <c r="S523">
        <f t="shared" si="444"/>
        <v>-3.2544378698224852E-2</v>
      </c>
      <c r="T523">
        <f t="shared" si="445"/>
        <v>1.1507479861910242E-3</v>
      </c>
      <c r="U523">
        <f t="shared" si="446"/>
        <v>1.8527547537786225E-3</v>
      </c>
      <c r="V523">
        <f t="shared" si="447"/>
        <v>-1.6018306636155607E-2</v>
      </c>
      <c r="W523">
        <f t="shared" si="448"/>
        <v>-5.7873485868102252E-2</v>
      </c>
      <c r="X523">
        <f t="shared" si="449"/>
        <v>-8.3798882681564244E-3</v>
      </c>
      <c r="Y523">
        <f t="shared" si="450"/>
        <v>-1.2087912087912088E-2</v>
      </c>
      <c r="Z523">
        <f t="shared" si="451"/>
        <v>-1.4563106796116505E-2</v>
      </c>
      <c r="AA523">
        <f t="shared" si="452"/>
        <v>-7.1978158351947812E-3</v>
      </c>
      <c r="AB523">
        <f t="shared" si="453"/>
        <v>-1.0582010582010581E-2</v>
      </c>
      <c r="AC523">
        <f t="shared" si="454"/>
        <v>1.8440016956337405E-2</v>
      </c>
      <c r="AD523">
        <f t="shared" si="454"/>
        <v>-1.6828271496113469E-2</v>
      </c>
      <c r="AG523">
        <f t="shared" si="455"/>
        <v>4.3515081457046531E-4</v>
      </c>
      <c r="AH523">
        <f t="shared" si="456"/>
        <v>2.8505198497367465E-4</v>
      </c>
      <c r="AI523">
        <f t="shared" si="457"/>
        <v>1.0396529083975274E-3</v>
      </c>
      <c r="AJ523">
        <f t="shared" si="458"/>
        <v>1.6615549509423019E-6</v>
      </c>
      <c r="AK523">
        <f t="shared" si="459"/>
        <v>4.5044289474228529E-6</v>
      </c>
      <c r="AL523">
        <f t="shared" si="460"/>
        <v>2.6423092796571518E-4</v>
      </c>
      <c r="AM523">
        <f t="shared" si="461"/>
        <v>3.1902914806032261E-3</v>
      </c>
      <c r="AN523">
        <f t="shared" si="462"/>
        <v>5.1106780111387457E-5</v>
      </c>
      <c r="AO523">
        <f t="shared" si="463"/>
        <v>1.561841932055639E-4</v>
      </c>
      <c r="AP523">
        <f t="shared" si="464"/>
        <v>2.2656603717847242E-4</v>
      </c>
      <c r="AQ523">
        <f t="shared" si="465"/>
        <v>4.7495670600974516E-5</v>
      </c>
      <c r="AR523">
        <f t="shared" si="466"/>
        <v>1.0860025561165559E-4</v>
      </c>
      <c r="AS523">
        <f t="shared" si="467"/>
        <v>3.3232426924447919E-4</v>
      </c>
      <c r="AT523">
        <f t="shared" si="468"/>
        <v>2.7780130231980118E-4</v>
      </c>
      <c r="AV523">
        <f t="shared" si="469"/>
        <v>0.12561909049977482</v>
      </c>
      <c r="AW523">
        <f t="shared" si="470"/>
        <v>-0.13436692506459949</v>
      </c>
      <c r="AX523">
        <f t="shared" si="471"/>
        <v>4.807692307692308E-2</v>
      </c>
      <c r="AY523">
        <f t="shared" si="472"/>
        <v>-3.3333333333333333E-2</v>
      </c>
      <c r="AZ523">
        <f t="shared" si="473"/>
        <v>-1.2305325898865615E-2</v>
      </c>
      <c r="BA523">
        <f t="shared" si="474"/>
        <v>-5.0563038198277767E-2</v>
      </c>
      <c r="BB523">
        <f t="shared" si="475"/>
        <v>1.8181818181818181E-2</v>
      </c>
      <c r="BC523">
        <f t="shared" si="476"/>
        <v>-2.6917383915355499E-2</v>
      </c>
      <c r="BD523">
        <f t="shared" si="477"/>
        <v>-5.1687763713080169E-2</v>
      </c>
      <c r="BE523">
        <f t="shared" si="478"/>
        <v>-2.9469548133595285E-3</v>
      </c>
      <c r="BF523">
        <f t="shared" si="479"/>
        <v>3.896103896103896E-2</v>
      </c>
      <c r="BG523">
        <f t="shared" si="480"/>
        <v>-4.543134252169477E-2</v>
      </c>
      <c r="BH523">
        <f t="shared" si="481"/>
        <v>-4.3781094527363187E-2</v>
      </c>
      <c r="BI523">
        <f t="shared" si="482"/>
        <v>-6.4782573487731799E-3</v>
      </c>
      <c r="BL523">
        <f t="shared" si="483"/>
        <v>1.2763839378247852E-2</v>
      </c>
      <c r="BM523">
        <f t="shared" si="484"/>
        <v>9.7728369839909877E-3</v>
      </c>
      <c r="BN523">
        <f t="shared" si="485"/>
        <v>2.9455060930428153E-3</v>
      </c>
      <c r="BO523">
        <f t="shared" si="486"/>
        <v>9.8999729495775771E-4</v>
      </c>
      <c r="BP523">
        <f t="shared" si="487"/>
        <v>6.736987518865779E-5</v>
      </c>
      <c r="BQ523">
        <f t="shared" si="488"/>
        <v>2.5784127956020933E-3</v>
      </c>
      <c r="BR523">
        <f t="shared" si="489"/>
        <v>2.0048506558151815E-3</v>
      </c>
      <c r="BS523">
        <f t="shared" si="490"/>
        <v>3.326863457628832E-5</v>
      </c>
      <c r="BT523">
        <f t="shared" si="491"/>
        <v>3.640804321234968E-3</v>
      </c>
      <c r="BU523">
        <f t="shared" si="492"/>
        <v>9.2732974890514784E-5</v>
      </c>
      <c r="BV523">
        <f t="shared" si="493"/>
        <v>2.0365582760297363E-3</v>
      </c>
      <c r="BW523">
        <f t="shared" si="494"/>
        <v>1.6425775578753079E-3</v>
      </c>
      <c r="BX523">
        <f t="shared" si="495"/>
        <v>2.2370537377116454E-3</v>
      </c>
      <c r="BY523">
        <f t="shared" si="496"/>
        <v>8.2856233345134113E-6</v>
      </c>
    </row>
    <row r="524" spans="1:77" ht="15.75" thickBot="1">
      <c r="A524" s="1">
        <v>40570</v>
      </c>
      <c r="B524" s="3">
        <v>25.52</v>
      </c>
      <c r="C524" s="3">
        <v>341.4</v>
      </c>
      <c r="D524" s="3">
        <v>845</v>
      </c>
      <c r="E524" s="3">
        <v>869</v>
      </c>
      <c r="F524" s="2">
        <v>102.55</v>
      </c>
      <c r="G524" s="3">
        <v>4370</v>
      </c>
      <c r="H524" s="2">
        <v>297.2</v>
      </c>
      <c r="I524" s="3">
        <v>179</v>
      </c>
      <c r="J524" s="3">
        <v>455</v>
      </c>
      <c r="K524" s="3">
        <v>10300</v>
      </c>
      <c r="L524" s="3">
        <v>402.9</v>
      </c>
      <c r="M524" s="3">
        <v>189</v>
      </c>
      <c r="N524" s="3">
        <v>943.6</v>
      </c>
      <c r="O524" s="3">
        <v>1247.9000000000001</v>
      </c>
      <c r="Q524">
        <f t="shared" si="442"/>
        <v>-9.7012029491656965E-3</v>
      </c>
      <c r="R524">
        <f t="shared" si="443"/>
        <v>-2.8457598178713718E-2</v>
      </c>
      <c r="S524">
        <f t="shared" si="444"/>
        <v>-1.7720023626698169E-3</v>
      </c>
      <c r="T524">
        <f t="shared" si="445"/>
        <v>2.0756457564575122E-3</v>
      </c>
      <c r="U524">
        <f t="shared" si="446"/>
        <v>-1.8493284017909064E-3</v>
      </c>
      <c r="V524">
        <f t="shared" si="447"/>
        <v>1.145475372279496E-3</v>
      </c>
      <c r="W524">
        <f t="shared" si="448"/>
        <v>3.1944444444444407E-2</v>
      </c>
      <c r="X524">
        <f t="shared" si="449"/>
        <v>-5.2239635434033439E-3</v>
      </c>
      <c r="Y524">
        <f t="shared" si="450"/>
        <v>0</v>
      </c>
      <c r="Z524">
        <f t="shared" si="451"/>
        <v>-4.3499275012083135E-3</v>
      </c>
      <c r="AA524">
        <f t="shared" si="452"/>
        <v>8.0060045033775052E-3</v>
      </c>
      <c r="AB524">
        <f t="shared" si="453"/>
        <v>-1.5625E-2</v>
      </c>
      <c r="AC524">
        <f t="shared" si="454"/>
        <v>5.3270828894097589E-3</v>
      </c>
      <c r="AD524">
        <f t="shared" si="454"/>
        <v>2.6514542825005483E-3</v>
      </c>
      <c r="AG524">
        <f t="shared" si="455"/>
        <v>1.0374025877267749E-4</v>
      </c>
      <c r="AH524">
        <f t="shared" si="456"/>
        <v>7.0728031167089126E-4</v>
      </c>
      <c r="AI524">
        <f t="shared" si="457"/>
        <v>2.1646435982107765E-6</v>
      </c>
      <c r="AJ524">
        <f t="shared" si="458"/>
        <v>4.9014016488705646E-6</v>
      </c>
      <c r="AK524">
        <f t="shared" si="459"/>
        <v>2.4955126112720701E-6</v>
      </c>
      <c r="AL524">
        <f t="shared" si="460"/>
        <v>8.2555475157936752E-7</v>
      </c>
      <c r="AM524">
        <f t="shared" si="461"/>
        <v>1.111239892741765E-3</v>
      </c>
      <c r="AN524">
        <f t="shared" si="462"/>
        <v>1.5943856520550032E-5</v>
      </c>
      <c r="AO524">
        <f t="shared" si="463"/>
        <v>1.6765369436963319E-7</v>
      </c>
      <c r="AP524">
        <f t="shared" si="464"/>
        <v>2.3415257353243657E-5</v>
      </c>
      <c r="AQ524">
        <f t="shared" si="465"/>
        <v>6.9091173604691474E-5</v>
      </c>
      <c r="AR524">
        <f t="shared" si="466"/>
        <v>2.3913944216918858E-4</v>
      </c>
      <c r="AS524">
        <f t="shared" si="467"/>
        <v>2.6181941195650404E-5</v>
      </c>
      <c r="AT524">
        <f t="shared" si="468"/>
        <v>7.9093315937763933E-6</v>
      </c>
      <c r="AV524">
        <f t="shared" si="469"/>
        <v>0.16582914572864316</v>
      </c>
      <c r="AW524">
        <f t="shared" si="470"/>
        <v>-0.10768426555148992</v>
      </c>
      <c r="AX524">
        <f t="shared" si="471"/>
        <v>8.7376142066658058E-2</v>
      </c>
      <c r="AY524">
        <f t="shared" si="472"/>
        <v>-2.7964205816554809E-2</v>
      </c>
      <c r="AZ524">
        <f t="shared" si="473"/>
        <v>-1.2993262752646857E-2</v>
      </c>
      <c r="BA524">
        <f t="shared" si="474"/>
        <v>1.145475372279496E-3</v>
      </c>
      <c r="BB524">
        <f t="shared" si="475"/>
        <v>9.2245497978684171E-2</v>
      </c>
      <c r="BC524">
        <f t="shared" si="476"/>
        <v>-2.9810298102981029E-2</v>
      </c>
      <c r="BD524">
        <f t="shared" si="477"/>
        <v>-2.7777777777777776E-2</v>
      </c>
      <c r="BE524">
        <f t="shared" si="478"/>
        <v>0.03</v>
      </c>
      <c r="BF524">
        <f t="shared" si="479"/>
        <v>5.4712041884816695E-2</v>
      </c>
      <c r="BG524">
        <f t="shared" si="480"/>
        <v>-2.072538860103627E-2</v>
      </c>
      <c r="BH524">
        <f t="shared" si="481"/>
        <v>-6.0159362549800775E-2</v>
      </c>
      <c r="BI524">
        <f t="shared" si="482"/>
        <v>2.2952701041068939E-2</v>
      </c>
      <c r="BL524">
        <f t="shared" si="483"/>
        <v>2.3466323854080658E-2</v>
      </c>
      <c r="BM524">
        <f t="shared" si="484"/>
        <v>5.2092307269067731E-3</v>
      </c>
      <c r="BN524">
        <f t="shared" si="485"/>
        <v>8.7556697615251977E-3</v>
      </c>
      <c r="BO524">
        <f t="shared" si="486"/>
        <v>6.8095398005045104E-4</v>
      </c>
      <c r="BP524">
        <f t="shared" si="487"/>
        <v>7.913618729411851E-5</v>
      </c>
      <c r="BQ524">
        <f t="shared" si="488"/>
        <v>8.6571785945977437E-7</v>
      </c>
      <c r="BR524">
        <f t="shared" si="489"/>
        <v>1.4122764603643345E-2</v>
      </c>
      <c r="BS524">
        <f t="shared" si="490"/>
        <v>7.5009648586312302E-5</v>
      </c>
      <c r="BT524">
        <f t="shared" si="491"/>
        <v>1.3270787410178194E-3</v>
      </c>
      <c r="BU524">
        <f t="shared" si="492"/>
        <v>5.4368988571102382E-4</v>
      </c>
      <c r="BV524">
        <f t="shared" si="493"/>
        <v>3.7062825299665619E-3</v>
      </c>
      <c r="BW524">
        <f t="shared" si="494"/>
        <v>2.5036008765479015E-4</v>
      </c>
      <c r="BX524">
        <f t="shared" si="495"/>
        <v>4.054603744859905E-3</v>
      </c>
      <c r="BY524">
        <f t="shared" si="496"/>
        <v>7.0503432796337423E-4</v>
      </c>
    </row>
    <row r="525" spans="1:77" ht="15.75" thickBot="1">
      <c r="A525" s="1">
        <v>40569</v>
      </c>
      <c r="B525" s="3">
        <v>25.77</v>
      </c>
      <c r="C525" s="3">
        <v>351.4</v>
      </c>
      <c r="D525" s="3">
        <v>846.5</v>
      </c>
      <c r="E525" s="3">
        <v>867.2</v>
      </c>
      <c r="F525" s="2">
        <v>102.74</v>
      </c>
      <c r="G525" s="3">
        <v>4365</v>
      </c>
      <c r="H525" s="2">
        <v>288</v>
      </c>
      <c r="I525" s="3">
        <v>179.94</v>
      </c>
      <c r="J525" s="3">
        <v>455</v>
      </c>
      <c r="K525" s="3">
        <v>10345</v>
      </c>
      <c r="L525" s="3">
        <v>399.7</v>
      </c>
      <c r="M525" s="3">
        <v>192</v>
      </c>
      <c r="N525" s="3">
        <v>938.6</v>
      </c>
      <c r="O525" s="3">
        <v>1244.5999999999999</v>
      </c>
      <c r="Q525">
        <f t="shared" si="442"/>
        <v>3.0387844862055098E-2</v>
      </c>
      <c r="R525">
        <f t="shared" si="443"/>
        <v>6.8767908309454936E-3</v>
      </c>
      <c r="S525">
        <f t="shared" si="444"/>
        <v>1.7751479289940828E-3</v>
      </c>
      <c r="T525">
        <f t="shared" si="445"/>
        <v>2.0235294117647112E-2</v>
      </c>
      <c r="U525">
        <f t="shared" si="446"/>
        <v>2.830649097120469E-3</v>
      </c>
      <c r="V525">
        <f t="shared" si="447"/>
        <v>5.7603686635944703E-3</v>
      </c>
      <c r="W525">
        <f t="shared" si="448"/>
        <v>3.4111310592459608E-2</v>
      </c>
      <c r="X525">
        <f t="shared" si="449"/>
        <v>-1.1656952539550816E-3</v>
      </c>
      <c r="Y525">
        <f t="shared" si="450"/>
        <v>1.6759776536312849E-2</v>
      </c>
      <c r="Z525">
        <f t="shared" si="451"/>
        <v>2.935323383084577E-2</v>
      </c>
      <c r="AA525">
        <f t="shared" si="452"/>
        <v>-1.5517241379310372E-2</v>
      </c>
      <c r="AB525">
        <f t="shared" si="453"/>
        <v>6.8169900367069294E-3</v>
      </c>
      <c r="AC525">
        <f t="shared" si="454"/>
        <v>-1.9140791152700495E-3</v>
      </c>
      <c r="AD525">
        <f t="shared" si="454"/>
        <v>8.0997894054754584E-3</v>
      </c>
      <c r="AG525">
        <f t="shared" si="455"/>
        <v>8.9423436015858399E-4</v>
      </c>
      <c r="AH525">
        <f t="shared" si="456"/>
        <v>7.6381426690668786E-5</v>
      </c>
      <c r="AI525">
        <f t="shared" si="457"/>
        <v>4.3092674363181587E-6</v>
      </c>
      <c r="AJ525">
        <f t="shared" si="458"/>
        <v>4.1508191858637941E-4</v>
      </c>
      <c r="AK525">
        <f t="shared" si="459"/>
        <v>9.6116017938931247E-6</v>
      </c>
      <c r="AL525">
        <f t="shared" si="460"/>
        <v>3.0508982951310763E-5</v>
      </c>
      <c r="AM525">
        <f t="shared" si="461"/>
        <v>1.2604013161803115E-3</v>
      </c>
      <c r="AN525">
        <f t="shared" si="462"/>
        <v>4.2630964048884008E-9</v>
      </c>
      <c r="AO525">
        <f t="shared" si="463"/>
        <v>2.6733300246728112E-4</v>
      </c>
      <c r="AP525">
        <f t="shared" si="464"/>
        <v>8.3314376802353729E-4</v>
      </c>
      <c r="AQ525">
        <f t="shared" si="465"/>
        <v>2.3137865309835526E-4</v>
      </c>
      <c r="AR525">
        <f t="shared" si="466"/>
        <v>4.8690474057142557E-5</v>
      </c>
      <c r="AS525">
        <f t="shared" si="467"/>
        <v>4.5127898095403393E-6</v>
      </c>
      <c r="AT525">
        <f t="shared" si="468"/>
        <v>6.8238974718769828E-5</v>
      </c>
      <c r="AV525">
        <f t="shared" si="469"/>
        <v>0.19471488178025032</v>
      </c>
      <c r="AW525">
        <f t="shared" si="470"/>
        <v>-7.7932301233272216E-2</v>
      </c>
      <c r="AX525">
        <f t="shared" si="471"/>
        <v>8.9446589446589453E-2</v>
      </c>
      <c r="AY525">
        <f t="shared" si="472"/>
        <v>-1.6780045351473871E-2</v>
      </c>
      <c r="AZ525">
        <f t="shared" si="473"/>
        <v>-9.7349397590361948E-3</v>
      </c>
      <c r="BA525">
        <f t="shared" si="474"/>
        <v>-7.5034106412005461E-3</v>
      </c>
      <c r="BB525">
        <f t="shared" si="475"/>
        <v>6.8645640074211506E-2</v>
      </c>
      <c r="BC525">
        <f t="shared" si="476"/>
        <v>-1.2945693911135566E-2</v>
      </c>
      <c r="BD525">
        <f t="shared" si="477"/>
        <v>-1.9396551724137932E-2</v>
      </c>
      <c r="BE525">
        <f t="shared" si="478"/>
        <v>2.4156024156024157E-2</v>
      </c>
      <c r="BF525">
        <f t="shared" si="479"/>
        <v>4.3330723048812227E-2</v>
      </c>
      <c r="BG525">
        <f t="shared" si="480"/>
        <v>-5.2056220718372885E-4</v>
      </c>
      <c r="BH525">
        <f t="shared" si="481"/>
        <v>-6.1399999999999975E-2</v>
      </c>
      <c r="BI525">
        <f t="shared" si="482"/>
        <v>2.3267286031406688E-2</v>
      </c>
      <c r="BL525">
        <f t="shared" si="483"/>
        <v>3.3150560710587952E-2</v>
      </c>
      <c r="BM525">
        <f t="shared" si="484"/>
        <v>1.7997140163565563E-3</v>
      </c>
      <c r="BN525">
        <f t="shared" si="485"/>
        <v>9.1474272247862032E-3</v>
      </c>
      <c r="BO525">
        <f t="shared" si="486"/>
        <v>2.2233596698552002E-4</v>
      </c>
      <c r="BP525">
        <f t="shared" si="487"/>
        <v>3.1781736142177549E-5</v>
      </c>
      <c r="BQ525">
        <f t="shared" si="488"/>
        <v>5.9574414953052654E-5</v>
      </c>
      <c r="BR525">
        <f t="shared" si="489"/>
        <v>9.0705396133213666E-3</v>
      </c>
      <c r="BS525">
        <f t="shared" si="490"/>
        <v>6.7302221400307891E-5</v>
      </c>
      <c r="BT525">
        <f t="shared" si="491"/>
        <v>7.8668278189167687E-4</v>
      </c>
      <c r="BU525">
        <f t="shared" si="492"/>
        <v>3.0531211602518644E-4</v>
      </c>
      <c r="BV525">
        <f t="shared" si="493"/>
        <v>2.4500447418531004E-3</v>
      </c>
      <c r="BW525">
        <f t="shared" si="494"/>
        <v>1.9202407941521641E-5</v>
      </c>
      <c r="BX525">
        <f t="shared" si="495"/>
        <v>4.2141400171717639E-3</v>
      </c>
      <c r="BY525">
        <f t="shared" si="496"/>
        <v>7.218393165933783E-4</v>
      </c>
    </row>
    <row r="526" spans="1:77" ht="15.75" thickBot="1">
      <c r="A526" s="1">
        <v>40568</v>
      </c>
      <c r="B526" s="3">
        <v>25.01</v>
      </c>
      <c r="C526" s="3">
        <v>349</v>
      </c>
      <c r="D526" s="3">
        <v>845</v>
      </c>
      <c r="E526" s="3">
        <v>850</v>
      </c>
      <c r="F526" s="2">
        <v>102.45</v>
      </c>
      <c r="G526" s="3">
        <v>4340</v>
      </c>
      <c r="H526" s="2">
        <v>278.5</v>
      </c>
      <c r="I526" s="3">
        <v>180.15</v>
      </c>
      <c r="J526" s="3">
        <v>447.5</v>
      </c>
      <c r="K526" s="3">
        <v>10050</v>
      </c>
      <c r="L526" s="3">
        <v>406</v>
      </c>
      <c r="M526" s="3">
        <v>190.7</v>
      </c>
      <c r="N526" s="3">
        <v>940.4</v>
      </c>
      <c r="O526" s="3">
        <v>1234.5999999999999</v>
      </c>
      <c r="Q526">
        <f t="shared" si="442"/>
        <v>-2.7910685805421346E-3</v>
      </c>
      <c r="R526">
        <f t="shared" si="443"/>
        <v>-2.5139664804469275E-2</v>
      </c>
      <c r="S526">
        <f t="shared" si="444"/>
        <v>-2.8735632183908046E-2</v>
      </c>
      <c r="T526">
        <f t="shared" si="445"/>
        <v>-2.9680365296803651E-2</v>
      </c>
      <c r="U526">
        <f t="shared" si="446"/>
        <v>-6.0153293877946096E-3</v>
      </c>
      <c r="V526">
        <f t="shared" si="447"/>
        <v>1.3844023996308261E-3</v>
      </c>
      <c r="W526">
        <f t="shared" si="448"/>
        <v>3.5919540229893226E-4</v>
      </c>
      <c r="X526">
        <f t="shared" si="449"/>
        <v>6.4808089837420889E-3</v>
      </c>
      <c r="Y526">
        <f t="shared" si="450"/>
        <v>-9.9557522123893804E-3</v>
      </c>
      <c r="Z526">
        <f t="shared" si="451"/>
        <v>-4.9504950495049506E-3</v>
      </c>
      <c r="AA526">
        <f t="shared" si="452"/>
        <v>-9.7560975609756097E-3</v>
      </c>
      <c r="AB526">
        <f t="shared" si="453"/>
        <v>-6.2532569046379206E-3</v>
      </c>
      <c r="AC526">
        <f t="shared" si="454"/>
        <v>1.4909478168263868E-3</v>
      </c>
      <c r="AD526">
        <f t="shared" si="454"/>
        <v>-1.695994904052885E-2</v>
      </c>
      <c r="AG526">
        <f t="shared" si="455"/>
        <v>1.0726685050948509E-5</v>
      </c>
      <c r="AH526">
        <f t="shared" si="456"/>
        <v>5.4180982822365413E-4</v>
      </c>
      <c r="AI526">
        <f t="shared" si="457"/>
        <v>8.0854368603934708E-4</v>
      </c>
      <c r="AJ526">
        <f t="shared" si="458"/>
        <v>8.7273567912037476E-4</v>
      </c>
      <c r="AK526">
        <f t="shared" si="459"/>
        <v>3.3013299948185576E-5</v>
      </c>
      <c r="AL526">
        <f t="shared" si="460"/>
        <v>1.3168192782361774E-6</v>
      </c>
      <c r="AM526">
        <f t="shared" si="461"/>
        <v>3.0625558591260455E-6</v>
      </c>
      <c r="AN526">
        <f t="shared" si="462"/>
        <v>5.9471807252116444E-5</v>
      </c>
      <c r="AO526">
        <f t="shared" si="463"/>
        <v>1.074375280829389E-4</v>
      </c>
      <c r="AP526">
        <f t="shared" si="464"/>
        <v>2.9588149100044738E-5</v>
      </c>
      <c r="AQ526">
        <f t="shared" si="465"/>
        <v>8.930234893334086E-5</v>
      </c>
      <c r="AR526">
        <f t="shared" si="466"/>
        <v>3.711722764375689E-5</v>
      </c>
      <c r="AS526">
        <f t="shared" si="467"/>
        <v>1.6401774814577215E-6</v>
      </c>
      <c r="AT526">
        <f t="shared" si="468"/>
        <v>2.8220807863131792E-4</v>
      </c>
      <c r="AV526">
        <f t="shared" si="469"/>
        <v>0.16109563602599827</v>
      </c>
      <c r="AW526">
        <f t="shared" si="470"/>
        <v>-0.10512820512820513</v>
      </c>
      <c r="AX526">
        <f t="shared" si="471"/>
        <v>8.444558521560569E-2</v>
      </c>
      <c r="AY526">
        <f t="shared" si="472"/>
        <v>-4.3869516310461196E-2</v>
      </c>
      <c r="AZ526">
        <f t="shared" si="473"/>
        <v>-2.7988614800759037E-2</v>
      </c>
      <c r="BA526">
        <f t="shared" si="474"/>
        <v>-2.4719101123595506E-2</v>
      </c>
      <c r="BB526">
        <f t="shared" si="475"/>
        <v>4.1121495327102804E-2</v>
      </c>
      <c r="BC526">
        <f t="shared" si="476"/>
        <v>-1.5573770491803248E-2</v>
      </c>
      <c r="BD526">
        <f t="shared" si="477"/>
        <v>-3.5560344827586209E-2</v>
      </c>
      <c r="BE526">
        <f t="shared" si="478"/>
        <v>-1.4705882352941176E-2</v>
      </c>
      <c r="BF526">
        <f t="shared" si="479"/>
        <v>5.784262636789992E-2</v>
      </c>
      <c r="BG526">
        <f t="shared" si="480"/>
        <v>-1.7010309278350573E-2</v>
      </c>
      <c r="BH526">
        <f t="shared" si="481"/>
        <v>-5.9600000000000021E-2</v>
      </c>
      <c r="BI526">
        <f t="shared" si="482"/>
        <v>9.2373089184991045E-3</v>
      </c>
      <c r="BL526">
        <f t="shared" si="483"/>
        <v>2.2038503599786336E-2</v>
      </c>
      <c r="BM526">
        <f t="shared" si="484"/>
        <v>4.8467968460840921E-3</v>
      </c>
      <c r="BN526">
        <f t="shared" si="485"/>
        <v>8.2158233415007727E-3</v>
      </c>
      <c r="BO526">
        <f t="shared" si="486"/>
        <v>1.7640340568102219E-3</v>
      </c>
      <c r="BP526">
        <f t="shared" si="487"/>
        <v>5.7078964292233488E-4</v>
      </c>
      <c r="BQ526">
        <f t="shared" si="488"/>
        <v>6.2171118246858196E-4</v>
      </c>
      <c r="BR526">
        <f t="shared" si="489"/>
        <v>4.585353163946238E-3</v>
      </c>
      <c r="BS526">
        <f t="shared" si="490"/>
        <v>3.1088614821331227E-5</v>
      </c>
      <c r="BT526">
        <f t="shared" si="491"/>
        <v>1.9546707923846262E-3</v>
      </c>
      <c r="BU526">
        <f t="shared" si="492"/>
        <v>4.5747750329028052E-4</v>
      </c>
      <c r="BV526">
        <f t="shared" si="493"/>
        <v>4.0972583316425584E-3</v>
      </c>
      <c r="BW526">
        <f t="shared" si="494"/>
        <v>1.4659620198935797E-4</v>
      </c>
      <c r="BX526">
        <f t="shared" si="495"/>
        <v>3.9836809486615459E-3</v>
      </c>
      <c r="BY526">
        <f t="shared" si="496"/>
        <v>1.6479088986621888E-4</v>
      </c>
    </row>
    <row r="527" spans="1:77" ht="15.75" thickBot="1">
      <c r="A527" s="1">
        <v>40567</v>
      </c>
      <c r="B527" s="3">
        <v>25.08</v>
      </c>
      <c r="C527" s="3">
        <v>358</v>
      </c>
      <c r="D527" s="3">
        <v>870</v>
      </c>
      <c r="E527" s="3">
        <v>876</v>
      </c>
      <c r="F527" s="2">
        <v>103.07</v>
      </c>
      <c r="G527" s="3">
        <v>4334</v>
      </c>
      <c r="H527" s="2">
        <v>278.39999999999998</v>
      </c>
      <c r="I527" s="3">
        <v>178.99</v>
      </c>
      <c r="J527" s="3">
        <v>452</v>
      </c>
      <c r="K527" s="3">
        <v>10100</v>
      </c>
      <c r="L527" s="3">
        <v>410</v>
      </c>
      <c r="M527" s="3">
        <v>191.9</v>
      </c>
      <c r="N527" s="3">
        <v>939</v>
      </c>
      <c r="O527" s="3">
        <v>1255.9000000000001</v>
      </c>
      <c r="Q527">
        <f t="shared" si="442"/>
        <v>1.0475423045930621E-2</v>
      </c>
      <c r="R527">
        <f t="shared" si="443"/>
        <v>-2.185792349726776E-2</v>
      </c>
      <c r="S527">
        <f t="shared" si="444"/>
        <v>-1.0238907849829351E-2</v>
      </c>
      <c r="T527">
        <f t="shared" si="445"/>
        <v>-1.4179608372721159E-2</v>
      </c>
      <c r="U527">
        <f t="shared" si="446"/>
        <v>5.0706972208678308E-3</v>
      </c>
      <c r="V527">
        <f t="shared" si="447"/>
        <v>-1.0050251256281407E-2</v>
      </c>
      <c r="W527">
        <f t="shared" si="448"/>
        <v>-6.0692609782222254E-3</v>
      </c>
      <c r="X527">
        <f t="shared" si="449"/>
        <v>-1.6484422221001153E-2</v>
      </c>
      <c r="Y527">
        <f t="shared" si="450"/>
        <v>1.9951230325869589E-3</v>
      </c>
      <c r="Z527">
        <f t="shared" si="451"/>
        <v>-4.9480455220188031E-4</v>
      </c>
      <c r="AA527">
        <f t="shared" si="452"/>
        <v>-2.4330900243309003E-3</v>
      </c>
      <c r="AB527">
        <f t="shared" si="453"/>
        <v>-5.6994818652849446E-3</v>
      </c>
      <c r="AC527">
        <f t="shared" si="454"/>
        <v>-1.2202819272038735E-2</v>
      </c>
      <c r="AD527">
        <f t="shared" si="454"/>
        <v>-9.6987856804919993E-3</v>
      </c>
      <c r="AG527">
        <f t="shared" si="455"/>
        <v>9.9826670985168282E-5</v>
      </c>
      <c r="AH527">
        <f t="shared" si="456"/>
        <v>3.9980272430948982E-4</v>
      </c>
      <c r="AI527">
        <f t="shared" si="457"/>
        <v>9.876738730389883E-5</v>
      </c>
      <c r="AJ527">
        <f t="shared" si="458"/>
        <v>1.9715931856505376E-4</v>
      </c>
      <c r="AK527">
        <f t="shared" si="459"/>
        <v>2.8518873159734559E-5</v>
      </c>
      <c r="AL527">
        <f t="shared" si="460"/>
        <v>1.0582496530982465E-4</v>
      </c>
      <c r="AM527">
        <f t="shared" si="461"/>
        <v>2.1887804771383552E-5</v>
      </c>
      <c r="AN527">
        <f t="shared" si="462"/>
        <v>2.3266726634646971E-4</v>
      </c>
      <c r="AO527">
        <f t="shared" si="463"/>
        <v>2.5143419580628631E-6</v>
      </c>
      <c r="AP527">
        <f t="shared" si="464"/>
        <v>9.6787912097259451E-7</v>
      </c>
      <c r="AQ527">
        <f t="shared" si="465"/>
        <v>4.5240629373524709E-6</v>
      </c>
      <c r="AR527">
        <f t="shared" si="466"/>
        <v>3.0676266347597097E-5</v>
      </c>
      <c r="AS527">
        <f t="shared" si="467"/>
        <v>1.5408438002195073E-4</v>
      </c>
      <c r="AT527">
        <f t="shared" si="468"/>
        <v>9.0971280267293348E-5</v>
      </c>
      <c r="AV527">
        <f t="shared" si="469"/>
        <v>0.16218721037998149</v>
      </c>
      <c r="AW527">
        <f t="shared" si="470"/>
        <v>-7.3019161056447415E-2</v>
      </c>
      <c r="AX527">
        <f t="shared" si="471"/>
        <v>0.12330535829567463</v>
      </c>
      <c r="AY527">
        <f t="shared" si="472"/>
        <v>-3.4129692832764505E-3</v>
      </c>
      <c r="AZ527">
        <f t="shared" si="473"/>
        <v>-4.1545893719807424E-3</v>
      </c>
      <c r="BA527">
        <f t="shared" si="474"/>
        <v>-5.4331224089024653E-2</v>
      </c>
      <c r="BB527">
        <f t="shared" si="475"/>
        <v>3.1493145609484997E-2</v>
      </c>
      <c r="BC527">
        <f t="shared" si="476"/>
        <v>-2.0306513409961573E-2</v>
      </c>
      <c r="BD527">
        <f t="shared" si="477"/>
        <v>-2.3758099352051837E-2</v>
      </c>
      <c r="BE527">
        <f t="shared" si="478"/>
        <v>3.8763542391412383E-3</v>
      </c>
      <c r="BF527">
        <f t="shared" si="479"/>
        <v>6.7708333333333329E-2</v>
      </c>
      <c r="BG527">
        <f t="shared" si="480"/>
        <v>3.661087866108876E-3</v>
      </c>
      <c r="BH527">
        <f t="shared" si="481"/>
        <v>-5.8174523570712136E-2</v>
      </c>
      <c r="BI527">
        <f t="shared" si="482"/>
        <v>2.6313638963798354E-2</v>
      </c>
      <c r="BL527">
        <f t="shared" si="483"/>
        <v>2.2363791656499325E-2</v>
      </c>
      <c r="BM527">
        <f t="shared" si="484"/>
        <v>1.4069923137545537E-3</v>
      </c>
      <c r="BN527">
        <f t="shared" si="485"/>
        <v>1.6770496605346998E-2</v>
      </c>
      <c r="BO527">
        <f t="shared" si="486"/>
        <v>2.3834987872724906E-6</v>
      </c>
      <c r="BP527">
        <f t="shared" si="487"/>
        <v>3.2694233572591686E-9</v>
      </c>
      <c r="BQ527">
        <f t="shared" si="488"/>
        <v>2.9752944642582723E-3</v>
      </c>
      <c r="BR527">
        <f t="shared" si="489"/>
        <v>3.3740863386049107E-3</v>
      </c>
      <c r="BS527">
        <f t="shared" si="490"/>
        <v>7.1060451002191653E-7</v>
      </c>
      <c r="BT527">
        <f t="shared" si="491"/>
        <v>1.0503700856246284E-3</v>
      </c>
      <c r="BU527">
        <f t="shared" si="492"/>
        <v>7.8763701198558559E-6</v>
      </c>
      <c r="BV527">
        <f t="shared" si="493"/>
        <v>5.4575949561762429E-3</v>
      </c>
      <c r="BW527">
        <f t="shared" si="494"/>
        <v>7.3337048331591949E-5</v>
      </c>
      <c r="BX527">
        <f t="shared" si="495"/>
        <v>3.8057710281308508E-3</v>
      </c>
      <c r="BY527">
        <f t="shared" si="496"/>
        <v>8.9481272257051117E-4</v>
      </c>
    </row>
    <row r="528" spans="1:77" ht="15.75" thickBot="1">
      <c r="A528" s="1">
        <v>40564</v>
      </c>
      <c r="B528" s="3">
        <v>24.82</v>
      </c>
      <c r="C528" s="3">
        <v>366</v>
      </c>
      <c r="D528" s="3">
        <v>879</v>
      </c>
      <c r="E528" s="3">
        <v>888.6</v>
      </c>
      <c r="F528" s="2">
        <v>102.55</v>
      </c>
      <c r="G528" s="3">
        <v>4378</v>
      </c>
      <c r="H528" s="2">
        <v>280.10000000000002</v>
      </c>
      <c r="I528" s="3">
        <v>181.99</v>
      </c>
      <c r="J528" s="3">
        <v>451.1</v>
      </c>
      <c r="K528" s="3">
        <v>10105</v>
      </c>
      <c r="L528" s="3">
        <v>411</v>
      </c>
      <c r="M528" s="3">
        <v>193</v>
      </c>
      <c r="N528" s="3">
        <v>950.6</v>
      </c>
      <c r="O528" s="3">
        <v>1268.2</v>
      </c>
      <c r="Q528">
        <f t="shared" si="442"/>
        <v>-1.4688368400158832E-2</v>
      </c>
      <c r="R528">
        <f t="shared" si="443"/>
        <v>1.9214703425229678E-2</v>
      </c>
      <c r="S528">
        <f t="shared" si="444"/>
        <v>2.8070175438596492E-2</v>
      </c>
      <c r="T528">
        <f t="shared" si="445"/>
        <v>6.756756756757013E-4</v>
      </c>
      <c r="U528">
        <f t="shared" si="446"/>
        <v>-4.8520135856380403E-3</v>
      </c>
      <c r="V528">
        <f t="shared" si="447"/>
        <v>1.5777262180974479E-2</v>
      </c>
      <c r="W528">
        <f t="shared" si="448"/>
        <v>-2.1375133594583751E-3</v>
      </c>
      <c r="X528">
        <f t="shared" si="449"/>
        <v>-5.4647794961473302E-3</v>
      </c>
      <c r="Y528">
        <f t="shared" si="450"/>
        <v>-8.5714285714285215E-3</v>
      </c>
      <c r="Z528">
        <f t="shared" si="451"/>
        <v>-1.318359375E-2</v>
      </c>
      <c r="AA528">
        <f t="shared" si="452"/>
        <v>7.3529411764705881E-3</v>
      </c>
      <c r="AB528">
        <f t="shared" si="453"/>
        <v>-2.1198490253864673E-3</v>
      </c>
      <c r="AC528">
        <f t="shared" si="454"/>
        <v>1.2639561828523757E-3</v>
      </c>
      <c r="AD528">
        <f t="shared" si="454"/>
        <v>1.0759544114130867E-2</v>
      </c>
      <c r="AG528">
        <f t="shared" si="455"/>
        <v>2.3020359268633006E-4</v>
      </c>
      <c r="AH528">
        <f t="shared" si="456"/>
        <v>4.442635112300633E-4</v>
      </c>
      <c r="AI528">
        <f t="shared" si="457"/>
        <v>8.0490825162849073E-4</v>
      </c>
      <c r="AJ528">
        <f t="shared" si="458"/>
        <v>6.6249972179707786E-7</v>
      </c>
      <c r="AK528">
        <f t="shared" si="459"/>
        <v>2.0998429532221699E-5</v>
      </c>
      <c r="AL528">
        <f t="shared" si="460"/>
        <v>2.4150363570276347E-4</v>
      </c>
      <c r="AM528">
        <f t="shared" si="461"/>
        <v>5.5755014067775865E-7</v>
      </c>
      <c r="AN528">
        <f t="shared" si="462"/>
        <v>1.7924993433879328E-5</v>
      </c>
      <c r="AO528">
        <f t="shared" si="463"/>
        <v>8.0656276245434779E-5</v>
      </c>
      <c r="AP528">
        <f t="shared" si="464"/>
        <v>1.8693992719851318E-4</v>
      </c>
      <c r="AQ528">
        <f t="shared" si="465"/>
        <v>5.8660996818366779E-5</v>
      </c>
      <c r="AR528">
        <f t="shared" si="466"/>
        <v>3.837614721677533E-6</v>
      </c>
      <c r="AS528">
        <f t="shared" si="467"/>
        <v>1.1102889722152887E-6</v>
      </c>
      <c r="AT528">
        <f t="shared" si="468"/>
        <v>1.1925608017056604E-4</v>
      </c>
      <c r="AV528">
        <f t="shared" si="469"/>
        <v>0.17075471698113212</v>
      </c>
      <c r="AW528">
        <f t="shared" si="470"/>
        <v>-2.1651964715316819E-2</v>
      </c>
      <c r="AX528">
        <f t="shared" si="471"/>
        <v>0.14007782101167315</v>
      </c>
      <c r="AY528">
        <f t="shared" si="472"/>
        <v>2.1379310344827613E-2</v>
      </c>
      <c r="AZ528">
        <f t="shared" si="473"/>
        <v>1.0145784081954306E-2</v>
      </c>
      <c r="BA528">
        <f t="shared" si="474"/>
        <v>-3.3554083885209716E-2</v>
      </c>
      <c r="BB528">
        <f t="shared" si="475"/>
        <v>6.5019011406844199E-2</v>
      </c>
      <c r="BC528">
        <f t="shared" si="476"/>
        <v>-1.8921832884096986E-2</v>
      </c>
      <c r="BD528">
        <f t="shared" si="477"/>
        <v>-2.8848223896663031E-2</v>
      </c>
      <c r="BE528">
        <f t="shared" si="478"/>
        <v>1.5577889447236181E-2</v>
      </c>
      <c r="BF528">
        <f t="shared" si="479"/>
        <v>6.1741152157065299E-2</v>
      </c>
      <c r="BG528">
        <f t="shared" si="480"/>
        <v>5.208333333333333E-3</v>
      </c>
      <c r="BH528">
        <f t="shared" si="481"/>
        <v>-3.3943089430894288E-2</v>
      </c>
      <c r="BI528">
        <f t="shared" si="482"/>
        <v>4.4645799011532164E-2</v>
      </c>
      <c r="BL528">
        <f t="shared" si="483"/>
        <v>2.499965422377386E-2</v>
      </c>
      <c r="BM528">
        <f t="shared" si="484"/>
        <v>1.9202476689852659E-4</v>
      </c>
      <c r="BN528">
        <f t="shared" si="485"/>
        <v>2.1395911893838847E-2</v>
      </c>
      <c r="BO528">
        <f t="shared" si="486"/>
        <v>5.4048908917738727E-4</v>
      </c>
      <c r="BP528">
        <f t="shared" si="487"/>
        <v>2.0286859191030583E-4</v>
      </c>
      <c r="BQ528">
        <f t="shared" si="488"/>
        <v>1.1403534420712067E-3</v>
      </c>
      <c r="BR528">
        <f t="shared" si="489"/>
        <v>8.3928963130626127E-3</v>
      </c>
      <c r="BS528">
        <f t="shared" si="490"/>
        <v>4.9624429566069708E-6</v>
      </c>
      <c r="BT528">
        <f t="shared" si="491"/>
        <v>1.4062153561170863E-3</v>
      </c>
      <c r="BU528">
        <f t="shared" si="492"/>
        <v>7.9121879966148712E-5</v>
      </c>
      <c r="BV528">
        <f t="shared" si="493"/>
        <v>4.6115447806978366E-3</v>
      </c>
      <c r="BW528">
        <f t="shared" si="494"/>
        <v>1.0223132525943243E-4</v>
      </c>
      <c r="BX528">
        <f t="shared" si="495"/>
        <v>1.4032139417446846E-3</v>
      </c>
      <c r="BY528">
        <f t="shared" si="496"/>
        <v>2.3276360368408135E-3</v>
      </c>
    </row>
    <row r="529" spans="1:77" ht="15.75" thickBot="1">
      <c r="A529" s="1">
        <v>40563</v>
      </c>
      <c r="B529" s="3">
        <v>25.19</v>
      </c>
      <c r="C529" s="3">
        <v>359.1</v>
      </c>
      <c r="D529" s="3">
        <v>855</v>
      </c>
      <c r="E529" s="3">
        <v>888</v>
      </c>
      <c r="F529" s="2">
        <v>103.05</v>
      </c>
      <c r="G529" s="3">
        <v>4310</v>
      </c>
      <c r="H529" s="2">
        <v>280.7</v>
      </c>
      <c r="I529" s="3">
        <v>182.99</v>
      </c>
      <c r="J529" s="3">
        <v>455</v>
      </c>
      <c r="K529" s="3">
        <v>10240</v>
      </c>
      <c r="L529" s="3">
        <v>408</v>
      </c>
      <c r="M529" s="3">
        <v>193.41</v>
      </c>
      <c r="N529" s="3">
        <v>949.4</v>
      </c>
      <c r="O529" s="3">
        <v>1254.7</v>
      </c>
      <c r="Q529">
        <f t="shared" si="442"/>
        <v>-9.4376720408965182E-3</v>
      </c>
      <c r="R529">
        <f t="shared" si="443"/>
        <v>-1.3190436933223288E-2</v>
      </c>
      <c r="S529">
        <f t="shared" si="444"/>
        <v>-2.2857142857142857E-2</v>
      </c>
      <c r="T529">
        <f t="shared" si="445"/>
        <v>-1.1259993244006613E-4</v>
      </c>
      <c r="U529">
        <f t="shared" si="446"/>
        <v>-8.1809432146295324E-3</v>
      </c>
      <c r="V529">
        <f t="shared" si="447"/>
        <v>-1.8223234624145785E-2</v>
      </c>
      <c r="W529">
        <f t="shared" si="448"/>
        <v>-5.1368705643798543E-2</v>
      </c>
      <c r="X529">
        <f t="shared" si="449"/>
        <v>-4.9483414899401659E-3</v>
      </c>
      <c r="Y529">
        <f t="shared" si="450"/>
        <v>-1.7278617710583154E-2</v>
      </c>
      <c r="Z529">
        <f t="shared" si="451"/>
        <v>-4.859086491739553E-3</v>
      </c>
      <c r="AA529">
        <f t="shared" si="452"/>
        <v>0</v>
      </c>
      <c r="AB529">
        <f t="shared" si="453"/>
        <v>7.3437499999999822E-3</v>
      </c>
      <c r="AC529">
        <f t="shared" si="454"/>
        <v>-5.8638743455497622E-3</v>
      </c>
      <c r="AD529">
        <f t="shared" si="454"/>
        <v>-1.3367932688527168E-2</v>
      </c>
      <c r="AG529">
        <f t="shared" si="455"/>
        <v>9.8441426592784414E-5</v>
      </c>
      <c r="AH529">
        <f t="shared" si="456"/>
        <v>1.2831408984925516E-4</v>
      </c>
      <c r="AI529">
        <f t="shared" si="457"/>
        <v>5.0879177988612126E-4</v>
      </c>
      <c r="AJ529">
        <f t="shared" si="458"/>
        <v>6.5870509813943473E-10</v>
      </c>
      <c r="AK529">
        <f t="shared" si="459"/>
        <v>6.2589205163688996E-5</v>
      </c>
      <c r="AL529">
        <f t="shared" si="460"/>
        <v>3.407756449975336E-4</v>
      </c>
      <c r="AM529">
        <f t="shared" si="461"/>
        <v>2.4977889977113982E-3</v>
      </c>
      <c r="AN529">
        <f t="shared" si="462"/>
        <v>1.3818719604134517E-5</v>
      </c>
      <c r="AO529">
        <f t="shared" si="463"/>
        <v>3.1286792905988072E-4</v>
      </c>
      <c r="AP529">
        <f t="shared" si="464"/>
        <v>2.8602071111918151E-5</v>
      </c>
      <c r="AQ529">
        <f t="shared" si="465"/>
        <v>9.3700610143068842E-8</v>
      </c>
      <c r="AR529">
        <f t="shared" si="466"/>
        <v>5.6319260434303098E-5</v>
      </c>
      <c r="AS529">
        <f t="shared" si="467"/>
        <v>3.6895031226393912E-5</v>
      </c>
      <c r="AT529">
        <f t="shared" si="468"/>
        <v>1.7442573599380773E-4</v>
      </c>
      <c r="AV529">
        <f t="shared" si="469"/>
        <v>0.21514712976362763</v>
      </c>
      <c r="AW529">
        <f t="shared" si="470"/>
        <v>-3.233629749393694E-2</v>
      </c>
      <c r="AX529">
        <f t="shared" si="471"/>
        <v>0.11038961038961038</v>
      </c>
      <c r="AY529">
        <f t="shared" si="472"/>
        <v>3.9812646370023422E-2</v>
      </c>
      <c r="AZ529">
        <f t="shared" si="473"/>
        <v>4.8321464903357071E-2</v>
      </c>
      <c r="BA529">
        <f t="shared" si="474"/>
        <v>-2.1566401816118047E-2</v>
      </c>
      <c r="BB529">
        <f t="shared" si="475"/>
        <v>0.10035280282242257</v>
      </c>
      <c r="BC529">
        <f t="shared" si="476"/>
        <v>-8.1904553893184058E-4</v>
      </c>
      <c r="BD529">
        <f t="shared" si="477"/>
        <v>2.1982853374372991E-4</v>
      </c>
      <c r="BE529">
        <f t="shared" si="478"/>
        <v>2.4E-2</v>
      </c>
      <c r="BF529">
        <f t="shared" si="479"/>
        <v>5.019305019305019E-2</v>
      </c>
      <c r="BG529">
        <f t="shared" si="480"/>
        <v>7.3437499999999822E-3</v>
      </c>
      <c r="BH529">
        <f t="shared" si="481"/>
        <v>-4.5925032660034212E-2</v>
      </c>
      <c r="BI529">
        <f t="shared" si="482"/>
        <v>4.6106386526596592E-2</v>
      </c>
      <c r="BL529">
        <f t="shared" si="483"/>
        <v>4.1008356977477199E-2</v>
      </c>
      <c r="BM529">
        <f t="shared" si="484"/>
        <v>1.0067721814211446E-5</v>
      </c>
      <c r="BN529">
        <f t="shared" si="485"/>
        <v>1.3592109846430948E-2</v>
      </c>
      <c r="BO529">
        <f t="shared" si="486"/>
        <v>1.7373688869664681E-3</v>
      </c>
      <c r="BP529">
        <f t="shared" si="487"/>
        <v>2.7477384985927634E-3</v>
      </c>
      <c r="BQ529">
        <f t="shared" si="488"/>
        <v>4.7443102317820522E-4</v>
      </c>
      <c r="BR529">
        <f t="shared" si="489"/>
        <v>1.6115424863060387E-2</v>
      </c>
      <c r="BS529">
        <f t="shared" si="490"/>
        <v>4.1332685088268283E-4</v>
      </c>
      <c r="BT529">
        <f t="shared" si="491"/>
        <v>7.1089950237647963E-5</v>
      </c>
      <c r="BU529">
        <f t="shared" si="492"/>
        <v>2.9988398237375079E-4</v>
      </c>
      <c r="BV529">
        <f t="shared" si="493"/>
        <v>3.1764782068449239E-3</v>
      </c>
      <c r="BW529">
        <f t="shared" si="494"/>
        <v>1.4997351513473616E-4</v>
      </c>
      <c r="BX529">
        <f t="shared" si="495"/>
        <v>2.4444560465802564E-3</v>
      </c>
      <c r="BY529">
        <f t="shared" si="496"/>
        <v>2.4707031377721542E-3</v>
      </c>
    </row>
    <row r="530" spans="1:77" ht="15.75" thickBot="1">
      <c r="A530" s="1">
        <v>40562</v>
      </c>
      <c r="B530" s="3">
        <v>25.43</v>
      </c>
      <c r="C530" s="3">
        <v>363.9</v>
      </c>
      <c r="D530" s="3">
        <v>875</v>
      </c>
      <c r="E530" s="3">
        <v>888.1</v>
      </c>
      <c r="F530" s="2">
        <v>103.9</v>
      </c>
      <c r="G530" s="3">
        <v>4390</v>
      </c>
      <c r="H530" s="2">
        <v>295.89999999999998</v>
      </c>
      <c r="I530" s="3">
        <v>183.9</v>
      </c>
      <c r="J530" s="3">
        <v>463</v>
      </c>
      <c r="K530" s="3">
        <v>10290</v>
      </c>
      <c r="L530" s="3">
        <v>408</v>
      </c>
      <c r="M530" s="3">
        <v>192</v>
      </c>
      <c r="N530" s="3">
        <v>955</v>
      </c>
      <c r="O530" s="3">
        <v>1271.7</v>
      </c>
      <c r="Q530">
        <f t="shared" si="442"/>
        <v>4.1786153215895107E-2</v>
      </c>
      <c r="R530">
        <f t="shared" si="443"/>
        <v>-3.0136986301370484E-3</v>
      </c>
      <c r="S530">
        <f t="shared" si="444"/>
        <v>3.5554536070650567E-3</v>
      </c>
      <c r="T530">
        <f t="shared" si="445"/>
        <v>-1.0123734533183095E-3</v>
      </c>
      <c r="U530">
        <f t="shared" si="446"/>
        <v>-9.5328884652049559E-3</v>
      </c>
      <c r="V530">
        <f t="shared" si="447"/>
        <v>-1.8775145283862316E-2</v>
      </c>
      <c r="W530">
        <f t="shared" si="448"/>
        <v>-1.3666666666666742E-2</v>
      </c>
      <c r="X530">
        <f t="shared" si="449"/>
        <v>2.0023295801209241E-2</v>
      </c>
      <c r="Y530">
        <f t="shared" si="450"/>
        <v>-1.279317697228145E-2</v>
      </c>
      <c r="Z530">
        <f t="shared" si="451"/>
        <v>-9.7087378640776695E-4</v>
      </c>
      <c r="AA530">
        <f t="shared" si="452"/>
        <v>4.9261083743842365E-3</v>
      </c>
      <c r="AB530">
        <f t="shared" si="453"/>
        <v>-1.0309278350515464E-2</v>
      </c>
      <c r="AC530">
        <f t="shared" si="454"/>
        <v>-5.208333333333333E-3</v>
      </c>
      <c r="AD530">
        <f t="shared" si="454"/>
        <v>-3.6041682989891946E-3</v>
      </c>
      <c r="AG530">
        <f t="shared" si="455"/>
        <v>1.7058601569886983E-3</v>
      </c>
      <c r="AH530">
        <f t="shared" si="456"/>
        <v>1.324438764474569E-6</v>
      </c>
      <c r="AI530">
        <f t="shared" si="457"/>
        <v>1.4870148779579219E-5</v>
      </c>
      <c r="AJ530">
        <f t="shared" si="458"/>
        <v>7.6406526783578141E-7</v>
      </c>
      <c r="AK530">
        <f t="shared" si="459"/>
        <v>8.5808341893536881E-5</v>
      </c>
      <c r="AL530">
        <f t="shared" si="460"/>
        <v>3.6145691286614717E-4</v>
      </c>
      <c r="AM530">
        <f t="shared" si="461"/>
        <v>1.50696397698925E-4</v>
      </c>
      <c r="AN530">
        <f t="shared" si="462"/>
        <v>4.5174456483671529E-4</v>
      </c>
      <c r="AO530">
        <f t="shared" si="463"/>
        <v>1.7430950058320438E-4</v>
      </c>
      <c r="AP530">
        <f t="shared" si="464"/>
        <v>2.1312429339840031E-6</v>
      </c>
      <c r="AQ530">
        <f t="shared" si="465"/>
        <v>2.7376062591581851E-5</v>
      </c>
      <c r="AR530">
        <f t="shared" si="466"/>
        <v>1.0299027441684984E-4</v>
      </c>
      <c r="AS530">
        <f t="shared" si="467"/>
        <v>2.9361085181478623E-5</v>
      </c>
      <c r="AT530">
        <f t="shared" si="468"/>
        <v>1.1856102720738189E-5</v>
      </c>
      <c r="AV530">
        <f t="shared" si="469"/>
        <v>0.23746958637469581</v>
      </c>
      <c r="AW530">
        <f t="shared" si="470"/>
        <v>-6.0092870800329016E-3</v>
      </c>
      <c r="AX530">
        <f t="shared" si="471"/>
        <v>0.13049095607235142</v>
      </c>
      <c r="AY530">
        <f t="shared" si="472"/>
        <v>5.1005917159763339E-2</v>
      </c>
      <c r="AZ530">
        <f t="shared" si="473"/>
        <v>5.1619433198380651E-2</v>
      </c>
      <c r="BA530">
        <f t="shared" si="474"/>
        <v>9.1954022988505746E-3</v>
      </c>
      <c r="BB530">
        <f t="shared" si="475"/>
        <v>0.17374057913526372</v>
      </c>
      <c r="BC530">
        <f t="shared" si="476"/>
        <v>1.0887316276538763E-3</v>
      </c>
      <c r="BD530">
        <f t="shared" si="477"/>
        <v>1.9823788546255508E-2</v>
      </c>
      <c r="BE530">
        <f t="shared" si="478"/>
        <v>2.9000000000000001E-2</v>
      </c>
      <c r="BF530">
        <f t="shared" si="479"/>
        <v>6.7503924646781815E-2</v>
      </c>
      <c r="BG530">
        <f t="shared" si="480"/>
        <v>-4.6656298600311332E-3</v>
      </c>
      <c r="BH530">
        <f t="shared" si="481"/>
        <v>9.8837878264871684E-2</v>
      </c>
      <c r="BI530">
        <f t="shared" si="482"/>
        <v>7.0724930538014652E-2</v>
      </c>
      <c r="BL530">
        <f t="shared" si="483"/>
        <v>5.0547476232429736E-2</v>
      </c>
      <c r="BM530">
        <f t="shared" si="484"/>
        <v>8.7024868816422776E-4</v>
      </c>
      <c r="BN530">
        <f t="shared" si="485"/>
        <v>1.8683212928314614E-2</v>
      </c>
      <c r="BO530">
        <f t="shared" si="486"/>
        <v>2.7957685895925312E-3</v>
      </c>
      <c r="BP530">
        <f t="shared" si="487"/>
        <v>3.1043666717523923E-3</v>
      </c>
      <c r="BQ530">
        <f t="shared" si="488"/>
        <v>8.064698305011821E-5</v>
      </c>
      <c r="BR530">
        <f t="shared" si="489"/>
        <v>4.0133839626167976E-2</v>
      </c>
      <c r="BS530">
        <f t="shared" si="490"/>
        <v>4.9453836869474497E-4</v>
      </c>
      <c r="BT530">
        <f t="shared" si="491"/>
        <v>1.2482418341875856E-4</v>
      </c>
      <c r="BU530">
        <f t="shared" si="492"/>
        <v>4.9805556848814508E-4</v>
      </c>
      <c r="BV530">
        <f t="shared" si="493"/>
        <v>5.4274351361445197E-3</v>
      </c>
      <c r="BW530">
        <f t="shared" si="494"/>
        <v>5.6163106465313439E-8</v>
      </c>
      <c r="BX530">
        <f t="shared" si="495"/>
        <v>9.0861827088023327E-3</v>
      </c>
      <c r="BY530">
        <f t="shared" si="496"/>
        <v>5.5241628163696377E-3</v>
      </c>
    </row>
    <row r="531" spans="1:77" ht="15.75" thickBot="1">
      <c r="A531" s="1">
        <v>40561</v>
      </c>
      <c r="B531" s="3">
        <v>24.41</v>
      </c>
      <c r="C531" s="3">
        <v>365</v>
      </c>
      <c r="D531" s="3">
        <v>871.9</v>
      </c>
      <c r="E531" s="3">
        <v>889</v>
      </c>
      <c r="F531" s="2">
        <v>104.9</v>
      </c>
      <c r="G531" s="3">
        <v>4474</v>
      </c>
      <c r="H531" s="2">
        <v>300</v>
      </c>
      <c r="I531" s="3">
        <v>180.29</v>
      </c>
      <c r="J531" s="3">
        <v>469</v>
      </c>
      <c r="K531" s="3">
        <v>10300</v>
      </c>
      <c r="L531" s="3">
        <v>406</v>
      </c>
      <c r="M531" s="3">
        <v>194</v>
      </c>
      <c r="N531" s="3">
        <v>960</v>
      </c>
      <c r="O531" s="3">
        <v>1276.3</v>
      </c>
      <c r="Q531">
        <f t="shared" si="442"/>
        <v>4.3162393162393231E-2</v>
      </c>
      <c r="R531">
        <f t="shared" si="443"/>
        <v>-7.8825767871703659E-3</v>
      </c>
      <c r="S531">
        <f t="shared" si="444"/>
        <v>2.8183962264150916E-2</v>
      </c>
      <c r="T531">
        <f t="shared" si="445"/>
        <v>3.5889070146818872E-2</v>
      </c>
      <c r="U531">
        <f t="shared" si="446"/>
        <v>2.44140625E-2</v>
      </c>
      <c r="V531">
        <f t="shared" si="447"/>
        <v>-7.9822616407982262E-3</v>
      </c>
      <c r="W531">
        <f t="shared" si="448"/>
        <v>1.6694490818030051E-3</v>
      </c>
      <c r="X531">
        <f t="shared" si="449"/>
        <v>5.0170020625453244E-3</v>
      </c>
      <c r="Y531">
        <f t="shared" si="450"/>
        <v>2.779559546718006E-3</v>
      </c>
      <c r="Z531">
        <f t="shared" si="451"/>
        <v>0</v>
      </c>
      <c r="AA531">
        <f t="shared" si="452"/>
        <v>2.0613373554549997E-2</v>
      </c>
      <c r="AB531">
        <f t="shared" si="453"/>
        <v>-7.1647901740020756E-3</v>
      </c>
      <c r="AC531">
        <f t="shared" si="454"/>
        <v>-3.1152647975077881E-3</v>
      </c>
      <c r="AD531">
        <f t="shared" si="454"/>
        <v>1.7215270582609316E-2</v>
      </c>
      <c r="AG531">
        <f t="shared" si="455"/>
        <v>1.8214372829599024E-3</v>
      </c>
      <c r="AH531">
        <f t="shared" si="456"/>
        <v>3.6237038382344461E-5</v>
      </c>
      <c r="AI531">
        <f t="shared" si="457"/>
        <v>8.1137766951072253E-4</v>
      </c>
      <c r="AJ531">
        <f t="shared" si="458"/>
        <v>1.2979688909838286E-3</v>
      </c>
      <c r="AK531">
        <f t="shared" si="459"/>
        <v>6.0928365086272652E-4</v>
      </c>
      <c r="AL531">
        <f t="shared" si="460"/>
        <v>6.7554206079170178E-5</v>
      </c>
      <c r="AM531">
        <f t="shared" si="461"/>
        <v>9.3652502644966594E-6</v>
      </c>
      <c r="AN531">
        <f t="shared" si="462"/>
        <v>3.9037375392915252E-5</v>
      </c>
      <c r="AO531">
        <f t="shared" si="463"/>
        <v>5.6173938412135275E-6</v>
      </c>
      <c r="AP531">
        <f t="shared" si="464"/>
        <v>2.3912483924114675E-7</v>
      </c>
      <c r="AQ531">
        <f t="shared" si="465"/>
        <v>4.3762460616987656E-4</v>
      </c>
      <c r="AR531">
        <f t="shared" si="466"/>
        <v>4.9054954650068437E-5</v>
      </c>
      <c r="AS531">
        <f t="shared" si="467"/>
        <v>1.1059073119950812E-5</v>
      </c>
      <c r="AT531">
        <f t="shared" si="468"/>
        <v>3.0193127312127654E-4</v>
      </c>
      <c r="AV531">
        <f t="shared" si="469"/>
        <v>0.20187099950763179</v>
      </c>
      <c r="AW531">
        <f t="shared" si="470"/>
        <v>-2.770378263185929E-2</v>
      </c>
      <c r="AX531">
        <f t="shared" si="471"/>
        <v>0.14272608125819131</v>
      </c>
      <c r="AY531">
        <f t="shared" si="472"/>
        <v>2.5374855824682813E-2</v>
      </c>
      <c r="AZ531">
        <f t="shared" si="473"/>
        <v>8.6033750905890896E-2</v>
      </c>
      <c r="BA531">
        <f t="shared" si="474"/>
        <v>3.589053387169134E-3</v>
      </c>
      <c r="BB531">
        <f t="shared" si="475"/>
        <v>0.2</v>
      </c>
      <c r="BC531">
        <f t="shared" si="476"/>
        <v>-3.531489111241904E-2</v>
      </c>
      <c r="BD531">
        <f t="shared" si="477"/>
        <v>3.9220031021493434E-2</v>
      </c>
      <c r="BE531">
        <f t="shared" si="478"/>
        <v>2.9176658673061552E-2</v>
      </c>
      <c r="BF531">
        <f t="shared" si="479"/>
        <v>6.8421052631578952E-2</v>
      </c>
      <c r="BG531">
        <f t="shared" si="480"/>
        <v>1.0416666666666666E-2</v>
      </c>
      <c r="BH531">
        <f t="shared" si="481"/>
        <v>-5.1813471502590676E-3</v>
      </c>
      <c r="BI531">
        <f t="shared" si="482"/>
        <v>6.3671972664388579E-2</v>
      </c>
      <c r="BL531">
        <f t="shared" si="483"/>
        <v>3.5807641724308253E-2</v>
      </c>
      <c r="BM531">
        <f t="shared" si="484"/>
        <v>6.0925552587772283E-5</v>
      </c>
      <c r="BN531">
        <f t="shared" si="485"/>
        <v>2.2177665315547022E-2</v>
      </c>
      <c r="BO531">
        <f t="shared" si="486"/>
        <v>7.4223372148989888E-4</v>
      </c>
      <c r="BP531">
        <f t="shared" si="487"/>
        <v>8.123626256443691E-3</v>
      </c>
      <c r="BQ531">
        <f t="shared" si="488"/>
        <v>1.1383994902615549E-5</v>
      </c>
      <c r="BR531">
        <f t="shared" si="489"/>
        <v>5.1344723236545674E-2</v>
      </c>
      <c r="BS531">
        <f t="shared" si="490"/>
        <v>2.0065867305445889E-4</v>
      </c>
      <c r="BT531">
        <f t="shared" si="491"/>
        <v>9.3444644920987916E-4</v>
      </c>
      <c r="BU531">
        <f t="shared" si="492"/>
        <v>5.0597181602851508E-4</v>
      </c>
      <c r="BV531">
        <f t="shared" si="493"/>
        <v>5.5634079666458582E-3</v>
      </c>
      <c r="BW531">
        <f t="shared" si="494"/>
        <v>2.3468046511451035E-4</v>
      </c>
      <c r="BX531">
        <f t="shared" si="495"/>
        <v>7.565094325363279E-5</v>
      </c>
      <c r="BY531">
        <f t="shared" si="496"/>
        <v>4.5254889054900287E-3</v>
      </c>
    </row>
    <row r="532" spans="1:77" ht="15.75" thickBot="1">
      <c r="A532" s="1">
        <v>40560</v>
      </c>
      <c r="B532" s="3">
        <v>23.4</v>
      </c>
      <c r="C532" s="3">
        <v>367.9</v>
      </c>
      <c r="D532" s="3">
        <v>848</v>
      </c>
      <c r="E532" s="3">
        <v>858.2</v>
      </c>
      <c r="F532" s="2">
        <v>102.4</v>
      </c>
      <c r="G532" s="3">
        <v>4510</v>
      </c>
      <c r="H532" s="2">
        <v>299.5</v>
      </c>
      <c r="I532" s="3">
        <v>179.39</v>
      </c>
      <c r="J532" s="3">
        <v>467.7</v>
      </c>
      <c r="K532" s="3">
        <v>10300</v>
      </c>
      <c r="L532" s="3">
        <v>397.8</v>
      </c>
      <c r="M532" s="3">
        <v>195.4</v>
      </c>
      <c r="N532" s="3">
        <v>963</v>
      </c>
      <c r="O532" s="3">
        <v>1254.7</v>
      </c>
      <c r="Q532">
        <f t="shared" si="442"/>
        <v>9.055627425614372E-3</v>
      </c>
      <c r="R532">
        <f t="shared" si="443"/>
        <v>3.3717336330429899E-2</v>
      </c>
      <c r="S532">
        <f t="shared" si="444"/>
        <v>1.5447251826128579E-2</v>
      </c>
      <c r="T532">
        <f t="shared" si="445"/>
        <v>5.3889409559512921E-3</v>
      </c>
      <c r="U532">
        <f t="shared" si="446"/>
        <v>2.0733652312599805E-2</v>
      </c>
      <c r="V532">
        <f t="shared" si="447"/>
        <v>2.2222222222222222E-3</v>
      </c>
      <c r="W532">
        <f t="shared" si="448"/>
        <v>1.8707482993197279E-2</v>
      </c>
      <c r="X532">
        <f t="shared" si="449"/>
        <v>-5.653788592650132E-3</v>
      </c>
      <c r="Y532">
        <f t="shared" si="450"/>
        <v>1.3654096228868685E-2</v>
      </c>
      <c r="Z532">
        <f t="shared" si="451"/>
        <v>-2.9041626331074541E-3</v>
      </c>
      <c r="AA532">
        <f t="shared" si="452"/>
        <v>9.6446700507614499E-3</v>
      </c>
      <c r="AB532">
        <f t="shared" si="453"/>
        <v>1.2435233160621791E-2</v>
      </c>
      <c r="AC532">
        <f t="shared" si="454"/>
        <v>1.8401015228426371E-2</v>
      </c>
      <c r="AD532">
        <f t="shared" si="454"/>
        <v>1.0062791820962808E-2</v>
      </c>
      <c r="AG532">
        <f t="shared" si="455"/>
        <v>7.3471198032888633E-5</v>
      </c>
      <c r="AH532">
        <f t="shared" si="456"/>
        <v>1.2659500861116626E-3</v>
      </c>
      <c r="AI532">
        <f t="shared" si="457"/>
        <v>2.4799891839789374E-4</v>
      </c>
      <c r="AJ532">
        <f t="shared" si="458"/>
        <v>3.0550007705009662E-5</v>
      </c>
      <c r="AK532">
        <f t="shared" si="459"/>
        <v>4.4113699609763559E-4</v>
      </c>
      <c r="AL532">
        <f t="shared" si="460"/>
        <v>3.9416038442268554E-6</v>
      </c>
      <c r="AM532">
        <f t="shared" si="461"/>
        <v>4.0394180561109064E-4</v>
      </c>
      <c r="AN532">
        <f t="shared" si="462"/>
        <v>1.9561168217351169E-5</v>
      </c>
      <c r="AO532">
        <f t="shared" si="463"/>
        <v>1.7542051166324549E-4</v>
      </c>
      <c r="AP532">
        <f t="shared" si="464"/>
        <v>1.1513579295053817E-5</v>
      </c>
      <c r="AQ532">
        <f t="shared" si="465"/>
        <v>9.9017935134801453E-5</v>
      </c>
      <c r="AR532">
        <f t="shared" si="466"/>
        <v>1.5866171259867664E-4</v>
      </c>
      <c r="AS532">
        <f t="shared" si="467"/>
        <v>3.3090380584460178E-4</v>
      </c>
      <c r="AT532">
        <f t="shared" si="468"/>
        <v>1.0452385621356094E-4</v>
      </c>
      <c r="AV532">
        <f t="shared" si="469"/>
        <v>0.16766467065868262</v>
      </c>
      <c r="AW532">
        <f t="shared" si="470"/>
        <v>-1.2083780880773363E-2</v>
      </c>
      <c r="AX532">
        <f t="shared" si="471"/>
        <v>0.13051593120917207</v>
      </c>
      <c r="AY532">
        <f t="shared" si="472"/>
        <v>2.1018215787016212E-3</v>
      </c>
      <c r="AZ532">
        <f t="shared" si="473"/>
        <v>9.4601817210048192E-2</v>
      </c>
      <c r="BA532">
        <f t="shared" si="474"/>
        <v>-1.1074197120708748E-3</v>
      </c>
      <c r="BB532">
        <f t="shared" si="475"/>
        <v>0.21010101010101009</v>
      </c>
      <c r="BC532">
        <f t="shared" si="476"/>
        <v>-3.8123324396782912E-2</v>
      </c>
      <c r="BD532">
        <f t="shared" si="477"/>
        <v>3.2450331125827792E-2</v>
      </c>
      <c r="BE532">
        <f t="shared" si="478"/>
        <v>0.03</v>
      </c>
      <c r="BF532">
        <f t="shared" si="479"/>
        <v>4.9604221635883933E-2</v>
      </c>
      <c r="BG532">
        <f t="shared" si="480"/>
        <v>2.8421052631578979E-2</v>
      </c>
      <c r="BH532">
        <f t="shared" si="481"/>
        <v>-1.7447199265381106E-2</v>
      </c>
      <c r="BI532">
        <f t="shared" si="482"/>
        <v>5.2159329140461251E-2</v>
      </c>
      <c r="BL532">
        <f t="shared" si="483"/>
        <v>2.4032050922198553E-2</v>
      </c>
      <c r="BM532">
        <f t="shared" si="484"/>
        <v>5.487532989825976E-4</v>
      </c>
      <c r="BN532">
        <f t="shared" si="485"/>
        <v>1.8690041082643532E-2</v>
      </c>
      <c r="BO532">
        <f t="shared" si="486"/>
        <v>1.5768304545516493E-5</v>
      </c>
      <c r="BP532">
        <f t="shared" si="487"/>
        <v>9.7415375506354328E-3</v>
      </c>
      <c r="BQ532">
        <f t="shared" si="488"/>
        <v>1.7488884935743686E-6</v>
      </c>
      <c r="BR532">
        <f t="shared" si="489"/>
        <v>5.6024404964961916E-2</v>
      </c>
      <c r="BS532">
        <f t="shared" si="490"/>
        <v>2.8811115523707864E-4</v>
      </c>
      <c r="BT532">
        <f t="shared" si="491"/>
        <v>5.6639320749007178E-4</v>
      </c>
      <c r="BU532">
        <f t="shared" si="492"/>
        <v>5.4368988571102382E-4</v>
      </c>
      <c r="BV532">
        <f t="shared" si="493"/>
        <v>3.1104518720777535E-3</v>
      </c>
      <c r="BW532">
        <f t="shared" si="494"/>
        <v>1.1104669861122162E-3</v>
      </c>
      <c r="BX532">
        <f t="shared" si="495"/>
        <v>4.3947282620227158E-4</v>
      </c>
      <c r="BY532">
        <f t="shared" si="496"/>
        <v>3.1090784170414131E-3</v>
      </c>
    </row>
    <row r="533" spans="1:77" ht="15.75" thickBot="1">
      <c r="A533" s="1">
        <v>40557</v>
      </c>
      <c r="B533" s="3">
        <v>23.19</v>
      </c>
      <c r="C533" s="3">
        <v>355.9</v>
      </c>
      <c r="D533" s="3">
        <v>835.1</v>
      </c>
      <c r="E533" s="3">
        <v>853.6</v>
      </c>
      <c r="F533" s="2">
        <v>100.32</v>
      </c>
      <c r="G533" s="3">
        <v>4500</v>
      </c>
      <c r="H533" s="2">
        <v>294</v>
      </c>
      <c r="I533" s="3">
        <v>180.41</v>
      </c>
      <c r="J533" s="3">
        <v>461.4</v>
      </c>
      <c r="K533" s="3">
        <v>10330</v>
      </c>
      <c r="L533" s="3">
        <v>394</v>
      </c>
      <c r="M533" s="3">
        <v>193</v>
      </c>
      <c r="N533" s="3">
        <v>945.6</v>
      </c>
      <c r="O533" s="3">
        <v>1242.2</v>
      </c>
      <c r="Q533">
        <f t="shared" si="442"/>
        <v>-2.5806451612902675E-3</v>
      </c>
      <c r="R533">
        <f t="shared" si="443"/>
        <v>-2.3861766319254102E-2</v>
      </c>
      <c r="S533">
        <f t="shared" si="444"/>
        <v>1.1976047904194339E-4</v>
      </c>
      <c r="T533">
        <f t="shared" si="445"/>
        <v>-3.9673278879813036E-3</v>
      </c>
      <c r="U533">
        <f t="shared" si="446"/>
        <v>3.3003300330032835E-3</v>
      </c>
      <c r="V533">
        <f t="shared" si="447"/>
        <v>1.3351134846461949E-3</v>
      </c>
      <c r="W533">
        <f t="shared" si="448"/>
        <v>-1.9019019019018982E-2</v>
      </c>
      <c r="X533">
        <f t="shared" si="449"/>
        <v>-1.0855858325566039E-2</v>
      </c>
      <c r="Y533">
        <f t="shared" si="450"/>
        <v>-9.4461142121082739E-3</v>
      </c>
      <c r="Z533">
        <f t="shared" si="451"/>
        <v>-8.6372360844529754E-3</v>
      </c>
      <c r="AA533">
        <f t="shared" si="452"/>
        <v>0</v>
      </c>
      <c r="AB533">
        <f t="shared" si="453"/>
        <v>-6.6395594214833089E-3</v>
      </c>
      <c r="AC533">
        <f t="shared" si="454"/>
        <v>-2.7760641579272053E-2</v>
      </c>
      <c r="AD533">
        <f t="shared" si="454"/>
        <v>-3.849238171611832E-3</v>
      </c>
      <c r="AG533">
        <f t="shared" si="455"/>
        <v>9.3926215621164422E-6</v>
      </c>
      <c r="AH533">
        <f t="shared" si="456"/>
        <v>4.839520553327198E-4</v>
      </c>
      <c r="AI533">
        <f t="shared" si="457"/>
        <v>1.7681189055739872E-7</v>
      </c>
      <c r="AJ533">
        <f t="shared" si="458"/>
        <v>1.4661721196913008E-5</v>
      </c>
      <c r="AK533">
        <f t="shared" si="459"/>
        <v>1.2744466455545998E-5</v>
      </c>
      <c r="AL533">
        <f t="shared" si="460"/>
        <v>1.2061279082482922E-6</v>
      </c>
      <c r="AM533">
        <f t="shared" si="461"/>
        <v>3.1075338100298061E-4</v>
      </c>
      <c r="AN533">
        <f t="shared" si="462"/>
        <v>9.2638135606338932E-5</v>
      </c>
      <c r="AO533">
        <f t="shared" si="463"/>
        <v>9.7132251651729611E-5</v>
      </c>
      <c r="AP533">
        <f t="shared" si="464"/>
        <v>8.3288256720885252E-5</v>
      </c>
      <c r="AQ533">
        <f t="shared" si="465"/>
        <v>9.3700610143068842E-8</v>
      </c>
      <c r="AR533">
        <f t="shared" si="466"/>
        <v>4.1973469203358945E-5</v>
      </c>
      <c r="AS533">
        <f t="shared" si="467"/>
        <v>7.8237098140082368E-4</v>
      </c>
      <c r="AT533">
        <f t="shared" si="468"/>
        <v>1.3603845047225378E-5</v>
      </c>
      <c r="AV533">
        <f t="shared" si="469"/>
        <v>0.15776335496754867</v>
      </c>
      <c r="AW533">
        <f t="shared" si="470"/>
        <v>-7.6064382139148526E-2</v>
      </c>
      <c r="AX533">
        <f t="shared" si="471"/>
        <v>0.10917784566343479</v>
      </c>
      <c r="AY533">
        <f t="shared" si="472"/>
        <v>1.7603567656378359E-3</v>
      </c>
      <c r="AZ533">
        <f t="shared" si="473"/>
        <v>7.8709677419354765E-2</v>
      </c>
      <c r="BA533">
        <f t="shared" si="474"/>
        <v>2.0408163265306121E-2</v>
      </c>
      <c r="BB533">
        <f t="shared" si="475"/>
        <v>0.20838471023427863</v>
      </c>
      <c r="BC533">
        <f t="shared" si="476"/>
        <v>-3.4207708779443333E-2</v>
      </c>
      <c r="BD533">
        <f t="shared" si="477"/>
        <v>8.6767895878520009E-4</v>
      </c>
      <c r="BE533">
        <f t="shared" si="478"/>
        <v>3.165884350344552E-2</v>
      </c>
      <c r="BF533">
        <f t="shared" si="479"/>
        <v>3.1413612565445025E-2</v>
      </c>
      <c r="BG533">
        <f t="shared" si="480"/>
        <v>0</v>
      </c>
      <c r="BH533">
        <f t="shared" si="481"/>
        <v>-3.9122040443044404E-2</v>
      </c>
      <c r="BI533">
        <f t="shared" si="482"/>
        <v>4.5183003786285272E-2</v>
      </c>
      <c r="BL533">
        <f t="shared" si="483"/>
        <v>2.1060228734329646E-2</v>
      </c>
      <c r="BM533">
        <f t="shared" si="484"/>
        <v>1.6447175386999748E-3</v>
      </c>
      <c r="BN533">
        <f t="shared" si="485"/>
        <v>1.331103054401154E-2</v>
      </c>
      <c r="BO533">
        <f t="shared" si="486"/>
        <v>1.3173035348638446E-5</v>
      </c>
      <c r="BP533">
        <f t="shared" si="487"/>
        <v>6.8570138097470831E-3</v>
      </c>
      <c r="BQ533">
        <f t="shared" si="488"/>
        <v>4.0776239817124813E-4</v>
      </c>
      <c r="BR533">
        <f t="shared" si="489"/>
        <v>5.5214872312348423E-2</v>
      </c>
      <c r="BS533">
        <f t="shared" si="490"/>
        <v>1.7051715547541463E-4</v>
      </c>
      <c r="BT533">
        <f t="shared" si="491"/>
        <v>6.0584977288897738E-5</v>
      </c>
      <c r="BU533">
        <f t="shared" si="492"/>
        <v>6.2380068164273746E-4</v>
      </c>
      <c r="BV533">
        <f t="shared" si="493"/>
        <v>1.412317743146137E-3</v>
      </c>
      <c r="BW533">
        <f t="shared" si="494"/>
        <v>2.4035657626576671E-5</v>
      </c>
      <c r="BX533">
        <f t="shared" si="495"/>
        <v>1.8180372787659209E-3</v>
      </c>
      <c r="BY533">
        <f t="shared" si="496"/>
        <v>2.3797601382110223E-3</v>
      </c>
    </row>
    <row r="534" spans="1:77" ht="15.75" thickBot="1">
      <c r="A534" s="1">
        <v>40556</v>
      </c>
      <c r="B534" s="3">
        <v>23.25</v>
      </c>
      <c r="C534" s="3">
        <v>364.6</v>
      </c>
      <c r="D534" s="3">
        <v>835</v>
      </c>
      <c r="E534" s="3">
        <v>857</v>
      </c>
      <c r="F534" s="2">
        <v>99.99</v>
      </c>
      <c r="G534" s="3">
        <v>4494</v>
      </c>
      <c r="H534" s="2">
        <v>299.7</v>
      </c>
      <c r="I534" s="3">
        <v>182.39</v>
      </c>
      <c r="J534" s="3">
        <v>465.8</v>
      </c>
      <c r="K534" s="3">
        <v>10420</v>
      </c>
      <c r="L534" s="3">
        <v>394</v>
      </c>
      <c r="M534" s="3">
        <v>194.29</v>
      </c>
      <c r="N534" s="3">
        <v>972.6</v>
      </c>
      <c r="O534" s="3">
        <v>1247</v>
      </c>
      <c r="Q534">
        <f t="shared" si="442"/>
        <v>-4.2992261392955987E-4</v>
      </c>
      <c r="R534">
        <f t="shared" si="443"/>
        <v>-3.2891246684350076E-2</v>
      </c>
      <c r="S534">
        <f t="shared" si="444"/>
        <v>-1.1974613818707069E-4</v>
      </c>
      <c r="T534">
        <f t="shared" si="445"/>
        <v>8.7099811676082592E-3</v>
      </c>
      <c r="U534">
        <f t="shared" si="446"/>
        <v>-3.5874439461883352E-3</v>
      </c>
      <c r="V534">
        <f t="shared" si="447"/>
        <v>1.2162162162162163E-2</v>
      </c>
      <c r="W534">
        <f t="shared" si="448"/>
        <v>-1.5763546798029594E-2</v>
      </c>
      <c r="X534">
        <f t="shared" si="449"/>
        <v>2.236547085201783E-2</v>
      </c>
      <c r="Y534">
        <f t="shared" si="450"/>
        <v>-4.2753313381787084E-3</v>
      </c>
      <c r="Z534">
        <f t="shared" si="451"/>
        <v>-9.5057034220532317E-3</v>
      </c>
      <c r="AA534">
        <f t="shared" si="452"/>
        <v>2.5445292620865142E-3</v>
      </c>
      <c r="AB534">
        <f t="shared" si="453"/>
        <v>-3.6410256410256817E-3</v>
      </c>
      <c r="AC534">
        <f t="shared" si="454"/>
        <v>0</v>
      </c>
      <c r="AD534">
        <f t="shared" si="454"/>
        <v>2.250442051117147E-3</v>
      </c>
      <c r="AG534">
        <f t="shared" si="455"/>
        <v>8.3542500920114815E-7</v>
      </c>
      <c r="AH534">
        <f t="shared" si="456"/>
        <v>9.6276102859907745E-4</v>
      </c>
      <c r="AI534">
        <f t="shared" si="457"/>
        <v>3.2755006556634067E-8</v>
      </c>
      <c r="AJ534">
        <f t="shared" si="458"/>
        <v>7.8291463485132652E-5</v>
      </c>
      <c r="AK534">
        <f t="shared" si="459"/>
        <v>1.1008027097982453E-5</v>
      </c>
      <c r="AL534">
        <f t="shared" si="460"/>
        <v>1.4221247541035007E-4</v>
      </c>
      <c r="AM534">
        <f t="shared" si="461"/>
        <v>2.0657525958869786E-4</v>
      </c>
      <c r="AN534">
        <f t="shared" si="462"/>
        <v>5.5679285362914119E-4</v>
      </c>
      <c r="AO534">
        <f t="shared" si="463"/>
        <v>2.1947226436458168E-5</v>
      </c>
      <c r="AP534">
        <f t="shared" si="464"/>
        <v>9.989417496500737E-5</v>
      </c>
      <c r="AQ534">
        <f t="shared" si="465"/>
        <v>8.126118854250831E-6</v>
      </c>
      <c r="AR534">
        <f t="shared" si="466"/>
        <v>1.2111511531936206E-5</v>
      </c>
      <c r="AS534">
        <f t="shared" si="467"/>
        <v>4.420660841751336E-8</v>
      </c>
      <c r="AT534">
        <f t="shared" si="468"/>
        <v>5.81456618626673E-6</v>
      </c>
      <c r="AV534">
        <f t="shared" si="469"/>
        <v>0.15327380952380951</v>
      </c>
      <c r="AW534">
        <f t="shared" si="470"/>
        <v>-5.9096774193548328E-2</v>
      </c>
      <c r="AX534">
        <f t="shared" si="471"/>
        <v>0.10596026490066225</v>
      </c>
      <c r="AY534">
        <f t="shared" si="472"/>
        <v>3.6304016863801651E-3</v>
      </c>
      <c r="AZ534">
        <f t="shared" si="473"/>
        <v>3.3274775240260401E-2</v>
      </c>
      <c r="BA534">
        <f t="shared" si="474"/>
        <v>-6.6711140760506999E-4</v>
      </c>
      <c r="BB534">
        <f t="shared" si="475"/>
        <v>0.20846774193548381</v>
      </c>
      <c r="BC534">
        <f t="shared" si="476"/>
        <v>-9.5574260114038509E-3</v>
      </c>
      <c r="BD534">
        <f t="shared" si="477"/>
        <v>2.1491228070175464E-2</v>
      </c>
      <c r="BE534">
        <f t="shared" si="478"/>
        <v>3.1785325279730665E-2</v>
      </c>
      <c r="BF534">
        <f t="shared" si="479"/>
        <v>2.3376623376623377E-2</v>
      </c>
      <c r="BG534">
        <f t="shared" si="480"/>
        <v>-3.5899276885995026E-3</v>
      </c>
      <c r="BH534">
        <f t="shared" si="481"/>
        <v>-2.4473420260782325E-2</v>
      </c>
      <c r="BI534">
        <f t="shared" si="482"/>
        <v>4.0814623153326179E-2</v>
      </c>
      <c r="BL534">
        <f t="shared" si="483"/>
        <v>1.9777326264923432E-2</v>
      </c>
      <c r="BM534">
        <f t="shared" si="484"/>
        <v>5.5637059724332797E-4</v>
      </c>
      <c r="BN534">
        <f t="shared" si="485"/>
        <v>1.257893665098188E-2</v>
      </c>
      <c r="BO534">
        <f t="shared" si="486"/>
        <v>3.0244638403991753E-5</v>
      </c>
      <c r="BP534">
        <f t="shared" si="487"/>
        <v>1.3966802670331055E-3</v>
      </c>
      <c r="BQ534">
        <f t="shared" si="488"/>
        <v>7.7818363729668997E-7</v>
      </c>
      <c r="BR534">
        <f t="shared" si="489"/>
        <v>5.5253900527634882E-2</v>
      </c>
      <c r="BS534">
        <f t="shared" si="490"/>
        <v>1.3437587846552867E-4</v>
      </c>
      <c r="BT534">
        <f t="shared" si="491"/>
        <v>1.6486338865439589E-4</v>
      </c>
      <c r="BU534">
        <f t="shared" si="492"/>
        <v>6.3013469750645404E-4</v>
      </c>
      <c r="BV534">
        <f t="shared" si="493"/>
        <v>8.728377120199248E-4</v>
      </c>
      <c r="BW534">
        <f t="shared" si="494"/>
        <v>1.7231543469062667E-6</v>
      </c>
      <c r="BX534">
        <f t="shared" si="495"/>
        <v>7.8343048156209088E-4</v>
      </c>
      <c r="BY534">
        <f t="shared" si="496"/>
        <v>1.9726393388185852E-3</v>
      </c>
    </row>
    <row r="535" spans="1:77" ht="15.75" thickBot="1">
      <c r="A535" s="1">
        <v>40555</v>
      </c>
      <c r="B535" s="3">
        <v>23.26</v>
      </c>
      <c r="C535" s="3">
        <v>377</v>
      </c>
      <c r="D535" s="3">
        <v>835.1</v>
      </c>
      <c r="E535" s="3">
        <v>849.6</v>
      </c>
      <c r="F535" s="2">
        <v>100.35</v>
      </c>
      <c r="G535" s="3">
        <v>4440</v>
      </c>
      <c r="H535" s="2">
        <v>304.5</v>
      </c>
      <c r="I535" s="3">
        <v>178.4</v>
      </c>
      <c r="J535" s="3">
        <v>467.8</v>
      </c>
      <c r="K535" s="3">
        <v>10520</v>
      </c>
      <c r="L535" s="3">
        <v>393</v>
      </c>
      <c r="M535" s="3">
        <v>195</v>
      </c>
      <c r="N535" s="3">
        <v>972.6</v>
      </c>
      <c r="O535" s="3">
        <v>1244.2</v>
      </c>
      <c r="Q535">
        <f t="shared" si="442"/>
        <v>1.7226528854436996E-3</v>
      </c>
      <c r="R535">
        <f t="shared" si="443"/>
        <v>-1.7973430580880381E-2</v>
      </c>
      <c r="S535">
        <f t="shared" si="444"/>
        <v>1.5936739659367424E-2</v>
      </c>
      <c r="T535">
        <f t="shared" si="445"/>
        <v>1.6267942583732084E-2</v>
      </c>
      <c r="U535">
        <f t="shared" si="446"/>
        <v>-2.3859230539815994E-3</v>
      </c>
      <c r="V535">
        <f t="shared" si="447"/>
        <v>1.5089163237311385E-2</v>
      </c>
      <c r="W535">
        <f t="shared" si="448"/>
        <v>6.9444444444445204E-3</v>
      </c>
      <c r="X535">
        <f t="shared" si="449"/>
        <v>-1.4636840651753689E-2</v>
      </c>
      <c r="Y535">
        <f t="shared" si="450"/>
        <v>1.2554112554112578E-2</v>
      </c>
      <c r="Z535">
        <f t="shared" si="451"/>
        <v>1.3682790518404316E-2</v>
      </c>
      <c r="AA535">
        <f t="shared" si="452"/>
        <v>2.5510204081632651E-3</v>
      </c>
      <c r="AB535">
        <f t="shared" si="453"/>
        <v>5.1284681265659289E-5</v>
      </c>
      <c r="AC535">
        <f t="shared" si="454"/>
        <v>8.9211618257261649E-3</v>
      </c>
      <c r="AD535">
        <f t="shared" si="454"/>
        <v>1.162696154158871E-2</v>
      </c>
      <c r="AG535">
        <f t="shared" si="455"/>
        <v>1.5340299574248412E-6</v>
      </c>
      <c r="AH535">
        <f t="shared" si="456"/>
        <v>2.5955061339797688E-4</v>
      </c>
      <c r="AI535">
        <f t="shared" si="457"/>
        <v>2.636554073304619E-4</v>
      </c>
      <c r="AJ535">
        <f t="shared" si="458"/>
        <v>2.6916365329274564E-4</v>
      </c>
      <c r="AK535">
        <f t="shared" si="459"/>
        <v>4.4787841339866563E-6</v>
      </c>
      <c r="AL535">
        <f t="shared" si="460"/>
        <v>2.2059046776519897E-4</v>
      </c>
      <c r="AM535">
        <f t="shared" si="461"/>
        <v>6.9476642650617248E-5</v>
      </c>
      <c r="AN535">
        <f t="shared" si="462"/>
        <v>1.797168948229746E-4</v>
      </c>
      <c r="AO535">
        <f t="shared" si="463"/>
        <v>1.4749269828726454E-4</v>
      </c>
      <c r="AP535">
        <f t="shared" si="464"/>
        <v>1.7407600465676145E-4</v>
      </c>
      <c r="AQ535">
        <f t="shared" si="465"/>
        <v>8.1631687632326125E-6</v>
      </c>
      <c r="AR535">
        <f t="shared" si="466"/>
        <v>4.5007886878021567E-8</v>
      </c>
      <c r="AS535">
        <f t="shared" si="467"/>
        <v>7.5879920786916844E-5</v>
      </c>
      <c r="AT535">
        <f t="shared" si="468"/>
        <v>1.3895365869712498E-4</v>
      </c>
      <c r="AV535">
        <f t="shared" si="469"/>
        <v>0.16533066132264532</v>
      </c>
      <c r="AW535">
        <f t="shared" si="470"/>
        <v>-1.4121338912133833E-2</v>
      </c>
      <c r="AX535">
        <f t="shared" si="471"/>
        <v>0.10171503957783644</v>
      </c>
      <c r="AY535">
        <f t="shared" si="472"/>
        <v>9.6256684491978876E-3</v>
      </c>
      <c r="AZ535">
        <f t="shared" si="473"/>
        <v>4.5312499999999943E-2</v>
      </c>
      <c r="BA535">
        <f t="shared" si="474"/>
        <v>2.564102564102564E-2</v>
      </c>
      <c r="BB535">
        <f t="shared" si="475"/>
        <v>0.28698224852071008</v>
      </c>
      <c r="BC535">
        <f t="shared" si="476"/>
        <v>-3.1750339213025752E-2</v>
      </c>
      <c r="BD535">
        <f t="shared" si="477"/>
        <v>2.5877192982456165E-2</v>
      </c>
      <c r="BE535">
        <f t="shared" si="478"/>
        <v>4.1584158415841586E-2</v>
      </c>
      <c r="BF535">
        <f t="shared" si="479"/>
        <v>2.0779220779220779E-2</v>
      </c>
      <c r="BG535">
        <f t="shared" si="480"/>
        <v>1.5625E-2</v>
      </c>
      <c r="BH535">
        <f t="shared" si="481"/>
        <v>-1.8567103935418747E-2</v>
      </c>
      <c r="BI535">
        <f t="shared" si="482"/>
        <v>5.3424773516213817E-2</v>
      </c>
      <c r="BL535">
        <f t="shared" si="483"/>
        <v>2.331384946173053E-2</v>
      </c>
      <c r="BM535">
        <f t="shared" si="484"/>
        <v>4.574433757320088E-4</v>
      </c>
      <c r="BN535">
        <f t="shared" si="485"/>
        <v>1.1644704805722534E-2</v>
      </c>
      <c r="BO535">
        <f t="shared" si="486"/>
        <v>1.3212995169364225E-4</v>
      </c>
      <c r="BP535">
        <f t="shared" si="487"/>
        <v>2.4413392556557937E-3</v>
      </c>
      <c r="BQ535">
        <f t="shared" si="488"/>
        <v>6.4648096108463283E-4</v>
      </c>
      <c r="BR535">
        <f t="shared" si="489"/>
        <v>9.8329900894141967E-2</v>
      </c>
      <c r="BS535">
        <f t="shared" si="490"/>
        <v>1.1237806718315859E-4</v>
      </c>
      <c r="BT535">
        <f t="shared" si="491"/>
        <v>2.967309004461735E-4</v>
      </c>
      <c r="BU535">
        <f t="shared" si="492"/>
        <v>1.2181019302387754E-3</v>
      </c>
      <c r="BV535">
        <f t="shared" si="493"/>
        <v>7.2610978645591261E-4</v>
      </c>
      <c r="BW535">
        <f t="shared" si="494"/>
        <v>4.2138307719181051E-4</v>
      </c>
      <c r="BX535">
        <f t="shared" si="495"/>
        <v>4.8768149584662429E-4</v>
      </c>
      <c r="BY535">
        <f t="shared" si="496"/>
        <v>3.2517998723695378E-3</v>
      </c>
    </row>
    <row r="536" spans="1:77" ht="15.75" thickBot="1">
      <c r="A536" s="1">
        <v>40554</v>
      </c>
      <c r="B536" s="3">
        <v>23.22</v>
      </c>
      <c r="C536" s="3">
        <v>383.9</v>
      </c>
      <c r="D536" s="3">
        <v>822</v>
      </c>
      <c r="E536" s="3">
        <v>836</v>
      </c>
      <c r="F536" s="2">
        <v>100.59</v>
      </c>
      <c r="G536" s="3">
        <v>4374</v>
      </c>
      <c r="H536" s="2">
        <v>302.39999999999998</v>
      </c>
      <c r="I536" s="3">
        <v>181.05</v>
      </c>
      <c r="J536" s="3">
        <v>462</v>
      </c>
      <c r="K536" s="3">
        <v>10378</v>
      </c>
      <c r="L536" s="3">
        <v>392</v>
      </c>
      <c r="M536" s="3">
        <v>194.99</v>
      </c>
      <c r="N536" s="3">
        <v>964</v>
      </c>
      <c r="O536" s="3">
        <v>1229.9000000000001</v>
      </c>
      <c r="Q536">
        <f t="shared" si="442"/>
        <v>1.8867924528301876E-2</v>
      </c>
      <c r="R536">
        <f t="shared" si="443"/>
        <v>7.0828961175235803E-3</v>
      </c>
      <c r="S536">
        <f t="shared" si="444"/>
        <v>6.1199510403916772E-3</v>
      </c>
      <c r="T536">
        <f t="shared" si="445"/>
        <v>9.9057743416284677E-3</v>
      </c>
      <c r="U536">
        <f t="shared" si="446"/>
        <v>3.9924144126160859E-3</v>
      </c>
      <c r="V536">
        <f t="shared" si="447"/>
        <v>1.7209302325581394E-2</v>
      </c>
      <c r="W536">
        <f t="shared" si="448"/>
        <v>3.7037037037036875E-2</v>
      </c>
      <c r="X536">
        <f t="shared" si="449"/>
        <v>-7.9452054794519923E-3</v>
      </c>
      <c r="Y536">
        <f t="shared" si="450"/>
        <v>-1.0810810810810811E-3</v>
      </c>
      <c r="Z536">
        <f t="shared" si="451"/>
        <v>8.0621661000485675E-3</v>
      </c>
      <c r="AA536">
        <f t="shared" si="452"/>
        <v>1.2919896640826873E-2</v>
      </c>
      <c r="AB536">
        <f t="shared" si="453"/>
        <v>5.1549048920047419E-3</v>
      </c>
      <c r="AC536">
        <f t="shared" si="454"/>
        <v>8.2627340236376707E-3</v>
      </c>
      <c r="AD536">
        <f t="shared" si="454"/>
        <v>1.2430029634507851E-2</v>
      </c>
      <c r="AG536">
        <f t="shared" si="455"/>
        <v>3.3796525227424839E-4</v>
      </c>
      <c r="AH536">
        <f t="shared" si="456"/>
        <v>8.0026480908271399E-5</v>
      </c>
      <c r="AI536">
        <f t="shared" si="457"/>
        <v>4.122513964135455E-5</v>
      </c>
      <c r="AJ536">
        <f t="shared" si="458"/>
        <v>1.0088272997693056E-4</v>
      </c>
      <c r="AK536">
        <f t="shared" si="459"/>
        <v>1.8164845666335238E-5</v>
      </c>
      <c r="AL536">
        <f t="shared" si="460"/>
        <v>2.8806329147167543E-4</v>
      </c>
      <c r="AM536">
        <f t="shared" si="461"/>
        <v>1.4767002392966743E-3</v>
      </c>
      <c r="AN536">
        <f t="shared" si="462"/>
        <v>4.5080721120603811E-5</v>
      </c>
      <c r="AO536">
        <f t="shared" si="463"/>
        <v>2.221698891425721E-6</v>
      </c>
      <c r="AP536">
        <f t="shared" si="464"/>
        <v>5.7352785320669899E-5</v>
      </c>
      <c r="AQ536">
        <f t="shared" si="465"/>
        <v>1.7492713405555272E-4</v>
      </c>
      <c r="AR536">
        <f t="shared" si="466"/>
        <v>2.8257419557801628E-5</v>
      </c>
      <c r="AS536">
        <f t="shared" si="467"/>
        <v>6.4842439743499237E-5</v>
      </c>
      <c r="AT536">
        <f t="shared" si="468"/>
        <v>1.5853148660211795E-4</v>
      </c>
      <c r="AV536">
        <f t="shared" si="469"/>
        <v>0.18711656441717794</v>
      </c>
      <c r="AW536">
        <f t="shared" si="470"/>
        <v>1.8302387267904448E-2</v>
      </c>
      <c r="AX536">
        <f t="shared" si="471"/>
        <v>9.0474927036349226E-2</v>
      </c>
      <c r="AY536">
        <f t="shared" si="472"/>
        <v>-2.5056675814342233E-3</v>
      </c>
      <c r="AZ536">
        <f t="shared" si="473"/>
        <v>6.5910776729892956E-2</v>
      </c>
      <c r="BA536">
        <f t="shared" si="474"/>
        <v>4.3914081145584725E-2</v>
      </c>
      <c r="BB536">
        <f t="shared" si="475"/>
        <v>0.29841133533705438</v>
      </c>
      <c r="BC536">
        <f t="shared" si="476"/>
        <v>-3.6968085106382921E-2</v>
      </c>
      <c r="BD536">
        <f t="shared" si="477"/>
        <v>1.9867549668874173E-2</v>
      </c>
      <c r="BE536">
        <f t="shared" si="478"/>
        <v>3.3665338645418326E-2</v>
      </c>
      <c r="BF536">
        <f t="shared" si="479"/>
        <v>2.2164276401564539E-2</v>
      </c>
      <c r="BG536">
        <f t="shared" si="480"/>
        <v>9.7535934291579935E-4</v>
      </c>
      <c r="BH536">
        <f t="shared" si="481"/>
        <v>-4.1322314049586778E-3</v>
      </c>
      <c r="BI536">
        <f t="shared" si="482"/>
        <v>5.2005816439996737E-2</v>
      </c>
      <c r="BL536">
        <f t="shared" si="483"/>
        <v>3.0441398956368507E-2</v>
      </c>
      <c r="BM536">
        <f t="shared" si="484"/>
        <v>2.8956939031762078E-3</v>
      </c>
      <c r="BN536">
        <f t="shared" si="485"/>
        <v>9.3451896074756326E-3</v>
      </c>
      <c r="BO536">
        <f t="shared" si="486"/>
        <v>4.0520444152340121E-7</v>
      </c>
      <c r="BP536">
        <f t="shared" si="487"/>
        <v>4.9011462792692894E-3</v>
      </c>
      <c r="BQ536">
        <f t="shared" si="488"/>
        <v>1.9096065670177883E-3</v>
      </c>
      <c r="BR536">
        <f t="shared" si="489"/>
        <v>0.10562829932381437</v>
      </c>
      <c r="BS536">
        <f t="shared" si="490"/>
        <v>2.5022804536596166E-4</v>
      </c>
      <c r="BT536">
        <f t="shared" si="491"/>
        <v>1.258039384958229E-4</v>
      </c>
      <c r="BU536">
        <f t="shared" si="492"/>
        <v>7.2805515821633632E-4</v>
      </c>
      <c r="BV536">
        <f t="shared" si="493"/>
        <v>8.0267275869092556E-4</v>
      </c>
      <c r="BW536">
        <f t="shared" si="494"/>
        <v>3.4550610896942285E-5</v>
      </c>
      <c r="BX536">
        <f t="shared" si="495"/>
        <v>5.8501683515755261E-5</v>
      </c>
      <c r="BY536">
        <f t="shared" si="496"/>
        <v>3.0919825198973188E-3</v>
      </c>
    </row>
    <row r="537" spans="1:77" ht="15.75" thickBot="1">
      <c r="A537" s="1">
        <v>40553</v>
      </c>
      <c r="B537" s="3">
        <v>22.79</v>
      </c>
      <c r="C537" s="3">
        <v>381.2</v>
      </c>
      <c r="D537" s="3">
        <v>817</v>
      </c>
      <c r="E537" s="3">
        <v>827.8</v>
      </c>
      <c r="F537" s="2">
        <v>100.19</v>
      </c>
      <c r="G537" s="3">
        <v>4300</v>
      </c>
      <c r="H537" s="2">
        <v>291.60000000000002</v>
      </c>
      <c r="I537" s="3">
        <v>182.5</v>
      </c>
      <c r="J537" s="3">
        <v>462.5</v>
      </c>
      <c r="K537" s="3">
        <v>10295</v>
      </c>
      <c r="L537" s="3">
        <v>387</v>
      </c>
      <c r="M537" s="3">
        <v>193.99</v>
      </c>
      <c r="N537" s="3">
        <v>956.1</v>
      </c>
      <c r="O537" s="3">
        <v>1214.8</v>
      </c>
      <c r="Q537">
        <f t="shared" si="442"/>
        <v>1.7582417582417207E-3</v>
      </c>
      <c r="R537">
        <f t="shared" si="443"/>
        <v>-2.2313413695819413E-2</v>
      </c>
      <c r="S537">
        <f t="shared" si="444"/>
        <v>-2.6221692491060787E-2</v>
      </c>
      <c r="T537">
        <f t="shared" si="445"/>
        <v>-3.6321303841676422E-2</v>
      </c>
      <c r="U537">
        <f t="shared" si="446"/>
        <v>-6.3473172666865078E-3</v>
      </c>
      <c r="V537">
        <f t="shared" si="447"/>
        <v>-1.0356731875719217E-2</v>
      </c>
      <c r="W537">
        <f t="shared" si="448"/>
        <v>-4.5499181669394359E-2</v>
      </c>
      <c r="X537">
        <f t="shared" si="449"/>
        <v>2.8458720766413141E-2</v>
      </c>
      <c r="Y537">
        <f t="shared" si="450"/>
        <v>0</v>
      </c>
      <c r="Z537">
        <f t="shared" si="451"/>
        <v>4.3902439024390248E-3</v>
      </c>
      <c r="AA537">
        <f t="shared" si="452"/>
        <v>-5.1413881748071976E-3</v>
      </c>
      <c r="AB537">
        <f t="shared" si="453"/>
        <v>-4.6690610569522653E-3</v>
      </c>
      <c r="AC537">
        <f t="shared" si="454"/>
        <v>-1.3312693498451988E-2</v>
      </c>
      <c r="AD537">
        <f t="shared" si="454"/>
        <v>-2.2922866564787262E-2</v>
      </c>
      <c r="AG537">
        <f t="shared" si="455"/>
        <v>1.6234544075518618E-6</v>
      </c>
      <c r="AH537">
        <f t="shared" si="456"/>
        <v>4.1822531016126677E-4</v>
      </c>
      <c r="AI537">
        <f t="shared" si="457"/>
        <v>6.7189631818700794E-4</v>
      </c>
      <c r="AJ537">
        <f t="shared" si="458"/>
        <v>1.3092122865585871E-3</v>
      </c>
      <c r="AK537">
        <f t="shared" si="459"/>
        <v>3.6938534785099293E-5</v>
      </c>
      <c r="AL537">
        <f t="shared" si="460"/>
        <v>1.1222450529562048E-4</v>
      </c>
      <c r="AM537">
        <f t="shared" si="461"/>
        <v>1.9455475199879851E-3</v>
      </c>
      <c r="AN537">
        <f t="shared" si="462"/>
        <v>8.8147878558953406E-4</v>
      </c>
      <c r="AO537">
        <f t="shared" si="463"/>
        <v>1.6765369436963319E-7</v>
      </c>
      <c r="AP537">
        <f t="shared" si="464"/>
        <v>1.5219673356975219E-5</v>
      </c>
      <c r="AQ537">
        <f t="shared" si="465"/>
        <v>2.3379958023815874E-5</v>
      </c>
      <c r="AR537">
        <f t="shared" si="466"/>
        <v>2.0323823196051671E-5</v>
      </c>
      <c r="AS537">
        <f t="shared" si="467"/>
        <v>1.8287010029240938E-4</v>
      </c>
      <c r="AT537">
        <f t="shared" si="468"/>
        <v>5.1810716249804363E-4</v>
      </c>
      <c r="AV537">
        <f t="shared" si="469"/>
        <v>0.16038696537678199</v>
      </c>
      <c r="AW537">
        <f t="shared" si="470"/>
        <v>-5.2438384897742169E-4</v>
      </c>
      <c r="AX537">
        <f t="shared" si="471"/>
        <v>5.6647697878944581E-2</v>
      </c>
      <c r="AY537">
        <f t="shared" si="472"/>
        <v>1.5082771305947216E-2</v>
      </c>
      <c r="AZ537">
        <f t="shared" si="473"/>
        <v>7.1550802139037403E-2</v>
      </c>
      <c r="BA537">
        <f t="shared" si="474"/>
        <v>2.4541339051703599E-2</v>
      </c>
      <c r="BB537">
        <f t="shared" si="475"/>
        <v>0.25798101811906821</v>
      </c>
      <c r="BC537">
        <f t="shared" si="476"/>
        <v>-1.3193468151833015E-2</v>
      </c>
      <c r="BD537">
        <f t="shared" si="477"/>
        <v>3.9325842696629212E-2</v>
      </c>
      <c r="BE537">
        <f t="shared" si="478"/>
        <v>1.278898180029513E-2</v>
      </c>
      <c r="BF537">
        <f t="shared" si="479"/>
        <v>1.761767026032077E-2</v>
      </c>
      <c r="BG537">
        <f t="shared" si="480"/>
        <v>-5.1794871794871326E-3</v>
      </c>
      <c r="BH537">
        <f t="shared" si="481"/>
        <v>-5.7196339434276208E-3</v>
      </c>
      <c r="BI537">
        <f t="shared" si="482"/>
        <v>4.1941847499785453E-2</v>
      </c>
      <c r="BL537">
        <f t="shared" si="483"/>
        <v>2.1828596241758289E-2</v>
      </c>
      <c r="BM537">
        <f t="shared" si="484"/>
        <v>1.2239418983422399E-3</v>
      </c>
      <c r="BN537">
        <f t="shared" si="485"/>
        <v>3.9492793147035679E-3</v>
      </c>
      <c r="BO537">
        <f t="shared" si="486"/>
        <v>2.8736630944963199E-4</v>
      </c>
      <c r="BP537">
        <f t="shared" si="487"/>
        <v>5.7226520755388754E-3</v>
      </c>
      <c r="BQ537">
        <f t="shared" si="488"/>
        <v>5.9176903150950195E-4</v>
      </c>
      <c r="BR537">
        <f t="shared" si="489"/>
        <v>8.0982793246572607E-2</v>
      </c>
      <c r="BS537">
        <f t="shared" si="490"/>
        <v>6.3298236257062189E-5</v>
      </c>
      <c r="BT537">
        <f t="shared" si="491"/>
        <v>9.4092669959153902E-4</v>
      </c>
      <c r="BU537">
        <f t="shared" si="492"/>
        <v>3.7284950727817881E-5</v>
      </c>
      <c r="BV537">
        <f t="shared" si="493"/>
        <v>5.6572022422553042E-4</v>
      </c>
      <c r="BW537">
        <f t="shared" si="494"/>
        <v>7.665686034758196E-8</v>
      </c>
      <c r="BX537">
        <f t="shared" si="495"/>
        <v>8.5304469293871743E-5</v>
      </c>
      <c r="BY537">
        <f t="shared" si="496"/>
        <v>2.074039970015294E-3</v>
      </c>
    </row>
    <row r="538" spans="1:77" ht="15.75" thickBot="1">
      <c r="A538" s="1">
        <v>40550</v>
      </c>
      <c r="B538" s="3">
        <v>22.75</v>
      </c>
      <c r="C538" s="3">
        <v>389.9</v>
      </c>
      <c r="D538" s="3">
        <v>839</v>
      </c>
      <c r="E538" s="3">
        <v>859</v>
      </c>
      <c r="F538" s="2">
        <v>100.83</v>
      </c>
      <c r="G538" s="3">
        <v>4345</v>
      </c>
      <c r="H538" s="2">
        <v>305.5</v>
      </c>
      <c r="I538" s="3">
        <v>177.45</v>
      </c>
      <c r="J538" s="3">
        <v>462.5</v>
      </c>
      <c r="K538" s="3">
        <v>10250</v>
      </c>
      <c r="L538" s="3">
        <v>389</v>
      </c>
      <c r="M538" s="3">
        <v>194.9</v>
      </c>
      <c r="N538" s="3">
        <v>969</v>
      </c>
      <c r="O538" s="3">
        <v>1243.3</v>
      </c>
      <c r="Q538">
        <f t="shared" si="442"/>
        <v>-4.3763676148797122E-3</v>
      </c>
      <c r="R538">
        <f t="shared" si="443"/>
        <v>-1.7636684303350973E-2</v>
      </c>
      <c r="S538">
        <f t="shared" si="444"/>
        <v>3.5885167464114833E-3</v>
      </c>
      <c r="T538">
        <f t="shared" si="445"/>
        <v>-2.3863636363636365E-2</v>
      </c>
      <c r="U538">
        <f t="shared" si="446"/>
        <v>-1.6831683168317001E-3</v>
      </c>
      <c r="V538">
        <f t="shared" si="447"/>
        <v>-1.4739229024943311E-2</v>
      </c>
      <c r="W538">
        <f t="shared" si="448"/>
        <v>-6.5040650406504065E-3</v>
      </c>
      <c r="X538">
        <f t="shared" si="449"/>
        <v>-8.4376396960215653E-3</v>
      </c>
      <c r="Y538">
        <f t="shared" si="450"/>
        <v>-7.5107296137339056E-3</v>
      </c>
      <c r="Z538">
        <f t="shared" si="451"/>
        <v>4.9019607843137254E-3</v>
      </c>
      <c r="AA538">
        <f t="shared" si="452"/>
        <v>1.1703511053315995E-2</v>
      </c>
      <c r="AB538">
        <f t="shared" si="453"/>
        <v>-2.5588536335721594E-3</v>
      </c>
      <c r="AC538">
        <f t="shared" si="454"/>
        <v>-2.0222446916076844E-2</v>
      </c>
      <c r="AD538">
        <f t="shared" si="454"/>
        <v>-7.82060489984834E-3</v>
      </c>
      <c r="AG538">
        <f t="shared" si="455"/>
        <v>2.3624079870535793E-5</v>
      </c>
      <c r="AH538">
        <f t="shared" si="456"/>
        <v>2.4881365941396187E-4</v>
      </c>
      <c r="AI538">
        <f t="shared" si="457"/>
        <v>1.5126236994944462E-5</v>
      </c>
      <c r="AJ538">
        <f t="shared" si="458"/>
        <v>5.6289323764802991E-4</v>
      </c>
      <c r="AK538">
        <f t="shared" si="459"/>
        <v>1.9981492468194672E-6</v>
      </c>
      <c r="AL538">
        <f t="shared" si="460"/>
        <v>2.2428368986922133E-4</v>
      </c>
      <c r="AM538">
        <f t="shared" si="461"/>
        <v>2.6145269145709644E-5</v>
      </c>
      <c r="AN538">
        <f t="shared" si="462"/>
        <v>5.1935833776046791E-5</v>
      </c>
      <c r="AO538">
        <f t="shared" si="463"/>
        <v>6.2729330067232215E-5</v>
      </c>
      <c r="AP538">
        <f t="shared" si="464"/>
        <v>1.9474188236968358E-5</v>
      </c>
      <c r="AQ538">
        <f t="shared" si="465"/>
        <v>1.4423089105289273E-4</v>
      </c>
      <c r="AR538">
        <f t="shared" si="466"/>
        <v>5.7503449697678555E-6</v>
      </c>
      <c r="AS538">
        <f t="shared" si="467"/>
        <v>4.1749525349964596E-4</v>
      </c>
      <c r="AT538">
        <f t="shared" si="468"/>
        <v>5.8671092815723655E-5</v>
      </c>
      <c r="AV538">
        <f t="shared" si="469"/>
        <v>0.16786447638603694</v>
      </c>
      <c r="AW538">
        <f t="shared" si="470"/>
        <v>2.3359580052493379E-2</v>
      </c>
      <c r="AX538">
        <f t="shared" si="471"/>
        <v>7.5916901769684603E-2</v>
      </c>
      <c r="AY538">
        <f t="shared" si="472"/>
        <v>4.9352553139506448E-2</v>
      </c>
      <c r="AZ538">
        <f t="shared" si="473"/>
        <v>6.9247083775185597E-2</v>
      </c>
      <c r="BA538">
        <f t="shared" si="474"/>
        <v>2.9620853080568721E-2</v>
      </c>
      <c r="BB538">
        <f t="shared" si="475"/>
        <v>0.30555555555555558</v>
      </c>
      <c r="BC538">
        <f t="shared" si="476"/>
        <v>-3.899268887083681E-2</v>
      </c>
      <c r="BD538">
        <f t="shared" si="477"/>
        <v>4.4725547775016972E-2</v>
      </c>
      <c r="BE538">
        <f t="shared" si="478"/>
        <v>2.4449877750611247E-3</v>
      </c>
      <c r="BF538">
        <f t="shared" si="479"/>
        <v>6.4683053040103496E-3</v>
      </c>
      <c r="BG538">
        <f t="shared" si="480"/>
        <v>-2.9865604778496764E-2</v>
      </c>
      <c r="BH538">
        <f t="shared" si="481"/>
        <v>1.0322177040975891E-2</v>
      </c>
      <c r="BI538">
        <f t="shared" si="482"/>
        <v>5.8037613820100462E-2</v>
      </c>
      <c r="BL538">
        <f t="shared" si="483"/>
        <v>2.4094039708466995E-2</v>
      </c>
      <c r="BM538">
        <f t="shared" si="484"/>
        <v>3.4655408996263457E-3</v>
      </c>
      <c r="BN538">
        <f t="shared" si="485"/>
        <v>6.7424619360752129E-3</v>
      </c>
      <c r="BO538">
        <f t="shared" si="486"/>
        <v>2.6236588643331485E-3</v>
      </c>
      <c r="BP538">
        <f t="shared" si="487"/>
        <v>5.3794148405388268E-3</v>
      </c>
      <c r="BQ538">
        <f t="shared" si="488"/>
        <v>8.6470209189121216E-4</v>
      </c>
      <c r="BR538">
        <f t="shared" si="489"/>
        <v>0.11032315487425316</v>
      </c>
      <c r="BS538">
        <f t="shared" si="490"/>
        <v>3.1837985223042385E-4</v>
      </c>
      <c r="BT538">
        <f t="shared" si="491"/>
        <v>1.3013503293197184E-3</v>
      </c>
      <c r="BU538">
        <f t="shared" si="492"/>
        <v>1.7959403249450323E-5</v>
      </c>
      <c r="BV538">
        <f t="shared" si="493"/>
        <v>1.5965608509022519E-4</v>
      </c>
      <c r="BW538">
        <f t="shared" si="494"/>
        <v>6.2315073755654573E-4</v>
      </c>
      <c r="BX538">
        <f t="shared" si="495"/>
        <v>4.6318493334746135E-5</v>
      </c>
      <c r="BY538">
        <f t="shared" si="496"/>
        <v>3.7991684992223049E-3</v>
      </c>
    </row>
    <row r="539" spans="1:77" ht="15.75" thickBot="1">
      <c r="A539" s="1">
        <v>40549</v>
      </c>
      <c r="B539" s="3">
        <v>22.85</v>
      </c>
      <c r="C539" s="3">
        <v>396.9</v>
      </c>
      <c r="D539" s="3">
        <v>836</v>
      </c>
      <c r="E539" s="3">
        <v>880</v>
      </c>
      <c r="F539" s="2">
        <v>101</v>
      </c>
      <c r="G539" s="3">
        <v>4410</v>
      </c>
      <c r="H539" s="2">
        <v>307.5</v>
      </c>
      <c r="I539" s="3">
        <v>178.96</v>
      </c>
      <c r="J539" s="3">
        <v>466</v>
      </c>
      <c r="K539" s="3">
        <v>10200</v>
      </c>
      <c r="L539" s="3">
        <v>384.5</v>
      </c>
      <c r="M539" s="3">
        <v>195.4</v>
      </c>
      <c r="N539" s="3">
        <v>989</v>
      </c>
      <c r="O539" s="3">
        <v>1253.0999999999999</v>
      </c>
      <c r="Q539">
        <f t="shared" si="442"/>
        <v>9.275618374558342E-3</v>
      </c>
      <c r="R539">
        <f t="shared" si="443"/>
        <v>1.0088272383353778E-3</v>
      </c>
      <c r="S539">
        <f t="shared" si="444"/>
        <v>1.740294511378843E-2</v>
      </c>
      <c r="T539">
        <f t="shared" si="445"/>
        <v>1.1376564277588168E-3</v>
      </c>
      <c r="U539">
        <f t="shared" si="446"/>
        <v>0.01</v>
      </c>
      <c r="V539">
        <f t="shared" si="447"/>
        <v>4.0983606557377051E-3</v>
      </c>
      <c r="W539">
        <f t="shared" si="448"/>
        <v>3.4308779011099862E-2</v>
      </c>
      <c r="X539">
        <f t="shared" si="449"/>
        <v>-2.196961416548247E-2</v>
      </c>
      <c r="Y539">
        <f t="shared" si="450"/>
        <v>-8.5106382978723406E-3</v>
      </c>
      <c r="Z539">
        <f t="shared" si="451"/>
        <v>2.9498525073746312E-3</v>
      </c>
      <c r="AA539">
        <f t="shared" si="452"/>
        <v>1.3020833333333333E-3</v>
      </c>
      <c r="AB539">
        <f t="shared" si="453"/>
        <v>-5.1150895140662051E-4</v>
      </c>
      <c r="AC539">
        <f t="shared" si="454"/>
        <v>4.0609137055837565E-3</v>
      </c>
      <c r="AD539">
        <f t="shared" si="454"/>
        <v>8.4500241429261227E-3</v>
      </c>
      <c r="AG539">
        <f t="shared" si="455"/>
        <v>7.7290913922572712E-5</v>
      </c>
      <c r="AH539">
        <f t="shared" si="456"/>
        <v>8.2465646085260315E-6</v>
      </c>
      <c r="AI539">
        <f t="shared" si="457"/>
        <v>3.1342009769734795E-4</v>
      </c>
      <c r="AJ539">
        <f t="shared" si="458"/>
        <v>1.6279759573897506E-6</v>
      </c>
      <c r="AK539">
        <f t="shared" si="459"/>
        <v>1.0546487406488291E-4</v>
      </c>
      <c r="AL539">
        <f t="shared" si="460"/>
        <v>1.4911071958519638E-5</v>
      </c>
      <c r="AM539">
        <f t="shared" si="461"/>
        <v>1.2744614093497069E-3</v>
      </c>
      <c r="AN539">
        <f t="shared" si="462"/>
        <v>4.3009062993175216E-4</v>
      </c>
      <c r="AO539">
        <f t="shared" si="463"/>
        <v>7.9568070920481477E-5</v>
      </c>
      <c r="AP539">
        <f t="shared" si="464"/>
        <v>6.0557757424778892E-6</v>
      </c>
      <c r="AQ539">
        <f t="shared" si="465"/>
        <v>2.5862714970977171E-6</v>
      </c>
      <c r="AR539">
        <f t="shared" si="466"/>
        <v>1.2295052016801582E-7</v>
      </c>
      <c r="AS539">
        <f t="shared" si="467"/>
        <v>1.4827582660760074E-5</v>
      </c>
      <c r="AT539">
        <f t="shared" si="468"/>
        <v>7.4147999235533787E-5</v>
      </c>
      <c r="AV539">
        <f t="shared" si="469"/>
        <v>0.17722823286965489</v>
      </c>
      <c r="AW539">
        <f t="shared" si="470"/>
        <v>5.5585106382978665E-2</v>
      </c>
      <c r="AX539">
        <f t="shared" si="471"/>
        <v>7.3722065245312066E-2</v>
      </c>
      <c r="AY539">
        <f t="shared" si="472"/>
        <v>8.1081081081081086E-2</v>
      </c>
      <c r="AZ539">
        <f t="shared" si="473"/>
        <v>8.1486240496841195E-2</v>
      </c>
      <c r="BA539">
        <f t="shared" si="474"/>
        <v>2.7253668763102725E-2</v>
      </c>
      <c r="BB539">
        <f t="shared" si="475"/>
        <v>0.34279475982532753</v>
      </c>
      <c r="BC539">
        <f t="shared" si="476"/>
        <v>-2.8710990502035235E-2</v>
      </c>
      <c r="BD539">
        <f t="shared" si="477"/>
        <v>4.954954954954955E-2</v>
      </c>
      <c r="BE539">
        <f t="shared" si="478"/>
        <v>-9.6125837459947565E-3</v>
      </c>
      <c r="BF539">
        <f t="shared" si="479"/>
        <v>-1.2583461736004052E-2</v>
      </c>
      <c r="BG539">
        <f t="shared" si="480"/>
        <v>-3.6964021685559387E-2</v>
      </c>
      <c r="BH539">
        <f t="shared" si="481"/>
        <v>6.3326524029674203E-2</v>
      </c>
      <c r="BI539">
        <f t="shared" si="482"/>
        <v>6.6468085106382899E-2</v>
      </c>
      <c r="BL539">
        <f t="shared" si="483"/>
        <v>2.7088651942577865E-2</v>
      </c>
      <c r="BM539">
        <f t="shared" si="484"/>
        <v>8.2981844695155082E-3</v>
      </c>
      <c r="BN539">
        <f t="shared" si="485"/>
        <v>6.3868322344788567E-3</v>
      </c>
      <c r="BO539">
        <f t="shared" si="486"/>
        <v>6.8807343454181718E-3</v>
      </c>
      <c r="BP539">
        <f t="shared" si="487"/>
        <v>7.3245613180145707E-3</v>
      </c>
      <c r="BQ539">
        <f t="shared" si="488"/>
        <v>7.3108767430918439E-4</v>
      </c>
      <c r="BR539">
        <f t="shared" si="489"/>
        <v>0.13644786417710086</v>
      </c>
      <c r="BS539">
        <f t="shared" si="490"/>
        <v>5.717633488370861E-5</v>
      </c>
      <c r="BT539">
        <f t="shared" si="491"/>
        <v>1.6726656561751323E-3</v>
      </c>
      <c r="BU539">
        <f t="shared" si="492"/>
        <v>2.6554088031589753E-4</v>
      </c>
      <c r="BV539">
        <f t="shared" si="493"/>
        <v>4.1168368555737439E-5</v>
      </c>
      <c r="BW539">
        <f t="shared" si="494"/>
        <v>1.0279336430892832E-3</v>
      </c>
      <c r="BX539">
        <f t="shared" si="495"/>
        <v>3.5772499891117407E-3</v>
      </c>
      <c r="BY539">
        <f t="shared" si="496"/>
        <v>4.9095059277869278E-3</v>
      </c>
    </row>
    <row r="540" spans="1:77" ht="15.75" thickBot="1">
      <c r="A540" s="1">
        <v>40548</v>
      </c>
      <c r="B540" s="3">
        <v>22.64</v>
      </c>
      <c r="C540" s="3">
        <v>396.5</v>
      </c>
      <c r="D540" s="3">
        <v>821.7</v>
      </c>
      <c r="E540" s="3">
        <v>879</v>
      </c>
      <c r="F540" s="2">
        <v>100</v>
      </c>
      <c r="G540" s="3">
        <v>4392</v>
      </c>
      <c r="H540" s="2">
        <v>297.3</v>
      </c>
      <c r="I540" s="3">
        <v>182.98</v>
      </c>
      <c r="J540" s="3">
        <v>470</v>
      </c>
      <c r="K540" s="3">
        <v>10170</v>
      </c>
      <c r="L540" s="3">
        <v>384</v>
      </c>
      <c r="M540" s="3">
        <v>195.5</v>
      </c>
      <c r="N540" s="3">
        <v>985</v>
      </c>
      <c r="O540" s="3">
        <v>1242.5999999999999</v>
      </c>
      <c r="Q540">
        <f t="shared" si="442"/>
        <v>-9.1903719912473023E-3</v>
      </c>
      <c r="R540">
        <f t="shared" si="443"/>
        <v>-6.2656641604010022E-3</v>
      </c>
      <c r="S540">
        <f t="shared" si="444"/>
        <v>1.9509815876112945E-3</v>
      </c>
      <c r="T540">
        <f t="shared" si="445"/>
        <v>-2.5498891352549888E-2</v>
      </c>
      <c r="U540">
        <f t="shared" si="446"/>
        <v>-2.4390243902439025E-2</v>
      </c>
      <c r="V540">
        <f t="shared" si="447"/>
        <v>-6.3348416289592761E-3</v>
      </c>
      <c r="W540">
        <f t="shared" si="448"/>
        <v>-1.5562913907284731E-2</v>
      </c>
      <c r="X540">
        <f t="shared" si="449"/>
        <v>-2.344474129000637E-3</v>
      </c>
      <c r="Y540">
        <f t="shared" si="450"/>
        <v>-5.9221658206430015E-3</v>
      </c>
      <c r="Z540">
        <f t="shared" si="451"/>
        <v>-2.9411764705882353E-3</v>
      </c>
      <c r="AA540">
        <f t="shared" si="452"/>
        <v>2.6048450117223951E-4</v>
      </c>
      <c r="AB540">
        <f t="shared" si="453"/>
        <v>-2.5510204081632651E-3</v>
      </c>
      <c r="AC540">
        <f t="shared" si="454"/>
        <v>-3.0364372469635628E-3</v>
      </c>
      <c r="AD540">
        <f t="shared" si="454"/>
        <v>-9.2489236166481709E-3</v>
      </c>
      <c r="AG540">
        <f t="shared" si="455"/>
        <v>9.3595277806627014E-5</v>
      </c>
      <c r="AH540">
        <f t="shared" si="456"/>
        <v>1.9384719716934202E-5</v>
      </c>
      <c r="AI540">
        <f t="shared" si="457"/>
        <v>5.0702031866524302E-6</v>
      </c>
      <c r="AJ540">
        <f t="shared" si="458"/>
        <v>6.4316135969996388E-4</v>
      </c>
      <c r="AK540">
        <f t="shared" si="459"/>
        <v>5.8180501623092417E-4</v>
      </c>
      <c r="AL540">
        <f t="shared" si="460"/>
        <v>4.3187458619041451E-5</v>
      </c>
      <c r="AM540">
        <f t="shared" si="461"/>
        <v>2.0084822991845379E-4</v>
      </c>
      <c r="AN540">
        <f t="shared" si="462"/>
        <v>1.2398521487470405E-6</v>
      </c>
      <c r="AO540">
        <f t="shared" si="463"/>
        <v>4.0089426814396538E-5</v>
      </c>
      <c r="AP540">
        <f t="shared" si="464"/>
        <v>1.1766137550316473E-5</v>
      </c>
      <c r="AQ540">
        <f t="shared" si="465"/>
        <v>3.2102429053386708E-7</v>
      </c>
      <c r="AR540">
        <f t="shared" si="466"/>
        <v>5.7128383729537528E-6</v>
      </c>
      <c r="AS540">
        <f t="shared" si="467"/>
        <v>1.0541001951508497E-5</v>
      </c>
      <c r="AT540">
        <f t="shared" si="468"/>
        <v>8.2592189467474612E-5</v>
      </c>
      <c r="AV540">
        <f t="shared" si="469"/>
        <v>0.17610389610389612</v>
      </c>
      <c r="AW540">
        <f t="shared" si="470"/>
        <v>6.3002680965147453E-2</v>
      </c>
      <c r="AX540">
        <f t="shared" si="471"/>
        <v>6.3001293661060859E-2</v>
      </c>
      <c r="AY540">
        <f t="shared" si="472"/>
        <v>8.9354318998636786E-2</v>
      </c>
      <c r="AZ540">
        <f t="shared" si="473"/>
        <v>5.5408970976253295E-2</v>
      </c>
      <c r="BA540">
        <f t="shared" si="474"/>
        <v>1.4318706697459584E-2</v>
      </c>
      <c r="BB540">
        <f t="shared" si="475"/>
        <v>0.3700460829493088</v>
      </c>
      <c r="BC540">
        <f t="shared" si="476"/>
        <v>1.093922651933696E-2</v>
      </c>
      <c r="BD540">
        <f t="shared" si="477"/>
        <v>6.8181818181818177E-2</v>
      </c>
      <c r="BE540">
        <f t="shared" si="478"/>
        <v>-7.8048780487804878E-3</v>
      </c>
      <c r="BF540">
        <f t="shared" si="479"/>
        <v>-5.1813471502590676E-3</v>
      </c>
      <c r="BG540">
        <f t="shared" si="480"/>
        <v>-2.2499999999999999E-2</v>
      </c>
      <c r="BH540">
        <f t="shared" si="481"/>
        <v>4.0126715945089757E-2</v>
      </c>
      <c r="BI540">
        <f t="shared" si="482"/>
        <v>6.5694682675814672E-2</v>
      </c>
      <c r="BL540">
        <f t="shared" si="483"/>
        <v>2.6719815207018896E-2</v>
      </c>
      <c r="BM540">
        <f t="shared" si="484"/>
        <v>9.7046034674038613E-3</v>
      </c>
      <c r="BN540">
        <f t="shared" si="485"/>
        <v>4.7882092405294877E-3</v>
      </c>
      <c r="BO540">
        <f t="shared" si="486"/>
        <v>8.3217141577645835E-3</v>
      </c>
      <c r="BP540">
        <f t="shared" si="487"/>
        <v>3.5410094364428926E-3</v>
      </c>
      <c r="BQ540">
        <f t="shared" si="488"/>
        <v>1.9891353372055855E-4</v>
      </c>
      <c r="BR540">
        <f t="shared" si="489"/>
        <v>0.15732314955073767</v>
      </c>
      <c r="BS540">
        <f t="shared" si="490"/>
        <v>1.0296855367162387E-3</v>
      </c>
      <c r="BT540">
        <f t="shared" si="491"/>
        <v>3.5438809064660382E-3</v>
      </c>
      <c r="BU540">
        <f t="shared" si="492"/>
        <v>2.0989401449510991E-4</v>
      </c>
      <c r="BV540">
        <f t="shared" si="493"/>
        <v>9.7191292599009781E-7</v>
      </c>
      <c r="BW540">
        <f t="shared" si="494"/>
        <v>3.0966787345263987E-4</v>
      </c>
      <c r="BX540">
        <f t="shared" si="495"/>
        <v>1.3403146537280856E-3</v>
      </c>
      <c r="BY540">
        <f t="shared" si="496"/>
        <v>4.8017227624632484E-3</v>
      </c>
    </row>
    <row r="541" spans="1:77" ht="15.75" thickBot="1">
      <c r="A541" s="1">
        <v>40547</v>
      </c>
      <c r="B541" s="3">
        <v>22.85</v>
      </c>
      <c r="C541" s="3">
        <v>399</v>
      </c>
      <c r="D541" s="3">
        <v>820.1</v>
      </c>
      <c r="E541" s="3">
        <v>902</v>
      </c>
      <c r="F541" s="2">
        <v>102.5</v>
      </c>
      <c r="G541" s="3">
        <v>4420</v>
      </c>
      <c r="H541" s="2">
        <v>302</v>
      </c>
      <c r="I541" s="3">
        <v>183.41</v>
      </c>
      <c r="J541" s="3">
        <v>472.8</v>
      </c>
      <c r="K541" s="3">
        <v>10200</v>
      </c>
      <c r="L541" s="3">
        <v>383.9</v>
      </c>
      <c r="M541" s="3">
        <v>196</v>
      </c>
      <c r="N541" s="3">
        <v>988</v>
      </c>
      <c r="O541" s="3">
        <v>1254.2</v>
      </c>
      <c r="Q541">
        <f t="shared" si="442"/>
        <v>2.6504941599281212E-2</v>
      </c>
      <c r="R541">
        <f t="shared" si="443"/>
        <v>-3.7453183520599251E-3</v>
      </c>
      <c r="S541">
        <f t="shared" si="444"/>
        <v>2.5125000000000029E-2</v>
      </c>
      <c r="T541">
        <f t="shared" si="445"/>
        <v>4.0071237756010942E-3</v>
      </c>
      <c r="U541">
        <f t="shared" si="446"/>
        <v>-9.6618357487922701E-3</v>
      </c>
      <c r="V541">
        <f t="shared" si="447"/>
        <v>-4.2802432980400991E-3</v>
      </c>
      <c r="W541">
        <f t="shared" si="448"/>
        <v>5.2264808362369339E-2</v>
      </c>
      <c r="X541">
        <f t="shared" si="449"/>
        <v>-1.4454594304137548E-2</v>
      </c>
      <c r="Y541">
        <f t="shared" si="450"/>
        <v>-4.2283298097249182E-4</v>
      </c>
      <c r="Z541">
        <f t="shared" si="451"/>
        <v>0</v>
      </c>
      <c r="AA541">
        <f t="shared" si="452"/>
        <v>-6.7270375161708222E-3</v>
      </c>
      <c r="AB541">
        <f t="shared" si="453"/>
        <v>-1.507537688442211E-2</v>
      </c>
      <c r="AC541">
        <f t="shared" si="454"/>
        <v>-6.6358335009049094E-3</v>
      </c>
      <c r="AD541">
        <f t="shared" si="454"/>
        <v>8.6858613479169639E-3</v>
      </c>
      <c r="AG541">
        <f t="shared" si="455"/>
        <v>6.770845485405358E-4</v>
      </c>
      <c r="AH541">
        <f t="shared" si="456"/>
        <v>3.5436645153204878E-6</v>
      </c>
      <c r="AI541">
        <f t="shared" si="457"/>
        <v>6.4646772472392211E-4</v>
      </c>
      <c r="AJ541">
        <f t="shared" si="458"/>
        <v>1.7184249620003467E-5</v>
      </c>
      <c r="AK541">
        <f t="shared" si="459"/>
        <v>8.8213918680344122E-5</v>
      </c>
      <c r="AL541">
        <f t="shared" si="460"/>
        <v>2.0404357146402177E-5</v>
      </c>
      <c r="AM541">
        <f t="shared" si="461"/>
        <v>2.8789265147736902E-3</v>
      </c>
      <c r="AN541">
        <f t="shared" si="462"/>
        <v>1.7486377306008818E-4</v>
      </c>
      <c r="AO541">
        <f t="shared" si="463"/>
        <v>6.9270388767543505E-7</v>
      </c>
      <c r="AP541">
        <f t="shared" si="464"/>
        <v>2.3912483924114675E-7</v>
      </c>
      <c r="AQ541">
        <f t="shared" si="465"/>
        <v>4.1228367263803881E-5</v>
      </c>
      <c r="AR541">
        <f t="shared" si="466"/>
        <v>2.2244263665683022E-4</v>
      </c>
      <c r="AS541">
        <f t="shared" si="467"/>
        <v>4.6868909638535759E-5</v>
      </c>
      <c r="AT541">
        <f t="shared" si="468"/>
        <v>7.8265170566629882E-5</v>
      </c>
      <c r="AV541">
        <f t="shared" si="469"/>
        <v>0.18701298701298708</v>
      </c>
      <c r="AW541">
        <f t="shared" si="470"/>
        <v>8.2767978290366348E-2</v>
      </c>
      <c r="AX541">
        <f t="shared" si="471"/>
        <v>7.0626631853785926E-2</v>
      </c>
      <c r="AY541">
        <f t="shared" si="472"/>
        <v>0.10919822921790451</v>
      </c>
      <c r="AZ541">
        <f t="shared" si="473"/>
        <v>8.7533156498673742E-2</v>
      </c>
      <c r="BA541">
        <f t="shared" si="474"/>
        <v>9.1324200913242004E-3</v>
      </c>
      <c r="BB541">
        <f t="shared" si="475"/>
        <v>0.40792540792540793</v>
      </c>
      <c r="BC541">
        <f t="shared" si="476"/>
        <v>2.459554000874446E-3</v>
      </c>
      <c r="BD541">
        <f t="shared" si="477"/>
        <v>7.4545454545454568E-2</v>
      </c>
      <c r="BE541">
        <f t="shared" si="478"/>
        <v>1.5936254980079681E-2</v>
      </c>
      <c r="BF541">
        <f t="shared" si="479"/>
        <v>-2.8571428571429161E-3</v>
      </c>
      <c r="BG541">
        <f t="shared" si="480"/>
        <v>-1.0101010101010102E-2</v>
      </c>
      <c r="BH541">
        <f t="shared" si="481"/>
        <v>5.2071131934831198E-2</v>
      </c>
      <c r="BI541">
        <f t="shared" si="482"/>
        <v>7.59200480398044E-2</v>
      </c>
      <c r="BL541">
        <f t="shared" si="483"/>
        <v>3.0405266424651904E-2</v>
      </c>
      <c r="BM541">
        <f t="shared" si="484"/>
        <v>1.3989506243825551E-2</v>
      </c>
      <c r="BN541">
        <f t="shared" si="485"/>
        <v>5.9016543613185863E-3</v>
      </c>
      <c r="BO541">
        <f t="shared" si="486"/>
        <v>1.2335954035135464E-2</v>
      </c>
      <c r="BP541">
        <f t="shared" si="487"/>
        <v>8.3961608085685157E-3</v>
      </c>
      <c r="BQ541">
        <f t="shared" si="488"/>
        <v>7.9519743191413069E-5</v>
      </c>
      <c r="BR541">
        <f t="shared" si="489"/>
        <v>0.18880689035364262</v>
      </c>
      <c r="BS541">
        <f t="shared" si="490"/>
        <v>5.5738681800377105E-4</v>
      </c>
      <c r="BT541">
        <f t="shared" si="491"/>
        <v>4.3420377342316468E-3</v>
      </c>
      <c r="BU541">
        <f t="shared" si="492"/>
        <v>8.5625663095710591E-5</v>
      </c>
      <c r="BV541">
        <f t="shared" si="493"/>
        <v>1.0956502076057555E-5</v>
      </c>
      <c r="BW541">
        <f t="shared" si="494"/>
        <v>2.7023286402689124E-5</v>
      </c>
      <c r="BX541">
        <f t="shared" si="495"/>
        <v>2.3575612242043484E-3</v>
      </c>
      <c r="BY541">
        <f t="shared" si="496"/>
        <v>6.3234032866542186E-3</v>
      </c>
    </row>
    <row r="542" spans="1:77" ht="15.75" thickBot="1">
      <c r="A542" s="1">
        <v>40546</v>
      </c>
      <c r="B542" s="3">
        <v>22.26</v>
      </c>
      <c r="C542" s="3">
        <v>400.5</v>
      </c>
      <c r="D542" s="3">
        <v>800</v>
      </c>
      <c r="E542" s="3">
        <v>898.4</v>
      </c>
      <c r="F542" s="2">
        <v>103.5</v>
      </c>
      <c r="G542" s="3">
        <v>4439</v>
      </c>
      <c r="H542" s="2">
        <v>287</v>
      </c>
      <c r="I542" s="3">
        <v>186.1</v>
      </c>
      <c r="J542" s="3">
        <v>473</v>
      </c>
      <c r="K542" s="3">
        <v>10200</v>
      </c>
      <c r="L542" s="3">
        <v>386.5</v>
      </c>
      <c r="M542" s="3">
        <v>199</v>
      </c>
      <c r="N542" s="3">
        <v>994.6</v>
      </c>
      <c r="O542" s="3">
        <v>1243.4000000000001</v>
      </c>
      <c r="Q542">
        <f t="shared" si="442"/>
        <v>1.4123006833713089E-2</v>
      </c>
      <c r="R542">
        <f t="shared" si="443"/>
        <v>4.1612483745123538E-2</v>
      </c>
      <c r="S542">
        <f t="shared" si="444"/>
        <v>2.1711366538952746E-2</v>
      </c>
      <c r="T542">
        <f t="shared" si="445"/>
        <v>9.4382022471909861E-3</v>
      </c>
      <c r="U542">
        <f t="shared" si="446"/>
        <v>-1.9286403085824768E-3</v>
      </c>
      <c r="V542">
        <f t="shared" si="447"/>
        <v>9.0191657271702366E-4</v>
      </c>
      <c r="W542">
        <f t="shared" si="448"/>
        <v>5.9040590405904057E-2</v>
      </c>
      <c r="X542">
        <f t="shared" si="449"/>
        <v>1.2789115646258472E-2</v>
      </c>
      <c r="Y542">
        <f t="shared" si="450"/>
        <v>1.0683760683760684E-2</v>
      </c>
      <c r="Z542">
        <f t="shared" si="451"/>
        <v>-3.90625E-3</v>
      </c>
      <c r="AA542">
        <f t="shared" si="452"/>
        <v>1.310615989515072E-2</v>
      </c>
      <c r="AB542">
        <f t="shared" si="453"/>
        <v>1.015228426395939E-2</v>
      </c>
      <c r="AC542">
        <f t="shared" si="454"/>
        <v>-1.004419445560466E-3</v>
      </c>
      <c r="AD542">
        <f t="shared" si="454"/>
        <v>1.5186152841280321E-2</v>
      </c>
      <c r="AG542">
        <f t="shared" si="455"/>
        <v>1.8601996359945551E-4</v>
      </c>
      <c r="AH542">
        <f t="shared" si="456"/>
        <v>1.8901051657599787E-3</v>
      </c>
      <c r="AI542">
        <f t="shared" si="457"/>
        <v>4.8453237559211869E-4</v>
      </c>
      <c r="AJ542">
        <f t="shared" si="458"/>
        <v>9.1708728445924834E-5</v>
      </c>
      <c r="AK542">
        <f t="shared" si="459"/>
        <v>2.752384066717866E-6</v>
      </c>
      <c r="AL542">
        <f t="shared" si="460"/>
        <v>4.4228037766849085E-7</v>
      </c>
      <c r="AM542">
        <f t="shared" si="461"/>
        <v>3.651955431013158E-3</v>
      </c>
      <c r="AN542">
        <f t="shared" si="462"/>
        <v>1.9656329631398891E-4</v>
      </c>
      <c r="AO542">
        <f t="shared" si="463"/>
        <v>1.0556134982219958E-4</v>
      </c>
      <c r="AP542">
        <f t="shared" si="464"/>
        <v>1.9318257070402766E-5</v>
      </c>
      <c r="AQ542">
        <f t="shared" si="465"/>
        <v>1.7988886447644131E-4</v>
      </c>
      <c r="AR542">
        <f t="shared" si="466"/>
        <v>1.0636106716708355E-4</v>
      </c>
      <c r="AS542">
        <f t="shared" si="467"/>
        <v>1.4754307930849171E-6</v>
      </c>
      <c r="AT542">
        <f t="shared" si="468"/>
        <v>2.3553200353781866E-4</v>
      </c>
      <c r="AV542">
        <f t="shared" si="469"/>
        <v>0.15636363636363645</v>
      </c>
      <c r="AW542">
        <f t="shared" si="470"/>
        <v>8.2432432432432437E-2</v>
      </c>
      <c r="AX542">
        <f t="shared" si="471"/>
        <v>6.0304837640821736E-2</v>
      </c>
      <c r="AY542">
        <f t="shared" si="472"/>
        <v>0.13006289308176097</v>
      </c>
      <c r="AZ542">
        <f t="shared" si="473"/>
        <v>0.1063602351683592</v>
      </c>
      <c r="BA542">
        <f t="shared" si="474"/>
        <v>2.045977011494253E-2</v>
      </c>
      <c r="BB542">
        <f t="shared" si="475"/>
        <v>0.3550519357884796</v>
      </c>
      <c r="BC542">
        <f t="shared" si="476"/>
        <v>1.1413043478260838E-2</v>
      </c>
      <c r="BD542">
        <f t="shared" si="477"/>
        <v>8.7356321839080459E-2</v>
      </c>
      <c r="BE542">
        <f t="shared" si="478"/>
        <v>1.5936254980079681E-2</v>
      </c>
      <c r="BF542">
        <f t="shared" si="479"/>
        <v>1.4435695538057743E-2</v>
      </c>
      <c r="BG542">
        <f t="shared" si="480"/>
        <v>2.5773195876288658E-2</v>
      </c>
      <c r="BH542">
        <f t="shared" si="481"/>
        <v>9.5374449339207079E-2</v>
      </c>
      <c r="BI542">
        <f t="shared" si="482"/>
        <v>8.2629516760992672E-2</v>
      </c>
      <c r="BL542">
        <f t="shared" si="483"/>
        <v>2.0655929622561981E-2</v>
      </c>
      <c r="BM542">
        <f t="shared" si="484"/>
        <v>1.3910243956804151E-2</v>
      </c>
      <c r="BN542">
        <f t="shared" si="485"/>
        <v>4.4223073878033974E-3</v>
      </c>
      <c r="BO542">
        <f t="shared" si="486"/>
        <v>1.740605366783601E-2</v>
      </c>
      <c r="BP542">
        <f t="shared" si="487"/>
        <v>1.2200891486681272E-2</v>
      </c>
      <c r="BQ542">
        <f t="shared" si="488"/>
        <v>4.0984926882718686E-4</v>
      </c>
      <c r="BR542">
        <f t="shared" si="489"/>
        <v>0.14565342223434685</v>
      </c>
      <c r="BS542">
        <f t="shared" si="490"/>
        <v>1.0603183925583532E-3</v>
      </c>
      <c r="BT542">
        <f t="shared" si="491"/>
        <v>6.1944782302927239E-3</v>
      </c>
      <c r="BU542">
        <f t="shared" si="492"/>
        <v>8.5625663095710591E-5</v>
      </c>
      <c r="BV542">
        <f t="shared" si="493"/>
        <v>4.2447945261073195E-4</v>
      </c>
      <c r="BW542">
        <f t="shared" si="494"/>
        <v>9.4100552176223701E-4</v>
      </c>
      <c r="BX542">
        <f t="shared" si="495"/>
        <v>8.4378997734634257E-3</v>
      </c>
      <c r="BY542">
        <f t="shared" si="496"/>
        <v>7.4354918749122674E-3</v>
      </c>
    </row>
    <row r="543" spans="1:77" ht="15.75" thickBot="1">
      <c r="A543" s="1">
        <v>40542</v>
      </c>
      <c r="B543" s="3">
        <v>21.95</v>
      </c>
      <c r="C543" s="3">
        <v>384.5</v>
      </c>
      <c r="D543" s="3">
        <v>783</v>
      </c>
      <c r="E543" s="3">
        <v>890</v>
      </c>
      <c r="F543" s="2">
        <v>103.7</v>
      </c>
      <c r="G543" s="3">
        <v>4435</v>
      </c>
      <c r="H543" s="2">
        <v>271</v>
      </c>
      <c r="I543" s="3">
        <v>183.75</v>
      </c>
      <c r="J543" s="3">
        <v>468</v>
      </c>
      <c r="K543" s="3">
        <v>10240</v>
      </c>
      <c r="L543" s="3">
        <v>381.5</v>
      </c>
      <c r="M543" s="3">
        <v>197</v>
      </c>
      <c r="N543" s="3">
        <v>995.6</v>
      </c>
      <c r="O543" s="3">
        <v>1224.8</v>
      </c>
      <c r="Q543">
        <f t="shared" si="442"/>
        <v>-1.1706438541197729E-2</v>
      </c>
      <c r="R543">
        <f t="shared" si="443"/>
        <v>-6.4599483204134363E-3</v>
      </c>
      <c r="S543">
        <f t="shared" si="444"/>
        <v>3.8461538461538464E-3</v>
      </c>
      <c r="T543">
        <f t="shared" si="445"/>
        <v>-1.1111111111111112E-2</v>
      </c>
      <c r="U543">
        <f t="shared" si="446"/>
        <v>-3.0763314747163351E-3</v>
      </c>
      <c r="V543">
        <f t="shared" si="447"/>
        <v>-2.0755133583572533E-2</v>
      </c>
      <c r="W543">
        <f t="shared" si="448"/>
        <v>-1.4545454545454545E-2</v>
      </c>
      <c r="X543">
        <f t="shared" si="449"/>
        <v>7.3460884819911377E-3</v>
      </c>
      <c r="Y543">
        <f t="shared" si="450"/>
        <v>-1.2658227848101266E-2</v>
      </c>
      <c r="Z543">
        <f t="shared" si="451"/>
        <v>5.893909626719057E-3</v>
      </c>
      <c r="AA543">
        <f t="shared" si="452"/>
        <v>-9.0909090909090905E-3</v>
      </c>
      <c r="AB543">
        <f t="shared" si="453"/>
        <v>5.6151097498723544E-3</v>
      </c>
      <c r="AC543">
        <f t="shared" si="454"/>
        <v>-9.3532338308457488E-3</v>
      </c>
      <c r="AD543">
        <f t="shared" si="454"/>
        <v>-8.17879990282625E-3</v>
      </c>
      <c r="AG543">
        <f t="shared" si="455"/>
        <v>1.4860906548139121E-4</v>
      </c>
      <c r="AH543">
        <f t="shared" si="456"/>
        <v>2.1133257822911423E-5</v>
      </c>
      <c r="AI543">
        <f t="shared" si="457"/>
        <v>1.7196642158041503E-5</v>
      </c>
      <c r="AJ543">
        <f t="shared" si="458"/>
        <v>1.2040334775700458E-4</v>
      </c>
      <c r="AK543">
        <f t="shared" si="459"/>
        <v>7.8776896693468842E-6</v>
      </c>
      <c r="AL543">
        <f t="shared" si="460"/>
        <v>4.4066442171417525E-4</v>
      </c>
      <c r="AM543">
        <f t="shared" si="461"/>
        <v>1.7304439536024307E-4</v>
      </c>
      <c r="AN543">
        <f t="shared" si="462"/>
        <v>7.3566234898254039E-5</v>
      </c>
      <c r="AO543">
        <f t="shared" si="463"/>
        <v>1.7076434450825654E-4</v>
      </c>
      <c r="AP543">
        <f t="shared" si="464"/>
        <v>2.9213005638111573E-5</v>
      </c>
      <c r="AQ543">
        <f t="shared" si="465"/>
        <v>7.7172773183427194E-5</v>
      </c>
      <c r="AR543">
        <f t="shared" si="466"/>
        <v>3.3361895191085987E-5</v>
      </c>
      <c r="AS543">
        <f t="shared" si="467"/>
        <v>9.1460293300235616E-5</v>
      </c>
      <c r="AT543">
        <f t="shared" si="468"/>
        <v>6.4286733153632802E-5</v>
      </c>
      <c r="AV543">
        <f t="shared" si="469"/>
        <v>0.14322916666666669</v>
      </c>
      <c r="AW543">
        <f t="shared" si="470"/>
        <v>8.00561797752809E-2</v>
      </c>
      <c r="AX543">
        <f t="shared" si="471"/>
        <v>4.2609853528628498E-2</v>
      </c>
      <c r="AY543">
        <f t="shared" si="472"/>
        <v>0.18825100133511349</v>
      </c>
      <c r="AZ543">
        <f t="shared" si="473"/>
        <v>0.10980308219178088</v>
      </c>
      <c r="BA543">
        <f t="shared" si="474"/>
        <v>9.5061728395061731E-2</v>
      </c>
      <c r="BB543">
        <f t="shared" si="475"/>
        <v>0.32195121951219513</v>
      </c>
      <c r="BC543">
        <f t="shared" si="476"/>
        <v>-4.0469973890339427E-2</v>
      </c>
      <c r="BD543">
        <f t="shared" si="477"/>
        <v>0.11694510739856802</v>
      </c>
      <c r="BE543">
        <f t="shared" si="478"/>
        <v>2.4E-2</v>
      </c>
      <c r="BF543">
        <f t="shared" si="479"/>
        <v>2.6917900403768506E-2</v>
      </c>
      <c r="BG543">
        <f t="shared" si="480"/>
        <v>1.0256410256410256E-2</v>
      </c>
      <c r="BH543">
        <f t="shared" si="481"/>
        <v>0.10622222222222225</v>
      </c>
      <c r="BI543">
        <f t="shared" si="482"/>
        <v>0.10621387283236985</v>
      </c>
      <c r="BL543">
        <f t="shared" si="483"/>
        <v>1.7053027054868133E-2</v>
      </c>
      <c r="BM543">
        <f t="shared" si="484"/>
        <v>1.335537199040338E-2</v>
      </c>
      <c r="BN543">
        <f t="shared" si="485"/>
        <v>2.3819716933421685E-3</v>
      </c>
      <c r="BO543">
        <f t="shared" si="486"/>
        <v>3.6145657066482394E-2</v>
      </c>
      <c r="BP543">
        <f t="shared" si="487"/>
        <v>1.2973322235517544E-2</v>
      </c>
      <c r="BQ543">
        <f t="shared" si="488"/>
        <v>8.9958951025214794E-3</v>
      </c>
      <c r="BR543">
        <f t="shared" si="489"/>
        <v>0.12148358915415478</v>
      </c>
      <c r="BS543">
        <f t="shared" si="490"/>
        <v>3.7328121284276771E-4</v>
      </c>
      <c r="BT543">
        <f t="shared" si="491"/>
        <v>1.172754564922128E-2</v>
      </c>
      <c r="BU543">
        <f t="shared" si="492"/>
        <v>2.9988398237375079E-4</v>
      </c>
      <c r="BV543">
        <f t="shared" si="493"/>
        <v>1.0946241064869306E-3</v>
      </c>
      <c r="BW543">
        <f t="shared" si="494"/>
        <v>2.2979612027873282E-4</v>
      </c>
      <c r="BX543">
        <f t="shared" si="495"/>
        <v>1.0548484291583927E-2</v>
      </c>
      <c r="BY543">
        <f t="shared" si="496"/>
        <v>1.2059038673154209E-2</v>
      </c>
    </row>
    <row r="544" spans="1:77" ht="15.75" thickBot="1">
      <c r="A544" s="1">
        <v>40541</v>
      </c>
      <c r="B544" s="3">
        <v>22.21</v>
      </c>
      <c r="C544" s="3">
        <v>387</v>
      </c>
      <c r="D544" s="3">
        <v>780</v>
      </c>
      <c r="E544" s="3">
        <v>900</v>
      </c>
      <c r="F544" s="2">
        <v>104.02</v>
      </c>
      <c r="G544" s="3">
        <v>4529</v>
      </c>
      <c r="H544" s="2">
        <v>275</v>
      </c>
      <c r="I544" s="3">
        <v>182.41</v>
      </c>
      <c r="J544" s="3">
        <v>474</v>
      </c>
      <c r="K544" s="3">
        <v>10180</v>
      </c>
      <c r="L544" s="3">
        <v>385</v>
      </c>
      <c r="M544" s="3">
        <v>195.9</v>
      </c>
      <c r="N544" s="3">
        <v>1005</v>
      </c>
      <c r="O544" s="3">
        <v>1234.9000000000001</v>
      </c>
      <c r="Q544">
        <f t="shared" si="442"/>
        <v>1.4618547281863877E-2</v>
      </c>
      <c r="R544">
        <f t="shared" si="443"/>
        <v>1.1500261369576522E-2</v>
      </c>
      <c r="S544">
        <f t="shared" si="444"/>
        <v>3.731823446145898E-3</v>
      </c>
      <c r="T544">
        <f t="shared" si="445"/>
        <v>6.7114093959731542E-3</v>
      </c>
      <c r="U544">
        <f t="shared" si="446"/>
        <v>1.1549566891240648E-3</v>
      </c>
      <c r="V544">
        <f t="shared" si="447"/>
        <v>3.7571592210767467E-2</v>
      </c>
      <c r="W544">
        <f t="shared" si="448"/>
        <v>1.0657846380007266E-2</v>
      </c>
      <c r="X544">
        <f t="shared" si="449"/>
        <v>-1.1327913279132809E-2</v>
      </c>
      <c r="Y544">
        <f t="shared" si="450"/>
        <v>1.282051282051282E-2</v>
      </c>
      <c r="Z544">
        <f t="shared" si="451"/>
        <v>1.7999999999999999E-2</v>
      </c>
      <c r="AA544">
        <f t="shared" si="452"/>
        <v>7.8534031413612562E-3</v>
      </c>
      <c r="AB544">
        <f t="shared" si="453"/>
        <v>1.5025906735751325E-2</v>
      </c>
      <c r="AC544">
        <f t="shared" si="454"/>
        <v>9.9601593625498006E-4</v>
      </c>
      <c r="AD544">
        <f t="shared" si="454"/>
        <v>1.2296089843429789E-2</v>
      </c>
      <c r="AG544">
        <f t="shared" si="455"/>
        <v>1.9978279062908365E-4</v>
      </c>
      <c r="AH544">
        <f t="shared" si="456"/>
        <v>1.7857290577346599E-4</v>
      </c>
      <c r="AI544">
        <f t="shared" si="457"/>
        <v>1.6261483916391797E-5</v>
      </c>
      <c r="AJ544">
        <f t="shared" si="458"/>
        <v>4.6918041840989712E-5</v>
      </c>
      <c r="AK544">
        <f t="shared" si="459"/>
        <v>2.0293881034263211E-6</v>
      </c>
      <c r="AL544">
        <f t="shared" si="460"/>
        <v>1.3938811139363645E-3</v>
      </c>
      <c r="AM544">
        <f t="shared" si="461"/>
        <v>1.4517037496805511E-4</v>
      </c>
      <c r="AN544">
        <f t="shared" si="462"/>
        <v>1.0194790724937413E-4</v>
      </c>
      <c r="AO544">
        <f t="shared" si="463"/>
        <v>1.5403434721125448E-4</v>
      </c>
      <c r="AP544">
        <f t="shared" si="464"/>
        <v>3.0663498351804838E-4</v>
      </c>
      <c r="AQ544">
        <f t="shared" si="465"/>
        <v>6.6577582148434367E-5</v>
      </c>
      <c r="AR544">
        <f t="shared" si="466"/>
        <v>2.3063806436039784E-4</v>
      </c>
      <c r="AS544">
        <f t="shared" si="467"/>
        <v>6.1742232909538079E-7</v>
      </c>
      <c r="AT544">
        <f t="shared" si="468"/>
        <v>1.5517657373921733E-4</v>
      </c>
      <c r="AV544">
        <f t="shared" si="469"/>
        <v>0.15256875973015055</v>
      </c>
      <c r="AW544">
        <f t="shared" si="470"/>
        <v>0.10539845758354749</v>
      </c>
      <c r="AX544">
        <f t="shared" si="471"/>
        <v>2.2280471821756225E-2</v>
      </c>
      <c r="AY544">
        <f t="shared" si="472"/>
        <v>0.18421052631578946</v>
      </c>
      <c r="AZ544">
        <f t="shared" si="473"/>
        <v>0.15770728992765723</v>
      </c>
      <c r="BA544">
        <f t="shared" si="474"/>
        <v>0.10060753341433779</v>
      </c>
      <c r="BB544">
        <f t="shared" si="475"/>
        <v>0.33495145631067963</v>
      </c>
      <c r="BC544">
        <f t="shared" si="476"/>
        <v>-1.4000000000000018E-2</v>
      </c>
      <c r="BD544">
        <f t="shared" si="477"/>
        <v>0.11555660155330671</v>
      </c>
      <c r="BE544">
        <f t="shared" si="478"/>
        <v>7.9207920792079209E-3</v>
      </c>
      <c r="BF544">
        <f t="shared" si="479"/>
        <v>3.7735849056603772E-2</v>
      </c>
      <c r="BG544">
        <f t="shared" si="480"/>
        <v>9.7938144329897201E-3</v>
      </c>
      <c r="BH544">
        <f t="shared" si="481"/>
        <v>0.10427425557631027</v>
      </c>
      <c r="BI544">
        <f t="shared" si="482"/>
        <v>0.1035746201966042</v>
      </c>
      <c r="BL544">
        <f t="shared" si="483"/>
        <v>1.9579518401212317E-2</v>
      </c>
      <c r="BM544">
        <f t="shared" si="484"/>
        <v>1.9854986240147105E-2</v>
      </c>
      <c r="BN544">
        <f t="shared" si="485"/>
        <v>8.1088631585866597E-4</v>
      </c>
      <c r="BO544">
        <f t="shared" si="486"/>
        <v>3.4625631376758545E-2</v>
      </c>
      <c r="BP544">
        <f t="shared" si="487"/>
        <v>2.6180761080607646E-2</v>
      </c>
      <c r="BQ544">
        <f t="shared" si="488"/>
        <v>1.0078653583912489E-2</v>
      </c>
      <c r="BR544">
        <f t="shared" si="489"/>
        <v>0.13071492934128373</v>
      </c>
      <c r="BS544">
        <f t="shared" si="490"/>
        <v>5.1115164672901713E-5</v>
      </c>
      <c r="BT544">
        <f t="shared" si="491"/>
        <v>1.1428740467930302E-2</v>
      </c>
      <c r="BU544">
        <f t="shared" si="492"/>
        <v>1.5325219124742485E-6</v>
      </c>
      <c r="BV544">
        <f t="shared" si="493"/>
        <v>1.9274780319670753E-3</v>
      </c>
      <c r="BW544">
        <f t="shared" si="494"/>
        <v>2.1598510938849945E-4</v>
      </c>
      <c r="BX544">
        <f t="shared" si="495"/>
        <v>1.0152143864431676E-2</v>
      </c>
      <c r="BY544">
        <f t="shared" si="496"/>
        <v>1.1486352374462432E-2</v>
      </c>
    </row>
    <row r="545" spans="1:77" ht="15.75" thickBot="1">
      <c r="A545" s="1">
        <v>40540</v>
      </c>
      <c r="B545" s="3">
        <v>21.89</v>
      </c>
      <c r="C545" s="3">
        <v>382.6</v>
      </c>
      <c r="D545" s="3">
        <v>777.1</v>
      </c>
      <c r="E545" s="3">
        <v>894</v>
      </c>
      <c r="F545" s="2">
        <v>103.9</v>
      </c>
      <c r="G545" s="3">
        <v>4365</v>
      </c>
      <c r="H545" s="2">
        <v>272.10000000000002</v>
      </c>
      <c r="I545" s="3">
        <v>184.5</v>
      </c>
      <c r="J545" s="3">
        <v>468</v>
      </c>
      <c r="K545" s="3">
        <v>10000</v>
      </c>
      <c r="L545" s="3">
        <v>382</v>
      </c>
      <c r="M545" s="3">
        <v>193</v>
      </c>
      <c r="N545" s="3">
        <v>1004</v>
      </c>
      <c r="O545" s="3">
        <v>1219.9000000000001</v>
      </c>
      <c r="Q545">
        <f t="shared" si="442"/>
        <v>1.4835419564209563E-2</v>
      </c>
      <c r="R545">
        <f t="shared" si="443"/>
        <v>3.9359748097612174E-3</v>
      </c>
      <c r="S545">
        <f t="shared" si="444"/>
        <v>1.2870012870015796E-4</v>
      </c>
      <c r="T545">
        <f t="shared" si="445"/>
        <v>1.3605442176870748E-2</v>
      </c>
      <c r="U545">
        <f t="shared" si="446"/>
        <v>1.4457831325301752E-3</v>
      </c>
      <c r="V545">
        <f t="shared" si="447"/>
        <v>-7.5034106412005461E-3</v>
      </c>
      <c r="W545">
        <f t="shared" si="448"/>
        <v>9.6474953617811596E-3</v>
      </c>
      <c r="X545">
        <f t="shared" si="449"/>
        <v>1.2068019747668616E-2</v>
      </c>
      <c r="Y545">
        <f t="shared" si="450"/>
        <v>8.6206896551724137E-3</v>
      </c>
      <c r="Z545">
        <f t="shared" si="451"/>
        <v>-9.9990099990099994E-3</v>
      </c>
      <c r="AA545">
        <f t="shared" si="452"/>
        <v>-2.8713129731141288E-3</v>
      </c>
      <c r="AB545">
        <f t="shared" si="453"/>
        <v>4.6850598646538556E-3</v>
      </c>
      <c r="AC545">
        <f t="shared" si="454"/>
        <v>4.0000000000000001E-3</v>
      </c>
      <c r="AD545">
        <f t="shared" si="454"/>
        <v>2.9597961029352434E-3</v>
      </c>
      <c r="AG545">
        <f t="shared" si="455"/>
        <v>2.0596056682483621E-4</v>
      </c>
      <c r="AH545">
        <f t="shared" si="456"/>
        <v>3.3626438734367853E-5</v>
      </c>
      <c r="AI545">
        <f t="shared" si="457"/>
        <v>1.8440987553570376E-7</v>
      </c>
      <c r="AJ545">
        <f t="shared" si="458"/>
        <v>1.8888949200010312E-4</v>
      </c>
      <c r="AK545">
        <f t="shared" si="459"/>
        <v>2.9425710122115442E-6</v>
      </c>
      <c r="AL545">
        <f t="shared" si="460"/>
        <v>5.9912020827079351E-5</v>
      </c>
      <c r="AM545">
        <f t="shared" si="461"/>
        <v>1.2184441833117559E-4</v>
      </c>
      <c r="AN545">
        <f t="shared" si="462"/>
        <v>1.7686359764584159E-4</v>
      </c>
      <c r="AO545">
        <f t="shared" si="463"/>
        <v>6.7424368599340432E-5</v>
      </c>
      <c r="AP545">
        <f t="shared" si="464"/>
        <v>1.0999843608257595E-4</v>
      </c>
      <c r="AQ545">
        <f t="shared" si="465"/>
        <v>6.580289103468501E-6</v>
      </c>
      <c r="AR545">
        <f t="shared" si="466"/>
        <v>2.3482996921903837E-5</v>
      </c>
      <c r="AS545">
        <f t="shared" si="467"/>
        <v>1.436217719763991E-5</v>
      </c>
      <c r="AT545">
        <f t="shared" si="468"/>
        <v>9.7387386003491799E-6</v>
      </c>
      <c r="AV545">
        <f t="shared" si="469"/>
        <v>0.1737265415549599</v>
      </c>
      <c r="AW545">
        <f t="shared" si="470"/>
        <v>4.8219178082191845E-2</v>
      </c>
      <c r="AX545">
        <f t="shared" si="471"/>
        <v>1.0533159947984426E-2</v>
      </c>
      <c r="AY545">
        <f t="shared" si="472"/>
        <v>0.15459124370399077</v>
      </c>
      <c r="AZ545">
        <f t="shared" si="473"/>
        <v>0.18068181818181825</v>
      </c>
      <c r="BA545">
        <f t="shared" si="474"/>
        <v>7.8310276679841903E-2</v>
      </c>
      <c r="BB545">
        <f t="shared" si="475"/>
        <v>0.31449275362318851</v>
      </c>
      <c r="BC545">
        <f t="shared" si="476"/>
        <v>2.443087173792341E-2</v>
      </c>
      <c r="BD545">
        <f t="shared" si="477"/>
        <v>9.9882491186839006E-2</v>
      </c>
      <c r="BE545">
        <f t="shared" si="478"/>
        <v>-2.7710257656781721E-2</v>
      </c>
      <c r="BF545">
        <f t="shared" si="479"/>
        <v>2.9372136890325994E-2</v>
      </c>
      <c r="BG545">
        <f t="shared" si="480"/>
        <v>-1.7811704834605598E-2</v>
      </c>
      <c r="BH545">
        <f t="shared" si="481"/>
        <v>9.1185740680360797E-2</v>
      </c>
      <c r="BI545">
        <f t="shared" si="482"/>
        <v>8.2911673324456356E-2</v>
      </c>
      <c r="BL545">
        <f t="shared" si="483"/>
        <v>2.5948252911998183E-2</v>
      </c>
      <c r="BM545">
        <f t="shared" si="484"/>
        <v>7.010452155099085E-3</v>
      </c>
      <c r="BN545">
        <f t="shared" si="485"/>
        <v>2.7985120346702704E-4</v>
      </c>
      <c r="BO545">
        <f t="shared" si="486"/>
        <v>2.4479842554733545E-2</v>
      </c>
      <c r="BP545">
        <f t="shared" si="487"/>
        <v>3.4143363352389003E-2</v>
      </c>
      <c r="BQ545">
        <f t="shared" si="488"/>
        <v>6.0988666532673071E-3</v>
      </c>
      <c r="BR545">
        <f t="shared" si="489"/>
        <v>0.116339996477409</v>
      </c>
      <c r="BS545">
        <f t="shared" si="490"/>
        <v>2.0775691046524417E-3</v>
      </c>
      <c r="BT545">
        <f t="shared" si="491"/>
        <v>8.323127657678564E-3</v>
      </c>
      <c r="BU545">
        <f t="shared" si="492"/>
        <v>1.1828852619427252E-3</v>
      </c>
      <c r="BV545">
        <f t="shared" si="493"/>
        <v>1.2630447220004547E-3</v>
      </c>
      <c r="BW545">
        <f t="shared" si="494"/>
        <v>1.666445377207609E-4</v>
      </c>
      <c r="BX545">
        <f t="shared" si="495"/>
        <v>7.6859119067333986E-3</v>
      </c>
      <c r="BY545">
        <f t="shared" si="496"/>
        <v>7.4842318121609748E-3</v>
      </c>
    </row>
    <row r="546" spans="1:77" ht="15.75" thickBot="1">
      <c r="A546" s="1">
        <v>40539</v>
      </c>
      <c r="B546" s="3">
        <v>21.57</v>
      </c>
      <c r="C546" s="3">
        <v>381.1</v>
      </c>
      <c r="D546" s="3">
        <v>777</v>
      </c>
      <c r="E546" s="3">
        <v>882</v>
      </c>
      <c r="F546" s="2">
        <v>103.75</v>
      </c>
      <c r="G546" s="3">
        <v>4398</v>
      </c>
      <c r="H546" s="2">
        <v>269.5</v>
      </c>
      <c r="I546" s="3">
        <v>182.3</v>
      </c>
      <c r="J546" s="3">
        <v>464</v>
      </c>
      <c r="K546" s="3">
        <v>10101</v>
      </c>
      <c r="L546" s="3">
        <v>383.1</v>
      </c>
      <c r="M546" s="3">
        <v>192.1</v>
      </c>
      <c r="N546" s="3">
        <v>1000</v>
      </c>
      <c r="O546" s="3">
        <v>1216.3</v>
      </c>
      <c r="Q546">
        <f t="shared" si="442"/>
        <v>1.3927576601671838E-3</v>
      </c>
      <c r="R546">
        <f t="shared" si="443"/>
        <v>-2.2820512820512763E-2</v>
      </c>
      <c r="S546">
        <f t="shared" si="444"/>
        <v>-2.8234086242300378E-3</v>
      </c>
      <c r="T546">
        <f t="shared" si="445"/>
        <v>-7.874015748031496E-3</v>
      </c>
      <c r="U546">
        <f t="shared" si="446"/>
        <v>-1.5654648956356789E-2</v>
      </c>
      <c r="V546">
        <f t="shared" si="447"/>
        <v>-1.1685393258426966E-2</v>
      </c>
      <c r="W546">
        <f t="shared" si="448"/>
        <v>7.4766355140186919E-3</v>
      </c>
      <c r="X546">
        <f t="shared" si="449"/>
        <v>-3.8251366120217959E-3</v>
      </c>
      <c r="Y546">
        <f t="shared" si="450"/>
        <v>0</v>
      </c>
      <c r="Z546">
        <f t="shared" si="451"/>
        <v>-9.705882352941177E-3</v>
      </c>
      <c r="AA546">
        <f t="shared" si="452"/>
        <v>-1.8238665971860048E-3</v>
      </c>
      <c r="AB546">
        <f t="shared" si="453"/>
        <v>-9.7938144329897201E-3</v>
      </c>
      <c r="AC546">
        <f t="shared" si="454"/>
        <v>0</v>
      </c>
      <c r="AD546">
        <f t="shared" si="454"/>
        <v>-5.7222267636720349E-3</v>
      </c>
      <c r="AG546">
        <f t="shared" si="455"/>
        <v>8.256710006749395E-7</v>
      </c>
      <c r="AH546">
        <f t="shared" si="456"/>
        <v>4.3922337949987541E-4</v>
      </c>
      <c r="AI546">
        <f t="shared" si="457"/>
        <v>6.3639095553720679E-6</v>
      </c>
      <c r="AJ546">
        <f t="shared" si="458"/>
        <v>5.9841836800817846E-5</v>
      </c>
      <c r="AK546">
        <f t="shared" si="459"/>
        <v>2.3669944689022276E-4</v>
      </c>
      <c r="AL546">
        <f t="shared" si="460"/>
        <v>1.4214047891595712E-4</v>
      </c>
      <c r="AM546">
        <f t="shared" si="461"/>
        <v>7.8631777178160545E-5</v>
      </c>
      <c r="AN546">
        <f t="shared" si="462"/>
        <v>6.729608860059783E-6</v>
      </c>
      <c r="AO546">
        <f t="shared" si="463"/>
        <v>1.6765369436963319E-7</v>
      </c>
      <c r="AP546">
        <f t="shared" si="464"/>
        <v>1.0393570623215651E-4</v>
      </c>
      <c r="AQ546">
        <f t="shared" si="465"/>
        <v>2.303598584444017E-6</v>
      </c>
      <c r="AR546">
        <f t="shared" si="466"/>
        <v>9.2793696633420563E-5</v>
      </c>
      <c r="AS546">
        <f t="shared" si="467"/>
        <v>4.420660841751336E-8</v>
      </c>
      <c r="AT546">
        <f t="shared" si="468"/>
        <v>3.0928365292325833E-5</v>
      </c>
      <c r="AV546">
        <f t="shared" si="469"/>
        <v>0.13347346295323168</v>
      </c>
      <c r="AW546">
        <f t="shared" si="470"/>
        <v>1.0071561091969284E-2</v>
      </c>
      <c r="AX546">
        <f t="shared" si="471"/>
        <v>9.0909090909090905E-3</v>
      </c>
      <c r="AY546">
        <f t="shared" si="472"/>
        <v>0.13806451612903226</v>
      </c>
      <c r="AZ546">
        <f t="shared" si="473"/>
        <v>0.17763904653802504</v>
      </c>
      <c r="BA546">
        <f t="shared" si="474"/>
        <v>7.9263803680981598E-2</v>
      </c>
      <c r="BB546">
        <f t="shared" si="475"/>
        <v>0.25993454885460493</v>
      </c>
      <c r="BC546">
        <f t="shared" si="476"/>
        <v>4.171428571428578E-2</v>
      </c>
      <c r="BD546">
        <f t="shared" si="477"/>
        <v>8.9457619159427154E-2</v>
      </c>
      <c r="BE546">
        <f t="shared" si="478"/>
        <v>-1.9320388349514564E-2</v>
      </c>
      <c r="BF546">
        <f t="shared" si="479"/>
        <v>3.2614555256064749E-2</v>
      </c>
      <c r="BG546">
        <f t="shared" si="480"/>
        <v>-2.9307731177362361E-2</v>
      </c>
      <c r="BH546">
        <f t="shared" si="481"/>
        <v>7.5268817204301078E-2</v>
      </c>
      <c r="BI546">
        <f t="shared" si="482"/>
        <v>7.4280162515456549E-2</v>
      </c>
      <c r="BL546">
        <f t="shared" si="483"/>
        <v>1.4600259980060681E-2</v>
      </c>
      <c r="BM546">
        <f t="shared" si="484"/>
        <v>2.0776116931436879E-3</v>
      </c>
      <c r="BN546">
        <f t="shared" si="485"/>
        <v>2.3367717201023004E-4</v>
      </c>
      <c r="BO546">
        <f t="shared" si="486"/>
        <v>1.9581419966280059E-2</v>
      </c>
      <c r="BP546">
        <f t="shared" si="487"/>
        <v>3.3028139816872908E-2</v>
      </c>
      <c r="BQ546">
        <f t="shared" si="488"/>
        <v>6.2487077087514144E-3</v>
      </c>
      <c r="BR546">
        <f t="shared" si="489"/>
        <v>8.2098460603971704E-2</v>
      </c>
      <c r="BS546">
        <f t="shared" si="490"/>
        <v>3.9518539225967915E-3</v>
      </c>
      <c r="BT546">
        <f t="shared" si="491"/>
        <v>6.5296589240963756E-3</v>
      </c>
      <c r="BU546">
        <f t="shared" si="492"/>
        <v>6.7616795681111502E-4</v>
      </c>
      <c r="BV546">
        <f t="shared" si="493"/>
        <v>1.5040248194386674E-3</v>
      </c>
      <c r="BW546">
        <f t="shared" si="494"/>
        <v>5.9560957721266599E-4</v>
      </c>
      <c r="BX546">
        <f t="shared" si="495"/>
        <v>5.1484082381726736E-3</v>
      </c>
      <c r="BY546">
        <f t="shared" si="496"/>
        <v>6.0652856765351301E-3</v>
      </c>
    </row>
    <row r="547" spans="1:77" ht="15.75" thickBot="1">
      <c r="A547" s="1">
        <v>40535</v>
      </c>
      <c r="B547" s="3">
        <v>21.54</v>
      </c>
      <c r="C547" s="3">
        <v>390</v>
      </c>
      <c r="D547" s="3">
        <v>779.2</v>
      </c>
      <c r="E547" s="3">
        <v>889</v>
      </c>
      <c r="F547" s="2">
        <v>105.4</v>
      </c>
      <c r="G547" s="3">
        <v>4450</v>
      </c>
      <c r="H547" s="2">
        <v>267.5</v>
      </c>
      <c r="I547" s="3">
        <v>183</v>
      </c>
      <c r="J547" s="3">
        <v>464</v>
      </c>
      <c r="K547" s="3">
        <v>10200</v>
      </c>
      <c r="L547" s="3">
        <v>383.8</v>
      </c>
      <c r="M547" s="3">
        <v>194</v>
      </c>
      <c r="N547" s="3">
        <v>1000</v>
      </c>
      <c r="O547" s="3">
        <v>1223.3</v>
      </c>
      <c r="Q547">
        <f t="shared" si="442"/>
        <v>-1.8535681186283202E-3</v>
      </c>
      <c r="R547">
        <f t="shared" si="443"/>
        <v>9.83946141895394E-3</v>
      </c>
      <c r="S547">
        <f t="shared" si="444"/>
        <v>6.0684312459651979E-3</v>
      </c>
      <c r="T547">
        <f t="shared" si="445"/>
        <v>1.1376564277588168E-2</v>
      </c>
      <c r="U547">
        <f t="shared" si="446"/>
        <v>1.8357487922705369E-2</v>
      </c>
      <c r="V547">
        <f t="shared" si="447"/>
        <v>-2.9020292384900719E-2</v>
      </c>
      <c r="W547">
        <f t="shared" si="448"/>
        <v>-8.8921822897368562E-3</v>
      </c>
      <c r="X547">
        <f t="shared" si="449"/>
        <v>1.6420361247948079E-3</v>
      </c>
      <c r="Y547">
        <f t="shared" si="450"/>
        <v>2.1598272138228943E-3</v>
      </c>
      <c r="Z547">
        <f t="shared" si="451"/>
        <v>1.3815724083093131E-2</v>
      </c>
      <c r="AA547">
        <f t="shared" si="452"/>
        <v>-5.2083333333330373E-4</v>
      </c>
      <c r="AB547">
        <f t="shared" si="453"/>
        <v>1.4644351464435207E-2</v>
      </c>
      <c r="AC547">
        <f t="shared" si="454"/>
        <v>3.009027081243731E-3</v>
      </c>
      <c r="AD547">
        <f t="shared" si="454"/>
        <v>-3.2687750265595402E-4</v>
      </c>
      <c r="AG547">
        <f t="shared" si="455"/>
        <v>5.4646606991505087E-6</v>
      </c>
      <c r="AH547">
        <f t="shared" si="456"/>
        <v>1.3694423292174977E-4</v>
      </c>
      <c r="AI547">
        <f t="shared" si="457"/>
        <v>4.056620963919243E-5</v>
      </c>
      <c r="AJ547">
        <f t="shared" si="458"/>
        <v>1.3259129751173914E-4</v>
      </c>
      <c r="AK547">
        <f t="shared" si="459"/>
        <v>3.4696874893122028E-4</v>
      </c>
      <c r="AL547">
        <f t="shared" si="460"/>
        <v>8.5598183968272029E-4</v>
      </c>
      <c r="AM547">
        <f t="shared" si="461"/>
        <v>5.6270427839688978E-5</v>
      </c>
      <c r="AN547">
        <f t="shared" si="462"/>
        <v>8.2542655851732935E-6</v>
      </c>
      <c r="AO547">
        <f t="shared" si="463"/>
        <v>3.0638016158104418E-6</v>
      </c>
      <c r="AP547">
        <f t="shared" si="464"/>
        <v>1.7760147015643526E-4</v>
      </c>
      <c r="AQ547">
        <f t="shared" si="465"/>
        <v>4.6108019250085698E-8</v>
      </c>
      <c r="AR547">
        <f t="shared" si="466"/>
        <v>2.1919446244664879E-4</v>
      </c>
      <c r="AS547">
        <f t="shared" si="467"/>
        <v>7.8331325719561182E-6</v>
      </c>
      <c r="AT547">
        <f t="shared" si="468"/>
        <v>2.7548827450283669E-8</v>
      </c>
      <c r="AV547">
        <f t="shared" si="469"/>
        <v>0.11838006230529581</v>
      </c>
      <c r="AW547">
        <f t="shared" si="470"/>
        <v>2.9023746701846966E-2</v>
      </c>
      <c r="AX547">
        <f t="shared" si="471"/>
        <v>3.1916302476493207E-2</v>
      </c>
      <c r="AY547">
        <f t="shared" si="472"/>
        <v>0.14680082559339519</v>
      </c>
      <c r="AZ547">
        <f t="shared" si="473"/>
        <v>0.2116335210943788</v>
      </c>
      <c r="BA547">
        <f t="shared" si="474"/>
        <v>9.3366093366093361E-2</v>
      </c>
      <c r="BB547">
        <f t="shared" si="475"/>
        <v>0.2629839471199244</v>
      </c>
      <c r="BC547">
        <f t="shared" si="476"/>
        <v>1.0993867742113746E-2</v>
      </c>
      <c r="BD547">
        <f t="shared" si="477"/>
        <v>0.10607866507747318</v>
      </c>
      <c r="BE547">
        <f t="shared" si="478"/>
        <v>-1.9230769230769232E-2</v>
      </c>
      <c r="BF547">
        <f t="shared" si="479"/>
        <v>4.010840108401087E-2</v>
      </c>
      <c r="BG547">
        <f t="shared" si="480"/>
        <v>-1.2722646310432569E-2</v>
      </c>
      <c r="BH547">
        <f t="shared" si="481"/>
        <v>6.6098081023454158E-2</v>
      </c>
      <c r="BI547">
        <f t="shared" si="482"/>
        <v>8.68947134606841E-2</v>
      </c>
      <c r="BL547">
        <f t="shared" si="483"/>
        <v>1.1180553169670373E-2</v>
      </c>
      <c r="BM547">
        <f t="shared" si="484"/>
        <v>4.1645095793725866E-3</v>
      </c>
      <c r="BN547">
        <f t="shared" si="485"/>
        <v>1.4525166412219246E-3</v>
      </c>
      <c r="BO547">
        <f t="shared" si="486"/>
        <v>2.2102750009279137E-2</v>
      </c>
      <c r="BP547">
        <f t="shared" si="487"/>
        <v>4.6539834846743539E-2</v>
      </c>
      <c r="BQ547">
        <f t="shared" si="488"/>
        <v>8.6771195318683641E-3</v>
      </c>
      <c r="BR547">
        <f t="shared" si="489"/>
        <v>8.385523717083522E-2</v>
      </c>
      <c r="BS547">
        <f t="shared" si="490"/>
        <v>1.0331952554698935E-3</v>
      </c>
      <c r="BT547">
        <f t="shared" si="491"/>
        <v>9.4920887024992993E-3</v>
      </c>
      <c r="BU547">
        <f t="shared" si="492"/>
        <v>6.7151521533024238E-4</v>
      </c>
      <c r="BV547">
        <f t="shared" si="493"/>
        <v>2.1414315882368985E-3</v>
      </c>
      <c r="BW547">
        <f t="shared" si="494"/>
        <v>6.1152851751991434E-5</v>
      </c>
      <c r="BX547">
        <f t="shared" si="495"/>
        <v>3.916465808489364E-3</v>
      </c>
      <c r="BY547">
        <f t="shared" si="496"/>
        <v>8.1892536143367348E-3</v>
      </c>
    </row>
    <row r="548" spans="1:77" ht="15.75" thickBot="1">
      <c r="A548" s="1">
        <v>40534</v>
      </c>
      <c r="B548" s="3">
        <v>21.58</v>
      </c>
      <c r="C548" s="3">
        <v>386.2</v>
      </c>
      <c r="D548" s="3">
        <v>774.5</v>
      </c>
      <c r="E548" s="3">
        <v>879</v>
      </c>
      <c r="F548" s="2">
        <v>103.5</v>
      </c>
      <c r="G548" s="3">
        <v>4583</v>
      </c>
      <c r="H548" s="2">
        <v>269.89999999999998</v>
      </c>
      <c r="I548" s="3">
        <v>182.7</v>
      </c>
      <c r="J548" s="3">
        <v>463</v>
      </c>
      <c r="K548" s="3">
        <v>10061</v>
      </c>
      <c r="L548" s="3">
        <v>384</v>
      </c>
      <c r="M548" s="3">
        <v>191.2</v>
      </c>
      <c r="N548" s="3">
        <v>997</v>
      </c>
      <c r="O548" s="3">
        <v>1223.7</v>
      </c>
      <c r="Q548">
        <f t="shared" si="442"/>
        <v>1.7924528301886747E-2</v>
      </c>
      <c r="R548">
        <f t="shared" si="443"/>
        <v>3.2344292969794082E-2</v>
      </c>
      <c r="S548">
        <f t="shared" si="444"/>
        <v>4.5395590142671858E-3</v>
      </c>
      <c r="T548">
        <f t="shared" si="445"/>
        <v>1.0344827586206896E-2</v>
      </c>
      <c r="U548">
        <f t="shared" si="446"/>
        <v>1.9503546099290819E-2</v>
      </c>
      <c r="V548">
        <f t="shared" si="447"/>
        <v>1.1699779249448124E-2</v>
      </c>
      <c r="W548">
        <f t="shared" si="448"/>
        <v>2.6235741444866834E-2</v>
      </c>
      <c r="X548">
        <f t="shared" si="449"/>
        <v>-1.509433962264157E-2</v>
      </c>
      <c r="Y548">
        <f t="shared" si="450"/>
        <v>-3.2292787944025836E-3</v>
      </c>
      <c r="Z548">
        <f t="shared" si="451"/>
        <v>1.1155778894472362E-2</v>
      </c>
      <c r="AA548">
        <f t="shared" si="452"/>
        <v>-8.0082665977784101E-3</v>
      </c>
      <c r="AB548">
        <f t="shared" si="453"/>
        <v>-4.1666666666667256E-3</v>
      </c>
      <c r="AC548">
        <f t="shared" si="454"/>
        <v>1.3211382113821139E-2</v>
      </c>
      <c r="AD548">
        <f t="shared" si="454"/>
        <v>7.9901153212520969E-3</v>
      </c>
      <c r="AG548">
        <f t="shared" si="455"/>
        <v>3.041687746142555E-4</v>
      </c>
      <c r="AH548">
        <f t="shared" si="456"/>
        <v>1.1701290404890893E-3</v>
      </c>
      <c r="AI548">
        <f t="shared" si="457"/>
        <v>2.3428393685051376E-5</v>
      </c>
      <c r="AJ548">
        <f t="shared" si="458"/>
        <v>1.0989523401263208E-4</v>
      </c>
      <c r="AK548">
        <f t="shared" si="459"/>
        <v>3.9097767230775947E-4</v>
      </c>
      <c r="AL548">
        <f t="shared" si="460"/>
        <v>1.3139817528377612E-4</v>
      </c>
      <c r="AM548">
        <f t="shared" si="461"/>
        <v>7.6322692806391086E-4</v>
      </c>
      <c r="AN548">
        <f t="shared" si="462"/>
        <v>1.9219252803972991E-4</v>
      </c>
      <c r="AO548">
        <f t="shared" si="463"/>
        <v>1.3240386268960756E-5</v>
      </c>
      <c r="AP548">
        <f t="shared" si="464"/>
        <v>1.1378008823680333E-4</v>
      </c>
      <c r="AQ548">
        <f t="shared" si="465"/>
        <v>5.9323284745469717E-5</v>
      </c>
      <c r="AR548">
        <f t="shared" si="466"/>
        <v>1.6046439447137461E-5</v>
      </c>
      <c r="AS548">
        <f t="shared" si="467"/>
        <v>1.6902934064769352E-4</v>
      </c>
      <c r="AT548">
        <f t="shared" si="468"/>
        <v>6.6439036227952406E-5</v>
      </c>
      <c r="AV548">
        <f t="shared" si="469"/>
        <v>0.13102725366876311</v>
      </c>
      <c r="AW548">
        <f t="shared" si="470"/>
        <v>3.4002677376171318E-2</v>
      </c>
      <c r="AX548">
        <f t="shared" si="471"/>
        <v>3.9736877433212546E-2</v>
      </c>
      <c r="AY548">
        <f t="shared" si="472"/>
        <v>0.13565891472868216</v>
      </c>
      <c r="AZ548">
        <f t="shared" si="473"/>
        <v>0.13773771573046062</v>
      </c>
      <c r="BA548">
        <f t="shared" si="474"/>
        <v>0.10168269230769231</v>
      </c>
      <c r="BB548">
        <f t="shared" si="475"/>
        <v>0.30955846676370685</v>
      </c>
      <c r="BC548">
        <f t="shared" si="476"/>
        <v>-2.1889022655149646E-4</v>
      </c>
      <c r="BD548">
        <f t="shared" si="477"/>
        <v>0.10501193317422435</v>
      </c>
      <c r="BE548">
        <f t="shared" si="478"/>
        <v>-1.3627450980392157E-2</v>
      </c>
      <c r="BF548">
        <f t="shared" si="479"/>
        <v>3.8118410381184166E-2</v>
      </c>
      <c r="BG548">
        <f t="shared" si="480"/>
        <v>-4.6850598646538556E-3</v>
      </c>
      <c r="BH548">
        <f t="shared" si="481"/>
        <v>7.0316693505099295E-2</v>
      </c>
      <c r="BI548">
        <f t="shared" si="482"/>
        <v>9.0641711229946562E-2</v>
      </c>
      <c r="BL548">
        <f t="shared" si="483"/>
        <v>1.4015085471753111E-2</v>
      </c>
      <c r="BM548">
        <f t="shared" si="484"/>
        <v>4.8319101114317397E-3</v>
      </c>
      <c r="BN548">
        <f t="shared" si="485"/>
        <v>2.1097919177258417E-3</v>
      </c>
      <c r="BO548">
        <f t="shared" si="486"/>
        <v>1.8913957826227332E-2</v>
      </c>
      <c r="BP548">
        <f t="shared" si="487"/>
        <v>2.0117203032919174E-2</v>
      </c>
      <c r="BQ548">
        <f t="shared" si="488"/>
        <v>1.0295685323902112E-2</v>
      </c>
      <c r="BR548">
        <f t="shared" si="489"/>
        <v>0.11299830645236301</v>
      </c>
      <c r="BS548">
        <f t="shared" si="490"/>
        <v>4.3808988219945673E-4</v>
      </c>
      <c r="BT548">
        <f t="shared" si="491"/>
        <v>9.2853688925543833E-3</v>
      </c>
      <c r="BU548">
        <f t="shared" si="492"/>
        <v>4.125079761123395E-4</v>
      </c>
      <c r="BV548">
        <f t="shared" si="493"/>
        <v>1.9612156050837653E-3</v>
      </c>
      <c r="BW548">
        <f t="shared" si="494"/>
        <v>4.7331292536947224E-8</v>
      </c>
      <c r="BX548">
        <f t="shared" si="495"/>
        <v>4.4622781543167548E-3</v>
      </c>
      <c r="BY548">
        <f t="shared" si="496"/>
        <v>8.8814589479565085E-3</v>
      </c>
    </row>
    <row r="549" spans="1:77" ht="15.75" thickBot="1">
      <c r="A549" s="1">
        <v>40533</v>
      </c>
      <c r="B549" s="3">
        <v>21.2</v>
      </c>
      <c r="C549" s="3">
        <v>374.1</v>
      </c>
      <c r="D549" s="3">
        <v>771</v>
      </c>
      <c r="E549" s="3">
        <v>870</v>
      </c>
      <c r="F549" s="2">
        <v>101.52</v>
      </c>
      <c r="G549" s="3">
        <v>4530</v>
      </c>
      <c r="H549" s="2">
        <v>263</v>
      </c>
      <c r="I549" s="3">
        <v>185.5</v>
      </c>
      <c r="J549" s="3">
        <v>464.5</v>
      </c>
      <c r="K549" s="3">
        <v>9950</v>
      </c>
      <c r="L549" s="3">
        <v>387.1</v>
      </c>
      <c r="M549" s="3">
        <v>192</v>
      </c>
      <c r="N549" s="3">
        <v>984</v>
      </c>
      <c r="O549" s="3">
        <v>1214</v>
      </c>
      <c r="Q549">
        <f t="shared" si="442"/>
        <v>2.2672455378678187E-2</v>
      </c>
      <c r="R549">
        <f t="shared" si="443"/>
        <v>8.084074373484235E-3</v>
      </c>
      <c r="S549">
        <f t="shared" si="444"/>
        <v>1.2987012987012987E-3</v>
      </c>
      <c r="T549">
        <f t="shared" si="445"/>
        <v>1.873536299765808E-2</v>
      </c>
      <c r="U549">
        <f t="shared" si="446"/>
        <v>3.2756866734486259E-2</v>
      </c>
      <c r="V549">
        <f t="shared" si="447"/>
        <v>2.8376844494892167E-2</v>
      </c>
      <c r="W549">
        <f t="shared" si="448"/>
        <v>3.0968247745981992E-2</v>
      </c>
      <c r="X549">
        <f t="shared" si="449"/>
        <v>1.2886316479196318E-2</v>
      </c>
      <c r="Y549">
        <f t="shared" si="450"/>
        <v>2.1103539239393326E-2</v>
      </c>
      <c r="Z549">
        <f t="shared" si="451"/>
        <v>-5.0000000000000001E-3</v>
      </c>
      <c r="AA549">
        <f t="shared" si="452"/>
        <v>-3.6036036036035451E-3</v>
      </c>
      <c r="AB549">
        <f t="shared" si="453"/>
        <v>0</v>
      </c>
      <c r="AC549">
        <f t="shared" si="454"/>
        <v>-1.1154657823334361E-2</v>
      </c>
      <c r="AD549">
        <f t="shared" si="454"/>
        <v>1.2172753043188184E-2</v>
      </c>
      <c r="AG549">
        <f t="shared" si="455"/>
        <v>4.9232341371822008E-4</v>
      </c>
      <c r="AH549">
        <f t="shared" si="456"/>
        <v>9.8941423810570812E-5</v>
      </c>
      <c r="AI549">
        <f t="shared" si="457"/>
        <v>2.5581791388025555E-6</v>
      </c>
      <c r="AJ549">
        <f t="shared" si="458"/>
        <v>3.5621384071043413E-4</v>
      </c>
      <c r="AK549">
        <f t="shared" si="459"/>
        <v>1.0907481156875592E-3</v>
      </c>
      <c r="AL549">
        <f t="shared" si="460"/>
        <v>7.9185788673734824E-4</v>
      </c>
      <c r="AM549">
        <f t="shared" si="461"/>
        <v>1.0471093014615556E-3</v>
      </c>
      <c r="AN549">
        <f t="shared" si="462"/>
        <v>1.9929827575159657E-4</v>
      </c>
      <c r="AO549">
        <f t="shared" si="463"/>
        <v>4.2824510747915037E-4</v>
      </c>
      <c r="AP549">
        <f t="shared" si="464"/>
        <v>3.0129164095128022E-5</v>
      </c>
      <c r="AQ549">
        <f t="shared" si="465"/>
        <v>1.0873493387640943E-5</v>
      </c>
      <c r="AR549">
        <f t="shared" si="466"/>
        <v>2.5877851239446424E-8</v>
      </c>
      <c r="AS549">
        <f t="shared" si="467"/>
        <v>1.291612133955942E-4</v>
      </c>
      <c r="AT549">
        <f t="shared" si="468"/>
        <v>1.5211897538965096E-4</v>
      </c>
      <c r="AV549">
        <f t="shared" si="469"/>
        <v>9.3911248710010345E-2</v>
      </c>
      <c r="AW549">
        <f t="shared" si="470"/>
        <v>5.6451612903226419E-3</v>
      </c>
      <c r="AX549">
        <f t="shared" si="471"/>
        <v>3.9784221173297371E-2</v>
      </c>
      <c r="AY549">
        <f t="shared" si="472"/>
        <v>7.6732673267326731E-2</v>
      </c>
      <c r="AZ549">
        <f t="shared" si="473"/>
        <v>6.8856601389766181E-2</v>
      </c>
      <c r="BA549">
        <f t="shared" si="474"/>
        <v>8.1145584725536998E-2</v>
      </c>
      <c r="BB549">
        <f t="shared" si="475"/>
        <v>0.23185011709601874</v>
      </c>
      <c r="BC549">
        <f t="shared" si="476"/>
        <v>1.3661202185792349E-2</v>
      </c>
      <c r="BD549">
        <f t="shared" si="477"/>
        <v>0.11390887290167866</v>
      </c>
      <c r="BE549">
        <f t="shared" si="478"/>
        <v>-5.0000000000000001E-3</v>
      </c>
      <c r="BF549">
        <f t="shared" si="479"/>
        <v>3.2542011202987588E-2</v>
      </c>
      <c r="BG549">
        <f t="shared" si="480"/>
        <v>-1.3157894736842117E-2</v>
      </c>
      <c r="BH549">
        <f t="shared" si="481"/>
        <v>2.2231456472054826E-2</v>
      </c>
      <c r="BI549">
        <f t="shared" si="482"/>
        <v>6.351292159439334E-2</v>
      </c>
      <c r="BL549">
        <f t="shared" si="483"/>
        <v>6.6047025834380215E-3</v>
      </c>
      <c r="BM549">
        <f t="shared" si="484"/>
        <v>1.6936867905705207E-3</v>
      </c>
      <c r="BN549">
        <f t="shared" si="485"/>
        <v>2.114143389118868E-3</v>
      </c>
      <c r="BO549">
        <f t="shared" si="486"/>
        <v>6.1782404702313458E-3</v>
      </c>
      <c r="BP549">
        <f t="shared" si="487"/>
        <v>5.3222878508679405E-3</v>
      </c>
      <c r="BQ549">
        <f t="shared" si="488"/>
        <v>6.5497537547638245E-3</v>
      </c>
      <c r="BR549">
        <f t="shared" si="489"/>
        <v>6.6793227532264091E-2</v>
      </c>
      <c r="BS549">
        <f t="shared" si="490"/>
        <v>1.2117840830979233E-3</v>
      </c>
      <c r="BT549">
        <f t="shared" si="491"/>
        <v>1.107915366761541E-2</v>
      </c>
      <c r="BU549">
        <f t="shared" si="492"/>
        <v>1.3648878291026392E-4</v>
      </c>
      <c r="BV549">
        <f t="shared" si="493"/>
        <v>1.4984033101335379E-3</v>
      </c>
      <c r="BW549">
        <f t="shared" si="494"/>
        <v>6.8149603477460238E-5</v>
      </c>
      <c r="BX549">
        <f t="shared" si="495"/>
        <v>3.5025304232424087E-4</v>
      </c>
      <c r="BY549">
        <f t="shared" si="496"/>
        <v>4.5041149137790611E-3</v>
      </c>
    </row>
    <row r="550" spans="1:77" ht="15.75" thickBot="1">
      <c r="A550" s="1">
        <v>40532</v>
      </c>
      <c r="B550" s="3">
        <v>20.73</v>
      </c>
      <c r="C550" s="3">
        <v>371.1</v>
      </c>
      <c r="D550" s="3">
        <v>770</v>
      </c>
      <c r="E550" s="3">
        <v>854</v>
      </c>
      <c r="F550" s="2">
        <v>98.3</v>
      </c>
      <c r="G550" s="3">
        <v>4405</v>
      </c>
      <c r="H550" s="2">
        <v>255.1</v>
      </c>
      <c r="I550" s="3">
        <v>183.14</v>
      </c>
      <c r="J550" s="3">
        <v>454.9</v>
      </c>
      <c r="K550" s="3">
        <v>10000</v>
      </c>
      <c r="L550" s="3">
        <v>388.5</v>
      </c>
      <c r="M550" s="3">
        <v>192</v>
      </c>
      <c r="N550" s="3">
        <v>995.1</v>
      </c>
      <c r="O550" s="3">
        <v>1199.4000000000001</v>
      </c>
      <c r="Q550">
        <f t="shared" si="442"/>
        <v>8.759124087591226E-3</v>
      </c>
      <c r="R550">
        <f t="shared" si="443"/>
        <v>1.3657470636438131E-2</v>
      </c>
      <c r="S550">
        <f t="shared" si="444"/>
        <v>-5.1679586563307496E-3</v>
      </c>
      <c r="T550">
        <f t="shared" si="445"/>
        <v>1.0650887573964497E-2</v>
      </c>
      <c r="U550">
        <f t="shared" si="446"/>
        <v>-5.0607287449392713E-3</v>
      </c>
      <c r="V550">
        <f t="shared" si="447"/>
        <v>1.264367816091954E-2</v>
      </c>
      <c r="W550">
        <f t="shared" si="448"/>
        <v>1.190003966679889E-2</v>
      </c>
      <c r="X550">
        <f t="shared" si="449"/>
        <v>-3.0484485574306061E-3</v>
      </c>
      <c r="Y550">
        <f t="shared" si="450"/>
        <v>1.9823788546255005E-3</v>
      </c>
      <c r="Z550">
        <f t="shared" si="451"/>
        <v>0</v>
      </c>
      <c r="AA550">
        <f t="shared" si="452"/>
        <v>1.6483516483516515E-2</v>
      </c>
      <c r="AB550">
        <f t="shared" si="453"/>
        <v>-4.6656298600311332E-3</v>
      </c>
      <c r="AC550">
        <f t="shared" si="454"/>
        <v>0.14497756299620296</v>
      </c>
      <c r="AD550">
        <f t="shared" si="454"/>
        <v>9.850972467794936E-3</v>
      </c>
      <c r="AG550">
        <f t="shared" si="455"/>
        <v>6.847613527539142E-5</v>
      </c>
      <c r="AH550">
        <f t="shared" si="456"/>
        <v>2.408805388324961E-4</v>
      </c>
      <c r="AI550">
        <f t="shared" si="457"/>
        <v>2.3689918872169583E-5</v>
      </c>
      <c r="AJ550">
        <f t="shared" si="458"/>
        <v>1.1640581721808992E-4</v>
      </c>
      <c r="AK550">
        <f t="shared" si="459"/>
        <v>2.2954826053417374E-5</v>
      </c>
      <c r="AL550">
        <f t="shared" si="460"/>
        <v>1.5392876624510679E-4</v>
      </c>
      <c r="AM550">
        <f t="shared" si="461"/>
        <v>1.7664696549862311E-4</v>
      </c>
      <c r="AN550">
        <f t="shared" si="462"/>
        <v>3.3031641660829383E-6</v>
      </c>
      <c r="AO550">
        <f t="shared" si="463"/>
        <v>2.4740883101993775E-6</v>
      </c>
      <c r="AP550">
        <f t="shared" si="464"/>
        <v>2.3912483924114675E-7</v>
      </c>
      <c r="AQ550">
        <f t="shared" si="465"/>
        <v>2.8189140816010542E-4</v>
      </c>
      <c r="AR550">
        <f t="shared" si="466"/>
        <v>2.0292897958766214E-5</v>
      </c>
      <c r="AS550">
        <f t="shared" si="467"/>
        <v>2.0957573847710798E-2</v>
      </c>
      <c r="AT550">
        <f t="shared" si="468"/>
        <v>1.0023757245276115E-4</v>
      </c>
      <c r="AV550">
        <f t="shared" si="469"/>
        <v>9.0478695423461264E-2</v>
      </c>
      <c r="AW550">
        <f t="shared" si="470"/>
        <v>-2.3421052631578888E-2</v>
      </c>
      <c r="AX550">
        <f t="shared" si="471"/>
        <v>3.2171581769436998E-2</v>
      </c>
      <c r="AY550">
        <f t="shared" si="472"/>
        <v>5.4060725746729141E-2</v>
      </c>
      <c r="AZ550">
        <f t="shared" si="473"/>
        <v>1.3402061855670075E-2</v>
      </c>
      <c r="BA550">
        <f t="shared" si="474"/>
        <v>5.3323768531802963E-2</v>
      </c>
      <c r="BB550">
        <f t="shared" si="475"/>
        <v>0.17774699907663896</v>
      </c>
      <c r="BC550">
        <f t="shared" si="476"/>
        <v>3.1716523012787989E-2</v>
      </c>
      <c r="BD550">
        <f t="shared" si="477"/>
        <v>8.6717630195890946E-2</v>
      </c>
      <c r="BE550">
        <f t="shared" si="478"/>
        <v>4.7221943132723801E-3</v>
      </c>
      <c r="BF550">
        <f t="shared" si="479"/>
        <v>2.2368421052631579E-2</v>
      </c>
      <c r="BG550">
        <f t="shared" si="480"/>
        <v>-1.6897081413210502E-2</v>
      </c>
      <c r="BH550">
        <f t="shared" si="481"/>
        <v>4.0246707087601925E-2</v>
      </c>
      <c r="BI550">
        <f t="shared" si="482"/>
        <v>4.5593235114637073E-2</v>
      </c>
      <c r="BL550">
        <f t="shared" si="483"/>
        <v>6.058562453702664E-3</v>
      </c>
      <c r="BM550">
        <f t="shared" si="484"/>
        <v>1.4612487452927292E-4</v>
      </c>
      <c r="BN550">
        <f t="shared" si="485"/>
        <v>1.4720401646307374E-3</v>
      </c>
      <c r="BO550">
        <f t="shared" si="486"/>
        <v>3.1281466244439558E-3</v>
      </c>
      <c r="BP550">
        <f t="shared" si="487"/>
        <v>3.06231532740245E-4</v>
      </c>
      <c r="BQ550">
        <f t="shared" si="488"/>
        <v>2.8205374959053521E-3</v>
      </c>
      <c r="BR550">
        <f t="shared" si="489"/>
        <v>4.1755137853220631E-2</v>
      </c>
      <c r="BS550">
        <f t="shared" si="490"/>
        <v>2.7948150169624826E-3</v>
      </c>
      <c r="BT550">
        <f t="shared" si="491"/>
        <v>6.0943496959723863E-3</v>
      </c>
      <c r="BU550">
        <f t="shared" si="492"/>
        <v>3.84413695383614E-6</v>
      </c>
      <c r="BV550">
        <f t="shared" si="493"/>
        <v>8.1428187392495262E-4</v>
      </c>
      <c r="BW550">
        <f t="shared" si="494"/>
        <v>1.43867166338391E-4</v>
      </c>
      <c r="BX550">
        <f t="shared" si="495"/>
        <v>1.3491148769777912E-3</v>
      </c>
      <c r="BY550">
        <f t="shared" si="496"/>
        <v>2.4199528815537063E-3</v>
      </c>
    </row>
    <row r="551" spans="1:77" ht="15.75" thickBot="1">
      <c r="A551" s="1">
        <v>40529</v>
      </c>
      <c r="B551" s="3">
        <v>20.55</v>
      </c>
      <c r="C551" s="3">
        <v>366.1</v>
      </c>
      <c r="D551" s="3">
        <v>774</v>
      </c>
      <c r="E551" s="3">
        <v>845</v>
      </c>
      <c r="F551" s="2">
        <v>98.8</v>
      </c>
      <c r="G551" s="3">
        <v>4350</v>
      </c>
      <c r="H551" s="2">
        <v>252.1</v>
      </c>
      <c r="I551" s="3">
        <v>183.7</v>
      </c>
      <c r="J551" s="3">
        <v>454</v>
      </c>
      <c r="K551" s="3">
        <v>10000</v>
      </c>
      <c r="L551" s="3">
        <v>382.2</v>
      </c>
      <c r="M551" s="3">
        <v>192.9</v>
      </c>
      <c r="N551" s="3">
        <v>869.1</v>
      </c>
      <c r="O551" s="3">
        <v>1187.7</v>
      </c>
      <c r="Q551">
        <f t="shared" si="442"/>
        <v>1.1816838995568783E-2</v>
      </c>
      <c r="R551">
        <f t="shared" si="443"/>
        <v>-2.477357485348949E-2</v>
      </c>
      <c r="S551">
        <f t="shared" si="444"/>
        <v>1.4416775884665793E-2</v>
      </c>
      <c r="T551">
        <f t="shared" si="445"/>
        <v>-2.5374855824682813E-2</v>
      </c>
      <c r="U551">
        <f t="shared" si="446"/>
        <v>2.2880215343203166E-2</v>
      </c>
      <c r="V551">
        <f t="shared" si="447"/>
        <v>-2.4226110363391656E-2</v>
      </c>
      <c r="W551">
        <f t="shared" si="448"/>
        <v>8.3999999999999769E-3</v>
      </c>
      <c r="X551">
        <f t="shared" si="449"/>
        <v>-1.7068864037669208E-2</v>
      </c>
      <c r="Y551">
        <f t="shared" si="450"/>
        <v>5.9827165964989777E-3</v>
      </c>
      <c r="Z551">
        <f t="shared" si="451"/>
        <v>-7.993605115907274E-4</v>
      </c>
      <c r="AA551">
        <f t="shared" si="452"/>
        <v>5.7894736842104963E-3</v>
      </c>
      <c r="AB551">
        <f t="shared" si="453"/>
        <v>4.6875000000000293E-3</v>
      </c>
      <c r="AC551">
        <f t="shared" si="454"/>
        <v>-9.9378238341968891E-2</v>
      </c>
      <c r="AD551">
        <f t="shared" si="454"/>
        <v>-1.0167513959496662E-2</v>
      </c>
      <c r="AG551">
        <f t="shared" si="455"/>
        <v>1.28431126013609E-4</v>
      </c>
      <c r="AH551">
        <f t="shared" si="456"/>
        <v>5.249010384858415E-4</v>
      </c>
      <c r="AI551">
        <f t="shared" si="457"/>
        <v>2.1660496713061874E-4</v>
      </c>
      <c r="AJ551">
        <f t="shared" si="458"/>
        <v>6.36885507204235E-4</v>
      </c>
      <c r="AK551">
        <f t="shared" si="459"/>
        <v>5.3591437850941984E-4</v>
      </c>
      <c r="AL551">
        <f t="shared" si="460"/>
        <v>5.9843764979131261E-4</v>
      </c>
      <c r="AM551">
        <f t="shared" si="461"/>
        <v>9.5860167186786788E-5</v>
      </c>
      <c r="AN551">
        <f t="shared" si="462"/>
        <v>2.5083832861090582E-4</v>
      </c>
      <c r="AO551">
        <f t="shared" si="463"/>
        <v>3.1061240775731302E-5</v>
      </c>
      <c r="AP551">
        <f t="shared" si="464"/>
        <v>1.6598829229886309E-6</v>
      </c>
      <c r="AQ551">
        <f t="shared" si="465"/>
        <v>3.7156086248375325E-5</v>
      </c>
      <c r="AR551">
        <f t="shared" si="466"/>
        <v>2.3506652305854997E-5</v>
      </c>
      <c r="AS551">
        <f t="shared" si="467"/>
        <v>9.9178677424822063E-3</v>
      </c>
      <c r="AT551">
        <f t="shared" si="468"/>
        <v>1.0013234078364433E-4</v>
      </c>
      <c r="AV551">
        <f t="shared" si="469"/>
        <v>8.8453389830508572E-2</v>
      </c>
      <c r="AW551">
        <f t="shared" si="470"/>
        <v>-3.6578947368420996E-2</v>
      </c>
      <c r="AX551">
        <f t="shared" si="471"/>
        <v>3.8926174496644296E-2</v>
      </c>
      <c r="AY551">
        <f t="shared" si="472"/>
        <v>4.5533283840633446E-2</v>
      </c>
      <c r="AZ551">
        <f t="shared" si="473"/>
        <v>2.3728111076572293E-2</v>
      </c>
      <c r="BA551">
        <f t="shared" si="474"/>
        <v>3.5960943081686118E-2</v>
      </c>
      <c r="BB551">
        <f t="shared" si="475"/>
        <v>0.12544642857142854</v>
      </c>
      <c r="BC551">
        <f t="shared" si="476"/>
        <v>-1.6384664810451931E-2</v>
      </c>
      <c r="BD551">
        <f t="shared" si="477"/>
        <v>7.0754716981132074E-2</v>
      </c>
      <c r="BE551">
        <f t="shared" si="478"/>
        <v>-3.6608863198458574E-2</v>
      </c>
      <c r="BF551">
        <f t="shared" si="479"/>
        <v>6.3191153238546004E-3</v>
      </c>
      <c r="BG551">
        <f t="shared" si="480"/>
        <v>-3.0653266331658262E-2</v>
      </c>
      <c r="BH551">
        <f t="shared" si="481"/>
        <v>-8.6119873817034676E-2</v>
      </c>
      <c r="BI551">
        <f t="shared" si="482"/>
        <v>3.1974976105656402E-2</v>
      </c>
      <c r="BL551">
        <f t="shared" si="483"/>
        <v>5.7473778332855288E-3</v>
      </c>
      <c r="BM551">
        <f t="shared" si="484"/>
        <v>1.1442206998000322E-6</v>
      </c>
      <c r="BN551">
        <f t="shared" si="485"/>
        <v>2.035973978278999E-3</v>
      </c>
      <c r="BO551">
        <f t="shared" si="486"/>
        <v>2.2469870247009793E-3</v>
      </c>
      <c r="BP551">
        <f t="shared" si="487"/>
        <v>7.7425965102957152E-4</v>
      </c>
      <c r="BQ551">
        <f t="shared" si="488"/>
        <v>1.2777698897650028E-3</v>
      </c>
      <c r="BR551">
        <f t="shared" si="489"/>
        <v>2.3116213013123381E-2</v>
      </c>
      <c r="BS551">
        <f t="shared" si="490"/>
        <v>2.2703530704433205E-5</v>
      </c>
      <c r="BT551">
        <f t="shared" si="491"/>
        <v>3.8568326392246421E-3</v>
      </c>
      <c r="BU551">
        <f t="shared" si="492"/>
        <v>1.8741716860497348E-3</v>
      </c>
      <c r="BV551">
        <f t="shared" si="493"/>
        <v>1.559081600971537E-4</v>
      </c>
      <c r="BW551">
        <f t="shared" si="494"/>
        <v>6.6309591905797354E-4</v>
      </c>
      <c r="BX551">
        <f t="shared" si="495"/>
        <v>8.034663003552588E-3</v>
      </c>
      <c r="BY551">
        <f t="shared" si="496"/>
        <v>1.2655633771867137E-3</v>
      </c>
    </row>
    <row r="552" spans="1:77" ht="15.75" thickBot="1">
      <c r="A552" s="1">
        <v>40528</v>
      </c>
      <c r="B552" s="3">
        <v>20.309999999999999</v>
      </c>
      <c r="C552" s="3">
        <v>375.4</v>
      </c>
      <c r="D552" s="3">
        <v>763</v>
      </c>
      <c r="E552" s="3">
        <v>867</v>
      </c>
      <c r="F552" s="2">
        <v>96.59</v>
      </c>
      <c r="G552" s="3">
        <v>4458</v>
      </c>
      <c r="H552" s="2">
        <v>250</v>
      </c>
      <c r="I552" s="3">
        <v>186.89</v>
      </c>
      <c r="J552" s="3">
        <v>451.3</v>
      </c>
      <c r="K552" s="3">
        <v>10008</v>
      </c>
      <c r="L552" s="3">
        <v>380</v>
      </c>
      <c r="M552" s="3">
        <v>192</v>
      </c>
      <c r="N552" s="3">
        <v>965</v>
      </c>
      <c r="O552" s="3">
        <v>1199.9000000000001</v>
      </c>
      <c r="Q552">
        <f t="shared" si="442"/>
        <v>1.3473053892215548E-2</v>
      </c>
      <c r="R552">
        <f t="shared" si="443"/>
        <v>8.0558539205155752E-3</v>
      </c>
      <c r="S552">
        <f t="shared" si="444"/>
        <v>1.7197706972403647E-2</v>
      </c>
      <c r="T552">
        <f t="shared" si="445"/>
        <v>1.2377393741242438E-2</v>
      </c>
      <c r="U552">
        <f t="shared" si="446"/>
        <v>3.249599144842337E-2</v>
      </c>
      <c r="V552">
        <f t="shared" si="447"/>
        <v>-1.2624584717607974E-2</v>
      </c>
      <c r="W552">
        <f t="shared" si="448"/>
        <v>1.0101010101010102E-2</v>
      </c>
      <c r="X552">
        <f t="shared" si="449"/>
        <v>2.0911528150133318E-3</v>
      </c>
      <c r="Y552">
        <f t="shared" si="450"/>
        <v>-3.7527593818984296E-3</v>
      </c>
      <c r="Z552">
        <f t="shared" si="451"/>
        <v>8.0000000000000004E-4</v>
      </c>
      <c r="AA552">
        <f t="shared" si="452"/>
        <v>2.6385224274406332E-3</v>
      </c>
      <c r="AB552">
        <f t="shared" si="453"/>
        <v>1.0526315789473684E-2</v>
      </c>
      <c r="AC552">
        <f t="shared" si="454"/>
        <v>-1.5406591164166945E-2</v>
      </c>
      <c r="AD552">
        <f t="shared" si="454"/>
        <v>6.205450733752697E-3</v>
      </c>
      <c r="AG552">
        <f t="shared" si="455"/>
        <v>1.6871309842737454E-4</v>
      </c>
      <c r="AH552">
        <f t="shared" si="456"/>
        <v>9.8380806443087564E-5</v>
      </c>
      <c r="AI552">
        <f t="shared" si="457"/>
        <v>3.061952818119666E-4</v>
      </c>
      <c r="AJ552">
        <f t="shared" si="458"/>
        <v>1.5664171831374085E-4</v>
      </c>
      <c r="AK552">
        <f t="shared" si="459"/>
        <v>1.0735845888643371E-3</v>
      </c>
      <c r="AL552">
        <f t="shared" si="460"/>
        <v>1.6541714443876732E-4</v>
      </c>
      <c r="AM552">
        <f t="shared" si="461"/>
        <v>1.3206217188108232E-4</v>
      </c>
      <c r="AN552">
        <f t="shared" si="462"/>
        <v>1.10366172399513E-5</v>
      </c>
      <c r="AO552">
        <f t="shared" si="463"/>
        <v>1.732403158346486E-5</v>
      </c>
      <c r="AP552">
        <f t="shared" si="464"/>
        <v>9.6718558299246568E-8</v>
      </c>
      <c r="AQ552">
        <f t="shared" si="465"/>
        <v>8.6708339486350714E-6</v>
      </c>
      <c r="AR552">
        <f t="shared" si="466"/>
        <v>1.1421585335781775E-4</v>
      </c>
      <c r="AS552">
        <f t="shared" si="467"/>
        <v>2.4388584277269329E-4</v>
      </c>
      <c r="AT552">
        <f t="shared" si="468"/>
        <v>4.0530410309206452E-5</v>
      </c>
      <c r="AV552">
        <f t="shared" si="469"/>
        <v>8.2045817794352646E-2</v>
      </c>
      <c r="AW552">
        <f t="shared" si="470"/>
        <v>-2.366710013003907E-2</v>
      </c>
      <c r="AX552">
        <f t="shared" si="471"/>
        <v>1.4627659574468085E-2</v>
      </c>
      <c r="AY552">
        <f t="shared" si="472"/>
        <v>0.10235219326128417</v>
      </c>
      <c r="AZ552">
        <f t="shared" si="473"/>
        <v>-8.3162217659137807E-3</v>
      </c>
      <c r="BA552">
        <f t="shared" si="474"/>
        <v>6.1681352703024529E-2</v>
      </c>
      <c r="BB552">
        <f t="shared" si="475"/>
        <v>0.15207373271889402</v>
      </c>
      <c r="BC552">
        <f t="shared" si="476"/>
        <v>-1.0588173010746996E-2</v>
      </c>
      <c r="BD552">
        <f t="shared" si="477"/>
        <v>6.6903073286052037E-2</v>
      </c>
      <c r="BE552">
        <f t="shared" si="478"/>
        <v>-1.9304262616364528E-2</v>
      </c>
      <c r="BF552">
        <f t="shared" si="479"/>
        <v>-1.2987012987012988E-2</v>
      </c>
      <c r="BG552">
        <f t="shared" si="480"/>
        <v>-3.2745591939546598E-2</v>
      </c>
      <c r="BH552">
        <f t="shared" si="481"/>
        <v>3.6185976591860888E-2</v>
      </c>
      <c r="BI552">
        <f t="shared" si="482"/>
        <v>4.9322256230870214E-2</v>
      </c>
      <c r="BL552">
        <f t="shared" si="483"/>
        <v>4.8168999995213844E-3</v>
      </c>
      <c r="BM552">
        <f t="shared" si="484"/>
        <v>1.4023686514857939E-4</v>
      </c>
      <c r="BN552">
        <f t="shared" si="485"/>
        <v>4.3360788297230581E-4</v>
      </c>
      <c r="BO552">
        <f t="shared" si="486"/>
        <v>1.0862080235701331E-2</v>
      </c>
      <c r="BP552">
        <f t="shared" si="487"/>
        <v>1.7798368494174449E-5</v>
      </c>
      <c r="BQ552">
        <f t="shared" si="488"/>
        <v>3.7781081177053893E-3</v>
      </c>
      <c r="BR552">
        <f t="shared" si="489"/>
        <v>3.1922065988603865E-2</v>
      </c>
      <c r="BS552">
        <f t="shared" si="490"/>
        <v>1.1154135363713271E-4</v>
      </c>
      <c r="BT552">
        <f t="shared" si="491"/>
        <v>3.3932674387103156E-3</v>
      </c>
      <c r="BU552">
        <f t="shared" si="492"/>
        <v>6.7532957456279416E-4</v>
      </c>
      <c r="BV552">
        <f t="shared" si="493"/>
        <v>4.6509800168618151E-5</v>
      </c>
      <c r="BW552">
        <f t="shared" si="494"/>
        <v>7.7523122975713381E-4</v>
      </c>
      <c r="BX552">
        <f t="shared" si="495"/>
        <v>1.0673007172376785E-3</v>
      </c>
      <c r="BY552">
        <f t="shared" si="496"/>
        <v>2.8007420753346449E-3</v>
      </c>
    </row>
    <row r="553" spans="1:77" ht="15.75" thickBot="1">
      <c r="A553" s="1">
        <v>40527</v>
      </c>
      <c r="B553" s="3">
        <v>20.04</v>
      </c>
      <c r="C553" s="3">
        <v>372.4</v>
      </c>
      <c r="D553" s="3">
        <v>750.1</v>
      </c>
      <c r="E553" s="3">
        <v>856.4</v>
      </c>
      <c r="F553" s="2">
        <v>93.55</v>
      </c>
      <c r="G553" s="3">
        <v>4515</v>
      </c>
      <c r="H553" s="2">
        <v>247.5</v>
      </c>
      <c r="I553" s="3">
        <v>186.5</v>
      </c>
      <c r="J553" s="3">
        <v>453</v>
      </c>
      <c r="K553" s="3">
        <v>10000</v>
      </c>
      <c r="L553" s="3">
        <v>379</v>
      </c>
      <c r="M553" s="3">
        <v>190</v>
      </c>
      <c r="N553" s="3">
        <v>980.1</v>
      </c>
      <c r="O553" s="3">
        <v>1192.5</v>
      </c>
      <c r="Q553">
        <f t="shared" si="442"/>
        <v>4.9925112331492807E-4</v>
      </c>
      <c r="R553">
        <f t="shared" si="443"/>
        <v>-3.3229491173416441E-2</v>
      </c>
      <c r="S553">
        <f t="shared" si="444"/>
        <v>-3.7189533802629228E-3</v>
      </c>
      <c r="T553">
        <f t="shared" si="445"/>
        <v>5.0463560614950765E-3</v>
      </c>
      <c r="U553">
        <f t="shared" si="446"/>
        <v>5.9139784946236253E-3</v>
      </c>
      <c r="V553">
        <f t="shared" si="447"/>
        <v>2.3809523809523808E-2</v>
      </c>
      <c r="W553">
        <f t="shared" si="448"/>
        <v>1.7262638717632506E-2</v>
      </c>
      <c r="X553">
        <f t="shared" si="449"/>
        <v>-1.6059957173448144E-3</v>
      </c>
      <c r="Y553">
        <f t="shared" si="450"/>
        <v>-1.735357917570499E-2</v>
      </c>
      <c r="Z553">
        <f t="shared" si="451"/>
        <v>-1.2983121941476082E-3</v>
      </c>
      <c r="AA553">
        <f t="shared" si="452"/>
        <v>-7.8534031413612562E-3</v>
      </c>
      <c r="AB553">
        <f t="shared" si="453"/>
        <v>-1.5544041450777202E-2</v>
      </c>
      <c r="AC553">
        <f t="shared" si="454"/>
        <v>-4.0646275784981204E-3</v>
      </c>
      <c r="AD553">
        <f t="shared" si="454"/>
        <v>3.3655868742111907E-3</v>
      </c>
      <c r="AG553">
        <f t="shared" si="455"/>
        <v>2.2976096279644704E-10</v>
      </c>
      <c r="AH553">
        <f t="shared" si="456"/>
        <v>9.8386580224212928E-4</v>
      </c>
      <c r="AI553">
        <f t="shared" si="457"/>
        <v>1.1684253942145614E-5</v>
      </c>
      <c r="AJ553">
        <f t="shared" si="458"/>
        <v>2.6880297451260512E-5</v>
      </c>
      <c r="AK553">
        <f t="shared" si="459"/>
        <v>3.8236757345601947E-5</v>
      </c>
      <c r="AL553">
        <f t="shared" si="460"/>
        <v>5.5566977488258622E-4</v>
      </c>
      <c r="AM553">
        <f t="shared" si="461"/>
        <v>3.4795154292449756E-4</v>
      </c>
      <c r="AN553">
        <f t="shared" si="462"/>
        <v>1.4063105388424587E-7</v>
      </c>
      <c r="AO553">
        <f t="shared" si="463"/>
        <v>3.1552539602670431E-4</v>
      </c>
      <c r="AP553">
        <f t="shared" si="464"/>
        <v>3.1944989118692083E-6</v>
      </c>
      <c r="AQ553">
        <f t="shared" si="465"/>
        <v>5.6961700873337461E-5</v>
      </c>
      <c r="AR553">
        <f t="shared" si="466"/>
        <v>2.3664208873920751E-4</v>
      </c>
      <c r="AS553">
        <f t="shared" si="467"/>
        <v>1.827460974302791E-5</v>
      </c>
      <c r="AT553">
        <f t="shared" si="468"/>
        <v>1.243610338363042E-5</v>
      </c>
      <c r="AV553">
        <f t="shared" si="469"/>
        <v>5.196850393700779E-2</v>
      </c>
      <c r="AW553">
        <f t="shared" si="470"/>
        <v>-4.5128205128205187E-2</v>
      </c>
      <c r="AX553">
        <f t="shared" si="471"/>
        <v>-6.490066225165533E-3</v>
      </c>
      <c r="AY553">
        <f t="shared" si="472"/>
        <v>8.2680151706700344E-2</v>
      </c>
      <c r="AZ553">
        <f t="shared" si="473"/>
        <v>-3.1272651962307094E-2</v>
      </c>
      <c r="BA553">
        <f t="shared" si="474"/>
        <v>7.244655581947744E-2</v>
      </c>
      <c r="BB553">
        <f t="shared" si="475"/>
        <v>0.14055299539170507</v>
      </c>
      <c r="BC553">
        <f t="shared" si="476"/>
        <v>1.6847500136306655E-2</v>
      </c>
      <c r="BD553">
        <f t="shared" si="477"/>
        <v>7.857142857142857E-2</v>
      </c>
      <c r="BE553">
        <f t="shared" si="478"/>
        <v>-4.9751243781094526E-3</v>
      </c>
      <c r="BF553">
        <f t="shared" si="479"/>
        <v>-1.5584415584415584E-2</v>
      </c>
      <c r="BG553">
        <f t="shared" si="480"/>
        <v>-4.0404040404040407E-2</v>
      </c>
      <c r="BH553">
        <f t="shared" si="481"/>
        <v>4.9582351681302282E-2</v>
      </c>
      <c r="BI553">
        <f t="shared" si="482"/>
        <v>3.9578066428384705E-2</v>
      </c>
      <c r="BL553">
        <f t="shared" si="483"/>
        <v>1.5465796207895822E-3</v>
      </c>
      <c r="BM553">
        <f t="shared" si="484"/>
        <v>9.2524012161865519E-5</v>
      </c>
      <c r="BN553">
        <f t="shared" si="485"/>
        <v>8.67139826673941E-8</v>
      </c>
      <c r="BO553">
        <f t="shared" si="486"/>
        <v>7.148577802974232E-3</v>
      </c>
      <c r="BP553">
        <f t="shared" si="487"/>
        <v>7.3849374851391069E-4</v>
      </c>
      <c r="BQ553">
        <f t="shared" si="488"/>
        <v>5.2173924891215015E-3</v>
      </c>
      <c r="BR553">
        <f t="shared" si="489"/>
        <v>2.7938031321290514E-2</v>
      </c>
      <c r="BS553">
        <f t="shared" si="490"/>
        <v>1.4437710330827743E-3</v>
      </c>
      <c r="BT553">
        <f t="shared" si="491"/>
        <v>4.8888223962233407E-3</v>
      </c>
      <c r="BU553">
        <f t="shared" si="492"/>
        <v>1.3590816581685023E-4</v>
      </c>
      <c r="BV553">
        <f t="shared" si="493"/>
        <v>8.8683881688431199E-5</v>
      </c>
      <c r="BW553">
        <f t="shared" si="494"/>
        <v>1.2603510334595238E-3</v>
      </c>
      <c r="BX553">
        <f t="shared" si="495"/>
        <v>2.1220711746649315E-3</v>
      </c>
      <c r="BY553">
        <f t="shared" si="496"/>
        <v>1.8643265498885411E-3</v>
      </c>
    </row>
    <row r="554" spans="1:77" ht="15.75" thickBot="1">
      <c r="A554" s="1">
        <v>40526</v>
      </c>
      <c r="B554" s="3">
        <v>20.03</v>
      </c>
      <c r="C554" s="3">
        <v>385.2</v>
      </c>
      <c r="D554" s="3">
        <v>752.9</v>
      </c>
      <c r="E554" s="3">
        <v>852.1</v>
      </c>
      <c r="F554" s="2">
        <v>93</v>
      </c>
      <c r="G554" s="3">
        <v>4410</v>
      </c>
      <c r="H554" s="2">
        <v>243.3</v>
      </c>
      <c r="I554" s="3">
        <v>186.8</v>
      </c>
      <c r="J554" s="3">
        <v>461</v>
      </c>
      <c r="K554" s="3">
        <v>10013</v>
      </c>
      <c r="L554" s="3">
        <v>382</v>
      </c>
      <c r="M554" s="3">
        <v>193</v>
      </c>
      <c r="N554" s="3">
        <v>984.1</v>
      </c>
      <c r="O554" s="3">
        <v>1188.5</v>
      </c>
      <c r="Q554">
        <f t="shared" si="442"/>
        <v>-6.4484126984126486E-3</v>
      </c>
      <c r="R554">
        <f t="shared" si="443"/>
        <v>-5.9354838709677711E-3</v>
      </c>
      <c r="S554">
        <f t="shared" si="444"/>
        <v>-2.781456953642414E-3</v>
      </c>
      <c r="T554">
        <f t="shared" si="445"/>
        <v>-2.1079751727368012E-3</v>
      </c>
      <c r="U554">
        <f t="shared" si="446"/>
        <v>-3.8958354862043985E-2</v>
      </c>
      <c r="V554">
        <f t="shared" si="447"/>
        <v>-1.9346230820547032E-2</v>
      </c>
      <c r="W554">
        <f t="shared" si="448"/>
        <v>-1.8951612903225761E-2</v>
      </c>
      <c r="X554">
        <f t="shared" si="449"/>
        <v>1.4390442573988627E-2</v>
      </c>
      <c r="Y554">
        <f t="shared" si="450"/>
        <v>1.0964912280701754E-2</v>
      </c>
      <c r="Z554">
        <f t="shared" si="451"/>
        <v>-8.5156946232300221E-3</v>
      </c>
      <c r="AA554">
        <f t="shared" si="452"/>
        <v>-7.7922077922077922E-3</v>
      </c>
      <c r="AB554">
        <f t="shared" si="453"/>
        <v>-1.0205651571875527E-2</v>
      </c>
      <c r="AC554">
        <f t="shared" si="454"/>
        <v>-1.2938816449348021E-2</v>
      </c>
      <c r="AD554">
        <f t="shared" si="454"/>
        <v>-8.0126867540271339E-3</v>
      </c>
      <c r="AG554">
        <f t="shared" si="455"/>
        <v>4.8059638798243735E-5</v>
      </c>
      <c r="AH554">
        <f t="shared" si="456"/>
        <v>1.658629779355112E-5</v>
      </c>
      <c r="AI554">
        <f t="shared" si="457"/>
        <v>6.1540082975937241E-6</v>
      </c>
      <c r="AJ554">
        <f t="shared" si="458"/>
        <v>3.8797574427606399E-6</v>
      </c>
      <c r="AK554">
        <f t="shared" si="459"/>
        <v>1.4968190373453954E-3</v>
      </c>
      <c r="AL554">
        <f t="shared" si="460"/>
        <v>3.8349803109857095E-4</v>
      </c>
      <c r="AM554">
        <f t="shared" si="461"/>
        <v>3.0838142781396453E-4</v>
      </c>
      <c r="AN554">
        <f t="shared" si="462"/>
        <v>2.4402908210504018E-4</v>
      </c>
      <c r="AO554">
        <f t="shared" si="463"/>
        <v>1.1141767073939104E-4</v>
      </c>
      <c r="AP554">
        <f t="shared" si="464"/>
        <v>8.1084595955097769E-5</v>
      </c>
      <c r="AQ554">
        <f t="shared" si="465"/>
        <v>5.604172672203883E-5</v>
      </c>
      <c r="AR554">
        <f t="shared" si="466"/>
        <v>1.0089771835365696E-4</v>
      </c>
      <c r="AS554">
        <f t="shared" si="467"/>
        <v>1.7289804517045057E-4</v>
      </c>
      <c r="AT554">
        <f t="shared" si="468"/>
        <v>6.1650569236304029E-5</v>
      </c>
      <c r="AV554">
        <f t="shared" si="469"/>
        <v>7.746100053792368E-2</v>
      </c>
      <c r="AW554">
        <f t="shared" si="470"/>
        <v>-3.4344447229882148E-2</v>
      </c>
      <c r="AX554">
        <f t="shared" si="471"/>
        <v>-8.0368906455863271E-3</v>
      </c>
      <c r="AY554">
        <f t="shared" si="472"/>
        <v>7.0611885915316058E-2</v>
      </c>
      <c r="AZ554">
        <f t="shared" si="473"/>
        <v>-4.0247678018575907E-2</v>
      </c>
      <c r="BA554">
        <f t="shared" si="474"/>
        <v>4.527139132495852E-2</v>
      </c>
      <c r="BB554">
        <f t="shared" si="475"/>
        <v>0.11656723267553926</v>
      </c>
      <c r="BC554">
        <f t="shared" si="476"/>
        <v>7.2795901860340942E-3</v>
      </c>
      <c r="BD554">
        <f t="shared" si="477"/>
        <v>6.7129629629629636E-2</v>
      </c>
      <c r="BE554">
        <f t="shared" si="478"/>
        <v>-8.6138613861386146E-3</v>
      </c>
      <c r="BF554">
        <f t="shared" si="479"/>
        <v>-2.5261546312834851E-2</v>
      </c>
      <c r="BG554">
        <f t="shared" si="480"/>
        <v>-3.015075376884422E-2</v>
      </c>
      <c r="BH554">
        <f t="shared" si="481"/>
        <v>3.8080168776371333E-2</v>
      </c>
      <c r="BI554">
        <f t="shared" si="482"/>
        <v>2.84700588438907E-2</v>
      </c>
      <c r="BL554">
        <f t="shared" si="483"/>
        <v>4.2015122402648047E-3</v>
      </c>
      <c r="BM554">
        <f t="shared" si="484"/>
        <v>1.3568000777000399E-6</v>
      </c>
      <c r="BN554">
        <f t="shared" si="485"/>
        <v>3.3903739077684068E-6</v>
      </c>
      <c r="BO554">
        <f t="shared" si="486"/>
        <v>5.2534948956020058E-3</v>
      </c>
      <c r="BP554">
        <f t="shared" si="487"/>
        <v>1.3068418416369561E-3</v>
      </c>
      <c r="BQ554">
        <f t="shared" si="488"/>
        <v>2.0300751761839256E-3</v>
      </c>
      <c r="BR554">
        <f t="shared" si="489"/>
        <v>2.0495064242313964E-2</v>
      </c>
      <c r="BS554">
        <f t="shared" si="490"/>
        <v>8.0821243088110011E-4</v>
      </c>
      <c r="BT554">
        <f t="shared" si="491"/>
        <v>3.4197133775862609E-3</v>
      </c>
      <c r="BU554">
        <f t="shared" si="492"/>
        <v>2.3398911577748977E-4</v>
      </c>
      <c r="BV554">
        <f t="shared" si="493"/>
        <v>3.645939238967715E-4</v>
      </c>
      <c r="BW554">
        <f t="shared" si="494"/>
        <v>6.3746838878243352E-4</v>
      </c>
      <c r="BX554">
        <f t="shared" si="495"/>
        <v>1.1946535645705413E-3</v>
      </c>
      <c r="BY554">
        <f t="shared" si="496"/>
        <v>1.0284746583173571E-3</v>
      </c>
    </row>
    <row r="555" spans="1:77" ht="15.75" thickBot="1">
      <c r="A555" s="1">
        <v>40525</v>
      </c>
      <c r="B555" s="3">
        <v>20.16</v>
      </c>
      <c r="C555" s="3">
        <v>387.5</v>
      </c>
      <c r="D555" s="3">
        <v>755</v>
      </c>
      <c r="E555" s="3">
        <v>853.9</v>
      </c>
      <c r="F555" s="2">
        <v>96.77</v>
      </c>
      <c r="G555" s="3">
        <v>4497</v>
      </c>
      <c r="H555" s="2">
        <v>248</v>
      </c>
      <c r="I555" s="3">
        <v>184.15</v>
      </c>
      <c r="J555" s="3">
        <v>456</v>
      </c>
      <c r="K555" s="3">
        <v>10099</v>
      </c>
      <c r="L555" s="3">
        <v>385</v>
      </c>
      <c r="M555" s="3">
        <v>194.99</v>
      </c>
      <c r="N555" s="3">
        <v>997</v>
      </c>
      <c r="O555" s="3">
        <v>1198.0999999999999</v>
      </c>
      <c r="Q555">
        <f t="shared" si="442"/>
        <v>1.0020040080160284E-2</v>
      </c>
      <c r="R555">
        <f t="shared" si="443"/>
        <v>1.3336820083682069E-2</v>
      </c>
      <c r="S555">
        <f t="shared" si="444"/>
        <v>-3.9577836411609502E-3</v>
      </c>
      <c r="T555">
        <f t="shared" si="445"/>
        <v>1.4735591206179415E-2</v>
      </c>
      <c r="U555">
        <f t="shared" si="446"/>
        <v>8.0208333333332913E-3</v>
      </c>
      <c r="V555">
        <f t="shared" si="447"/>
        <v>3.8808038808038806E-2</v>
      </c>
      <c r="W555">
        <f t="shared" si="448"/>
        <v>4.8182586644125128E-2</v>
      </c>
      <c r="X555">
        <f t="shared" si="449"/>
        <v>-5.4274084124827308E-4</v>
      </c>
      <c r="Y555">
        <f t="shared" si="450"/>
        <v>0</v>
      </c>
      <c r="Z555">
        <f t="shared" si="451"/>
        <v>-9.9009900990099017E-5</v>
      </c>
      <c r="AA555">
        <f t="shared" si="452"/>
        <v>0</v>
      </c>
      <c r="AB555">
        <f t="shared" si="453"/>
        <v>1.5572916666666714E-2</v>
      </c>
      <c r="AC555">
        <f t="shared" si="454"/>
        <v>6.0544904137235112E-3</v>
      </c>
      <c r="AD555">
        <f t="shared" si="454"/>
        <v>1.4393362120057575E-2</v>
      </c>
      <c r="AG555">
        <f t="shared" si="455"/>
        <v>9.0934281846587119E-5</v>
      </c>
      <c r="AH555">
        <f t="shared" si="456"/>
        <v>2.3103015298105221E-4</v>
      </c>
      <c r="AI555">
        <f t="shared" si="457"/>
        <v>1.3374044399258688E-5</v>
      </c>
      <c r="AJ555">
        <f t="shared" si="458"/>
        <v>2.2123160389279223E-4</v>
      </c>
      <c r="AK555">
        <f t="shared" si="459"/>
        <v>6.8731438160701111E-5</v>
      </c>
      <c r="AL555">
        <f t="shared" si="460"/>
        <v>1.4877346823915449E-3</v>
      </c>
      <c r="AM555">
        <f t="shared" si="461"/>
        <v>2.4575227015661005E-3</v>
      </c>
      <c r="AN555">
        <f t="shared" si="462"/>
        <v>4.7368366368112682E-7</v>
      </c>
      <c r="AO555">
        <f t="shared" si="463"/>
        <v>1.6765369436963319E-7</v>
      </c>
      <c r="AP555">
        <f t="shared" si="464"/>
        <v>3.4576026024782732E-7</v>
      </c>
      <c r="AQ555">
        <f t="shared" si="465"/>
        <v>9.3700610143068842E-8</v>
      </c>
      <c r="AR555">
        <f t="shared" si="466"/>
        <v>2.4755191517129605E-4</v>
      </c>
      <c r="AS555">
        <f t="shared" si="467"/>
        <v>3.4155103042498898E-5</v>
      </c>
      <c r="AT555">
        <f t="shared" si="468"/>
        <v>2.1182651989824777E-4</v>
      </c>
      <c r="AV555">
        <f t="shared" si="469"/>
        <v>8.9729729729729743E-2</v>
      </c>
      <c r="AW555">
        <f t="shared" si="470"/>
        <v>-1.9731849228434128E-2</v>
      </c>
      <c r="AX555">
        <f t="shared" si="471"/>
        <v>-6.5789473684210523E-3</v>
      </c>
      <c r="AY555">
        <f t="shared" si="472"/>
        <v>0.1176701570680628</v>
      </c>
      <c r="AZ555">
        <f t="shared" si="473"/>
        <v>-1.7563451776649787E-2</v>
      </c>
      <c r="BA555">
        <f t="shared" si="474"/>
        <v>7.0714285714285716E-2</v>
      </c>
      <c r="BB555">
        <f t="shared" si="475"/>
        <v>0.14127933732167505</v>
      </c>
      <c r="BC555">
        <f t="shared" si="476"/>
        <v>-9.8397677169587278E-3</v>
      </c>
      <c r="BD555">
        <f t="shared" si="477"/>
        <v>7.0422535211267609E-2</v>
      </c>
      <c r="BE555">
        <f t="shared" si="478"/>
        <v>7.7836543259155776E-3</v>
      </c>
      <c r="BF555">
        <f t="shared" si="479"/>
        <v>-1.5345268542199489E-2</v>
      </c>
      <c r="BG555">
        <f t="shared" si="480"/>
        <v>-2.0150753768844176E-2</v>
      </c>
      <c r="BH555">
        <f t="shared" si="481"/>
        <v>6.9168900804289543E-2</v>
      </c>
      <c r="BI555">
        <f t="shared" si="482"/>
        <v>5.0412063826056466E-2</v>
      </c>
      <c r="BL555">
        <f t="shared" si="483"/>
        <v>5.9425292654173871E-3</v>
      </c>
      <c r="BM555">
        <f t="shared" si="484"/>
        <v>2.4892684355426231E-4</v>
      </c>
      <c r="BN555">
        <f t="shared" si="485"/>
        <v>1.4695992390246342E-7</v>
      </c>
      <c r="BO555">
        <f t="shared" si="486"/>
        <v>1.4289636580172377E-2</v>
      </c>
      <c r="BP555">
        <f t="shared" si="487"/>
        <v>1.8133426765413687E-4</v>
      </c>
      <c r="BQ555">
        <f t="shared" si="488"/>
        <v>4.9701442431591952E-3</v>
      </c>
      <c r="BR555">
        <f t="shared" si="489"/>
        <v>2.8181370259370127E-2</v>
      </c>
      <c r="BS555">
        <f t="shared" si="490"/>
        <v>1.2790975075115983E-4</v>
      </c>
      <c r="BT555">
        <f t="shared" si="491"/>
        <v>3.815683747440065E-3</v>
      </c>
      <c r="BU555">
        <f t="shared" si="492"/>
        <v>1.2117891230481558E-6</v>
      </c>
      <c r="BV555">
        <f t="shared" si="493"/>
        <v>8.4236876208965814E-5</v>
      </c>
      <c r="BW555">
        <f t="shared" si="494"/>
        <v>2.3250566192729741E-4</v>
      </c>
      <c r="BX555">
        <f t="shared" si="495"/>
        <v>4.3102498219864862E-3</v>
      </c>
      <c r="BY555">
        <f t="shared" si="496"/>
        <v>2.9172794332264465E-3</v>
      </c>
    </row>
    <row r="556" spans="1:77" ht="15.75" thickBot="1">
      <c r="A556" s="1">
        <v>40522</v>
      </c>
      <c r="B556" s="3">
        <v>19.96</v>
      </c>
      <c r="C556" s="3">
        <v>382.4</v>
      </c>
      <c r="D556" s="3">
        <v>758</v>
      </c>
      <c r="E556" s="3">
        <v>841.5</v>
      </c>
      <c r="F556" s="2">
        <v>96</v>
      </c>
      <c r="G556" s="3">
        <v>4329</v>
      </c>
      <c r="H556" s="2">
        <v>236.6</v>
      </c>
      <c r="I556" s="3">
        <v>184.25</v>
      </c>
      <c r="J556" s="3">
        <v>456</v>
      </c>
      <c r="K556" s="3">
        <v>10100</v>
      </c>
      <c r="L556" s="3">
        <v>385</v>
      </c>
      <c r="M556" s="3">
        <v>192</v>
      </c>
      <c r="N556" s="3">
        <v>991</v>
      </c>
      <c r="O556" s="3">
        <v>1181.0999999999999</v>
      </c>
      <c r="Q556">
        <f t="shared" si="442"/>
        <v>2.0449897750511356E-2</v>
      </c>
      <c r="R556">
        <f t="shared" si="443"/>
        <v>1.4323607427055643E-2</v>
      </c>
      <c r="S556">
        <f t="shared" si="444"/>
        <v>5.5717697001857859E-3</v>
      </c>
      <c r="T556">
        <f t="shared" si="445"/>
        <v>4.0567951318458148E-3</v>
      </c>
      <c r="U556">
        <f t="shared" si="446"/>
        <v>1.7272438274875439E-2</v>
      </c>
      <c r="V556">
        <f t="shared" si="447"/>
        <v>3.3174224343675417E-2</v>
      </c>
      <c r="W556">
        <f t="shared" si="448"/>
        <v>1.5886646629454652E-2</v>
      </c>
      <c r="X556">
        <f t="shared" si="449"/>
        <v>-1.9946808510638299E-2</v>
      </c>
      <c r="Y556">
        <f t="shared" si="450"/>
        <v>6.6225165562913907E-3</v>
      </c>
      <c r="Z556">
        <f t="shared" si="451"/>
        <v>5.9760956175298804E-3</v>
      </c>
      <c r="AA556">
        <f t="shared" si="452"/>
        <v>3.9113428943937422E-3</v>
      </c>
      <c r="AB556">
        <f t="shared" si="453"/>
        <v>-1.4373716632443589E-2</v>
      </c>
      <c r="AC556">
        <f t="shared" si="454"/>
        <v>2.3760330578512397E-2</v>
      </c>
      <c r="AD556">
        <f t="shared" si="454"/>
        <v>1.0264305876315116E-2</v>
      </c>
      <c r="AG556">
        <f t="shared" si="455"/>
        <v>3.9863334914105262E-4</v>
      </c>
      <c r="AH556">
        <f t="shared" si="456"/>
        <v>2.6200159820320354E-4</v>
      </c>
      <c r="AI556">
        <f t="shared" si="457"/>
        <v>3.4486247807015327E-5</v>
      </c>
      <c r="AJ556">
        <f t="shared" si="458"/>
        <v>1.7598531047128777E-5</v>
      </c>
      <c r="AK556">
        <f t="shared" si="459"/>
        <v>3.0772343122354904E-4</v>
      </c>
      <c r="AL556">
        <f t="shared" si="460"/>
        <v>1.0848689859587833E-3</v>
      </c>
      <c r="AM556">
        <f t="shared" si="461"/>
        <v>2.9851087239209946E-4</v>
      </c>
      <c r="AN556">
        <f t="shared" si="462"/>
        <v>3.5028195065272606E-4</v>
      </c>
      <c r="AO556">
        <f t="shared" si="463"/>
        <v>3.8602129390366918E-5</v>
      </c>
      <c r="AP556">
        <f t="shared" si="464"/>
        <v>3.0108175235770065E-5</v>
      </c>
      <c r="AQ556">
        <f t="shared" si="465"/>
        <v>1.7786871414217039E-5</v>
      </c>
      <c r="AR556">
        <f t="shared" si="466"/>
        <v>2.0200512475379947E-4</v>
      </c>
      <c r="AS556">
        <f t="shared" si="467"/>
        <v>5.5460612209789464E-4</v>
      </c>
      <c r="AT556">
        <f t="shared" si="468"/>
        <v>1.0868489896764461E-4</v>
      </c>
      <c r="AV556">
        <f t="shared" si="469"/>
        <v>7.7753779697624259E-2</v>
      </c>
      <c r="AW556">
        <f t="shared" si="470"/>
        <v>-7.6328502415458993E-2</v>
      </c>
      <c r="AX556">
        <f t="shared" si="471"/>
        <v>-2.0038784744667099E-2</v>
      </c>
      <c r="AY556">
        <f t="shared" si="472"/>
        <v>5.9156702328508497E-2</v>
      </c>
      <c r="AZ556">
        <f t="shared" si="473"/>
        <v>-4.9504950495049507E-2</v>
      </c>
      <c r="BA556">
        <f t="shared" si="474"/>
        <v>2.5829383886255924E-2</v>
      </c>
      <c r="BB556">
        <f t="shared" si="475"/>
        <v>8.7816091954022957E-2</v>
      </c>
      <c r="BC556">
        <f t="shared" si="476"/>
        <v>-1.4178705189941175E-2</v>
      </c>
      <c r="BD556">
        <f t="shared" si="477"/>
        <v>7.2941176470588232E-2</v>
      </c>
      <c r="BE556">
        <f t="shared" si="478"/>
        <v>0.01</v>
      </c>
      <c r="BF556">
        <f t="shared" si="479"/>
        <v>0</v>
      </c>
      <c r="BG556">
        <f t="shared" si="480"/>
        <v>-2.5380710659898477E-2</v>
      </c>
      <c r="BH556">
        <f t="shared" si="481"/>
        <v>4.8122686409307246E-2</v>
      </c>
      <c r="BI556">
        <f t="shared" si="482"/>
        <v>2.0476931052358576E-2</v>
      </c>
      <c r="BL556">
        <f t="shared" si="483"/>
        <v>4.2395533074230298E-3</v>
      </c>
      <c r="BM556">
        <f t="shared" si="484"/>
        <v>1.6662101557911263E-3</v>
      </c>
      <c r="BN556">
        <f t="shared" si="485"/>
        <v>1.9163393428401671E-4</v>
      </c>
      <c r="BO556">
        <f t="shared" si="486"/>
        <v>3.7241498770520117E-3</v>
      </c>
      <c r="BP556">
        <f t="shared" si="487"/>
        <v>2.0618446883672926E-3</v>
      </c>
      <c r="BQ556">
        <f t="shared" si="488"/>
        <v>6.5609482958508625E-4</v>
      </c>
      <c r="BR556">
        <f t="shared" si="489"/>
        <v>1.3089609763553344E-2</v>
      </c>
      <c r="BS556">
        <f t="shared" si="490"/>
        <v>4.8591799345438008E-5</v>
      </c>
      <c r="BT556">
        <f t="shared" si="491"/>
        <v>4.1331863930788026E-3</v>
      </c>
      <c r="BU556">
        <f t="shared" si="492"/>
        <v>1.1003541253446757E-5</v>
      </c>
      <c r="BV556">
        <f t="shared" si="493"/>
        <v>3.803440015936562E-5</v>
      </c>
      <c r="BW556">
        <f t="shared" si="494"/>
        <v>4.193523024926556E-4</v>
      </c>
      <c r="BX556">
        <f t="shared" si="495"/>
        <v>1.9897200807096603E-3</v>
      </c>
      <c r="BY556">
        <f t="shared" si="496"/>
        <v>5.7968808630390334E-4</v>
      </c>
    </row>
    <row r="557" spans="1:77" ht="15.75" thickBot="1">
      <c r="A557" s="1">
        <v>40521</v>
      </c>
      <c r="B557" s="3">
        <v>19.559999999999999</v>
      </c>
      <c r="C557" s="3">
        <v>377</v>
      </c>
      <c r="D557" s="3">
        <v>753.8</v>
      </c>
      <c r="E557" s="3">
        <v>838.1</v>
      </c>
      <c r="F557" s="2">
        <v>94.37</v>
      </c>
      <c r="G557" s="3">
        <v>4190</v>
      </c>
      <c r="H557" s="2">
        <v>232.9</v>
      </c>
      <c r="I557" s="3">
        <v>188</v>
      </c>
      <c r="J557" s="3">
        <v>453</v>
      </c>
      <c r="K557" s="3">
        <v>10040</v>
      </c>
      <c r="L557" s="3">
        <v>383.5</v>
      </c>
      <c r="M557" s="3">
        <v>194.8</v>
      </c>
      <c r="N557" s="3">
        <v>968</v>
      </c>
      <c r="O557" s="3">
        <v>1169.0999999999999</v>
      </c>
      <c r="Q557">
        <f t="shared" si="442"/>
        <v>-4.0733197556009088E-3</v>
      </c>
      <c r="R557">
        <f t="shared" si="443"/>
        <v>-1.1536444677503874E-2</v>
      </c>
      <c r="S557">
        <f t="shared" si="444"/>
        <v>-2.5090532850491579E-2</v>
      </c>
      <c r="T557">
        <f t="shared" si="445"/>
        <v>2.7713059472716153E-2</v>
      </c>
      <c r="U557">
        <f t="shared" si="446"/>
        <v>9.3048128342246468E-3</v>
      </c>
      <c r="V557">
        <f t="shared" si="447"/>
        <v>-1.6678579938050988E-3</v>
      </c>
      <c r="W557">
        <f t="shared" si="448"/>
        <v>4.7454702329594233E-3</v>
      </c>
      <c r="X557">
        <f t="shared" si="449"/>
        <v>1.6545906780577498E-2</v>
      </c>
      <c r="Y557">
        <f t="shared" si="450"/>
        <v>1.7977528089887642E-2</v>
      </c>
      <c r="Z557">
        <f t="shared" si="451"/>
        <v>-1.2297097884899164E-2</v>
      </c>
      <c r="AA557">
        <f t="shared" si="452"/>
        <v>8.4144096765710972E-3</v>
      </c>
      <c r="AB557">
        <f t="shared" si="453"/>
        <v>-1.0256410256409673E-3</v>
      </c>
      <c r="AC557">
        <f t="shared" si="454"/>
        <v>6.6555740432612072E-3</v>
      </c>
      <c r="AD557">
        <f t="shared" si="454"/>
        <v>2.7446607770819265E-3</v>
      </c>
      <c r="AG557">
        <f t="shared" si="455"/>
        <v>2.0770013351917326E-5</v>
      </c>
      <c r="AH557">
        <f t="shared" si="456"/>
        <v>9.3578317944684216E-5</v>
      </c>
      <c r="AI557">
        <f t="shared" si="457"/>
        <v>6.1453434614225767E-4</v>
      </c>
      <c r="AJ557">
        <f t="shared" si="458"/>
        <v>7.7569628509094573E-4</v>
      </c>
      <c r="AK557">
        <f t="shared" si="459"/>
        <v>9.1669558169691192E-5</v>
      </c>
      <c r="AL557">
        <f t="shared" si="460"/>
        <v>3.628007536458056E-6</v>
      </c>
      <c r="AM557">
        <f t="shared" si="461"/>
        <v>3.7654064663587136E-5</v>
      </c>
      <c r="AN557">
        <f t="shared" si="462"/>
        <v>3.1601797543896374E-4</v>
      </c>
      <c r="AO557">
        <f t="shared" si="463"/>
        <v>3.0863717933377364E-4</v>
      </c>
      <c r="AP557">
        <f t="shared" si="464"/>
        <v>1.6348439950816072E-4</v>
      </c>
      <c r="AQ557">
        <f t="shared" si="465"/>
        <v>7.6047385885295532E-5</v>
      </c>
      <c r="AR557">
        <f t="shared" si="466"/>
        <v>7.4783594558782669E-7</v>
      </c>
      <c r="AS557">
        <f t="shared" si="467"/>
        <v>4.1542154632156509E-5</v>
      </c>
      <c r="AT557">
        <f t="shared" si="468"/>
        <v>8.4422782465375065E-6</v>
      </c>
      <c r="AV557">
        <f t="shared" si="469"/>
        <v>5.1047823750671642E-2</v>
      </c>
      <c r="AW557">
        <f t="shared" si="470"/>
        <v>-8.4951456310679616E-2</v>
      </c>
      <c r="AX557">
        <f t="shared" si="471"/>
        <v>-3.8520408163265366E-2</v>
      </c>
      <c r="AY557">
        <f t="shared" si="472"/>
        <v>3.087330873308736E-2</v>
      </c>
      <c r="AZ557">
        <f t="shared" si="473"/>
        <v>-7.4803921568627404E-2</v>
      </c>
      <c r="BA557">
        <f t="shared" si="474"/>
        <v>-1.155933003066761E-2</v>
      </c>
      <c r="BB557">
        <f t="shared" si="475"/>
        <v>6.1531449407474931E-2</v>
      </c>
      <c r="BC557">
        <f t="shared" si="476"/>
        <v>2.4528100671857094E-3</v>
      </c>
      <c r="BD557">
        <f t="shared" si="477"/>
        <v>7.6009501187648459E-2</v>
      </c>
      <c r="BE557">
        <f t="shared" si="478"/>
        <v>1.4141414141414142E-2</v>
      </c>
      <c r="BF557">
        <f t="shared" si="479"/>
        <v>-1.7925736235595392E-2</v>
      </c>
      <c r="BG557">
        <f t="shared" si="480"/>
        <v>-6.62927078021409E-3</v>
      </c>
      <c r="BH557">
        <f t="shared" si="481"/>
        <v>9.8059670352597297E-3</v>
      </c>
      <c r="BI557">
        <f t="shared" si="482"/>
        <v>-2.4744027303755041E-3</v>
      </c>
      <c r="BL557">
        <f t="shared" si="483"/>
        <v>1.4750128731981569E-3</v>
      </c>
      <c r="BM557">
        <f t="shared" si="484"/>
        <v>2.4445302968775112E-3</v>
      </c>
      <c r="BN557">
        <f t="shared" si="485"/>
        <v>1.044893620708911E-3</v>
      </c>
      <c r="BO557">
        <f t="shared" si="486"/>
        <v>1.0720660417397516E-3</v>
      </c>
      <c r="BP557">
        <f t="shared" si="487"/>
        <v>4.9994107074438519E-3</v>
      </c>
      <c r="BQ557">
        <f t="shared" si="488"/>
        <v>1.3863568993238609E-4</v>
      </c>
      <c r="BR557">
        <f t="shared" si="489"/>
        <v>7.7660490973036024E-3</v>
      </c>
      <c r="BS557">
        <f t="shared" si="490"/>
        <v>5.5706842787019129E-4</v>
      </c>
      <c r="BT557">
        <f t="shared" si="491"/>
        <v>4.5371253566807461E-3</v>
      </c>
      <c r="BU557">
        <f t="shared" si="492"/>
        <v>5.5630307509609689E-5</v>
      </c>
      <c r="BV557">
        <f t="shared" si="493"/>
        <v>1.3826308990344741E-4</v>
      </c>
      <c r="BW557">
        <f t="shared" si="494"/>
        <v>2.9813318053166571E-6</v>
      </c>
      <c r="BX557">
        <f t="shared" si="495"/>
        <v>3.9558553870554445E-5</v>
      </c>
      <c r="BY557">
        <f t="shared" si="496"/>
        <v>1.2664773272117403E-6</v>
      </c>
    </row>
    <row r="558" spans="1:77" ht="15.75" thickBot="1">
      <c r="A558" s="1">
        <v>40520</v>
      </c>
      <c r="B558" s="3">
        <v>19.64</v>
      </c>
      <c r="C558" s="3">
        <v>381.4</v>
      </c>
      <c r="D558" s="3">
        <v>773.2</v>
      </c>
      <c r="E558" s="3">
        <v>815.5</v>
      </c>
      <c r="F558" s="2">
        <v>93.5</v>
      </c>
      <c r="G558" s="3">
        <v>4197</v>
      </c>
      <c r="H558" s="2">
        <v>231.8</v>
      </c>
      <c r="I558" s="3">
        <v>184.94</v>
      </c>
      <c r="J558" s="3">
        <v>445</v>
      </c>
      <c r="K558" s="3">
        <v>10165</v>
      </c>
      <c r="L558" s="3">
        <v>380.3</v>
      </c>
      <c r="M558" s="3">
        <v>195</v>
      </c>
      <c r="N558" s="3">
        <v>961.6</v>
      </c>
      <c r="O558" s="3">
        <v>1165.9000000000001</v>
      </c>
      <c r="Q558">
        <f t="shared" si="442"/>
        <v>8.2135523613963111E-3</v>
      </c>
      <c r="R558">
        <f t="shared" si="443"/>
        <v>1.0498687664041398E-3</v>
      </c>
      <c r="S558">
        <f t="shared" si="444"/>
        <v>-8.4637086432417415E-3</v>
      </c>
      <c r="T558">
        <f t="shared" si="445"/>
        <v>-3.7869533349621583E-3</v>
      </c>
      <c r="U558">
        <f t="shared" si="446"/>
        <v>-8.4835630965004998E-3</v>
      </c>
      <c r="V558">
        <f t="shared" si="447"/>
        <v>-5.4502369668246444E-3</v>
      </c>
      <c r="W558">
        <f t="shared" si="448"/>
        <v>-9.4017094017093527E-3</v>
      </c>
      <c r="X558">
        <f t="shared" si="449"/>
        <v>1.570538857297547E-3</v>
      </c>
      <c r="Y558">
        <f t="shared" si="450"/>
        <v>5.1953919132595693E-3</v>
      </c>
      <c r="Z558">
        <f t="shared" si="451"/>
        <v>-5.8679706601466996E-3</v>
      </c>
      <c r="AA558">
        <f t="shared" si="452"/>
        <v>-1.6041397153945636E-2</v>
      </c>
      <c r="AB558">
        <f t="shared" si="453"/>
        <v>-2.9367844698855179E-2</v>
      </c>
      <c r="AC558">
        <f t="shared" si="454"/>
        <v>2.6066103638828068E-3</v>
      </c>
      <c r="AD558">
        <f t="shared" si="454"/>
        <v>-7.8291209258784938E-3</v>
      </c>
      <c r="AG558">
        <f t="shared" si="455"/>
        <v>5.9744538072834792E-5</v>
      </c>
      <c r="AH558">
        <f t="shared" si="456"/>
        <v>8.4839655518306366E-6</v>
      </c>
      <c r="AI558">
        <f t="shared" si="457"/>
        <v>6.6634227171309094E-5</v>
      </c>
      <c r="AJ558">
        <f t="shared" si="458"/>
        <v>1.3312925228586478E-5</v>
      </c>
      <c r="AK558">
        <f t="shared" si="459"/>
        <v>6.7469037858668498E-5</v>
      </c>
      <c r="AL558">
        <f t="shared" si="460"/>
        <v>3.2343241802935563E-5</v>
      </c>
      <c r="AM558">
        <f t="shared" si="461"/>
        <v>6.4174340076223027E-5</v>
      </c>
      <c r="AN558">
        <f t="shared" si="462"/>
        <v>7.8485507463590509E-6</v>
      </c>
      <c r="AO558">
        <f t="shared" si="463"/>
        <v>2.2905188662173379E-5</v>
      </c>
      <c r="AP558">
        <f t="shared" si="464"/>
        <v>4.0411125883685593E-5</v>
      </c>
      <c r="AQ558">
        <f t="shared" si="465"/>
        <v>2.4759940173771404E-4</v>
      </c>
      <c r="AR558">
        <f t="shared" si="466"/>
        <v>8.5304760811357545E-4</v>
      </c>
      <c r="AS558">
        <f t="shared" si="467"/>
        <v>5.7425253738966234E-6</v>
      </c>
      <c r="AT558">
        <f t="shared" si="468"/>
        <v>5.8801625846234234E-5</v>
      </c>
      <c r="AV558">
        <f t="shared" si="469"/>
        <v>5.1391862955032168E-2</v>
      </c>
      <c r="AW558">
        <f t="shared" si="470"/>
        <v>-5.3128103277060662E-2</v>
      </c>
      <c r="AX558">
        <f t="shared" si="471"/>
        <v>1.1379986919555324E-2</v>
      </c>
      <c r="AY558">
        <f t="shared" si="472"/>
        <v>3.0750307503075031E-3</v>
      </c>
      <c r="AZ558">
        <f t="shared" si="473"/>
        <v>-7.6086956521739163E-2</v>
      </c>
      <c r="BA558">
        <f t="shared" si="474"/>
        <v>-5.4502369668246444E-3</v>
      </c>
      <c r="BB558">
        <f t="shared" si="475"/>
        <v>7.3148148148148198E-2</v>
      </c>
      <c r="BC558">
        <f t="shared" si="476"/>
        <v>-8.6439762290651861E-4</v>
      </c>
      <c r="BD558">
        <f t="shared" si="477"/>
        <v>3.9719626168224297E-2</v>
      </c>
      <c r="BE558">
        <f t="shared" si="478"/>
        <v>1.7721265518622346E-2</v>
      </c>
      <c r="BF558">
        <f t="shared" si="479"/>
        <v>-3.3545108005082563E-2</v>
      </c>
      <c r="BG558">
        <f t="shared" si="480"/>
        <v>-5.1020408163265302E-3</v>
      </c>
      <c r="BH558">
        <f t="shared" si="481"/>
        <v>1.6666666666666904E-3</v>
      </c>
      <c r="BI558">
        <f t="shared" si="482"/>
        <v>1.5462589124647212E-3</v>
      </c>
      <c r="BL558">
        <f t="shared" si="483"/>
        <v>1.5015575042071211E-3</v>
      </c>
      <c r="BM558">
        <f t="shared" si="484"/>
        <v>3.1042346767673739E-4</v>
      </c>
      <c r="BN558">
        <f t="shared" si="485"/>
        <v>3.0890103921218058E-4</v>
      </c>
      <c r="BO558">
        <f t="shared" si="486"/>
        <v>2.444453640319915E-5</v>
      </c>
      <c r="BP558">
        <f t="shared" si="487"/>
        <v>5.1824947363610435E-3</v>
      </c>
      <c r="BQ558">
        <f t="shared" si="488"/>
        <v>3.2095315146259922E-5</v>
      </c>
      <c r="BR558">
        <f t="shared" si="489"/>
        <v>9.9484443523163921E-3</v>
      </c>
      <c r="BS558">
        <f t="shared" si="490"/>
        <v>4.1148485191546969E-4</v>
      </c>
      <c r="BT558">
        <f t="shared" si="491"/>
        <v>9.6524000967006479E-4</v>
      </c>
      <c r="BU558">
        <f t="shared" si="492"/>
        <v>1.2184680727513006E-4</v>
      </c>
      <c r="BV558">
        <f t="shared" si="493"/>
        <v>7.4954964998890164E-4</v>
      </c>
      <c r="BW558">
        <f t="shared" si="494"/>
        <v>3.9769688574434721E-8</v>
      </c>
      <c r="BX558">
        <f t="shared" si="495"/>
        <v>3.4215427024574193E-6</v>
      </c>
      <c r="BY558">
        <f t="shared" si="496"/>
        <v>2.6481731707642026E-5</v>
      </c>
    </row>
    <row r="559" spans="1:77" ht="15.75" thickBot="1">
      <c r="A559" s="1">
        <v>40519</v>
      </c>
      <c r="B559" s="3">
        <v>19.48</v>
      </c>
      <c r="C559" s="3">
        <v>381</v>
      </c>
      <c r="D559" s="3">
        <v>779.8</v>
      </c>
      <c r="E559" s="3">
        <v>818.6</v>
      </c>
      <c r="F559" s="2">
        <v>94.3</v>
      </c>
      <c r="G559" s="3">
        <v>4220</v>
      </c>
      <c r="H559" s="2">
        <v>234</v>
      </c>
      <c r="I559" s="3">
        <v>184.65</v>
      </c>
      <c r="J559" s="3">
        <v>442.7</v>
      </c>
      <c r="K559" s="3">
        <v>10225</v>
      </c>
      <c r="L559" s="3">
        <v>386.5</v>
      </c>
      <c r="M559" s="3">
        <v>200.9</v>
      </c>
      <c r="N559" s="3">
        <v>959.1</v>
      </c>
      <c r="O559" s="3">
        <v>1175.0999999999999</v>
      </c>
      <c r="Q559">
        <f t="shared" si="442"/>
        <v>3.606388459556944E-3</v>
      </c>
      <c r="R559">
        <f t="shared" si="443"/>
        <v>1.3297872340425532E-2</v>
      </c>
      <c r="S559">
        <f t="shared" si="444"/>
        <v>1.5412278448496426E-3</v>
      </c>
      <c r="T559">
        <f t="shared" si="445"/>
        <v>5.6511056511056789E-3</v>
      </c>
      <c r="U559">
        <f t="shared" si="446"/>
        <v>9.7440839490309083E-3</v>
      </c>
      <c r="V559">
        <f t="shared" si="447"/>
        <v>-1.7004425809457255E-2</v>
      </c>
      <c r="W559">
        <f t="shared" si="448"/>
        <v>2.1834061135371178E-2</v>
      </c>
      <c r="X559">
        <f t="shared" si="449"/>
        <v>2.1709633649932467E-3</v>
      </c>
      <c r="Y559">
        <f t="shared" si="450"/>
        <v>-2.9279279279279535E-3</v>
      </c>
      <c r="Z559">
        <f t="shared" si="451"/>
        <v>-7.1851636081172931E-3</v>
      </c>
      <c r="AA559">
        <f t="shared" si="452"/>
        <v>-7.4473549049819659E-3</v>
      </c>
      <c r="AB559">
        <f t="shared" si="453"/>
        <v>-9.857072449482503E-3</v>
      </c>
      <c r="AC559">
        <f t="shared" si="454"/>
        <v>3.1179443070637566E-2</v>
      </c>
      <c r="AD559">
        <f t="shared" si="454"/>
        <v>8.5106382978645997E-5</v>
      </c>
      <c r="AG559">
        <f t="shared" si="455"/>
        <v>9.7487273425338364E-6</v>
      </c>
      <c r="AH559">
        <f t="shared" si="456"/>
        <v>2.298476837445512E-4</v>
      </c>
      <c r="AI559">
        <f t="shared" si="457"/>
        <v>3.3928071584819713E-6</v>
      </c>
      <c r="AJ559">
        <f t="shared" si="458"/>
        <v>3.3516814657463195E-5</v>
      </c>
      <c r="AK559">
        <f t="shared" si="459"/>
        <v>1.0027405140357863E-4</v>
      </c>
      <c r="AL559">
        <f t="shared" si="460"/>
        <v>2.9726245141860553E-4</v>
      </c>
      <c r="AM559">
        <f t="shared" si="461"/>
        <v>5.3939512964222341E-4</v>
      </c>
      <c r="AN559">
        <f t="shared" si="462"/>
        <v>1.1573270678381324E-5</v>
      </c>
      <c r="AO559">
        <f t="shared" si="463"/>
        <v>1.1138127231218559E-5</v>
      </c>
      <c r="AP559">
        <f t="shared" si="464"/>
        <v>5.8892847335386932E-5</v>
      </c>
      <c r="AQ559">
        <f t="shared" si="465"/>
        <v>5.0997442293986991E-5</v>
      </c>
      <c r="AR559">
        <f t="shared" si="466"/>
        <v>9.4016420639127536E-5</v>
      </c>
      <c r="AS559">
        <f t="shared" si="467"/>
        <v>9.5909069173942681E-4</v>
      </c>
      <c r="AT559">
        <f t="shared" si="468"/>
        <v>6.0518701654315999E-8</v>
      </c>
      <c r="AV559">
        <f t="shared" si="469"/>
        <v>5.7546145494028159E-2</v>
      </c>
      <c r="AW559">
        <f t="shared" si="470"/>
        <v>-6.8459657701711488E-2</v>
      </c>
      <c r="AX559">
        <f t="shared" si="471"/>
        <v>1.934640522875811E-2</v>
      </c>
      <c r="AY559">
        <f t="shared" si="472"/>
        <v>-4.4995743645870508E-3</v>
      </c>
      <c r="AZ559">
        <f t="shared" si="473"/>
        <v>-7.6395690499510255E-2</v>
      </c>
      <c r="BA559">
        <f t="shared" si="474"/>
        <v>1.4423076923076924E-2</v>
      </c>
      <c r="BB559">
        <f t="shared" si="475"/>
        <v>7.8341013824884786E-2</v>
      </c>
      <c r="BC559">
        <f t="shared" si="476"/>
        <v>-9.3884120171673809E-3</v>
      </c>
      <c r="BD559">
        <f t="shared" si="477"/>
        <v>5.1543942992874084E-2</v>
      </c>
      <c r="BE559">
        <f t="shared" si="478"/>
        <v>2.2499999999999999E-2</v>
      </c>
      <c r="BF559">
        <f t="shared" si="479"/>
        <v>-1.9781891960436244E-2</v>
      </c>
      <c r="BG559">
        <f t="shared" si="480"/>
        <v>2.1352313167259874E-2</v>
      </c>
      <c r="BH559">
        <f t="shared" si="481"/>
        <v>3.1377470975839346E-3</v>
      </c>
      <c r="BI559">
        <f t="shared" si="482"/>
        <v>7.631624078202592E-3</v>
      </c>
      <c r="BL559">
        <f t="shared" si="483"/>
        <v>2.0163888011156443E-3</v>
      </c>
      <c r="BM559">
        <f t="shared" si="484"/>
        <v>1.0857283893773611E-3</v>
      </c>
      <c r="BN559">
        <f t="shared" si="485"/>
        <v>6.5239371668498439E-4</v>
      </c>
      <c r="BO559">
        <f t="shared" si="486"/>
        <v>6.9193381742531296E-6</v>
      </c>
      <c r="BP559">
        <f t="shared" si="487"/>
        <v>5.2270412908322914E-3</v>
      </c>
      <c r="BQ559">
        <f t="shared" si="488"/>
        <v>2.0186843349868697E-4</v>
      </c>
      <c r="BR559">
        <f t="shared" si="489"/>
        <v>1.1011302666504075E-2</v>
      </c>
      <c r="BS559">
        <f t="shared" si="490"/>
        <v>1.3832288526132935E-4</v>
      </c>
      <c r="BT559">
        <f t="shared" si="491"/>
        <v>1.8397776063028648E-3</v>
      </c>
      <c r="BU559">
        <f t="shared" si="492"/>
        <v>2.5018250653943247E-4</v>
      </c>
      <c r="BV559">
        <f t="shared" si="493"/>
        <v>1.8535973933831197E-4</v>
      </c>
      <c r="BW559">
        <f t="shared" si="494"/>
        <v>6.8932138046148719E-4</v>
      </c>
      <c r="BX559">
        <f t="shared" si="495"/>
        <v>1.4338401805907906E-7</v>
      </c>
      <c r="BY559">
        <f t="shared" si="496"/>
        <v>1.2614447078393513E-4</v>
      </c>
    </row>
    <row r="560" spans="1:77" ht="15.75" thickBot="1">
      <c r="A560" s="1">
        <v>40518</v>
      </c>
      <c r="B560" s="3">
        <v>19.41</v>
      </c>
      <c r="C560" s="3">
        <v>376</v>
      </c>
      <c r="D560" s="3">
        <v>778.6</v>
      </c>
      <c r="E560" s="3">
        <v>814</v>
      </c>
      <c r="F560" s="2">
        <v>93.39</v>
      </c>
      <c r="G560" s="3">
        <v>4293</v>
      </c>
      <c r="H560" s="2">
        <v>229</v>
      </c>
      <c r="I560" s="3">
        <v>184.25</v>
      </c>
      <c r="J560" s="3">
        <v>444</v>
      </c>
      <c r="K560" s="3">
        <v>10299</v>
      </c>
      <c r="L560" s="3">
        <v>389.4</v>
      </c>
      <c r="M560" s="3">
        <v>202.9</v>
      </c>
      <c r="N560" s="3">
        <v>930.1</v>
      </c>
      <c r="O560" s="3">
        <v>1175</v>
      </c>
      <c r="Q560">
        <f t="shared" si="442"/>
        <v>8.3116883116883186E-3</v>
      </c>
      <c r="R560">
        <f t="shared" si="443"/>
        <v>8.0428954423592495E-3</v>
      </c>
      <c r="S560">
        <f t="shared" si="444"/>
        <v>7.2445019404916208E-3</v>
      </c>
      <c r="T560">
        <f t="shared" si="445"/>
        <v>8.799107696120986E-3</v>
      </c>
      <c r="U560">
        <f t="shared" si="446"/>
        <v>-1.4353562005277039E-2</v>
      </c>
      <c r="V560">
        <f t="shared" si="447"/>
        <v>-8.5450346420323318E-3</v>
      </c>
      <c r="W560">
        <f t="shared" si="448"/>
        <v>5.5299539170506916E-2</v>
      </c>
      <c r="X560">
        <f t="shared" si="449"/>
        <v>1.7955801104972375E-2</v>
      </c>
      <c r="Y560">
        <f t="shared" si="450"/>
        <v>9.0909090909090905E-3</v>
      </c>
      <c r="Z560">
        <f t="shared" si="451"/>
        <v>4.7804878048780487E-3</v>
      </c>
      <c r="AA560">
        <f t="shared" si="452"/>
        <v>8.8082901554403549E-3</v>
      </c>
      <c r="AB560">
        <f t="shared" si="453"/>
        <v>1.4500000000000028E-2</v>
      </c>
      <c r="AC560">
        <f t="shared" si="454"/>
        <v>-1.7845828933474105E-2</v>
      </c>
      <c r="AD560">
        <f t="shared" si="454"/>
        <v>7.7186963979416811E-3</v>
      </c>
      <c r="AG560">
        <f t="shared" si="455"/>
        <v>6.127124436681471E-5</v>
      </c>
      <c r="AH560">
        <f t="shared" si="456"/>
        <v>9.8123911593613633E-5</v>
      </c>
      <c r="AI560">
        <f t="shared" si="457"/>
        <v>5.69305187122526E-5</v>
      </c>
      <c r="AJ560">
        <f t="shared" si="458"/>
        <v>7.987663398456872E-5</v>
      </c>
      <c r="AK560">
        <f t="shared" si="459"/>
        <v>1.9835772532643297E-4</v>
      </c>
      <c r="AL560">
        <f t="shared" si="460"/>
        <v>7.7121935848604282E-5</v>
      </c>
      <c r="AM560">
        <f t="shared" si="461"/>
        <v>3.2137968860770625E-3</v>
      </c>
      <c r="AN560">
        <f t="shared" si="462"/>
        <v>3.6813286255855439E-4</v>
      </c>
      <c r="AO560">
        <f t="shared" si="463"/>
        <v>7.5367638828126817E-5</v>
      </c>
      <c r="AP560">
        <f t="shared" si="464"/>
        <v>1.8416833886200465E-5</v>
      </c>
      <c r="AQ560">
        <f t="shared" si="465"/>
        <v>8.307220914687787E-5</v>
      </c>
      <c r="AR560">
        <f t="shared" si="466"/>
        <v>2.1494099016418347E-4</v>
      </c>
      <c r="AS560">
        <f t="shared" si="467"/>
        <v>3.260221192126914E-4</v>
      </c>
      <c r="AT560">
        <f t="shared" si="468"/>
        <v>6.208802533926372E-5</v>
      </c>
      <c r="AV560">
        <f t="shared" si="469"/>
        <v>3.9635779325120427E-2</v>
      </c>
      <c r="AW560">
        <f t="shared" si="470"/>
        <v>-8.9588377723970949E-2</v>
      </c>
      <c r="AX560">
        <f t="shared" si="471"/>
        <v>7.7120822622110891E-4</v>
      </c>
      <c r="AY560">
        <f t="shared" si="472"/>
        <v>-5.4978619425778861E-3</v>
      </c>
      <c r="AZ560">
        <f t="shared" si="473"/>
        <v>-8.8878048780487801E-2</v>
      </c>
      <c r="BA560">
        <f t="shared" si="474"/>
        <v>2.9496402877697843E-2</v>
      </c>
      <c r="BB560">
        <f t="shared" si="475"/>
        <v>4.0909090909090909E-2</v>
      </c>
      <c r="BC560">
        <f t="shared" si="476"/>
        <v>-2.3064687168610785E-2</v>
      </c>
      <c r="BD560">
        <f t="shared" si="477"/>
        <v>5.8402860548271755E-2</v>
      </c>
      <c r="BE560">
        <f t="shared" si="478"/>
        <v>2.4776119402985075E-2</v>
      </c>
      <c r="BF560">
        <f t="shared" si="479"/>
        <v>-2.479338842975215E-2</v>
      </c>
      <c r="BG560">
        <f t="shared" si="480"/>
        <v>2.0623742454728339E-2</v>
      </c>
      <c r="BH560">
        <f t="shared" si="481"/>
        <v>-2.6379147911650719E-2</v>
      </c>
      <c r="BI560">
        <f t="shared" si="482"/>
        <v>1.1929107021132336E-3</v>
      </c>
      <c r="BL560">
        <f t="shared" si="483"/>
        <v>7.2866804084134921E-4</v>
      </c>
      <c r="BM560">
        <f t="shared" si="484"/>
        <v>2.924550449720249E-3</v>
      </c>
      <c r="BN560">
        <f t="shared" si="485"/>
        <v>4.8536331099877358E-5</v>
      </c>
      <c r="BO560">
        <f t="shared" si="486"/>
        <v>1.3167834316245241E-5</v>
      </c>
      <c r="BP560">
        <f t="shared" si="487"/>
        <v>7.1877566271820736E-3</v>
      </c>
      <c r="BQ560">
        <f t="shared" si="488"/>
        <v>8.5739845988363984E-4</v>
      </c>
      <c r="BR560">
        <f t="shared" si="489"/>
        <v>4.556632249067649E-3</v>
      </c>
      <c r="BS560">
        <f t="shared" si="490"/>
        <v>3.6679916028757055E-6</v>
      </c>
      <c r="BT560">
        <f t="shared" si="491"/>
        <v>2.4752163658299984E-3</v>
      </c>
      <c r="BU560">
        <f t="shared" si="492"/>
        <v>3.2736670930725713E-4</v>
      </c>
      <c r="BV560">
        <f t="shared" si="493"/>
        <v>3.4693476156725774E-4</v>
      </c>
      <c r="BW560">
        <f t="shared" si="494"/>
        <v>6.5159504876492356E-4</v>
      </c>
      <c r="BX560">
        <f t="shared" si="495"/>
        <v>8.9374425845383887E-4</v>
      </c>
      <c r="BY560">
        <f t="shared" si="496"/>
        <v>2.296989834016174E-5</v>
      </c>
    </row>
    <row r="561" spans="1:77" ht="15.75" thickBot="1">
      <c r="A561" s="1">
        <v>40515</v>
      </c>
      <c r="B561" s="3">
        <v>19.25</v>
      </c>
      <c r="C561" s="3">
        <v>373</v>
      </c>
      <c r="D561" s="3">
        <v>773</v>
      </c>
      <c r="E561" s="3">
        <v>806.9</v>
      </c>
      <c r="F561" s="2">
        <v>94.75</v>
      </c>
      <c r="G561" s="3">
        <v>4330</v>
      </c>
      <c r="H561" s="2">
        <v>217</v>
      </c>
      <c r="I561" s="3">
        <v>181</v>
      </c>
      <c r="J561" s="3">
        <v>440</v>
      </c>
      <c r="K561" s="3">
        <v>10250</v>
      </c>
      <c r="L561" s="3">
        <v>386</v>
      </c>
      <c r="M561" s="3">
        <v>200</v>
      </c>
      <c r="N561" s="3">
        <v>947</v>
      </c>
      <c r="O561" s="3">
        <v>1166</v>
      </c>
      <c r="Q561">
        <f t="shared" si="442"/>
        <v>0</v>
      </c>
      <c r="R561">
        <f t="shared" si="443"/>
        <v>1.2211668928086838E-2</v>
      </c>
      <c r="S561">
        <f t="shared" si="444"/>
        <v>9.138381201044387E-3</v>
      </c>
      <c r="T561">
        <f t="shared" si="445"/>
        <v>-7.7471716674865562E-3</v>
      </c>
      <c r="U561">
        <f t="shared" si="446"/>
        <v>5.3050397877984082E-3</v>
      </c>
      <c r="V561">
        <f t="shared" si="447"/>
        <v>-1.1415525114155251E-2</v>
      </c>
      <c r="W561">
        <f t="shared" si="448"/>
        <v>1.1655011655011656E-2</v>
      </c>
      <c r="X561">
        <f t="shared" si="449"/>
        <v>-1.0712724092697901E-2</v>
      </c>
      <c r="Y561">
        <f t="shared" si="450"/>
        <v>0</v>
      </c>
      <c r="Z561">
        <f t="shared" si="451"/>
        <v>2.091633466135458E-2</v>
      </c>
      <c r="AA561">
        <f t="shared" si="452"/>
        <v>2.5974025974025974E-3</v>
      </c>
      <c r="AB561">
        <f t="shared" si="453"/>
        <v>1.0101010101010102E-2</v>
      </c>
      <c r="AC561">
        <f t="shared" si="454"/>
        <v>8.4123096581833427E-3</v>
      </c>
      <c r="AD561">
        <f t="shared" si="454"/>
        <v>2.5735609505014541E-4</v>
      </c>
      <c r="AG561">
        <f t="shared" si="455"/>
        <v>2.3434627982572245E-7</v>
      </c>
      <c r="AH561">
        <f t="shared" si="456"/>
        <v>1.9809225188855255E-4</v>
      </c>
      <c r="AI561">
        <f t="shared" si="457"/>
        <v>8.9096812354883261E-5</v>
      </c>
      <c r="AJ561">
        <f t="shared" si="458"/>
        <v>5.7895457886152795E-5</v>
      </c>
      <c r="AK561">
        <f t="shared" si="459"/>
        <v>3.1076711849678973E-5</v>
      </c>
      <c r="AL561">
        <f t="shared" si="460"/>
        <v>1.3577842694460567E-4</v>
      </c>
      <c r="AM561">
        <f t="shared" si="461"/>
        <v>1.7019373811383903E-4</v>
      </c>
      <c r="AN561">
        <f t="shared" si="462"/>
        <v>8.9903326052489746E-5</v>
      </c>
      <c r="AO561">
        <f t="shared" si="463"/>
        <v>1.6765369436963319E-7</v>
      </c>
      <c r="AP561">
        <f t="shared" si="464"/>
        <v>4.1727584098836596E-4</v>
      </c>
      <c r="AQ561">
        <f t="shared" si="465"/>
        <v>8.4303595848195202E-6</v>
      </c>
      <c r="AR561">
        <f t="shared" si="466"/>
        <v>1.0530609991852588E-4</v>
      </c>
      <c r="AS561">
        <f t="shared" si="467"/>
        <v>6.7273722329174032E-5</v>
      </c>
      <c r="AT561">
        <f t="shared" si="468"/>
        <v>1.7493741498507128E-7</v>
      </c>
      <c r="AV561">
        <f t="shared" si="469"/>
        <v>5.3063457330415689E-2</v>
      </c>
      <c r="AW561">
        <f t="shared" si="470"/>
        <v>-9.4220495386109784E-2</v>
      </c>
      <c r="AX561">
        <f t="shared" si="471"/>
        <v>-6.4267352185089976E-3</v>
      </c>
      <c r="AY561">
        <f t="shared" si="472"/>
        <v>-5.0554870530209895E-3</v>
      </c>
      <c r="AZ561">
        <f t="shared" si="473"/>
        <v>-7.1078431372549017E-2</v>
      </c>
      <c r="BA561">
        <f t="shared" si="474"/>
        <v>5.6355208587460355E-2</v>
      </c>
      <c r="BB561">
        <f t="shared" si="475"/>
        <v>2.3094688221709007E-3</v>
      </c>
      <c r="BC561">
        <f t="shared" si="476"/>
        <v>-3.9787798408488062E-2</v>
      </c>
      <c r="BD561">
        <f t="shared" si="477"/>
        <v>4.7619047619047616E-2</v>
      </c>
      <c r="BE561">
        <f t="shared" si="478"/>
        <v>5.6701030927835051E-2</v>
      </c>
      <c r="BF561">
        <f t="shared" si="479"/>
        <v>-5.066404328578461E-2</v>
      </c>
      <c r="BG561">
        <f t="shared" si="480"/>
        <v>1.2658227848101266E-2</v>
      </c>
      <c r="BH561">
        <f t="shared" si="481"/>
        <v>-2.3711340206185566E-2</v>
      </c>
      <c r="BI561">
        <f t="shared" si="482"/>
        <v>-1.9686724300264956E-3</v>
      </c>
      <c r="BL561">
        <f t="shared" si="483"/>
        <v>1.6339000805468682E-3</v>
      </c>
      <c r="BM561">
        <f t="shared" si="484"/>
        <v>3.4470085915902933E-3</v>
      </c>
      <c r="BN561">
        <f t="shared" si="485"/>
        <v>5.3426334537453137E-8</v>
      </c>
      <c r="BO561">
        <f t="shared" si="486"/>
        <v>1.0152993152950466E-5</v>
      </c>
      <c r="BP561">
        <f t="shared" si="487"/>
        <v>4.4864571570776201E-3</v>
      </c>
      <c r="BQ561">
        <f t="shared" si="488"/>
        <v>3.1517190043345131E-3</v>
      </c>
      <c r="BR561">
        <f t="shared" si="489"/>
        <v>8.353955094738307E-4</v>
      </c>
      <c r="BS561">
        <f t="shared" si="490"/>
        <v>3.4738665135231977E-4</v>
      </c>
      <c r="BT561">
        <f t="shared" si="491"/>
        <v>1.5184842492166554E-3</v>
      </c>
      <c r="BU561">
        <f t="shared" si="492"/>
        <v>2.5018192847867868E-3</v>
      </c>
      <c r="BV561">
        <f t="shared" si="493"/>
        <v>1.9799687426319983E-3</v>
      </c>
      <c r="BW561">
        <f t="shared" si="494"/>
        <v>3.0838328674399738E-4</v>
      </c>
      <c r="BX561">
        <f t="shared" si="495"/>
        <v>7.4135026799612821E-4</v>
      </c>
      <c r="BY561">
        <f t="shared" si="496"/>
        <v>2.6605167287099956E-6</v>
      </c>
    </row>
    <row r="562" spans="1:77" ht="15.75" thickBot="1">
      <c r="A562" s="1">
        <v>40514</v>
      </c>
      <c r="B562" s="3">
        <v>19.25</v>
      </c>
      <c r="C562" s="3">
        <v>368.5</v>
      </c>
      <c r="D562" s="3">
        <v>766</v>
      </c>
      <c r="E562" s="3">
        <v>813.2</v>
      </c>
      <c r="F562" s="2">
        <v>94.25</v>
      </c>
      <c r="G562" s="3">
        <v>4380</v>
      </c>
      <c r="H562" s="2">
        <v>214.5</v>
      </c>
      <c r="I562" s="3">
        <v>182.96</v>
      </c>
      <c r="J562" s="3">
        <v>440</v>
      </c>
      <c r="K562" s="3">
        <v>10040</v>
      </c>
      <c r="L562" s="3">
        <v>385</v>
      </c>
      <c r="M562" s="3">
        <v>198</v>
      </c>
      <c r="N562" s="3">
        <v>939.1</v>
      </c>
      <c r="O562" s="3">
        <v>1165.7</v>
      </c>
      <c r="Q562">
        <f t="shared" si="442"/>
        <v>0</v>
      </c>
      <c r="R562">
        <f t="shared" si="443"/>
        <v>-4.0540540540540543E-3</v>
      </c>
      <c r="S562">
        <f t="shared" si="444"/>
        <v>1.5241882041086813E-2</v>
      </c>
      <c r="T562">
        <f t="shared" si="445"/>
        <v>2.2893081761006347E-2</v>
      </c>
      <c r="U562">
        <f t="shared" si="446"/>
        <v>7.4826296098343438E-3</v>
      </c>
      <c r="V562">
        <f t="shared" si="447"/>
        <v>6.8965517241379309E-3</v>
      </c>
      <c r="W562">
        <f t="shared" si="448"/>
        <v>1.2747875354107594E-2</v>
      </c>
      <c r="X562">
        <f t="shared" si="449"/>
        <v>-5.652173913043435E-3</v>
      </c>
      <c r="Y562">
        <f t="shared" si="450"/>
        <v>1.1494252873563218E-2</v>
      </c>
      <c r="Z562">
        <f t="shared" si="451"/>
        <v>0</v>
      </c>
      <c r="AA562">
        <f t="shared" si="452"/>
        <v>1.0498687664041995E-2</v>
      </c>
      <c r="AB562">
        <f t="shared" si="453"/>
        <v>2.0618556701030927E-2</v>
      </c>
      <c r="AC562">
        <f t="shared" si="454"/>
        <v>3.4251101321585931E-2</v>
      </c>
      <c r="AD562">
        <f t="shared" si="454"/>
        <v>1.497605572485855E-2</v>
      </c>
      <c r="AG562">
        <f t="shared" si="455"/>
        <v>2.3434627982572245E-7</v>
      </c>
      <c r="AH562">
        <f t="shared" si="456"/>
        <v>4.8013489218650188E-6</v>
      </c>
      <c r="AI562">
        <f t="shared" si="457"/>
        <v>2.4157277603367234E-4</v>
      </c>
      <c r="AJ562">
        <f t="shared" si="458"/>
        <v>5.304429420658111E-4</v>
      </c>
      <c r="AK562">
        <f t="shared" si="459"/>
        <v>6.0097207277420296E-5</v>
      </c>
      <c r="AL562">
        <f t="shared" si="460"/>
        <v>4.435129491346297E-5</v>
      </c>
      <c r="AM562">
        <f t="shared" si="461"/>
        <v>1.9990272207747622E-4</v>
      </c>
      <c r="AN562">
        <f t="shared" si="462"/>
        <v>1.9546888011553995E-5</v>
      </c>
      <c r="AO562">
        <f t="shared" si="463"/>
        <v>1.2287273584801812E-4</v>
      </c>
      <c r="AP562">
        <f t="shared" si="464"/>
        <v>2.3912483924114675E-7</v>
      </c>
      <c r="AQ562">
        <f t="shared" si="465"/>
        <v>1.1674355648300218E-4</v>
      </c>
      <c r="AR562">
        <f t="shared" si="466"/>
        <v>4.3178440537045969E-4</v>
      </c>
      <c r="AS562">
        <f t="shared" si="467"/>
        <v>1.1587793084063551E-3</v>
      </c>
      <c r="AT562">
        <f t="shared" si="468"/>
        <v>2.2912740161585603E-4</v>
      </c>
      <c r="AV562">
        <f t="shared" si="469"/>
        <v>6.5301604869950181E-2</v>
      </c>
      <c r="AW562">
        <f t="shared" si="470"/>
        <v>-0.11183417691009877</v>
      </c>
      <c r="AX562">
        <f t="shared" si="471"/>
        <v>-2.3581899298916506E-2</v>
      </c>
      <c r="AY562">
        <f t="shared" si="472"/>
        <v>5.1915945611867064E-3</v>
      </c>
      <c r="AZ562">
        <f t="shared" si="473"/>
        <v>-9.8086124401913874E-2</v>
      </c>
      <c r="BA562">
        <f t="shared" si="474"/>
        <v>8.5770946950917207E-2</v>
      </c>
      <c r="BB562">
        <f t="shared" si="475"/>
        <v>-1.3966480446927904E-3</v>
      </c>
      <c r="BC562">
        <f t="shared" si="476"/>
        <v>-2.9441408943822519E-2</v>
      </c>
      <c r="BD562">
        <f t="shared" si="477"/>
        <v>5.1625239005736193E-2</v>
      </c>
      <c r="BE562">
        <f t="shared" si="478"/>
        <v>5.4621848739495799E-2</v>
      </c>
      <c r="BF562">
        <f t="shared" si="479"/>
        <v>-2.4081115335868188E-2</v>
      </c>
      <c r="BG562">
        <f t="shared" si="480"/>
        <v>5.076142131979695E-3</v>
      </c>
      <c r="BH562">
        <f t="shared" si="481"/>
        <v>-2.9354005167958632E-2</v>
      </c>
      <c r="BI562">
        <f t="shared" si="482"/>
        <v>4.2212267401792649E-3</v>
      </c>
      <c r="BL562">
        <f t="shared" si="483"/>
        <v>2.7730416294561868E-3</v>
      </c>
      <c r="BM562">
        <f t="shared" si="484"/>
        <v>5.8254922016656961E-3</v>
      </c>
      <c r="BN562">
        <f t="shared" si="485"/>
        <v>3.022836173361216E-4</v>
      </c>
      <c r="BO562">
        <f t="shared" si="486"/>
        <v>4.9853561245315744E-5</v>
      </c>
      <c r="BP562">
        <f t="shared" si="487"/>
        <v>8.8338783408639342E-3</v>
      </c>
      <c r="BQ562">
        <f t="shared" si="488"/>
        <v>7.3198139385459238E-3</v>
      </c>
      <c r="BR562">
        <f t="shared" si="489"/>
        <v>6.348934685086907E-4</v>
      </c>
      <c r="BS562">
        <f t="shared" si="490"/>
        <v>6.8755969163219433E-5</v>
      </c>
      <c r="BT562">
        <f t="shared" si="491"/>
        <v>1.8467582147515603E-3</v>
      </c>
      <c r="BU562">
        <f t="shared" si="492"/>
        <v>2.2981484257930214E-3</v>
      </c>
      <c r="BV562">
        <f t="shared" si="493"/>
        <v>3.2090823392588686E-4</v>
      </c>
      <c r="BW562">
        <f t="shared" si="494"/>
        <v>9.9575642317717089E-5</v>
      </c>
      <c r="BX562">
        <f t="shared" si="495"/>
        <v>1.0804640565405996E-3</v>
      </c>
      <c r="BY562">
        <f t="shared" si="496"/>
        <v>6.1168169559994756E-5</v>
      </c>
    </row>
    <row r="563" spans="1:77" ht="15.75" thickBot="1">
      <c r="A563" s="1">
        <v>40513</v>
      </c>
      <c r="B563" s="3">
        <v>19.25</v>
      </c>
      <c r="C563" s="3">
        <v>370</v>
      </c>
      <c r="D563" s="3">
        <v>754.5</v>
      </c>
      <c r="E563" s="3">
        <v>795</v>
      </c>
      <c r="F563" s="2">
        <v>93.55</v>
      </c>
      <c r="G563" s="3">
        <v>4350</v>
      </c>
      <c r="H563" s="2">
        <v>211.8</v>
      </c>
      <c r="I563" s="3">
        <v>184</v>
      </c>
      <c r="J563" s="3">
        <v>435</v>
      </c>
      <c r="K563" s="3">
        <v>10040</v>
      </c>
      <c r="L563" s="3">
        <v>381</v>
      </c>
      <c r="M563" s="3">
        <v>194</v>
      </c>
      <c r="N563" s="3">
        <v>908</v>
      </c>
      <c r="O563" s="3">
        <v>1148.5</v>
      </c>
      <c r="Q563">
        <f t="shared" si="442"/>
        <v>2.6041666666667038E-3</v>
      </c>
      <c r="R563">
        <f t="shared" si="443"/>
        <v>3.9325842696629212E-2</v>
      </c>
      <c r="S563">
        <f t="shared" si="444"/>
        <v>4.6604527296937419E-3</v>
      </c>
      <c r="T563">
        <f t="shared" si="445"/>
        <v>6.1415220293724967E-2</v>
      </c>
      <c r="U563">
        <f t="shared" si="446"/>
        <v>1.1772260273972541E-3</v>
      </c>
      <c r="V563">
        <f t="shared" si="447"/>
        <v>7.407407407407407E-2</v>
      </c>
      <c r="W563">
        <f t="shared" si="448"/>
        <v>3.317073170731713E-2</v>
      </c>
      <c r="X563">
        <f t="shared" si="449"/>
        <v>-3.91644908616188E-2</v>
      </c>
      <c r="Y563">
        <f t="shared" si="450"/>
        <v>3.8186157517899763E-2</v>
      </c>
      <c r="Z563">
        <f t="shared" si="451"/>
        <v>4.0000000000000001E-3</v>
      </c>
      <c r="AA563">
        <f t="shared" si="452"/>
        <v>2.5572005383580079E-2</v>
      </c>
      <c r="AB563">
        <f t="shared" si="453"/>
        <v>-5.1282051282051282E-3</v>
      </c>
      <c r="AC563">
        <f t="shared" si="454"/>
        <v>8.8888888888888889E-3</v>
      </c>
      <c r="AD563">
        <f t="shared" si="454"/>
        <v>3.7301300578034637E-2</v>
      </c>
      <c r="AG563">
        <f t="shared" si="455"/>
        <v>4.4947112695894338E-6</v>
      </c>
      <c r="AH563">
        <f t="shared" si="456"/>
        <v>1.6965089001379659E-3</v>
      </c>
      <c r="AI563">
        <f t="shared" si="457"/>
        <v>2.4613329919507742E-5</v>
      </c>
      <c r="AJ563">
        <f t="shared" si="458"/>
        <v>3.7888315743617759E-3</v>
      </c>
      <c r="AK563">
        <f t="shared" si="459"/>
        <v>2.0933323082555272E-6</v>
      </c>
      <c r="AL563">
        <f t="shared" si="460"/>
        <v>5.4519319764558191E-3</v>
      </c>
      <c r="AM563">
        <f t="shared" si="461"/>
        <v>1.1945008949452937E-3</v>
      </c>
      <c r="AN563">
        <f t="shared" si="462"/>
        <v>1.438950666240769E-3</v>
      </c>
      <c r="AO563">
        <f t="shared" si="463"/>
        <v>1.4270792256926117E-3</v>
      </c>
      <c r="AP563">
        <f t="shared" si="464"/>
        <v>1.2327093434531646E-5</v>
      </c>
      <c r="AQ563">
        <f t="shared" si="465"/>
        <v>6.6967662569376407E-4</v>
      </c>
      <c r="AR563">
        <f t="shared" si="466"/>
        <v>2.467445859254135E-5</v>
      </c>
      <c r="AS563">
        <f t="shared" si="467"/>
        <v>7.5318709152368514E-5</v>
      </c>
      <c r="AT563">
        <f t="shared" si="468"/>
        <v>1.4034164053258777E-3</v>
      </c>
      <c r="AV563">
        <f t="shared" si="469"/>
        <v>6.1776061776061833E-2</v>
      </c>
      <c r="AW563">
        <f t="shared" si="470"/>
        <v>-9.7560975609756101E-2</v>
      </c>
      <c r="AX563">
        <f t="shared" si="471"/>
        <v>-3.9465308720560151E-2</v>
      </c>
      <c r="AY563">
        <f t="shared" si="472"/>
        <v>-1.2545025462675472E-2</v>
      </c>
      <c r="AZ563">
        <f t="shared" si="473"/>
        <v>-0.11327014218009482</v>
      </c>
      <c r="BA563">
        <f t="shared" si="474"/>
        <v>8.2358795720328434E-2</v>
      </c>
      <c r="BB563">
        <f t="shared" si="475"/>
        <v>-2.7548209366391182E-2</v>
      </c>
      <c r="BC563">
        <f t="shared" si="476"/>
        <v>1.3718252437882262E-2</v>
      </c>
      <c r="BD563">
        <f t="shared" si="477"/>
        <v>3.620771796093375E-2</v>
      </c>
      <c r="BE563">
        <f t="shared" si="478"/>
        <v>5.1308900523560207E-2</v>
      </c>
      <c r="BF563">
        <f t="shared" si="479"/>
        <v>-2.031370532270501E-2</v>
      </c>
      <c r="BG563">
        <f t="shared" si="480"/>
        <v>-2.2670025188916875E-2</v>
      </c>
      <c r="BH563">
        <f t="shared" si="481"/>
        <v>-5.5838619111989229E-2</v>
      </c>
      <c r="BI563">
        <f t="shared" si="482"/>
        <v>-7.7753779697624188E-3</v>
      </c>
      <c r="BL563">
        <f t="shared" si="483"/>
        <v>2.4141631592212798E-3</v>
      </c>
      <c r="BM563">
        <f t="shared" si="484"/>
        <v>3.8504148087684254E-3</v>
      </c>
      <c r="BN563">
        <f t="shared" si="485"/>
        <v>1.1068739278996043E-3</v>
      </c>
      <c r="BO563">
        <f t="shared" si="486"/>
        <v>1.1397515230039866E-4</v>
      </c>
      <c r="BP563">
        <f t="shared" si="487"/>
        <v>1.1918685342410484E-2</v>
      </c>
      <c r="BQ563">
        <f t="shared" si="488"/>
        <v>6.7475972993042196E-3</v>
      </c>
      <c r="BR563">
        <f t="shared" si="489"/>
        <v>9.1101080526605131E-7</v>
      </c>
      <c r="BS563">
        <f t="shared" si="490"/>
        <v>1.2157592550186046E-3</v>
      </c>
      <c r="BT563">
        <f t="shared" si="491"/>
        <v>7.5935538922470419E-4</v>
      </c>
      <c r="BU563">
        <f t="shared" si="492"/>
        <v>1.9914851539204843E-3</v>
      </c>
      <c r="BV563">
        <f t="shared" si="493"/>
        <v>2.0012351118429519E-4</v>
      </c>
      <c r="BW563">
        <f t="shared" si="494"/>
        <v>3.1568077861065001E-4</v>
      </c>
      <c r="BX563">
        <f t="shared" si="495"/>
        <v>3.5230192339095901E-3</v>
      </c>
      <c r="BY563">
        <f t="shared" si="496"/>
        <v>1.7435606056056538E-5</v>
      </c>
    </row>
    <row r="564" spans="1:77" ht="15.75" thickBot="1">
      <c r="A564" s="1">
        <v>40512</v>
      </c>
      <c r="B564" s="3">
        <v>19.2</v>
      </c>
      <c r="C564" s="3">
        <v>356</v>
      </c>
      <c r="D564" s="3">
        <v>751</v>
      </c>
      <c r="E564" s="3">
        <v>749</v>
      </c>
      <c r="F564" s="2">
        <v>93.44</v>
      </c>
      <c r="G564" s="3">
        <v>4050</v>
      </c>
      <c r="H564" s="2">
        <v>205</v>
      </c>
      <c r="I564" s="3">
        <v>191.5</v>
      </c>
      <c r="J564" s="3">
        <v>419</v>
      </c>
      <c r="K564" s="3">
        <v>10000</v>
      </c>
      <c r="L564" s="3">
        <v>371.5</v>
      </c>
      <c r="M564" s="3">
        <v>195</v>
      </c>
      <c r="N564" s="3">
        <v>900</v>
      </c>
      <c r="O564" s="3">
        <v>1107.2</v>
      </c>
      <c r="Q564">
        <f t="shared" si="442"/>
        <v>-3.6325895173845504E-3</v>
      </c>
      <c r="R564">
        <f t="shared" si="443"/>
        <v>1.6852327906312418E-2</v>
      </c>
      <c r="S564">
        <f t="shared" si="444"/>
        <v>-1.5727391874180863E-2</v>
      </c>
      <c r="T564">
        <f t="shared" si="445"/>
        <v>-1.4473684210526316E-2</v>
      </c>
      <c r="U564">
        <f t="shared" si="446"/>
        <v>3.995548135781863E-2</v>
      </c>
      <c r="V564">
        <f t="shared" si="447"/>
        <v>-1.5795868772782502E-2</v>
      </c>
      <c r="W564">
        <f t="shared" si="448"/>
        <v>-4.8543689320388345E-3</v>
      </c>
      <c r="X564">
        <f t="shared" si="449"/>
        <v>3.5135135135135137E-2</v>
      </c>
      <c r="Y564">
        <f t="shared" si="450"/>
        <v>-1.3885620145916634E-2</v>
      </c>
      <c r="Z564">
        <f t="shared" si="451"/>
        <v>-9.9009900990099011E-3</v>
      </c>
      <c r="AA564">
        <f t="shared" si="452"/>
        <v>1.3477088948787063E-3</v>
      </c>
      <c r="AB564">
        <f t="shared" si="453"/>
        <v>5.1546391752577319E-3</v>
      </c>
      <c r="AC564">
        <f t="shared" si="454"/>
        <v>-1.1097681573453491E-2</v>
      </c>
      <c r="AD564">
        <f t="shared" si="454"/>
        <v>-1.0545129579982087E-2</v>
      </c>
      <c r="AG564">
        <f t="shared" si="455"/>
        <v>1.6947077050907313E-5</v>
      </c>
      <c r="AH564">
        <f t="shared" si="456"/>
        <v>3.5025810856360856E-4</v>
      </c>
      <c r="AI564">
        <f t="shared" si="457"/>
        <v>2.3798190950919388E-4</v>
      </c>
      <c r="AJ564">
        <f t="shared" si="458"/>
        <v>2.0550423868815292E-4</v>
      </c>
      <c r="AK564">
        <f t="shared" si="459"/>
        <v>1.6180579140828886E-3</v>
      </c>
      <c r="AL564">
        <f t="shared" si="460"/>
        <v>2.5704887085317224E-4</v>
      </c>
      <c r="AM564">
        <f t="shared" si="461"/>
        <v>1.1996167343611611E-5</v>
      </c>
      <c r="AN564">
        <f t="shared" si="462"/>
        <v>1.3224948861024868E-3</v>
      </c>
      <c r="AO564">
        <f t="shared" si="463"/>
        <v>2.0434918380842716E-4</v>
      </c>
      <c r="AP564">
        <f t="shared" si="464"/>
        <v>1.0795197583119437E-4</v>
      </c>
      <c r="AQ564">
        <f t="shared" si="465"/>
        <v>2.7351022310683289E-6</v>
      </c>
      <c r="AR564">
        <f t="shared" si="466"/>
        <v>2.8254594649739386E-5</v>
      </c>
      <c r="AS564">
        <f t="shared" si="467"/>
        <v>1.2786939961368504E-4</v>
      </c>
      <c r="AT564">
        <f t="shared" si="468"/>
        <v>1.0783224249259588E-4</v>
      </c>
      <c r="AV564">
        <f t="shared" si="469"/>
        <v>5.6105610561056084E-2</v>
      </c>
      <c r="AW564">
        <f t="shared" si="470"/>
        <v>-0.14934289127837516</v>
      </c>
      <c r="AX564">
        <f t="shared" si="471"/>
        <v>-4.2091836734693876E-2</v>
      </c>
      <c r="AY564">
        <f t="shared" si="472"/>
        <v>-6.6084788029925193E-2</v>
      </c>
      <c r="AZ564">
        <f t="shared" si="473"/>
        <v>-0.11849056603773588</v>
      </c>
      <c r="BA564">
        <f t="shared" si="474"/>
        <v>8.717310087173101E-3</v>
      </c>
      <c r="BB564">
        <f t="shared" si="475"/>
        <v>-5.3117782909930716E-2</v>
      </c>
      <c r="BC564">
        <f t="shared" si="476"/>
        <v>5.21978021978022E-2</v>
      </c>
      <c r="BD564">
        <f t="shared" si="477"/>
        <v>-2.3809523809523812E-3</v>
      </c>
      <c r="BE564">
        <f t="shared" si="478"/>
        <v>5.3074978938500418E-2</v>
      </c>
      <c r="BF564">
        <f t="shared" si="479"/>
        <v>-4.6213093709884467E-2</v>
      </c>
      <c r="BG564">
        <f t="shared" si="480"/>
        <v>-2.5487256371814065E-2</v>
      </c>
      <c r="BH564">
        <f t="shared" si="481"/>
        <v>-6.0150375939849648E-2</v>
      </c>
      <c r="BI564">
        <f t="shared" si="482"/>
        <v>-4.2214532871972278E-2</v>
      </c>
      <c r="BL564">
        <f t="shared" si="483"/>
        <v>1.8890917524530433E-3</v>
      </c>
      <c r="BM564">
        <f t="shared" si="484"/>
        <v>1.2958094506854841E-2</v>
      </c>
      <c r="BN564">
        <f t="shared" si="485"/>
        <v>1.2885402535943184E-3</v>
      </c>
      <c r="BO564">
        <f t="shared" si="486"/>
        <v>4.1236531925681772E-3</v>
      </c>
      <c r="BP564">
        <f t="shared" si="487"/>
        <v>1.3085794033793141E-2</v>
      </c>
      <c r="BQ564">
        <f t="shared" si="488"/>
        <v>7.2288668619012352E-5</v>
      </c>
      <c r="BR564">
        <f t="shared" si="489"/>
        <v>7.0352482544022395E-4</v>
      </c>
      <c r="BS564">
        <f t="shared" si="490"/>
        <v>5.3798248358436123E-3</v>
      </c>
      <c r="BT564">
        <f t="shared" si="491"/>
        <v>1.2171090551721019E-4</v>
      </c>
      <c r="BU564">
        <f t="shared" si="492"/>
        <v>2.1522304264525384E-3</v>
      </c>
      <c r="BV564">
        <f t="shared" si="493"/>
        <v>1.6036733152415493E-3</v>
      </c>
      <c r="BW564">
        <f t="shared" si="494"/>
        <v>4.2372736052592361E-4</v>
      </c>
      <c r="BX564">
        <f t="shared" si="495"/>
        <v>4.053459366993974E-3</v>
      </c>
      <c r="BY564">
        <f t="shared" si="496"/>
        <v>1.4910990251631483E-3</v>
      </c>
    </row>
    <row r="565" spans="1:77" ht="15.75" thickBot="1">
      <c r="A565" s="1">
        <v>40511</v>
      </c>
      <c r="B565" s="3">
        <v>19.27</v>
      </c>
      <c r="C565" s="3">
        <v>350.1</v>
      </c>
      <c r="D565" s="3">
        <v>763</v>
      </c>
      <c r="E565" s="3">
        <v>760</v>
      </c>
      <c r="F565" s="2">
        <v>89.85</v>
      </c>
      <c r="G565" s="3">
        <v>4115</v>
      </c>
      <c r="H565" s="2">
        <v>206</v>
      </c>
      <c r="I565" s="3">
        <v>185</v>
      </c>
      <c r="J565" s="3">
        <v>424.9</v>
      </c>
      <c r="K565" s="3">
        <v>10100</v>
      </c>
      <c r="L565" s="3">
        <v>371</v>
      </c>
      <c r="M565" s="3">
        <v>194</v>
      </c>
      <c r="N565" s="3">
        <v>910.1</v>
      </c>
      <c r="O565" s="3">
        <v>1119</v>
      </c>
      <c r="Q565">
        <f t="shared" si="442"/>
        <v>3.3243967828418285E-2</v>
      </c>
      <c r="R565">
        <f t="shared" si="443"/>
        <v>-4.0821917808219116E-2</v>
      </c>
      <c r="S565">
        <f t="shared" si="444"/>
        <v>-7.8023407022106634E-3</v>
      </c>
      <c r="T565">
        <f t="shared" si="445"/>
        <v>-1.8468293942916124E-2</v>
      </c>
      <c r="U565">
        <f t="shared" si="446"/>
        <v>2.1022727272727207E-2</v>
      </c>
      <c r="V565">
        <f t="shared" si="447"/>
        <v>1.6551383399209488E-2</v>
      </c>
      <c r="W565">
        <f t="shared" si="448"/>
        <v>-4.830917874396135E-3</v>
      </c>
      <c r="X565">
        <f t="shared" si="449"/>
        <v>2.7207107162687427E-2</v>
      </c>
      <c r="Y565">
        <f t="shared" si="450"/>
        <v>-1.4101057579318983E-3</v>
      </c>
      <c r="Z565">
        <f t="shared" si="451"/>
        <v>-1.7987360233349538E-2</v>
      </c>
      <c r="AA565">
        <f t="shared" si="452"/>
        <v>-2.6946914578286911E-4</v>
      </c>
      <c r="AB565">
        <f t="shared" si="453"/>
        <v>-1.2722646310432569E-2</v>
      </c>
      <c r="AC565">
        <f t="shared" si="454"/>
        <v>-1.0868383871318334E-2</v>
      </c>
      <c r="AD565">
        <f t="shared" si="454"/>
        <v>-6.6577896138482022E-3</v>
      </c>
      <c r="AG565">
        <f t="shared" si="455"/>
        <v>1.0732093820465249E-3</v>
      </c>
      <c r="AH565">
        <f t="shared" si="456"/>
        <v>1.5178084971504302E-3</v>
      </c>
      <c r="AI565">
        <f t="shared" si="457"/>
        <v>5.6274169414525855E-5</v>
      </c>
      <c r="AJ565">
        <f t="shared" si="458"/>
        <v>3.359899543308996E-4</v>
      </c>
      <c r="AK565">
        <f t="shared" si="459"/>
        <v>4.533635944253853E-4</v>
      </c>
      <c r="AL565">
        <f t="shared" si="460"/>
        <v>2.661631863740859E-4</v>
      </c>
      <c r="AM565">
        <f t="shared" si="461"/>
        <v>1.18342695505513E-5</v>
      </c>
      <c r="AN565">
        <f t="shared" si="462"/>
        <v>8.0872523632434946E-4</v>
      </c>
      <c r="AO565">
        <f t="shared" si="463"/>
        <v>3.3108026731632165E-6</v>
      </c>
      <c r="AP565">
        <f t="shared" si="464"/>
        <v>3.4137603253369704E-4</v>
      </c>
      <c r="AQ565">
        <f t="shared" si="465"/>
        <v>1.3422264014775333E-9</v>
      </c>
      <c r="AR565">
        <f t="shared" si="466"/>
        <v>1.5779832602911875E-4</v>
      </c>
      <c r="AS565">
        <f t="shared" si="467"/>
        <v>1.2273620991254462E-4</v>
      </c>
      <c r="AT565">
        <f t="shared" si="468"/>
        <v>4.2209586243325391E-5</v>
      </c>
      <c r="AV565">
        <f t="shared" si="469"/>
        <v>8.9932126696832579E-2</v>
      </c>
      <c r="AW565">
        <f t="shared" si="470"/>
        <v>-0.22182707268281832</v>
      </c>
      <c r="AX565">
        <f t="shared" si="471"/>
        <v>-2.4171888988361655E-2</v>
      </c>
      <c r="AY565">
        <f t="shared" si="472"/>
        <v>-6.8513298198308592E-2</v>
      </c>
      <c r="AZ565">
        <f t="shared" si="473"/>
        <v>-0.16418604651162796</v>
      </c>
      <c r="BA565">
        <f t="shared" si="474"/>
        <v>2.236024844720497E-2</v>
      </c>
      <c r="BB565">
        <f t="shared" si="475"/>
        <v>-6.9557362240289092E-2</v>
      </c>
      <c r="BC565">
        <f t="shared" si="476"/>
        <v>6.8027210884353739E-3</v>
      </c>
      <c r="BD565">
        <f t="shared" si="477"/>
        <v>1.4081145584725483E-2</v>
      </c>
      <c r="BE565">
        <f t="shared" si="478"/>
        <v>7.5612353567625135E-2</v>
      </c>
      <c r="BF565">
        <f t="shared" si="479"/>
        <v>-4.7496790757381259E-2</v>
      </c>
      <c r="BG565">
        <f t="shared" si="480"/>
        <v>0</v>
      </c>
      <c r="BH565">
        <f t="shared" si="481"/>
        <v>-6.4260744396463093E-2</v>
      </c>
      <c r="BI565">
        <f t="shared" si="482"/>
        <v>-3.857719735372462E-2</v>
      </c>
      <c r="BL565">
        <f t="shared" si="483"/>
        <v>5.9737749047271476E-3</v>
      </c>
      <c r="BM565">
        <f t="shared" si="484"/>
        <v>3.4714325517296453E-2</v>
      </c>
      <c r="BN565">
        <f t="shared" si="485"/>
        <v>3.2314718708045662E-4</v>
      </c>
      <c r="BO565">
        <f t="shared" si="486"/>
        <v>4.4414477040907209E-3</v>
      </c>
      <c r="BP565">
        <f t="shared" si="487"/>
        <v>2.5628371379941072E-2</v>
      </c>
      <c r="BQ565">
        <f t="shared" si="488"/>
        <v>4.9041044466072452E-4</v>
      </c>
      <c r="BR565">
        <f t="shared" si="489"/>
        <v>1.845872792518508E-3</v>
      </c>
      <c r="BS565">
        <f t="shared" si="490"/>
        <v>7.8132593823014888E-4</v>
      </c>
      <c r="BT565">
        <f t="shared" si="491"/>
        <v>2.9483069061446441E-5</v>
      </c>
      <c r="BU565">
        <f t="shared" si="492"/>
        <v>4.7512776492438106E-3</v>
      </c>
      <c r="BV565">
        <f t="shared" si="493"/>
        <v>1.7081347751657671E-3</v>
      </c>
      <c r="BW565">
        <f t="shared" si="494"/>
        <v>2.4035657626576671E-5</v>
      </c>
      <c r="BX565">
        <f t="shared" si="495"/>
        <v>4.5937423760621437E-3</v>
      </c>
      <c r="BY565">
        <f t="shared" si="496"/>
        <v>1.2234196212934506E-3</v>
      </c>
    </row>
    <row r="566" spans="1:77" ht="15.75" thickBot="1">
      <c r="A566" s="1">
        <v>40508</v>
      </c>
      <c r="B566" s="3">
        <v>18.649999999999999</v>
      </c>
      <c r="C566" s="3">
        <v>365</v>
      </c>
      <c r="D566" s="3">
        <v>769</v>
      </c>
      <c r="E566" s="3">
        <v>774.3</v>
      </c>
      <c r="F566" s="2">
        <v>88</v>
      </c>
      <c r="G566" s="3">
        <v>4048</v>
      </c>
      <c r="H566" s="2">
        <v>207</v>
      </c>
      <c r="I566" s="3">
        <v>180.1</v>
      </c>
      <c r="J566" s="3">
        <v>425.5</v>
      </c>
      <c r="K566" s="3">
        <v>10285</v>
      </c>
      <c r="L566" s="3">
        <v>371.1</v>
      </c>
      <c r="M566" s="3">
        <v>196.5</v>
      </c>
      <c r="N566" s="3">
        <v>920.1</v>
      </c>
      <c r="O566" s="3">
        <v>1126.5</v>
      </c>
      <c r="Q566">
        <f t="shared" si="442"/>
        <v>-1.9968470835522993E-2</v>
      </c>
      <c r="R566">
        <f t="shared" si="443"/>
        <v>-3.26000530082163E-2</v>
      </c>
      <c r="S566">
        <f t="shared" si="444"/>
        <v>-1.2987012987012987E-3</v>
      </c>
      <c r="T566">
        <f t="shared" si="445"/>
        <v>-9.0322580645167162E-4</v>
      </c>
      <c r="U566">
        <f t="shared" si="446"/>
        <v>-1.1350737797956223E-3</v>
      </c>
      <c r="V566">
        <f t="shared" si="447"/>
        <v>-6.6257668711656439E-3</v>
      </c>
      <c r="W566">
        <f t="shared" si="448"/>
        <v>-3.2258064516129059E-2</v>
      </c>
      <c r="X566">
        <f t="shared" si="449"/>
        <v>2.9142857142857109E-2</v>
      </c>
      <c r="Y566">
        <f t="shared" si="450"/>
        <v>-9.3918760272359073E-4</v>
      </c>
      <c r="Z566">
        <f t="shared" si="451"/>
        <v>-1.4563106796116505E-3</v>
      </c>
      <c r="AA566">
        <f t="shared" si="452"/>
        <v>2.6954177897580252E-4</v>
      </c>
      <c r="AB566">
        <f t="shared" si="453"/>
        <v>-7.0742799393633433E-3</v>
      </c>
      <c r="AC566">
        <f t="shared" si="454"/>
        <v>-1.0645161290322556E-2</v>
      </c>
      <c r="AD566">
        <f t="shared" si="454"/>
        <v>-5.0344462109168393E-3</v>
      </c>
      <c r="AG566">
        <f t="shared" si="455"/>
        <v>4.1830737788917029E-4</v>
      </c>
      <c r="AH566">
        <f t="shared" si="456"/>
        <v>9.447752800590169E-4</v>
      </c>
      <c r="AI566">
        <f t="shared" si="457"/>
        <v>9.9594754941873145E-7</v>
      </c>
      <c r="AJ566">
        <f t="shared" si="458"/>
        <v>5.8516475507881692E-7</v>
      </c>
      <c r="AK566">
        <f t="shared" si="459"/>
        <v>7.490288593124962E-7</v>
      </c>
      <c r="AL566">
        <f t="shared" si="460"/>
        <v>4.7095852582732213E-5</v>
      </c>
      <c r="AM566">
        <f t="shared" si="461"/>
        <v>9.5278674960901717E-4</v>
      </c>
      <c r="AN566">
        <f t="shared" si="462"/>
        <v>9.2257044723243419E-4</v>
      </c>
      <c r="AO566">
        <f t="shared" si="463"/>
        <v>1.8188378492597869E-6</v>
      </c>
      <c r="AP566">
        <f t="shared" si="464"/>
        <v>3.7842489132057481E-6</v>
      </c>
      <c r="AQ566">
        <f t="shared" si="465"/>
        <v>3.3136985187456197E-7</v>
      </c>
      <c r="AR566">
        <f t="shared" si="466"/>
        <v>4.7795293101350406E-5</v>
      </c>
      <c r="AS566">
        <f t="shared" si="467"/>
        <v>1.1784003409859776E-4</v>
      </c>
      <c r="AT566">
        <f t="shared" si="468"/>
        <v>2.3751461363107555E-5</v>
      </c>
      <c r="AV566">
        <f t="shared" si="469"/>
        <v>5.4864253393665095E-2</v>
      </c>
      <c r="AW566">
        <f t="shared" si="470"/>
        <v>-0.17774273485019143</v>
      </c>
      <c r="AX566">
        <f t="shared" si="471"/>
        <v>-1.1689829848031917E-3</v>
      </c>
      <c r="AY566">
        <f t="shared" si="472"/>
        <v>-3.5740971357409772E-2</v>
      </c>
      <c r="AZ566">
        <f t="shared" si="473"/>
        <v>-0.17098445595854928</v>
      </c>
      <c r="BA566">
        <f t="shared" si="474"/>
        <v>4.4665012406947891E-3</v>
      </c>
      <c r="BB566">
        <f t="shared" si="475"/>
        <v>-6.714736367733215E-2</v>
      </c>
      <c r="BC566">
        <f t="shared" si="476"/>
        <v>-2.2160664819944912E-3</v>
      </c>
      <c r="BD566">
        <f t="shared" si="477"/>
        <v>1.3095238095238096E-2</v>
      </c>
      <c r="BE566">
        <f t="shared" si="478"/>
        <v>9.7652081109925293E-2</v>
      </c>
      <c r="BF566">
        <f t="shared" si="479"/>
        <v>-4.8217491664529252E-2</v>
      </c>
      <c r="BG566">
        <f t="shared" si="480"/>
        <v>8.2093381221138746E-3</v>
      </c>
      <c r="BH566">
        <f t="shared" si="481"/>
        <v>-4.2858628939977043E-2</v>
      </c>
      <c r="BI566">
        <f t="shared" si="482"/>
        <v>-2.4252923343438718E-2</v>
      </c>
      <c r="BL566">
        <f t="shared" si="483"/>
        <v>1.7827248108857312E-3</v>
      </c>
      <c r="BM566">
        <f t="shared" si="484"/>
        <v>2.0230359989569791E-2</v>
      </c>
      <c r="BN566">
        <f t="shared" si="485"/>
        <v>2.5266816740069722E-5</v>
      </c>
      <c r="BO566">
        <f t="shared" si="486"/>
        <v>1.1473029325939493E-3</v>
      </c>
      <c r="BP566">
        <f t="shared" si="487"/>
        <v>2.7851285941756256E-2</v>
      </c>
      <c r="BQ566">
        <f t="shared" si="488"/>
        <v>1.8074958675787677E-5</v>
      </c>
      <c r="BR566">
        <f t="shared" si="489"/>
        <v>1.6445963523143185E-3</v>
      </c>
      <c r="BS566">
        <f t="shared" si="490"/>
        <v>3.5847441333187324E-4</v>
      </c>
      <c r="BT566">
        <f t="shared" si="491"/>
        <v>1.974845974617687E-5</v>
      </c>
      <c r="BU566">
        <f t="shared" si="492"/>
        <v>8.2754025754831224E-3</v>
      </c>
      <c r="BV566">
        <f t="shared" si="493"/>
        <v>1.7682267268859572E-3</v>
      </c>
      <c r="BW566">
        <f t="shared" si="494"/>
        <v>1.7192337829800841E-4</v>
      </c>
      <c r="BX566">
        <f t="shared" si="495"/>
        <v>2.1506440437184578E-3</v>
      </c>
      <c r="BY566">
        <f t="shared" si="496"/>
        <v>4.2655226888444815E-4</v>
      </c>
    </row>
    <row r="567" spans="1:77" ht="15.75" thickBot="1">
      <c r="A567" s="1">
        <v>40507</v>
      </c>
      <c r="B567" s="3">
        <v>19.03</v>
      </c>
      <c r="C567" s="3">
        <v>377.3</v>
      </c>
      <c r="D567" s="3">
        <v>770</v>
      </c>
      <c r="E567" s="3">
        <v>775</v>
      </c>
      <c r="F567" s="2">
        <v>88.1</v>
      </c>
      <c r="G567" s="3">
        <v>4075</v>
      </c>
      <c r="H567" s="2">
        <v>213.9</v>
      </c>
      <c r="I567" s="3">
        <v>175</v>
      </c>
      <c r="J567" s="3">
        <v>425.9</v>
      </c>
      <c r="K567" s="3">
        <v>10300</v>
      </c>
      <c r="L567" s="3">
        <v>371</v>
      </c>
      <c r="M567" s="3">
        <v>197.9</v>
      </c>
      <c r="N567" s="3">
        <v>930</v>
      </c>
      <c r="O567" s="3">
        <v>1132.2</v>
      </c>
      <c r="Q567">
        <f t="shared" si="442"/>
        <v>-1.1941848390446543E-2</v>
      </c>
      <c r="R567">
        <f t="shared" si="443"/>
        <v>-4.4854881266490464E-3</v>
      </c>
      <c r="S567">
        <f t="shared" si="444"/>
        <v>1.9732485763475006E-2</v>
      </c>
      <c r="T567">
        <f t="shared" si="445"/>
        <v>-2.579979360165705E-4</v>
      </c>
      <c r="U567">
        <f t="shared" si="446"/>
        <v>1.2760087366363944E-2</v>
      </c>
      <c r="V567">
        <f t="shared" si="447"/>
        <v>1.2285012285012285E-3</v>
      </c>
      <c r="W567">
        <f t="shared" si="448"/>
        <v>9.9150141643059211E-3</v>
      </c>
      <c r="X567">
        <f t="shared" si="449"/>
        <v>-3.3202585492514175E-2</v>
      </c>
      <c r="Y567">
        <f t="shared" si="450"/>
        <v>1.5256257449344404E-2</v>
      </c>
      <c r="Z567">
        <f t="shared" si="451"/>
        <v>-9.6153846153846159E-3</v>
      </c>
      <c r="AA567">
        <f t="shared" si="452"/>
        <v>5.4200542005420054E-3</v>
      </c>
      <c r="AB567">
        <f t="shared" si="453"/>
        <v>7.1246819338422682E-3</v>
      </c>
      <c r="AC567">
        <f t="shared" si="454"/>
        <v>-8.5287846481876331E-3</v>
      </c>
      <c r="AD567">
        <f t="shared" si="454"/>
        <v>5.9529098178587696E-3</v>
      </c>
      <c r="AG567">
        <f t="shared" si="455"/>
        <v>1.5440402578346677E-4</v>
      </c>
      <c r="AH567">
        <f t="shared" si="456"/>
        <v>6.8781992834310353E-6</v>
      </c>
      <c r="AI567">
        <f t="shared" si="457"/>
        <v>4.013297170363614E-4</v>
      </c>
      <c r="AJ567">
        <f t="shared" si="458"/>
        <v>1.4335932089713627E-8</v>
      </c>
      <c r="AK567">
        <f t="shared" si="459"/>
        <v>1.6977299380942909E-4</v>
      </c>
      <c r="AL567">
        <f t="shared" si="460"/>
        <v>9.8332270263960406E-7</v>
      </c>
      <c r="AM567">
        <f t="shared" si="461"/>
        <v>1.2782189875404715E-4</v>
      </c>
      <c r="AN567">
        <f t="shared" si="462"/>
        <v>1.0221830688857008E-3</v>
      </c>
      <c r="AO567">
        <f t="shared" si="463"/>
        <v>2.2042753218817353E-4</v>
      </c>
      <c r="AP567">
        <f t="shared" si="464"/>
        <v>1.020986677869526E-4</v>
      </c>
      <c r="AQ567">
        <f t="shared" si="465"/>
        <v>3.2788905533665249E-5</v>
      </c>
      <c r="AR567">
        <f t="shared" si="466"/>
        <v>5.3079207848649002E-5</v>
      </c>
      <c r="AS567">
        <f t="shared" si="467"/>
        <v>7.6370790837688605E-5</v>
      </c>
      <c r="AT567">
        <f t="shared" si="468"/>
        <v>3.7378659583467888E-5</v>
      </c>
      <c r="AV567">
        <f t="shared" si="469"/>
        <v>8.4330484330484345E-2</v>
      </c>
      <c r="AW567">
        <f t="shared" si="470"/>
        <v>-0.1671081677704194</v>
      </c>
      <c r="AX567">
        <f t="shared" si="471"/>
        <v>5.2219321148825066E-3</v>
      </c>
      <c r="AY567">
        <f t="shared" si="472"/>
        <v>-3.5349763505103285E-2</v>
      </c>
      <c r="AZ567">
        <f t="shared" si="473"/>
        <v>-0.16095238095238101</v>
      </c>
      <c r="BA567">
        <f t="shared" si="474"/>
        <v>-1.2121212121212121E-2</v>
      </c>
      <c r="BB567">
        <f t="shared" si="475"/>
        <v>-4.1666666666666595E-2</v>
      </c>
      <c r="BC567">
        <f t="shared" si="476"/>
        <v>-3.8461538461538464E-2</v>
      </c>
      <c r="BD567">
        <f t="shared" si="477"/>
        <v>6.8557919621748875E-3</v>
      </c>
      <c r="BE567">
        <f t="shared" si="478"/>
        <v>0.10160427807486631</v>
      </c>
      <c r="BF567">
        <f t="shared" si="479"/>
        <v>-4.6272493573264781E-2</v>
      </c>
      <c r="BG567">
        <f t="shared" si="480"/>
        <v>2.538860103626946E-2</v>
      </c>
      <c r="BH567">
        <f t="shared" si="481"/>
        <v>-3.3364515123168091E-2</v>
      </c>
      <c r="BI567">
        <f t="shared" si="482"/>
        <v>-2.2364217252396051E-2</v>
      </c>
      <c r="BL567">
        <f t="shared" si="483"/>
        <v>5.1392491923480076E-3</v>
      </c>
      <c r="BM567">
        <f t="shared" si="484"/>
        <v>1.7318271251037118E-2</v>
      </c>
      <c r="BN567">
        <f t="shared" si="485"/>
        <v>1.3035989904509342E-4</v>
      </c>
      <c r="BO567">
        <f t="shared" si="486"/>
        <v>1.1209541005911337E-3</v>
      </c>
      <c r="BP567">
        <f t="shared" si="487"/>
        <v>2.4603481755497359E-2</v>
      </c>
      <c r="BQ567">
        <f t="shared" si="488"/>
        <v>1.5218301195428551E-4</v>
      </c>
      <c r="BR567">
        <f t="shared" si="489"/>
        <v>2.271931030419008E-4</v>
      </c>
      <c r="BS567">
        <f t="shared" si="490"/>
        <v>2.9970712505695635E-4</v>
      </c>
      <c r="BT567">
        <f t="shared" si="491"/>
        <v>3.2239000420766155E-6</v>
      </c>
      <c r="BU567">
        <f t="shared" si="492"/>
        <v>9.0100791425923501E-3</v>
      </c>
      <c r="BV567">
        <f t="shared" si="493"/>
        <v>1.608434284389073E-3</v>
      </c>
      <c r="BW567">
        <f t="shared" si="494"/>
        <v>9.1755791593423433E-4</v>
      </c>
      <c r="BX567">
        <f t="shared" si="495"/>
        <v>1.360202484479686E-3</v>
      </c>
      <c r="BY567">
        <f t="shared" si="496"/>
        <v>3.5210404990464173E-4</v>
      </c>
    </row>
    <row r="568" spans="1:77" ht="15.75" thickBot="1">
      <c r="A568" s="1">
        <v>40506</v>
      </c>
      <c r="B568" s="3">
        <v>19.260000000000002</v>
      </c>
      <c r="C568" s="3">
        <v>379</v>
      </c>
      <c r="D568" s="3">
        <v>755.1</v>
      </c>
      <c r="E568" s="3">
        <v>775.2</v>
      </c>
      <c r="F568" s="2">
        <v>86.99</v>
      </c>
      <c r="G568" s="3">
        <v>4070</v>
      </c>
      <c r="H568" s="2">
        <v>211.8</v>
      </c>
      <c r="I568" s="3">
        <v>181.01</v>
      </c>
      <c r="J568" s="3">
        <v>419.5</v>
      </c>
      <c r="K568" s="3">
        <v>10400</v>
      </c>
      <c r="L568" s="3">
        <v>369</v>
      </c>
      <c r="M568" s="3">
        <v>196.5</v>
      </c>
      <c r="N568" s="3">
        <v>938</v>
      </c>
      <c r="O568" s="3">
        <v>1125.5</v>
      </c>
      <c r="Q568">
        <f t="shared" si="442"/>
        <v>9.4339622641511148E-3</v>
      </c>
      <c r="R568">
        <f t="shared" si="443"/>
        <v>1.4725568942436412E-2</v>
      </c>
      <c r="S568">
        <f t="shared" si="444"/>
        <v>1.3693113169553021E-2</v>
      </c>
      <c r="T568">
        <f t="shared" si="445"/>
        <v>1.5503875968992835E-3</v>
      </c>
      <c r="U568">
        <f t="shared" si="446"/>
        <v>-4.3750687039683454E-2</v>
      </c>
      <c r="V568">
        <f t="shared" si="447"/>
        <v>-2.1634615384615384E-2</v>
      </c>
      <c r="W568">
        <f t="shared" si="448"/>
        <v>2.7656477438136911E-2</v>
      </c>
      <c r="X568">
        <f t="shared" si="449"/>
        <v>-9.4670022983474773E-3</v>
      </c>
      <c r="Y568">
        <f t="shared" si="450"/>
        <v>1.1933174224343676E-3</v>
      </c>
      <c r="Z568">
        <f t="shared" si="451"/>
        <v>1.9607843137254902E-2</v>
      </c>
      <c r="AA568">
        <f t="shared" si="452"/>
        <v>-2.4330900243308387E-3</v>
      </c>
      <c r="AB568">
        <f t="shared" si="453"/>
        <v>2.2904737116085403E-2</v>
      </c>
      <c r="AC568">
        <f t="shared" si="454"/>
        <v>6.9779924852388618E-3</v>
      </c>
      <c r="AD568">
        <f t="shared" si="454"/>
        <v>3.1194295900178253E-3</v>
      </c>
      <c r="AG568">
        <f t="shared" si="455"/>
        <v>8.0100155275616348E-5</v>
      </c>
      <c r="AH568">
        <f t="shared" si="456"/>
        <v>2.7517584199684698E-4</v>
      </c>
      <c r="AI568">
        <f t="shared" si="457"/>
        <v>1.9582763492598471E-4</v>
      </c>
      <c r="AJ568">
        <f t="shared" si="458"/>
        <v>2.8515482118402815E-6</v>
      </c>
      <c r="AK568">
        <f t="shared" si="459"/>
        <v>1.8906041261030862E-3</v>
      </c>
      <c r="AL568">
        <f t="shared" si="460"/>
        <v>4.783620888743305E-4</v>
      </c>
      <c r="AM568">
        <f t="shared" si="461"/>
        <v>8.4374552084027891E-4</v>
      </c>
      <c r="AN568">
        <f t="shared" si="462"/>
        <v>6.7831937360501347E-5</v>
      </c>
      <c r="AO568">
        <f t="shared" si="463"/>
        <v>6.1443972806720784E-7</v>
      </c>
      <c r="AP568">
        <f t="shared" si="464"/>
        <v>3.6553001280154561E-4</v>
      </c>
      <c r="AQ568">
        <f t="shared" si="465"/>
        <v>4.5240629373522083E-6</v>
      </c>
      <c r="AR568">
        <f t="shared" si="466"/>
        <v>5.3202204442511468E-4</v>
      </c>
      <c r="AS568">
        <f t="shared" si="467"/>
        <v>4.5802288585378318E-5</v>
      </c>
      <c r="AT568">
        <f t="shared" si="468"/>
        <v>1.0760556367875006E-5</v>
      </c>
      <c r="AV568">
        <f t="shared" si="469"/>
        <v>0.10435779816513763</v>
      </c>
      <c r="AW568">
        <f t="shared" si="470"/>
        <v>-0.15212527964205816</v>
      </c>
      <c r="AX568">
        <f t="shared" si="471"/>
        <v>-1.1904761904761604E-3</v>
      </c>
      <c r="AY568">
        <f t="shared" si="472"/>
        <v>-2.6741996233521602E-2</v>
      </c>
      <c r="AZ568">
        <f t="shared" si="473"/>
        <v>-0.17933962264150949</v>
      </c>
      <c r="BA568">
        <f t="shared" si="474"/>
        <v>3.9060505488894559E-2</v>
      </c>
      <c r="BB568">
        <f t="shared" si="475"/>
        <v>-3.4639927073837715E-2</v>
      </c>
      <c r="BC568">
        <f t="shared" si="476"/>
        <v>-2.1779074794639003E-2</v>
      </c>
      <c r="BD568">
        <f t="shared" si="477"/>
        <v>-1.1904761904761906E-3</v>
      </c>
      <c r="BE568">
        <f t="shared" si="478"/>
        <v>0.1279826464208243</v>
      </c>
      <c r="BF568">
        <f t="shared" si="479"/>
        <v>-4.6265184802274435E-2</v>
      </c>
      <c r="BG568">
        <f t="shared" si="480"/>
        <v>3.4210526315789476E-2</v>
      </c>
      <c r="BH568">
        <f t="shared" si="481"/>
        <v>-1.8315018315018316E-2</v>
      </c>
      <c r="BI568">
        <f t="shared" si="482"/>
        <v>-1.107108338458827E-2</v>
      </c>
      <c r="BL568">
        <f t="shared" si="483"/>
        <v>8.4118009471020397E-3</v>
      </c>
      <c r="BM568">
        <f t="shared" si="484"/>
        <v>1.3599294907026426E-2</v>
      </c>
      <c r="BN568">
        <f t="shared" si="485"/>
        <v>2.5051202735846504E-5</v>
      </c>
      <c r="BO568">
        <f t="shared" si="486"/>
        <v>6.1866042609789724E-4</v>
      </c>
      <c r="BP568">
        <f t="shared" si="487"/>
        <v>3.070983291611579E-2</v>
      </c>
      <c r="BQ568">
        <f t="shared" si="488"/>
        <v>1.5089705179307889E-3</v>
      </c>
      <c r="BR568">
        <f t="shared" si="489"/>
        <v>6.4741118282847068E-5</v>
      </c>
      <c r="BS568">
        <f t="shared" si="490"/>
        <v>3.9638076388314675E-7</v>
      </c>
      <c r="BT568">
        <f t="shared" si="491"/>
        <v>9.6860837736811485E-5</v>
      </c>
      <c r="BU568">
        <f t="shared" si="492"/>
        <v>1.4713642700865193E-2</v>
      </c>
      <c r="BV568">
        <f t="shared" si="493"/>
        <v>1.6078480970472748E-3</v>
      </c>
      <c r="BW568">
        <f t="shared" si="494"/>
        <v>1.5298380133727287E-3</v>
      </c>
      <c r="BX568">
        <f t="shared" si="495"/>
        <v>4.7661117143349874E-4</v>
      </c>
      <c r="BY568">
        <f t="shared" si="496"/>
        <v>5.5820352168721679E-5</v>
      </c>
    </row>
    <row r="569" spans="1:77" ht="15.75" thickBot="1">
      <c r="A569" s="1">
        <v>40505</v>
      </c>
      <c r="B569" s="3">
        <v>19.079999999999998</v>
      </c>
      <c r="C569" s="3">
        <v>373.5</v>
      </c>
      <c r="D569" s="3">
        <v>744.9</v>
      </c>
      <c r="E569" s="3">
        <v>774</v>
      </c>
      <c r="F569" s="2">
        <v>90.97</v>
      </c>
      <c r="G569" s="3">
        <v>4160</v>
      </c>
      <c r="H569" s="2">
        <v>206.1</v>
      </c>
      <c r="I569" s="3">
        <v>182.74</v>
      </c>
      <c r="J569" s="3">
        <v>419</v>
      </c>
      <c r="K569" s="3">
        <v>10200</v>
      </c>
      <c r="L569" s="3">
        <v>369.9</v>
      </c>
      <c r="M569" s="3">
        <v>192.1</v>
      </c>
      <c r="N569" s="3">
        <v>931.5</v>
      </c>
      <c r="O569" s="3">
        <v>1122</v>
      </c>
      <c r="Q569">
        <f t="shared" si="442"/>
        <v>-1.547987616099075E-2</v>
      </c>
      <c r="R569">
        <f t="shared" si="443"/>
        <v>4.0322580645161289E-3</v>
      </c>
      <c r="S569">
        <f t="shared" si="444"/>
        <v>4.5853000674308531E-3</v>
      </c>
      <c r="T569">
        <f t="shared" si="445"/>
        <v>-4.2079207920792082E-2</v>
      </c>
      <c r="U569">
        <f t="shared" si="446"/>
        <v>-4.2219414613602915E-2</v>
      </c>
      <c r="V569">
        <f t="shared" si="447"/>
        <v>-7.1599045346062056E-3</v>
      </c>
      <c r="W569">
        <f t="shared" si="448"/>
        <v>-3.4660421545667473E-2</v>
      </c>
      <c r="X569">
        <f t="shared" si="449"/>
        <v>-1.4207650273223547E-3</v>
      </c>
      <c r="Y569">
        <f t="shared" si="450"/>
        <v>4.7961630695443642E-3</v>
      </c>
      <c r="Z569">
        <f t="shared" si="451"/>
        <v>0.02</v>
      </c>
      <c r="AA569">
        <f t="shared" si="452"/>
        <v>-1.3336889837289945E-2</v>
      </c>
      <c r="AB569">
        <f t="shared" si="453"/>
        <v>-1.2643914473684251E-2</v>
      </c>
      <c r="AC569">
        <f t="shared" si="454"/>
        <v>-3.2308331601911509E-2</v>
      </c>
      <c r="AD569">
        <f t="shared" si="454"/>
        <v>-1.7082785808147174E-2</v>
      </c>
      <c r="AG569">
        <f t="shared" si="455"/>
        <v>2.5484831952422588E-4</v>
      </c>
      <c r="AH569">
        <f t="shared" si="456"/>
        <v>3.4752369807358281E-5</v>
      </c>
      <c r="AI569">
        <f t="shared" si="457"/>
        <v>2.3873285724919127E-5</v>
      </c>
      <c r="AJ569">
        <f t="shared" si="458"/>
        <v>1.7590426777154139E-3</v>
      </c>
      <c r="AK569">
        <f t="shared" si="459"/>
        <v>1.7597861703824041E-3</v>
      </c>
      <c r="AL569">
        <f t="shared" si="460"/>
        <v>5.4712346546777752E-5</v>
      </c>
      <c r="AM569">
        <f t="shared" si="461"/>
        <v>1.1068663499199528E-3</v>
      </c>
      <c r="AN569">
        <f t="shared" si="462"/>
        <v>3.6015454618696867E-8</v>
      </c>
      <c r="AO569">
        <f t="shared" si="463"/>
        <v>1.9243204501796795E-5</v>
      </c>
      <c r="AP569">
        <f t="shared" si="464"/>
        <v>3.8067896781569365E-4</v>
      </c>
      <c r="AQ569">
        <f t="shared" si="465"/>
        <v>1.6980133903961905E-4</v>
      </c>
      <c r="AR569">
        <f t="shared" si="466"/>
        <v>1.5582650064873774E-4</v>
      </c>
      <c r="AS569">
        <f t="shared" si="467"/>
        <v>1.0574583884993842E-3</v>
      </c>
      <c r="AT569">
        <f t="shared" si="468"/>
        <v>2.8635024948830685E-4</v>
      </c>
      <c r="AU569" t="s">
        <v>96</v>
      </c>
    </row>
    <row r="570" spans="1:77" ht="15.75" thickBot="1">
      <c r="A570" s="1">
        <v>40504</v>
      </c>
      <c r="B570" s="3">
        <v>19.38</v>
      </c>
      <c r="C570" s="3">
        <v>372</v>
      </c>
      <c r="D570" s="3">
        <v>741.5</v>
      </c>
      <c r="E570" s="3">
        <v>808</v>
      </c>
      <c r="F570" s="2">
        <v>94.98</v>
      </c>
      <c r="G570" s="3">
        <v>4190</v>
      </c>
      <c r="H570" s="2">
        <v>213.5</v>
      </c>
      <c r="I570" s="3">
        <v>183</v>
      </c>
      <c r="J570" s="3">
        <v>417</v>
      </c>
      <c r="K570" s="3">
        <v>10000</v>
      </c>
      <c r="L570" s="3">
        <v>374.9</v>
      </c>
      <c r="M570" s="3">
        <v>194.56</v>
      </c>
      <c r="N570" s="3">
        <v>962.6</v>
      </c>
      <c r="O570" s="3">
        <v>1141.5</v>
      </c>
      <c r="Q570">
        <f t="shared" si="442"/>
        <v>1.9463440294581663E-2</v>
      </c>
      <c r="R570">
        <f t="shared" si="443"/>
        <v>-2.1052631578947368E-2</v>
      </c>
      <c r="S570">
        <f t="shared" si="444"/>
        <v>-6.0321715817694367E-3</v>
      </c>
      <c r="T570">
        <f t="shared" si="445"/>
        <v>-2.7153789187855412E-3</v>
      </c>
      <c r="U570">
        <f t="shared" si="446"/>
        <v>-2.0824742268041197E-2</v>
      </c>
      <c r="V570">
        <f t="shared" si="447"/>
        <v>1.9129603060736491E-3</v>
      </c>
      <c r="W570">
        <f t="shared" si="448"/>
        <v>-1.4312096029547527E-2</v>
      </c>
      <c r="X570">
        <f t="shared" si="449"/>
        <v>3.0927835051546445E-2</v>
      </c>
      <c r="Y570">
        <f t="shared" si="450"/>
        <v>-3.8222646918299632E-3</v>
      </c>
      <c r="Z570">
        <f t="shared" si="451"/>
        <v>4.7221943132723801E-3</v>
      </c>
      <c r="AA570">
        <f t="shared" si="452"/>
        <v>-1.3421052631579007E-2</v>
      </c>
      <c r="AB570">
        <f t="shared" si="453"/>
        <v>-3.7890424987199645E-3</v>
      </c>
      <c r="AC570">
        <f t="shared" si="454"/>
        <v>6.2722140915743253E-3</v>
      </c>
      <c r="AD570">
        <f t="shared" si="454"/>
        <v>-4.8818760352191699E-3</v>
      </c>
      <c r="AG570">
        <f t="shared" si="455"/>
        <v>3.6021561403753777E-4</v>
      </c>
      <c r="AH570">
        <f t="shared" si="456"/>
        <v>3.6824748685596867E-4</v>
      </c>
      <c r="AI570">
        <f t="shared" si="457"/>
        <v>3.2849427408683908E-5</v>
      </c>
      <c r="AJ570">
        <f t="shared" si="458"/>
        <v>6.6415152059861012E-6</v>
      </c>
      <c r="AK570">
        <f t="shared" si="459"/>
        <v>4.2251349355510104E-4</v>
      </c>
      <c r="AL570">
        <f t="shared" si="460"/>
        <v>2.8092621655097849E-6</v>
      </c>
      <c r="AM570">
        <f t="shared" si="461"/>
        <v>1.6695935982767455E-4</v>
      </c>
      <c r="AN570">
        <f t="shared" si="462"/>
        <v>1.0341898772656022E-3</v>
      </c>
      <c r="AO570">
        <f t="shared" si="463"/>
        <v>1.7907454623278676E-5</v>
      </c>
      <c r="AP570">
        <f t="shared" si="464"/>
        <v>1.7919900858377613E-5</v>
      </c>
      <c r="AQ570">
        <f t="shared" si="465"/>
        <v>1.7200183684969376E-4</v>
      </c>
      <c r="AR570">
        <f t="shared" si="466"/>
        <v>1.3163665127997639E-5</v>
      </c>
      <c r="AS570">
        <f t="shared" si="467"/>
        <v>3.6747364075780617E-5</v>
      </c>
      <c r="AT570">
        <f t="shared" si="468"/>
        <v>2.2287623146133061E-5</v>
      </c>
      <c r="AU570" s="4">
        <f>COUNT(AV2:AV588)</f>
        <v>568</v>
      </c>
    </row>
    <row r="571" spans="1:77" ht="15.75" thickBot="1">
      <c r="A571" s="1">
        <v>40501</v>
      </c>
      <c r="B571" s="3">
        <v>19.010000000000002</v>
      </c>
      <c r="C571" s="3">
        <v>380</v>
      </c>
      <c r="D571" s="3">
        <v>746</v>
      </c>
      <c r="E571" s="3">
        <v>810.2</v>
      </c>
      <c r="F571" s="2">
        <v>97</v>
      </c>
      <c r="G571" s="3">
        <v>4182</v>
      </c>
      <c r="H571" s="2">
        <v>216.6</v>
      </c>
      <c r="I571" s="3">
        <v>177.51</v>
      </c>
      <c r="J571" s="3">
        <v>418.6</v>
      </c>
      <c r="K571" s="3">
        <v>9953</v>
      </c>
      <c r="L571" s="3">
        <v>380</v>
      </c>
      <c r="M571" s="3">
        <v>195.3</v>
      </c>
      <c r="N571" s="3">
        <v>956.6</v>
      </c>
      <c r="O571" s="3">
        <v>1147.0999999999999</v>
      </c>
      <c r="Q571">
        <f t="shared" si="442"/>
        <v>6.8855932203391191E-3</v>
      </c>
      <c r="R571">
        <f t="shared" si="443"/>
        <v>0</v>
      </c>
      <c r="S571">
        <f t="shared" si="444"/>
        <v>1.3422818791946308E-3</v>
      </c>
      <c r="T571">
        <f t="shared" si="445"/>
        <v>2.4746349913387774E-3</v>
      </c>
      <c r="U571">
        <f t="shared" si="446"/>
        <v>5.0771940731529882E-3</v>
      </c>
      <c r="V571">
        <f t="shared" si="447"/>
        <v>-4.048582995951417E-3</v>
      </c>
      <c r="W571">
        <f t="shared" si="448"/>
        <v>-3.3035714285714314E-2</v>
      </c>
      <c r="X571">
        <f t="shared" si="449"/>
        <v>-4.95288070250589E-2</v>
      </c>
      <c r="Y571">
        <f t="shared" si="450"/>
        <v>-1.273584905660372E-2</v>
      </c>
      <c r="Z571">
        <f t="shared" si="451"/>
        <v>-4.1136801541425821E-2</v>
      </c>
      <c r="AA571">
        <f t="shared" si="452"/>
        <v>5.2659294365452506E-4</v>
      </c>
      <c r="AB571">
        <f t="shared" si="453"/>
        <v>-1.8592964824120546E-2</v>
      </c>
      <c r="AC571">
        <f t="shared" si="454"/>
        <v>5.8885383806519696E-3</v>
      </c>
      <c r="AD571">
        <f t="shared" si="454"/>
        <v>-3.3017638369972906E-3</v>
      </c>
      <c r="AG571">
        <f t="shared" si="455"/>
        <v>4.0979201802412083E-5</v>
      </c>
      <c r="AH571">
        <f t="shared" si="456"/>
        <v>3.4702324684259596E-6</v>
      </c>
      <c r="AI571">
        <f t="shared" si="457"/>
        <v>2.6994866581875765E-6</v>
      </c>
      <c r="AJ571">
        <f t="shared" si="458"/>
        <v>6.8272473222645233E-6</v>
      </c>
      <c r="AK571">
        <f t="shared" si="459"/>
        <v>2.8588305733369189E-5</v>
      </c>
      <c r="AL571">
        <f t="shared" si="460"/>
        <v>1.8365149692316872E-5</v>
      </c>
      <c r="AM571">
        <f t="shared" si="461"/>
        <v>1.0013992990776618E-3</v>
      </c>
      <c r="AN571">
        <f t="shared" si="462"/>
        <v>2.3326793568121855E-3</v>
      </c>
      <c r="AO571">
        <f t="shared" si="463"/>
        <v>1.7279902828662696E-4</v>
      </c>
      <c r="AP571">
        <f t="shared" si="464"/>
        <v>1.7327076807777352E-3</v>
      </c>
      <c r="AQ571">
        <f t="shared" si="465"/>
        <v>6.9338678786939666E-7</v>
      </c>
      <c r="AR571">
        <f t="shared" si="466"/>
        <v>3.397422692066976E-4</v>
      </c>
      <c r="AS571">
        <f t="shared" si="467"/>
        <v>3.2242917183141502E-5</v>
      </c>
      <c r="AT571">
        <f t="shared" si="468"/>
        <v>9.8650312450590688E-6</v>
      </c>
      <c r="AU571" t="s">
        <v>35</v>
      </c>
      <c r="AV571">
        <f>SUM(AV2:AV568)/567</f>
        <v>1.2641927416929386E-2</v>
      </c>
      <c r="AW571">
        <f t="shared" ref="AW571:BI571" si="497">SUM(AW2:AW568)/567</f>
        <v>-3.550926484551991E-2</v>
      </c>
      <c r="AX571">
        <f t="shared" si="497"/>
        <v>-6.1955938450220056E-3</v>
      </c>
      <c r="AY571">
        <f t="shared" si="497"/>
        <v>-1.8691108742011589E-3</v>
      </c>
      <c r="AZ571">
        <f t="shared" si="497"/>
        <v>-4.0974105003824049E-3</v>
      </c>
      <c r="BA571">
        <f t="shared" si="497"/>
        <v>2.150357667919747E-4</v>
      </c>
      <c r="BB571">
        <f t="shared" si="497"/>
        <v>-2.6593740506099736E-2</v>
      </c>
      <c r="BC571">
        <f t="shared" si="497"/>
        <v>-2.1149487021661202E-2</v>
      </c>
      <c r="BD571">
        <f t="shared" si="497"/>
        <v>8.6513141820531644E-3</v>
      </c>
      <c r="BE571">
        <f t="shared" si="497"/>
        <v>6.6828413885605719E-3</v>
      </c>
      <c r="BF571">
        <f t="shared" si="497"/>
        <v>-6.1672035931502715E-3</v>
      </c>
      <c r="BG571">
        <f t="shared" si="497"/>
        <v>-4.9026174260874845E-3</v>
      </c>
      <c r="BH571">
        <f t="shared" si="497"/>
        <v>3.5164079195065083E-3</v>
      </c>
      <c r="BI571">
        <f t="shared" si="497"/>
        <v>-3.5997814787139203E-3</v>
      </c>
      <c r="BK571" t="s">
        <v>17</v>
      </c>
      <c r="BL571" s="51">
        <f>SUM(BL2:BL568)/567</f>
        <v>6.6223340384716839E-3</v>
      </c>
      <c r="BM571" s="51">
        <f t="shared" ref="BM571:BY571" si="498">SUM(BM2:BM568)/567</f>
        <v>2.3415056356395451E-2</v>
      </c>
      <c r="BN571" s="51">
        <f t="shared" si="498"/>
        <v>3.3150043489020608E-3</v>
      </c>
      <c r="BO571" s="51">
        <f t="shared" si="498"/>
        <v>1.7057989689215573E-2</v>
      </c>
      <c r="BP571" s="51">
        <f t="shared" si="498"/>
        <v>3.5954334441565751E-3</v>
      </c>
      <c r="BQ571" s="51">
        <f t="shared" si="498"/>
        <v>4.9316192728450928E-3</v>
      </c>
      <c r="BR571" s="51">
        <f t="shared" si="498"/>
        <v>1.4629268050135574E-2</v>
      </c>
      <c r="BS571" s="51">
        <f t="shared" si="498"/>
        <v>3.0832366390103557E-2</v>
      </c>
      <c r="BT571" s="51">
        <f t="shared" si="498"/>
        <v>1.5233976959047523E-3</v>
      </c>
      <c r="BU571" s="51">
        <f t="shared" si="498"/>
        <v>2.1920068600486185E-3</v>
      </c>
      <c r="BV571" s="51">
        <f t="shared" si="498"/>
        <v>1.867748471926527E-3</v>
      </c>
      <c r="BW571" s="51">
        <f t="shared" si="498"/>
        <v>8.7211678185845063E-4</v>
      </c>
      <c r="BX571" s="51">
        <f t="shared" si="498"/>
        <v>5.3828004259808748E-3</v>
      </c>
      <c r="BY571" s="51">
        <f t="shared" si="498"/>
        <v>2.8712225053291107E-3</v>
      </c>
    </row>
    <row r="572" spans="1:77" ht="15.75" thickBot="1">
      <c r="A572" s="1">
        <v>40500</v>
      </c>
      <c r="B572" s="3">
        <v>18.88</v>
      </c>
      <c r="C572" s="3">
        <v>380</v>
      </c>
      <c r="D572" s="3">
        <v>745</v>
      </c>
      <c r="E572" s="3">
        <v>808.2</v>
      </c>
      <c r="F572" s="2">
        <v>96.51</v>
      </c>
      <c r="G572" s="3">
        <v>4199</v>
      </c>
      <c r="H572" s="2">
        <v>224</v>
      </c>
      <c r="I572" s="3">
        <v>186.76</v>
      </c>
      <c r="J572" s="3">
        <v>424</v>
      </c>
      <c r="K572" s="3">
        <v>10380</v>
      </c>
      <c r="L572" s="3">
        <v>379.8</v>
      </c>
      <c r="M572" s="3">
        <v>199</v>
      </c>
      <c r="N572" s="3">
        <v>951</v>
      </c>
      <c r="O572" s="3">
        <v>1150.9000000000001</v>
      </c>
      <c r="Q572">
        <f t="shared" si="442"/>
        <v>5.8604155567394478E-3</v>
      </c>
      <c r="R572">
        <f t="shared" si="443"/>
        <v>-1.1703511053315995E-2</v>
      </c>
      <c r="S572">
        <f t="shared" si="444"/>
        <v>-9.3085106382978719E-3</v>
      </c>
      <c r="T572">
        <f t="shared" si="445"/>
        <v>2.7590591226954921E-2</v>
      </c>
      <c r="U572">
        <f t="shared" si="446"/>
        <v>-9.1375770020533931E-3</v>
      </c>
      <c r="V572">
        <f t="shared" si="447"/>
        <v>0</v>
      </c>
      <c r="W572">
        <f t="shared" si="448"/>
        <v>3.2258064516129031E-2</v>
      </c>
      <c r="X572">
        <f t="shared" si="449"/>
        <v>-1.1276404256445527E-2</v>
      </c>
      <c r="Y572">
        <f t="shared" si="450"/>
        <v>2.3640661938534278E-3</v>
      </c>
      <c r="Z572">
        <f t="shared" si="451"/>
        <v>1.71484566389025E-2</v>
      </c>
      <c r="AA572">
        <f t="shared" si="452"/>
        <v>-1.3506493506493477E-2</v>
      </c>
      <c r="AB572">
        <f t="shared" si="453"/>
        <v>2.5188916876574307E-3</v>
      </c>
      <c r="AC572">
        <f t="shared" si="454"/>
        <v>2.1153226672393478E-2</v>
      </c>
      <c r="AD572">
        <f t="shared" si="454"/>
        <v>6.4713598600787854E-3</v>
      </c>
      <c r="AG572">
        <f t="shared" si="455"/>
        <v>2.89048414889688E-5</v>
      </c>
      <c r="AH572">
        <f t="shared" si="456"/>
        <v>9.6838491922251967E-5</v>
      </c>
      <c r="AI572">
        <f t="shared" si="457"/>
        <v>8.1140119577000088E-5</v>
      </c>
      <c r="AJ572">
        <f t="shared" si="458"/>
        <v>7.688894778166849E-4</v>
      </c>
      <c r="AK572">
        <f t="shared" si="459"/>
        <v>7.8640852122960293E-5</v>
      </c>
      <c r="AL572">
        <f t="shared" si="460"/>
        <v>5.6109735625127417E-8</v>
      </c>
      <c r="AM572">
        <f t="shared" si="461"/>
        <v>1.1322474666901239E-3</v>
      </c>
      <c r="AN572">
        <f t="shared" si="462"/>
        <v>1.0091039488573199E-4</v>
      </c>
      <c r="AO572">
        <f t="shared" si="463"/>
        <v>3.8205034997068136E-6</v>
      </c>
      <c r="AP572">
        <f t="shared" si="464"/>
        <v>2.7753736470713896E-4</v>
      </c>
      <c r="AQ572">
        <f t="shared" si="465"/>
        <v>1.7425024209834355E-4</v>
      </c>
      <c r="AR572">
        <f t="shared" si="466"/>
        <v>7.1811009527726641E-6</v>
      </c>
      <c r="AS572">
        <f t="shared" si="467"/>
        <v>4.386081179131236E-4</v>
      </c>
      <c r="AT572">
        <f t="shared" si="468"/>
        <v>4.3986859021351077E-5</v>
      </c>
      <c r="BK572" t="s">
        <v>37</v>
      </c>
      <c r="BL572">
        <f>BL571^(1/2)</f>
        <v>8.1377724461130535E-2</v>
      </c>
      <c r="BM572">
        <f t="shared" ref="BM572:BY572" si="499">BM571^(1/2)</f>
        <v>0.15301979073438654</v>
      </c>
      <c r="BN572">
        <f t="shared" si="499"/>
        <v>5.7576074448524715E-2</v>
      </c>
      <c r="BO572">
        <f t="shared" si="499"/>
        <v>0.13060623908992852</v>
      </c>
      <c r="BP572">
        <f t="shared" si="499"/>
        <v>5.9961933292352866E-2</v>
      </c>
      <c r="BQ572">
        <f t="shared" si="499"/>
        <v>7.0225488769001046E-2</v>
      </c>
      <c r="BR572">
        <f t="shared" si="499"/>
        <v>0.1209515111527573</v>
      </c>
      <c r="BS572">
        <f t="shared" si="499"/>
        <v>0.17559147584693158</v>
      </c>
      <c r="BT572">
        <f t="shared" si="499"/>
        <v>3.903072758615643E-2</v>
      </c>
      <c r="BU572">
        <f t="shared" si="499"/>
        <v>4.6818872904509548E-2</v>
      </c>
      <c r="BV572">
        <f t="shared" si="499"/>
        <v>4.3217455639203553E-2</v>
      </c>
      <c r="BW572">
        <f t="shared" si="499"/>
        <v>2.9531623420639284E-2</v>
      </c>
      <c r="BX572">
        <f t="shared" si="499"/>
        <v>7.3367570669750776E-2</v>
      </c>
      <c r="BY572">
        <f t="shared" si="499"/>
        <v>5.3583789576037925E-2</v>
      </c>
    </row>
    <row r="573" spans="1:77" ht="15.75" thickBot="1">
      <c r="A573" s="1">
        <v>40498</v>
      </c>
      <c r="B573" s="3">
        <v>18.77</v>
      </c>
      <c r="C573" s="3">
        <v>384.5</v>
      </c>
      <c r="D573" s="3">
        <v>752</v>
      </c>
      <c r="E573" s="3">
        <v>786.5</v>
      </c>
      <c r="F573" s="2">
        <v>97.4</v>
      </c>
      <c r="G573" s="3">
        <v>4199</v>
      </c>
      <c r="H573" s="2">
        <v>217</v>
      </c>
      <c r="I573" s="3">
        <v>188.89</v>
      </c>
      <c r="J573" s="3">
        <v>423</v>
      </c>
      <c r="K573" s="3">
        <v>10205</v>
      </c>
      <c r="L573" s="3">
        <v>385</v>
      </c>
      <c r="M573" s="3">
        <v>198.5</v>
      </c>
      <c r="N573" s="3">
        <v>931.3</v>
      </c>
      <c r="O573" s="3">
        <v>1143.5</v>
      </c>
      <c r="Q573">
        <f t="shared" si="442"/>
        <v>-1.4698162729658851E-2</v>
      </c>
      <c r="R573">
        <f t="shared" si="443"/>
        <v>-1.4102564102564103E-2</v>
      </c>
      <c r="S573">
        <f t="shared" si="444"/>
        <v>-3.9735099337748344E-3</v>
      </c>
      <c r="T573">
        <f t="shared" si="445"/>
        <v>-5.6890012642225032E-3</v>
      </c>
      <c r="U573">
        <f t="shared" si="446"/>
        <v>8.5948016982501044E-3</v>
      </c>
      <c r="V573">
        <f t="shared" si="447"/>
        <v>-2.6128266033254156E-3</v>
      </c>
      <c r="W573">
        <f t="shared" si="448"/>
        <v>0</v>
      </c>
      <c r="X573">
        <f t="shared" si="449"/>
        <v>2.9878414481216892E-2</v>
      </c>
      <c r="Y573">
        <f t="shared" si="450"/>
        <v>7.1428571428571426E-3</v>
      </c>
      <c r="Z573">
        <f t="shared" si="451"/>
        <v>1.5422885572139304E-2</v>
      </c>
      <c r="AA573">
        <f t="shared" si="452"/>
        <v>0</v>
      </c>
      <c r="AB573">
        <f t="shared" si="453"/>
        <v>2.5252525252525255E-3</v>
      </c>
      <c r="AC573">
        <f t="shared" si="454"/>
        <v>-2.6772328121653461E-3</v>
      </c>
      <c r="AD573">
        <f t="shared" si="454"/>
        <v>-3.1383488797837237E-3</v>
      </c>
      <c r="AG573">
        <f t="shared" si="455"/>
        <v>2.3050089679278035E-4</v>
      </c>
      <c r="AH573">
        <f t="shared" si="456"/>
        <v>1.4981045449057365E-4</v>
      </c>
      <c r="AI573">
        <f t="shared" si="457"/>
        <v>1.3489315520049208E-5</v>
      </c>
      <c r="AJ573">
        <f t="shared" si="458"/>
        <v>3.0810671040825687E-5</v>
      </c>
      <c r="AK573">
        <f t="shared" si="459"/>
        <v>7.8577781387983604E-5</v>
      </c>
      <c r="AL573">
        <f t="shared" si="460"/>
        <v>8.1207988670848579E-6</v>
      </c>
      <c r="AM573">
        <f t="shared" si="461"/>
        <v>1.9343818228268964E-6</v>
      </c>
      <c r="AN573">
        <f t="shared" si="462"/>
        <v>9.6779490068712982E-4</v>
      </c>
      <c r="AO573">
        <f t="shared" si="463"/>
        <v>4.5338699527664932E-5</v>
      </c>
      <c r="AP573">
        <f t="shared" si="464"/>
        <v>2.2302082103318135E-4</v>
      </c>
      <c r="AQ573">
        <f t="shared" si="465"/>
        <v>9.3700610143068842E-8</v>
      </c>
      <c r="AR573">
        <f t="shared" si="466"/>
        <v>7.2152324191782911E-6</v>
      </c>
      <c r="AS573">
        <f t="shared" si="467"/>
        <v>8.3375782213425174E-6</v>
      </c>
      <c r="AT573">
        <f t="shared" si="468"/>
        <v>8.8652071427364241E-6</v>
      </c>
      <c r="BK573" t="s">
        <v>18</v>
      </c>
      <c r="BL573" s="56">
        <f>VARP(AV2:AV568)</f>
        <v>6.6223340384716856E-3</v>
      </c>
      <c r="BM573" s="56">
        <f t="shared" ref="BM573:BY573" si="500">VARP(AW2:AW568)</f>
        <v>2.3415056356395458E-2</v>
      </c>
      <c r="BN573" s="56">
        <f t="shared" si="500"/>
        <v>3.3150043489020638E-3</v>
      </c>
      <c r="BO573" s="56">
        <f t="shared" si="500"/>
        <v>1.7057989689215586E-2</v>
      </c>
      <c r="BP573" s="56">
        <f t="shared" si="500"/>
        <v>3.5954334441565751E-3</v>
      </c>
      <c r="BQ573" s="56">
        <f t="shared" si="500"/>
        <v>4.9316192728450815E-3</v>
      </c>
      <c r="BR573" s="56">
        <f t="shared" si="500"/>
        <v>1.4629268050135561E-2</v>
      </c>
      <c r="BS573" s="56">
        <f t="shared" si="500"/>
        <v>3.0832366390103578E-2</v>
      </c>
      <c r="BT573" s="56">
        <f t="shared" si="500"/>
        <v>1.5233976959047517E-3</v>
      </c>
      <c r="BU573" s="56">
        <f t="shared" si="500"/>
        <v>2.1920068600486176E-3</v>
      </c>
      <c r="BV573" s="56">
        <f t="shared" si="500"/>
        <v>1.867748471926525E-3</v>
      </c>
      <c r="BW573" s="56">
        <f t="shared" si="500"/>
        <v>8.7211678185845085E-4</v>
      </c>
      <c r="BX573" s="56">
        <f t="shared" si="500"/>
        <v>5.38280042598088E-3</v>
      </c>
      <c r="BY573" s="56">
        <f t="shared" si="500"/>
        <v>2.8712225053291094E-3</v>
      </c>
    </row>
    <row r="574" spans="1:77" ht="15.75" thickBot="1">
      <c r="A574" s="1">
        <v>40497</v>
      </c>
      <c r="B574" s="3">
        <v>19.05</v>
      </c>
      <c r="C574" s="3">
        <v>390</v>
      </c>
      <c r="D574" s="3">
        <v>755</v>
      </c>
      <c r="E574" s="3">
        <v>791</v>
      </c>
      <c r="F574" s="2">
        <v>96.57</v>
      </c>
      <c r="G574" s="3">
        <v>4210</v>
      </c>
      <c r="H574" s="2">
        <v>217</v>
      </c>
      <c r="I574" s="3">
        <v>183.41</v>
      </c>
      <c r="J574" s="3">
        <v>420</v>
      </c>
      <c r="K574" s="3">
        <v>10050</v>
      </c>
      <c r="L574" s="3">
        <v>385</v>
      </c>
      <c r="M574" s="3">
        <v>198</v>
      </c>
      <c r="N574" s="3">
        <v>933.8</v>
      </c>
      <c r="O574" s="3">
        <v>1147.0999999999999</v>
      </c>
      <c r="Q574">
        <f t="shared" si="442"/>
        <v>2.4744486282947866E-2</v>
      </c>
      <c r="R574">
        <f t="shared" si="443"/>
        <v>-2.2311356229631429E-2</v>
      </c>
      <c r="S574">
        <f t="shared" si="444"/>
        <v>-5.270092226613966E-3</v>
      </c>
      <c r="T574">
        <f t="shared" si="445"/>
        <v>-6.1565523306947824E-3</v>
      </c>
      <c r="U574">
        <f t="shared" si="446"/>
        <v>-3.4055727554180857E-3</v>
      </c>
      <c r="V574">
        <f t="shared" si="447"/>
        <v>-2.1332069210713441E-3</v>
      </c>
      <c r="W574">
        <f t="shared" si="448"/>
        <v>-4.1303350160624402E-3</v>
      </c>
      <c r="X574">
        <f t="shared" si="449"/>
        <v>-1.1000269614451292E-2</v>
      </c>
      <c r="Y574">
        <f t="shared" si="450"/>
        <v>-2.7777777777777776E-2</v>
      </c>
      <c r="Z574">
        <f t="shared" si="451"/>
        <v>-4.9504950495049506E-3</v>
      </c>
      <c r="AA574">
        <f t="shared" si="452"/>
        <v>-1.7606532278642454E-2</v>
      </c>
      <c r="AB574">
        <f t="shared" si="453"/>
        <v>-5.0251256281407036E-3</v>
      </c>
      <c r="AC574">
        <f t="shared" si="454"/>
        <v>-1.4978902953586545E-2</v>
      </c>
      <c r="AD574">
        <f t="shared" si="454"/>
        <v>-7.3554863274489452E-3</v>
      </c>
      <c r="AG574">
        <f t="shared" si="455"/>
        <v>5.8856666985600671E-4</v>
      </c>
      <c r="AH574">
        <f t="shared" si="456"/>
        <v>4.1814116173245557E-4</v>
      </c>
      <c r="AI574">
        <f t="shared" si="457"/>
        <v>2.4694565104056903E-5</v>
      </c>
      <c r="AJ574">
        <f t="shared" si="458"/>
        <v>3.6219780189332925E-5</v>
      </c>
      <c r="AK574">
        <f t="shared" si="459"/>
        <v>9.834267132598991E-6</v>
      </c>
      <c r="AL574">
        <f t="shared" si="460"/>
        <v>5.6172880124217857E-6</v>
      </c>
      <c r="AM574">
        <f t="shared" si="461"/>
        <v>7.5049394693378593E-6</v>
      </c>
      <c r="AN574">
        <f t="shared" si="462"/>
        <v>9.5438870187196026E-5</v>
      </c>
      <c r="AO574">
        <f t="shared" si="463"/>
        <v>7.9452011213807991E-4</v>
      </c>
      <c r="AP574">
        <f t="shared" si="464"/>
        <v>2.9588149100044738E-5</v>
      </c>
      <c r="AQ574">
        <f t="shared" si="465"/>
        <v>2.9930476485735531E-4</v>
      </c>
      <c r="AR574">
        <f t="shared" si="466"/>
        <v>2.3661022295910035E-5</v>
      </c>
      <c r="AS574">
        <f t="shared" si="467"/>
        <v>2.307104791286603E-4</v>
      </c>
      <c r="AT574">
        <f t="shared" si="468"/>
        <v>5.1762085256425248E-5</v>
      </c>
      <c r="BK574" t="s">
        <v>37</v>
      </c>
      <c r="BL574">
        <f>STDEVP(AV2:AV568)</f>
        <v>8.1377724461130549E-2</v>
      </c>
      <c r="BM574">
        <f t="shared" ref="BM574:BY574" si="501">STDEVP(AW2:AW568)</f>
        <v>0.15301979073438657</v>
      </c>
      <c r="BN574">
        <f t="shared" si="501"/>
        <v>5.7576074448524743E-2</v>
      </c>
      <c r="BO574">
        <f t="shared" si="501"/>
        <v>0.13060623908992858</v>
      </c>
      <c r="BP574">
        <f t="shared" si="501"/>
        <v>5.9961933292352866E-2</v>
      </c>
      <c r="BQ574">
        <f t="shared" si="501"/>
        <v>7.0225488769000977E-2</v>
      </c>
      <c r="BR574">
        <f t="shared" si="501"/>
        <v>0.12095151115275725</v>
      </c>
      <c r="BS574">
        <f t="shared" si="501"/>
        <v>0.17559147584693163</v>
      </c>
      <c r="BT574">
        <f t="shared" si="501"/>
        <v>3.9030727586156416E-2</v>
      </c>
      <c r="BU574">
        <f t="shared" si="501"/>
        <v>4.6818872904509541E-2</v>
      </c>
      <c r="BV574">
        <f t="shared" si="501"/>
        <v>4.3217455639203532E-2</v>
      </c>
      <c r="BW574">
        <f t="shared" si="501"/>
        <v>2.9531623420639287E-2</v>
      </c>
      <c r="BX574">
        <f t="shared" si="501"/>
        <v>7.3367570669750817E-2</v>
      </c>
      <c r="BY574">
        <f t="shared" si="501"/>
        <v>5.3583789576037912E-2</v>
      </c>
    </row>
    <row r="575" spans="1:77" ht="15.75" thickBot="1">
      <c r="A575" s="1">
        <v>40494</v>
      </c>
      <c r="B575" s="3">
        <v>18.59</v>
      </c>
      <c r="C575" s="3">
        <v>398.9</v>
      </c>
      <c r="D575" s="3">
        <v>759</v>
      </c>
      <c r="E575" s="3">
        <v>795.9</v>
      </c>
      <c r="F575" s="2">
        <v>96.9</v>
      </c>
      <c r="G575" s="3">
        <v>4219</v>
      </c>
      <c r="H575" s="2">
        <v>217.9</v>
      </c>
      <c r="I575" s="3">
        <v>185.45</v>
      </c>
      <c r="J575" s="3">
        <v>432</v>
      </c>
      <c r="K575" s="3">
        <v>10100</v>
      </c>
      <c r="L575" s="3">
        <v>391.9</v>
      </c>
      <c r="M575" s="3">
        <v>199</v>
      </c>
      <c r="N575" s="3">
        <v>948</v>
      </c>
      <c r="O575" s="3">
        <v>1155.5999999999999</v>
      </c>
      <c r="Q575">
        <f t="shared" si="442"/>
        <v>4.8648648648648568E-3</v>
      </c>
      <c r="R575">
        <f t="shared" si="443"/>
        <v>9.1070073362002676E-3</v>
      </c>
      <c r="S575">
        <f t="shared" si="444"/>
        <v>-1.3157894736842105E-3</v>
      </c>
      <c r="T575">
        <f t="shared" si="445"/>
        <v>4.1753926701570653E-2</v>
      </c>
      <c r="U575">
        <f t="shared" si="446"/>
        <v>-1.6243654822334967E-2</v>
      </c>
      <c r="V575">
        <f t="shared" si="447"/>
        <v>4.5238095238095237E-3</v>
      </c>
      <c r="W575">
        <f t="shared" si="448"/>
        <v>2.7611596870685427E-3</v>
      </c>
      <c r="X575">
        <f t="shared" si="449"/>
        <v>-2.849768792343269E-3</v>
      </c>
      <c r="Y575">
        <f t="shared" si="450"/>
        <v>1.4084507042253521E-2</v>
      </c>
      <c r="Z575">
        <f t="shared" si="451"/>
        <v>7.8834447659914177E-3</v>
      </c>
      <c r="AA575">
        <f t="shared" si="452"/>
        <v>2.301790281329865E-3</v>
      </c>
      <c r="AB575">
        <f t="shared" si="453"/>
        <v>0</v>
      </c>
      <c r="AC575">
        <f t="shared" si="454"/>
        <v>1.6621983914209115E-2</v>
      </c>
      <c r="AD575">
        <f t="shared" si="454"/>
        <v>1.315097317201473E-2</v>
      </c>
      <c r="AG575">
        <f t="shared" si="455"/>
        <v>1.9191159895180582E-5</v>
      </c>
      <c r="AH575">
        <f t="shared" si="456"/>
        <v>1.2033790156597523E-4</v>
      </c>
      <c r="AI575">
        <f t="shared" si="457"/>
        <v>1.0303465858246224E-6</v>
      </c>
      <c r="AJ575">
        <f t="shared" si="458"/>
        <v>1.7549557409130053E-3</v>
      </c>
      <c r="AK575">
        <f t="shared" si="459"/>
        <v>2.5517013207583121E-4</v>
      </c>
      <c r="AL575">
        <f t="shared" si="460"/>
        <v>1.8377808154364057E-5</v>
      </c>
      <c r="AM575">
        <f t="shared" si="461"/>
        <v>1.7238939950279283E-5</v>
      </c>
      <c r="AN575">
        <f t="shared" si="462"/>
        <v>2.6204524010967004E-6</v>
      </c>
      <c r="AO575">
        <f t="shared" si="463"/>
        <v>1.8700703842757698E-4</v>
      </c>
      <c r="AP575">
        <f t="shared" si="464"/>
        <v>5.4677755342215836E-5</v>
      </c>
      <c r="AQ575">
        <f t="shared" si="465"/>
        <v>6.8011206875340265E-6</v>
      </c>
      <c r="AR575">
        <f t="shared" si="466"/>
        <v>2.5877851239446424E-8</v>
      </c>
      <c r="AS575">
        <f t="shared" si="467"/>
        <v>2.6934488940035108E-4</v>
      </c>
      <c r="AT575">
        <f t="shared" si="468"/>
        <v>1.7720594360281586E-4</v>
      </c>
    </row>
    <row r="576" spans="1:77" ht="15.75" thickBot="1">
      <c r="A576" s="1">
        <v>40493</v>
      </c>
      <c r="B576" s="3">
        <v>18.5</v>
      </c>
      <c r="C576" s="3">
        <v>395.3</v>
      </c>
      <c r="D576" s="3">
        <v>760</v>
      </c>
      <c r="E576" s="3">
        <v>764</v>
      </c>
      <c r="F576" s="2">
        <v>98.5</v>
      </c>
      <c r="G576" s="3">
        <v>4200</v>
      </c>
      <c r="H576" s="2">
        <v>217.3</v>
      </c>
      <c r="I576" s="3">
        <v>185.98</v>
      </c>
      <c r="J576" s="3">
        <v>426</v>
      </c>
      <c r="K576" s="3">
        <v>10021</v>
      </c>
      <c r="L576" s="3">
        <v>391</v>
      </c>
      <c r="M576" s="3">
        <v>199</v>
      </c>
      <c r="N576" s="3">
        <v>932.5</v>
      </c>
      <c r="O576" s="3">
        <v>1140.5999999999999</v>
      </c>
      <c r="Q576">
        <f t="shared" si="442"/>
        <v>-1.0799136069114242E-3</v>
      </c>
      <c r="R576">
        <f t="shared" si="443"/>
        <v>-4.5169082125603839E-2</v>
      </c>
      <c r="S576">
        <f t="shared" si="444"/>
        <v>-1.7453135100193924E-2</v>
      </c>
      <c r="T576">
        <f t="shared" si="445"/>
        <v>-3.8388923851478921E-2</v>
      </c>
      <c r="U576">
        <f t="shared" si="446"/>
        <v>-2.4752475247524754E-2</v>
      </c>
      <c r="V576">
        <f t="shared" si="447"/>
        <v>-4.7393364928909956E-3</v>
      </c>
      <c r="W576">
        <f t="shared" si="448"/>
        <v>-9.1954022988500518E-4</v>
      </c>
      <c r="X576">
        <f t="shared" si="449"/>
        <v>-4.9224184055645581E-3</v>
      </c>
      <c r="Y576">
        <f t="shared" si="450"/>
        <v>2.352941176470588E-3</v>
      </c>
      <c r="Z576">
        <f t="shared" si="451"/>
        <v>2.0999999999999999E-3</v>
      </c>
      <c r="AA576">
        <f t="shared" si="452"/>
        <v>1.5584415584415584E-2</v>
      </c>
      <c r="AB576">
        <f t="shared" si="453"/>
        <v>1.015228426395939E-2</v>
      </c>
      <c r="AC576">
        <f t="shared" si="454"/>
        <v>-1.3749338974087784E-2</v>
      </c>
      <c r="AD576">
        <f t="shared" si="454"/>
        <v>-1.4515292897874702E-2</v>
      </c>
      <c r="AG576">
        <f t="shared" si="455"/>
        <v>2.4461174650404555E-6</v>
      </c>
      <c r="AH576">
        <f t="shared" si="456"/>
        <v>1.8754292214351177E-3</v>
      </c>
      <c r="AI576">
        <f t="shared" si="457"/>
        <v>2.9420501509637035E-4</v>
      </c>
      <c r="AJ576">
        <f t="shared" si="458"/>
        <v>1.4631128885548429E-3</v>
      </c>
      <c r="AK576">
        <f t="shared" si="459"/>
        <v>5.9941072765015626E-4</v>
      </c>
      <c r="AL576">
        <f t="shared" si="460"/>
        <v>2.4762680191750436E-5</v>
      </c>
      <c r="AM576">
        <f t="shared" si="461"/>
        <v>2.2210514708246217E-7</v>
      </c>
      <c r="AN576">
        <f t="shared" si="462"/>
        <v>1.3626661055715697E-5</v>
      </c>
      <c r="AO576">
        <f t="shared" si="463"/>
        <v>3.7771371067808987E-6</v>
      </c>
      <c r="AP576">
        <f t="shared" si="464"/>
        <v>2.5953083517686581E-6</v>
      </c>
      <c r="AQ576">
        <f t="shared" si="465"/>
        <v>2.5250866204801464E-4</v>
      </c>
      <c r="AR576">
        <f t="shared" si="466"/>
        <v>1.0636106716708355E-4</v>
      </c>
      <c r="AS576">
        <f t="shared" si="467"/>
        <v>1.9487022696607846E-4</v>
      </c>
      <c r="AT576">
        <f t="shared" si="468"/>
        <v>2.0604862107113657E-4</v>
      </c>
    </row>
    <row r="577" spans="1:48" ht="15.75" thickBot="1">
      <c r="A577" s="1">
        <v>40492</v>
      </c>
      <c r="B577" s="3">
        <v>18.52</v>
      </c>
      <c r="C577" s="3">
        <v>414</v>
      </c>
      <c r="D577" s="3">
        <v>773.5</v>
      </c>
      <c r="E577" s="3">
        <v>794.5</v>
      </c>
      <c r="F577" s="2">
        <v>101</v>
      </c>
      <c r="G577" s="3">
        <v>4220</v>
      </c>
      <c r="H577" s="2">
        <v>217.5</v>
      </c>
      <c r="I577" s="3">
        <v>186.9</v>
      </c>
      <c r="J577" s="3">
        <v>425</v>
      </c>
      <c r="K577" s="3">
        <v>10000</v>
      </c>
      <c r="L577" s="3">
        <v>385</v>
      </c>
      <c r="M577" s="3">
        <v>197</v>
      </c>
      <c r="N577" s="3">
        <v>945.5</v>
      </c>
      <c r="O577" s="3">
        <v>1157.4000000000001</v>
      </c>
      <c r="Q577">
        <f t="shared" si="442"/>
        <v>-4.8361096184846783E-3</v>
      </c>
      <c r="R577">
        <f t="shared" si="443"/>
        <v>4.8543689320388345E-3</v>
      </c>
      <c r="S577">
        <f t="shared" si="444"/>
        <v>-1.3392857142857142E-2</v>
      </c>
      <c r="T577">
        <f t="shared" si="445"/>
        <v>-2.2755227552275523E-2</v>
      </c>
      <c r="U577">
        <f t="shared" si="446"/>
        <v>-9.8039215686274508E-3</v>
      </c>
      <c r="V577">
        <f t="shared" si="447"/>
        <v>-4.4821891955649914E-3</v>
      </c>
      <c r="W577">
        <f t="shared" si="448"/>
        <v>-8.6599817684594599E-3</v>
      </c>
      <c r="X577">
        <f t="shared" si="449"/>
        <v>-3.4126053108669424E-3</v>
      </c>
      <c r="Y577">
        <f t="shared" si="450"/>
        <v>9.5011876484560574E-3</v>
      </c>
      <c r="Z577">
        <f t="shared" si="451"/>
        <v>1.0101010101010102E-2</v>
      </c>
      <c r="AA577">
        <f t="shared" si="452"/>
        <v>-1.4084507042253521E-2</v>
      </c>
      <c r="AB577">
        <f t="shared" si="453"/>
        <v>4.5894951555329206E-3</v>
      </c>
      <c r="AC577">
        <f t="shared" si="454"/>
        <v>-1.3665762570415213E-2</v>
      </c>
      <c r="AD577">
        <f t="shared" si="454"/>
        <v>-1.2457337883958967E-2</v>
      </c>
      <c r="AG577">
        <f t="shared" si="455"/>
        <v>2.8304558618213253E-5</v>
      </c>
      <c r="AH577">
        <f t="shared" si="456"/>
        <v>4.5121110757639168E-5</v>
      </c>
      <c r="AI577">
        <f t="shared" si="457"/>
        <v>1.7140380409708141E-4</v>
      </c>
      <c r="AJ577">
        <f t="shared" si="458"/>
        <v>5.1152698680279561E-4</v>
      </c>
      <c r="AK577">
        <f t="shared" si="459"/>
        <v>9.0903111466005202E-5</v>
      </c>
      <c r="AL577">
        <f t="shared" si="460"/>
        <v>2.2269566284200799E-5</v>
      </c>
      <c r="AM577">
        <f t="shared" si="461"/>
        <v>5.2840704712682668E-5</v>
      </c>
      <c r="AN577">
        <f t="shared" si="462"/>
        <v>4.7594556374657646E-6</v>
      </c>
      <c r="AO577">
        <f t="shared" si="463"/>
        <v>8.265959594862386E-5</v>
      </c>
      <c r="AP577">
        <f t="shared" si="464"/>
        <v>9.2390662716339408E-5</v>
      </c>
      <c r="AQ577">
        <f t="shared" si="465"/>
        <v>1.8984434757360344E-4</v>
      </c>
      <c r="AR577">
        <f t="shared" si="466"/>
        <v>2.2565930555297516E-5</v>
      </c>
      <c r="AS577">
        <f t="shared" si="467"/>
        <v>1.9254382688041447E-4</v>
      </c>
      <c r="AT577">
        <f t="shared" si="468"/>
        <v>1.5120240656777469E-4</v>
      </c>
    </row>
    <row r="578" spans="1:48" ht="15.75" thickBot="1">
      <c r="A578" s="1">
        <v>40491</v>
      </c>
      <c r="B578" s="3">
        <v>18.61</v>
      </c>
      <c r="C578" s="3">
        <v>412</v>
      </c>
      <c r="D578" s="3">
        <v>784</v>
      </c>
      <c r="E578" s="3">
        <v>813</v>
      </c>
      <c r="F578" s="2">
        <v>102</v>
      </c>
      <c r="G578" s="3">
        <v>4239</v>
      </c>
      <c r="H578" s="2">
        <v>219.4</v>
      </c>
      <c r="I578" s="3">
        <v>187.54</v>
      </c>
      <c r="J578" s="3">
        <v>421</v>
      </c>
      <c r="K578" s="3">
        <v>9900</v>
      </c>
      <c r="L578" s="3">
        <v>390.5</v>
      </c>
      <c r="M578" s="3">
        <v>196.1</v>
      </c>
      <c r="N578" s="3">
        <v>958.6</v>
      </c>
      <c r="O578" s="3">
        <v>1172</v>
      </c>
      <c r="Q578">
        <f t="shared" ref="Q578:Q588" si="502">(B578-B579)/B579</f>
        <v>-3.7473233404711074E-3</v>
      </c>
      <c r="R578">
        <f t="shared" ref="R578:R588" si="503">(C578-C579)/C579</f>
        <v>2.2840119165839098E-2</v>
      </c>
      <c r="S578">
        <f t="shared" ref="S578:S588" si="504">(D578-D579)/D579</f>
        <v>2.5506867233485938E-2</v>
      </c>
      <c r="T578">
        <f t="shared" ref="T578:T588" si="505">(E578-E579)/E579</f>
        <v>0</v>
      </c>
      <c r="U578">
        <f t="shared" ref="U578:U588" si="506">(F578-F579)/F579</f>
        <v>7.9051383399209203E-3</v>
      </c>
      <c r="V578">
        <f t="shared" ref="V578:V588" si="507">(G578-G579)/G579</f>
        <v>4.5023696682464451E-3</v>
      </c>
      <c r="W578">
        <f t="shared" ref="W578:W588" si="508">(H578-H579)/H579</f>
        <v>1.5740740740740767E-2</v>
      </c>
      <c r="X578">
        <f t="shared" ref="X578:X588" si="509">(I578-I579)/I579</f>
        <v>1.3182063749324678E-2</v>
      </c>
      <c r="Y578">
        <f t="shared" ref="Y578:Y588" si="510">(J578-J579)/J579</f>
        <v>-1.6355140186915886E-2</v>
      </c>
      <c r="Z578">
        <f t="shared" ref="Z578:Z588" si="511">(K578-K579)/K579</f>
        <v>-8.8105726872246704E-3</v>
      </c>
      <c r="AA578">
        <f t="shared" ref="AA578:AA588" si="512">(L578-L579)/L579</f>
        <v>-7.6238881829733167E-3</v>
      </c>
      <c r="AB578">
        <f t="shared" ref="AB578:AB588" si="513">(M578-M579)/M579</f>
        <v>5.1020408163262405E-4</v>
      </c>
      <c r="AC578">
        <f t="shared" ref="AC578:AD588" si="514">(N578-N579)/N579</f>
        <v>-1.4583333333333095E-3</v>
      </c>
      <c r="AD578">
        <f t="shared" si="514"/>
        <v>6.7863585602612247E-3</v>
      </c>
      <c r="AG578">
        <f t="shared" ref="AG578:AG588" si="515">(Q578-Q$590)^2</f>
        <v>1.7904886406956411E-5</v>
      </c>
      <c r="AH578">
        <f t="shared" ref="AH578:AH588" si="516">(R578-R$590)^2</f>
        <v>6.1023698193386549E-4</v>
      </c>
      <c r="AI578">
        <f t="shared" ref="AI578:AI588" si="517">(S578-S$590)^2</f>
        <v>6.6603205333681359E-4</v>
      </c>
      <c r="AJ578">
        <f t="shared" ref="AJ578:AJ588" si="518">(T578-T$590)^2</f>
        <v>1.9117260893782961E-8</v>
      </c>
      <c r="AK578">
        <f t="shared" ref="AK578:AK588" si="519">(U578-U$590)^2</f>
        <v>6.682649809300586E-5</v>
      </c>
      <c r="AL578">
        <f t="shared" ref="AL578:AL588" si="520">(V578-V$590)^2</f>
        <v>1.8194445305057594E-5</v>
      </c>
      <c r="AM578">
        <f t="shared" ref="AM578:AM588" si="521">(W578-W$590)^2</f>
        <v>2.9349039251122105E-4</v>
      </c>
      <c r="AN578">
        <f t="shared" ref="AN578:AN588" si="522">(X578-X$590)^2</f>
        <v>2.0773605051233735E-4</v>
      </c>
      <c r="AO578">
        <f t="shared" ref="AO578:AO588" si="523">(Y578-Y$590)^2</f>
        <v>2.8105166395554201E-4</v>
      </c>
      <c r="AP578">
        <f t="shared" ref="AP578:AP588" si="524">(Z578-Z$590)^2</f>
        <v>8.6482125177585165E-5</v>
      </c>
      <c r="AQ578">
        <f t="shared" ref="AQ578:AQ588" si="525">(AA578-AA$590)^2</f>
        <v>5.3549942606017131E-5</v>
      </c>
      <c r="AR578">
        <f t="shared" ref="AR578:AR588" si="526">(AB578-AB$590)^2</f>
        <v>4.5033497638425934E-7</v>
      </c>
      <c r="AS578">
        <f t="shared" ref="AS578:AS588" si="527">(AC578-AC$590)^2</f>
        <v>2.7841826088745467E-6</v>
      </c>
      <c r="AT578">
        <f t="shared" ref="AT578:AT588" si="528">(AD578-AD$590)^2</f>
        <v>4.8264389110984242E-5</v>
      </c>
    </row>
    <row r="579" spans="1:48" ht="15.75" thickBot="1">
      <c r="A579" s="1">
        <v>40490</v>
      </c>
      <c r="B579" s="3">
        <v>18.68</v>
      </c>
      <c r="C579" s="3">
        <v>402.8</v>
      </c>
      <c r="D579" s="3">
        <v>764.5</v>
      </c>
      <c r="E579" s="3">
        <v>813</v>
      </c>
      <c r="F579" s="2">
        <v>101.2</v>
      </c>
      <c r="G579" s="3">
        <v>4220</v>
      </c>
      <c r="H579" s="2">
        <v>216</v>
      </c>
      <c r="I579" s="3">
        <v>185.1</v>
      </c>
      <c r="J579" s="3">
        <v>428</v>
      </c>
      <c r="K579" s="3">
        <v>9988</v>
      </c>
      <c r="L579" s="3">
        <v>393.5</v>
      </c>
      <c r="M579" s="3">
        <v>196</v>
      </c>
      <c r="N579" s="3">
        <v>960</v>
      </c>
      <c r="O579" s="3">
        <v>1164.0999999999999</v>
      </c>
      <c r="Q579">
        <f t="shared" si="502"/>
        <v>1.4115092290987947E-2</v>
      </c>
      <c r="R579">
        <f t="shared" si="503"/>
        <v>-1.5158924205378945E-2</v>
      </c>
      <c r="S579">
        <f t="shared" si="504"/>
        <v>-6.5359477124183002E-4</v>
      </c>
      <c r="T579">
        <f t="shared" si="505"/>
        <v>-1.1309740970448687E-2</v>
      </c>
      <c r="U579">
        <f t="shared" si="506"/>
        <v>-8.8148873653280269E-3</v>
      </c>
      <c r="V579">
        <f t="shared" si="507"/>
        <v>1.4423076923076924E-2</v>
      </c>
      <c r="W579">
        <f t="shared" si="508"/>
        <v>-4.608294930875576E-3</v>
      </c>
      <c r="X579">
        <f t="shared" si="509"/>
        <v>-6.9742489270386877E-3</v>
      </c>
      <c r="Y579">
        <f t="shared" si="510"/>
        <v>1.66270783847981E-2</v>
      </c>
      <c r="Z579">
        <f t="shared" si="511"/>
        <v>-1.1999999999999999E-3</v>
      </c>
      <c r="AA579">
        <f t="shared" si="512"/>
        <v>-2.0289119959422046E-3</v>
      </c>
      <c r="AB579">
        <f t="shared" si="513"/>
        <v>-3.558718861209907E-3</v>
      </c>
      <c r="AC579">
        <f t="shared" si="514"/>
        <v>4.0790712268590915E-3</v>
      </c>
      <c r="AD579">
        <f t="shared" si="514"/>
        <v>-1.800720288115363E-3</v>
      </c>
      <c r="AG579">
        <f t="shared" si="515"/>
        <v>1.8580413471096032E-4</v>
      </c>
      <c r="AH579">
        <f t="shared" si="516"/>
        <v>1.7678542978140152E-4</v>
      </c>
      <c r="AI579">
        <f t="shared" si="517"/>
        <v>1.2451384251518255E-7</v>
      </c>
      <c r="AJ579">
        <f t="shared" si="518"/>
        <v>1.2480187126440065E-4</v>
      </c>
      <c r="AK579">
        <f t="shared" si="519"/>
        <v>7.3021778137203697E-5</v>
      </c>
      <c r="AL579">
        <f t="shared" si="520"/>
        <v>2.0124832679897339E-4</v>
      </c>
      <c r="AM579">
        <f t="shared" si="521"/>
        <v>1.0352141344109812E-5</v>
      </c>
      <c r="AN579">
        <f t="shared" si="522"/>
        <v>3.2985050147033292E-5</v>
      </c>
      <c r="AO579">
        <f t="shared" si="523"/>
        <v>2.6301129647398035E-4</v>
      </c>
      <c r="AP579">
        <f t="shared" si="524"/>
        <v>2.8527342606539963E-6</v>
      </c>
      <c r="AQ579">
        <f t="shared" si="525"/>
        <v>2.9680620366597065E-6</v>
      </c>
      <c r="AR579">
        <f t="shared" si="526"/>
        <v>1.1545404461768265E-5</v>
      </c>
      <c r="AS579">
        <f t="shared" si="527"/>
        <v>1.4967749239148827E-5</v>
      </c>
      <c r="AT579">
        <f t="shared" si="528"/>
        <v>2.6890135023371878E-6</v>
      </c>
    </row>
    <row r="580" spans="1:48" ht="15.75" thickBot="1">
      <c r="A580" s="1">
        <v>40487</v>
      </c>
      <c r="B580" s="3">
        <v>18.420000000000002</v>
      </c>
      <c r="C580" s="3">
        <v>409</v>
      </c>
      <c r="D580" s="3">
        <v>765</v>
      </c>
      <c r="E580" s="3">
        <v>822.3</v>
      </c>
      <c r="F580" s="2">
        <v>102.1</v>
      </c>
      <c r="G580" s="3">
        <v>4160</v>
      </c>
      <c r="H580" s="2">
        <v>217</v>
      </c>
      <c r="I580" s="3">
        <v>186.4</v>
      </c>
      <c r="J580" s="3">
        <v>421</v>
      </c>
      <c r="K580" s="3">
        <v>10000</v>
      </c>
      <c r="L580" s="3">
        <v>394.3</v>
      </c>
      <c r="M580" s="3">
        <v>196.7</v>
      </c>
      <c r="N580" s="3">
        <v>956.1</v>
      </c>
      <c r="O580" s="3">
        <v>1166.2</v>
      </c>
      <c r="Q580">
        <f t="shared" si="502"/>
        <v>-1.3390465988216388E-2</v>
      </c>
      <c r="R580">
        <f t="shared" si="503"/>
        <v>-9.6852300242130755E-3</v>
      </c>
      <c r="S580">
        <f t="shared" si="504"/>
        <v>-1.6709511568123392E-2</v>
      </c>
      <c r="T580">
        <f t="shared" si="505"/>
        <v>4.6426389737323822E-3</v>
      </c>
      <c r="U580">
        <f t="shared" si="506"/>
        <v>-3.9024390243902994E-3</v>
      </c>
      <c r="V580">
        <f t="shared" si="507"/>
        <v>-2.3980815347721821E-3</v>
      </c>
      <c r="W580">
        <f t="shared" si="508"/>
        <v>-1.3636363636363636E-2</v>
      </c>
      <c r="X580">
        <f t="shared" si="509"/>
        <v>-1.1664899257688169E-2</v>
      </c>
      <c r="Y580">
        <f t="shared" si="510"/>
        <v>3.5756853396901071E-3</v>
      </c>
      <c r="Z580">
        <f t="shared" si="511"/>
        <v>-4.9751243781094526E-3</v>
      </c>
      <c r="AA580">
        <f t="shared" si="512"/>
        <v>-1.2521913348359628E-2</v>
      </c>
      <c r="AB580">
        <f t="shared" si="513"/>
        <v>-1.0563380281690255E-2</v>
      </c>
      <c r="AC580">
        <f t="shared" si="514"/>
        <v>8.3743326703660447E-4</v>
      </c>
      <c r="AD580">
        <f t="shared" si="514"/>
        <v>-6.3053851397408519E-3</v>
      </c>
      <c r="AG580">
        <f t="shared" si="515"/>
        <v>1.9250339420181085E-4</v>
      </c>
      <c r="AH580">
        <f t="shared" si="516"/>
        <v>6.1189535409578408E-5</v>
      </c>
      <c r="AI580">
        <f t="shared" si="517"/>
        <v>2.6924812630237636E-4</v>
      </c>
      <c r="AJ580">
        <f t="shared" si="518"/>
        <v>2.2857044558065637E-5</v>
      </c>
      <c r="AK580">
        <f t="shared" si="519"/>
        <v>1.3197452198987752E-5</v>
      </c>
      <c r="AL580">
        <f t="shared" si="520"/>
        <v>6.9429956064251917E-6</v>
      </c>
      <c r="AM580">
        <f t="shared" si="521"/>
        <v>1.4995332529927851E-4</v>
      </c>
      <c r="AN580">
        <f t="shared" si="522"/>
        <v>1.0886651152915996E-4</v>
      </c>
      <c r="AO580">
        <f t="shared" si="523"/>
        <v>1.0025012264671087E-5</v>
      </c>
      <c r="AP580">
        <f t="shared" si="524"/>
        <v>2.9856698119275113E-5</v>
      </c>
      <c r="AQ580">
        <f t="shared" si="525"/>
        <v>1.4922596007059625E-4</v>
      </c>
      <c r="AR580">
        <f t="shared" si="526"/>
        <v>1.0821230459108921E-4</v>
      </c>
      <c r="AS580">
        <f t="shared" si="527"/>
        <v>3.9335423897732825E-7</v>
      </c>
      <c r="AT580">
        <f t="shared" si="528"/>
        <v>3.7754708592693098E-5</v>
      </c>
    </row>
    <row r="581" spans="1:48" ht="15.75" thickBot="1">
      <c r="A581" s="1">
        <v>40486</v>
      </c>
      <c r="B581" s="3">
        <v>18.670000000000002</v>
      </c>
      <c r="C581" s="3">
        <v>413</v>
      </c>
      <c r="D581" s="3">
        <v>778</v>
      </c>
      <c r="E581" s="3">
        <v>818.5</v>
      </c>
      <c r="F581" s="2">
        <v>102.5</v>
      </c>
      <c r="G581" s="3">
        <v>4170</v>
      </c>
      <c r="H581" s="2">
        <v>220</v>
      </c>
      <c r="I581" s="3">
        <v>188.6</v>
      </c>
      <c r="J581" s="3">
        <v>419.5</v>
      </c>
      <c r="K581" s="3">
        <v>10050</v>
      </c>
      <c r="L581" s="3">
        <v>399.3</v>
      </c>
      <c r="M581" s="3">
        <v>198.8</v>
      </c>
      <c r="N581" s="3">
        <v>955.3</v>
      </c>
      <c r="O581" s="3">
        <v>1173.5999999999999</v>
      </c>
      <c r="Q581">
        <f t="shared" si="502"/>
        <v>2.1334792122538321E-2</v>
      </c>
      <c r="R581">
        <f t="shared" si="503"/>
        <v>2.9140359397765627E-3</v>
      </c>
      <c r="S581">
        <f t="shared" si="504"/>
        <v>0</v>
      </c>
      <c r="T581">
        <f t="shared" si="505"/>
        <v>9.2478421701602965E-3</v>
      </c>
      <c r="U581">
        <f t="shared" si="506"/>
        <v>4.9019607843137254E-3</v>
      </c>
      <c r="V581">
        <f t="shared" si="507"/>
        <v>1.7321297877531106E-2</v>
      </c>
      <c r="W581">
        <f t="shared" si="508"/>
        <v>1.6166281755196306E-2</v>
      </c>
      <c r="X581">
        <f t="shared" si="509"/>
        <v>5.3050397877981066E-4</v>
      </c>
      <c r="Y581">
        <f t="shared" si="510"/>
        <v>-1.1904761904761906E-3</v>
      </c>
      <c r="Z581">
        <f t="shared" si="511"/>
        <v>3.608247422680412E-2</v>
      </c>
      <c r="AA581">
        <f t="shared" si="512"/>
        <v>-1.7953762911952807E-2</v>
      </c>
      <c r="AB581">
        <f t="shared" si="513"/>
        <v>6.5822784810127162E-3</v>
      </c>
      <c r="AC581">
        <f t="shared" si="514"/>
        <v>-1.5154639175257778E-2</v>
      </c>
      <c r="AD581">
        <f t="shared" si="514"/>
        <v>4.5365060344089315E-3</v>
      </c>
      <c r="AG581">
        <f t="shared" si="515"/>
        <v>4.3475164325230633E-4</v>
      </c>
      <c r="AH581">
        <f t="shared" si="516"/>
        <v>2.2818696582992989E-5</v>
      </c>
      <c r="AI581">
        <f t="shared" si="517"/>
        <v>9.0438280862203574E-8</v>
      </c>
      <c r="AJ581">
        <f t="shared" si="518"/>
        <v>8.8099011249378095E-5</v>
      </c>
      <c r="AK581">
        <f t="shared" si="519"/>
        <v>2.6745136578113903E-5</v>
      </c>
      <c r="AL581">
        <f t="shared" si="520"/>
        <v>2.9187750722202578E-4</v>
      </c>
      <c r="AM581">
        <f t="shared" si="521"/>
        <v>3.0825184161422281E-4</v>
      </c>
      <c r="AN581">
        <f t="shared" si="522"/>
        <v>3.1028527427109883E-6</v>
      </c>
      <c r="AO581">
        <f t="shared" si="523"/>
        <v>2.5597809761220033E-6</v>
      </c>
      <c r="AP581">
        <f t="shared" si="524"/>
        <v>1.2668951280835048E-3</v>
      </c>
      <c r="AQ581">
        <f t="shared" si="525"/>
        <v>3.1143981022639118E-4</v>
      </c>
      <c r="AR581">
        <f t="shared" si="526"/>
        <v>4.5469996707255874E-5</v>
      </c>
      <c r="AS581">
        <f t="shared" si="527"/>
        <v>2.3607993234130178E-4</v>
      </c>
      <c r="AT581">
        <f t="shared" si="528"/>
        <v>2.2065615073126562E-5</v>
      </c>
    </row>
    <row r="582" spans="1:48" ht="15.75" thickBot="1">
      <c r="A582" s="1">
        <v>40485</v>
      </c>
      <c r="B582" s="3">
        <v>18.28</v>
      </c>
      <c r="C582" s="3">
        <v>411.8</v>
      </c>
      <c r="D582" s="3">
        <v>778</v>
      </c>
      <c r="E582" s="3">
        <v>811</v>
      </c>
      <c r="F582" s="2">
        <v>102</v>
      </c>
      <c r="G582" s="3">
        <v>4099</v>
      </c>
      <c r="H582" s="2">
        <v>216.5</v>
      </c>
      <c r="I582" s="3">
        <v>188.5</v>
      </c>
      <c r="J582" s="3">
        <v>420</v>
      </c>
      <c r="K582" s="3">
        <v>9700</v>
      </c>
      <c r="L582" s="3">
        <v>406.6</v>
      </c>
      <c r="M582" s="3">
        <v>197.5</v>
      </c>
      <c r="N582" s="3">
        <v>970</v>
      </c>
      <c r="O582" s="3">
        <v>1168.3</v>
      </c>
      <c r="Q582">
        <f t="shared" si="502"/>
        <v>1.1621472053126776E-2</v>
      </c>
      <c r="R582">
        <f t="shared" si="503"/>
        <v>-7.4716799228728998E-3</v>
      </c>
      <c r="S582">
        <f t="shared" si="504"/>
        <v>-8.2855321861057991E-3</v>
      </c>
      <c r="T582">
        <f t="shared" si="505"/>
        <v>2.472187886279357E-3</v>
      </c>
      <c r="U582">
        <f t="shared" si="506"/>
        <v>-2.3923444976076555E-2</v>
      </c>
      <c r="V582">
        <f t="shared" si="507"/>
        <v>1.6113039167079821E-2</v>
      </c>
      <c r="W582">
        <f t="shared" si="508"/>
        <v>7.9143389199254587E-3</v>
      </c>
      <c r="X582">
        <f t="shared" si="509"/>
        <v>-5.3047583682515016E-5</v>
      </c>
      <c r="Y582">
        <f t="shared" si="510"/>
        <v>3.8240917782027314E-3</v>
      </c>
      <c r="Z582">
        <f t="shared" si="511"/>
        <v>1.8907563025210083E-2</v>
      </c>
      <c r="AA582">
        <f t="shared" si="512"/>
        <v>3.0671736375158486E-2</v>
      </c>
      <c r="AB582">
        <f t="shared" si="513"/>
        <v>2.5380710659898475E-3</v>
      </c>
      <c r="AC582">
        <f t="shared" si="514"/>
        <v>2.5839793281653748E-3</v>
      </c>
      <c r="AD582">
        <f t="shared" si="514"/>
        <v>6.4610613370089595E-3</v>
      </c>
      <c r="AG582">
        <f t="shared" si="515"/>
        <v>1.2404120648630966E-4</v>
      </c>
      <c r="AH582">
        <f t="shared" si="516"/>
        <v>3.1458905822811822E-5</v>
      </c>
      <c r="AI582">
        <f t="shared" si="517"/>
        <v>6.3757072643200841E-5</v>
      </c>
      <c r="AJ582">
        <f t="shared" si="518"/>
        <v>6.8144652281137966E-6</v>
      </c>
      <c r="AK582">
        <f t="shared" si="519"/>
        <v>5.5950394474693372E-4</v>
      </c>
      <c r="AL582">
        <f t="shared" si="520"/>
        <v>2.5205259067076263E-4</v>
      </c>
      <c r="AM582">
        <f t="shared" si="521"/>
        <v>8.6585992898061402E-5</v>
      </c>
      <c r="AN582">
        <f t="shared" si="522"/>
        <v>1.3875427894372434E-6</v>
      </c>
      <c r="AO582">
        <f t="shared" si="523"/>
        <v>1.1659741847359973E-5</v>
      </c>
      <c r="AP582">
        <f t="shared" si="524"/>
        <v>3.3924331930624613E-4</v>
      </c>
      <c r="AQ582">
        <f t="shared" si="525"/>
        <v>9.5962669058321582E-4</v>
      </c>
      <c r="AR582">
        <f t="shared" si="526"/>
        <v>7.2842609721559542E-6</v>
      </c>
      <c r="AS582">
        <f t="shared" si="527"/>
        <v>5.6345734700996161E-6</v>
      </c>
      <c r="AT582">
        <f t="shared" si="528"/>
        <v>4.3850360136950239E-5</v>
      </c>
    </row>
    <row r="583" spans="1:48" ht="15.75" thickBot="1">
      <c r="A583" s="1">
        <v>40484</v>
      </c>
      <c r="B583" s="3">
        <v>18.07</v>
      </c>
      <c r="C583" s="3">
        <v>414.9</v>
      </c>
      <c r="D583" s="3">
        <v>784.5</v>
      </c>
      <c r="E583" s="3">
        <v>809</v>
      </c>
      <c r="F583" s="2">
        <v>104.5</v>
      </c>
      <c r="G583" s="3">
        <v>4034</v>
      </c>
      <c r="H583" s="2">
        <v>214.8</v>
      </c>
      <c r="I583" s="3">
        <v>188.51</v>
      </c>
      <c r="J583" s="3">
        <v>418.4</v>
      </c>
      <c r="K583" s="3">
        <v>9520</v>
      </c>
      <c r="L583" s="3">
        <v>394.5</v>
      </c>
      <c r="M583" s="3">
        <v>197</v>
      </c>
      <c r="N583" s="3">
        <v>967.5</v>
      </c>
      <c r="O583" s="3">
        <v>1160.8</v>
      </c>
      <c r="Q583">
        <f t="shared" si="502"/>
        <v>-3.3094318808603819E-3</v>
      </c>
      <c r="R583">
        <f t="shared" si="503"/>
        <v>1.1951219512195067E-2</v>
      </c>
      <c r="S583">
        <f t="shared" si="504"/>
        <v>-1.273074474856779E-3</v>
      </c>
      <c r="T583">
        <f t="shared" si="505"/>
        <v>4.8441187430132617E-3</v>
      </c>
      <c r="U583">
        <f t="shared" si="506"/>
        <v>-9.4786729857819912E-3</v>
      </c>
      <c r="V583">
        <f t="shared" si="507"/>
        <v>3.732271709380443E-3</v>
      </c>
      <c r="W583">
        <f t="shared" si="508"/>
        <v>-1.3774104683195591E-2</v>
      </c>
      <c r="X583">
        <f t="shared" si="509"/>
        <v>3.8565368299267259E-2</v>
      </c>
      <c r="Y583">
        <f t="shared" si="510"/>
        <v>-3.3349213911387184E-3</v>
      </c>
      <c r="Z583">
        <f t="shared" si="511"/>
        <v>-3.1413612565445027E-3</v>
      </c>
      <c r="AA583">
        <f t="shared" si="512"/>
        <v>1.4399588583183397E-2</v>
      </c>
      <c r="AB583">
        <f t="shared" si="513"/>
        <v>-7.556675062972292E-3</v>
      </c>
      <c r="AC583">
        <f t="shared" si="514"/>
        <v>6.0309867942185237E-3</v>
      </c>
      <c r="AD583">
        <f t="shared" si="514"/>
        <v>2.8509719222461812E-3</v>
      </c>
      <c r="AG583">
        <f t="shared" si="515"/>
        <v>1.4390832958671016E-5</v>
      </c>
      <c r="AH583">
        <f t="shared" si="516"/>
        <v>1.9082868219500397E-4</v>
      </c>
      <c r="AI583">
        <f t="shared" si="517"/>
        <v>9.4545459269416639E-7</v>
      </c>
      <c r="AJ583">
        <f t="shared" si="518"/>
        <v>2.48241495884929E-5</v>
      </c>
      <c r="AK583">
        <f t="shared" si="519"/>
        <v>8.4806854963946564E-5</v>
      </c>
      <c r="AL583">
        <f t="shared" si="520"/>
        <v>1.2217798598634575E-5</v>
      </c>
      <c r="AM583">
        <f t="shared" si="521"/>
        <v>1.5334572574071128E-4</v>
      </c>
      <c r="AN583">
        <f t="shared" si="522"/>
        <v>1.5837499464894593E-3</v>
      </c>
      <c r="AO583">
        <f t="shared" si="523"/>
        <v>1.4020357277667556E-5</v>
      </c>
      <c r="AP583">
        <f t="shared" si="524"/>
        <v>1.3179551355644953E-5</v>
      </c>
      <c r="AQ583">
        <f t="shared" si="525"/>
        <v>2.1625744005415246E-4</v>
      </c>
      <c r="AR583">
        <f t="shared" si="526"/>
        <v>5.4697992556436186E-5</v>
      </c>
      <c r="AS583">
        <f t="shared" si="527"/>
        <v>3.388093402948402E-5</v>
      </c>
      <c r="AT583">
        <f t="shared" si="528"/>
        <v>9.0713671036034854E-6</v>
      </c>
    </row>
    <row r="584" spans="1:48" ht="15.75" thickBot="1">
      <c r="A584" s="1">
        <v>40483</v>
      </c>
      <c r="B584" s="3">
        <v>18.13</v>
      </c>
      <c r="C584" s="3">
        <v>410</v>
      </c>
      <c r="D584" s="3">
        <v>785.5</v>
      </c>
      <c r="E584" s="3">
        <v>805.1</v>
      </c>
      <c r="F584" s="2">
        <v>105.5</v>
      </c>
      <c r="G584" s="3">
        <v>4019</v>
      </c>
      <c r="H584" s="2">
        <v>217.8</v>
      </c>
      <c r="I584" s="3">
        <v>181.51</v>
      </c>
      <c r="J584" s="3">
        <v>419.8</v>
      </c>
      <c r="K584" s="3">
        <v>9550</v>
      </c>
      <c r="L584" s="3">
        <v>388.9</v>
      </c>
      <c r="M584" s="3">
        <v>198.5</v>
      </c>
      <c r="N584" s="3">
        <v>961.7</v>
      </c>
      <c r="O584" s="3">
        <v>1157.5</v>
      </c>
      <c r="Q584">
        <f t="shared" si="502"/>
        <v>-2.7502750275027895E-3</v>
      </c>
      <c r="R584">
        <f t="shared" si="503"/>
        <v>-2.0310633213859019E-2</v>
      </c>
      <c r="S584">
        <f t="shared" si="504"/>
        <v>1.9132653061224489E-3</v>
      </c>
      <c r="T584">
        <f t="shared" si="505"/>
        <v>3.8653366583541429E-3</v>
      </c>
      <c r="U584">
        <f t="shared" si="506"/>
        <v>-4.7169811320754715E-3</v>
      </c>
      <c r="V584">
        <f t="shared" si="507"/>
        <v>9.9626400996264005E-4</v>
      </c>
      <c r="W584">
        <f t="shared" si="508"/>
        <v>6.0046189376443942E-3</v>
      </c>
      <c r="X584">
        <f t="shared" si="509"/>
        <v>-2.6923076923077421E-3</v>
      </c>
      <c r="Y584">
        <f t="shared" si="510"/>
        <v>-4.7619047619044914E-4</v>
      </c>
      <c r="Z584">
        <f t="shared" si="511"/>
        <v>5.6866048862679024E-3</v>
      </c>
      <c r="AA584">
        <f t="shared" si="512"/>
        <v>-1.5404364569962072E-3</v>
      </c>
      <c r="AB584">
        <f t="shared" si="513"/>
        <v>-7.9960019990004717E-3</v>
      </c>
      <c r="AC584">
        <f t="shared" si="514"/>
        <v>4.2815371762740424E-3</v>
      </c>
      <c r="AD584">
        <f t="shared" si="514"/>
        <v>1.2975778546712802E-3</v>
      </c>
      <c r="AG584">
        <f t="shared" si="515"/>
        <v>1.0461138188792457E-5</v>
      </c>
      <c r="AH584">
        <f t="shared" si="516"/>
        <v>3.4032048421446992E-4</v>
      </c>
      <c r="AI584">
        <f t="shared" si="517"/>
        <v>4.9017733600112242E-6</v>
      </c>
      <c r="AJ584">
        <f t="shared" si="518"/>
        <v>1.6028827705940499E-5</v>
      </c>
      <c r="AK584">
        <f t="shared" si="519"/>
        <v>1.9779116693334159E-5</v>
      </c>
      <c r="AL584">
        <f t="shared" si="520"/>
        <v>5.7667176462756383E-7</v>
      </c>
      <c r="AM584">
        <f t="shared" si="521"/>
        <v>5.4692525324545844E-5</v>
      </c>
      <c r="AN584">
        <f t="shared" si="522"/>
        <v>2.1354562789507633E-6</v>
      </c>
      <c r="AO584">
        <f t="shared" si="523"/>
        <v>7.8436855264876447E-7</v>
      </c>
      <c r="AP584">
        <f t="shared" si="524"/>
        <v>2.7015055746453499E-5</v>
      </c>
      <c r="AQ584">
        <f t="shared" si="525"/>
        <v>1.5235727782792522E-6</v>
      </c>
      <c r="AR584">
        <f t="shared" si="526"/>
        <v>6.1389357034441364E-5</v>
      </c>
      <c r="AS584">
        <f t="shared" si="527"/>
        <v>1.657534933677655E-5</v>
      </c>
      <c r="AT584">
        <f t="shared" si="528"/>
        <v>2.1271550510143981E-6</v>
      </c>
    </row>
    <row r="585" spans="1:48" ht="15.75" thickBot="1">
      <c r="A585" s="1">
        <v>40480</v>
      </c>
      <c r="B585" s="3">
        <v>18.18</v>
      </c>
      <c r="C585" s="3">
        <v>418.5</v>
      </c>
      <c r="D585" s="3">
        <v>784</v>
      </c>
      <c r="E585" s="3">
        <v>802</v>
      </c>
      <c r="F585" s="2">
        <v>106</v>
      </c>
      <c r="G585" s="3">
        <v>4015</v>
      </c>
      <c r="H585" s="2">
        <v>216.5</v>
      </c>
      <c r="I585" s="3">
        <v>182</v>
      </c>
      <c r="J585" s="3">
        <v>420</v>
      </c>
      <c r="K585" s="3">
        <v>9496</v>
      </c>
      <c r="L585" s="3">
        <v>389.5</v>
      </c>
      <c r="M585" s="3">
        <v>200.1</v>
      </c>
      <c r="N585" s="3">
        <v>957.6</v>
      </c>
      <c r="O585" s="3">
        <v>1156</v>
      </c>
      <c r="Q585">
        <f t="shared" si="502"/>
        <v>2.828054298642534E-2</v>
      </c>
      <c r="R585">
        <f t="shared" si="503"/>
        <v>-6.9793287397199325E-2</v>
      </c>
      <c r="S585">
        <f t="shared" si="504"/>
        <v>2.6857654431513274E-3</v>
      </c>
      <c r="T585">
        <f t="shared" si="505"/>
        <v>-1.7036401519794065E-2</v>
      </c>
      <c r="U585">
        <f t="shared" si="506"/>
        <v>-1.3953488372093023E-2</v>
      </c>
      <c r="V585">
        <f t="shared" si="507"/>
        <v>-2.4844720496894411E-3</v>
      </c>
      <c r="W585">
        <f t="shared" si="508"/>
        <v>-2.2131887985546547E-2</v>
      </c>
      <c r="X585">
        <f t="shared" si="509"/>
        <v>-9.5238095238095247E-3</v>
      </c>
      <c r="Y585">
        <f t="shared" si="510"/>
        <v>2.3866348448687352E-3</v>
      </c>
      <c r="Z585">
        <f t="shared" si="511"/>
        <v>1.1288604898828542E-2</v>
      </c>
      <c r="AA585">
        <f t="shared" si="512"/>
        <v>0</v>
      </c>
      <c r="AB585">
        <f t="shared" si="513"/>
        <v>3.1443298969072137E-2</v>
      </c>
      <c r="AC585">
        <f t="shared" si="514"/>
        <v>-1.5422578655151141E-2</v>
      </c>
      <c r="AD585">
        <f t="shared" si="514"/>
        <v>-6.7875247014349089E-3</v>
      </c>
      <c r="AG585">
        <f t="shared" si="515"/>
        <v>7.7264261765504845E-4</v>
      </c>
      <c r="AH585">
        <f t="shared" si="516"/>
        <v>4.6145435101126358E-3</v>
      </c>
      <c r="AI585">
        <f t="shared" si="517"/>
        <v>8.9191525290201341E-6</v>
      </c>
      <c r="AJ585">
        <f t="shared" si="518"/>
        <v>2.855470116490876E-4</v>
      </c>
      <c r="AK585">
        <f t="shared" si="519"/>
        <v>1.8724854793838484E-4</v>
      </c>
      <c r="AL585">
        <f t="shared" si="520"/>
        <v>7.4057294201987576E-6</v>
      </c>
      <c r="AM585">
        <f t="shared" si="521"/>
        <v>4.3019187805980966E-4</v>
      </c>
      <c r="AN585">
        <f t="shared" si="522"/>
        <v>6.8770894703942329E-5</v>
      </c>
      <c r="AO585">
        <f t="shared" si="523"/>
        <v>3.9092387031355872E-6</v>
      </c>
      <c r="AP585">
        <f t="shared" si="524"/>
        <v>1.1663138118120321E-4</v>
      </c>
      <c r="AQ585">
        <f t="shared" si="525"/>
        <v>9.3700610143068842E-8</v>
      </c>
      <c r="AR585">
        <f t="shared" si="526"/>
        <v>9.9882323971522144E-4</v>
      </c>
      <c r="AS585">
        <f t="shared" si="527"/>
        <v>2.4438544670473989E-4</v>
      </c>
      <c r="AT585">
        <f t="shared" si="528"/>
        <v>4.3912166753878388E-5</v>
      </c>
    </row>
    <row r="586" spans="1:48" ht="15.75" thickBot="1">
      <c r="A586" s="1">
        <v>40478</v>
      </c>
      <c r="B586" s="3">
        <v>17.68</v>
      </c>
      <c r="C586" s="3">
        <v>449.9</v>
      </c>
      <c r="D586" s="3">
        <v>781.9</v>
      </c>
      <c r="E586" s="3">
        <v>815.9</v>
      </c>
      <c r="F586" s="2">
        <v>107.5</v>
      </c>
      <c r="G586" s="3">
        <v>4025</v>
      </c>
      <c r="H586" s="2">
        <v>221.4</v>
      </c>
      <c r="I586" s="3">
        <v>183.75</v>
      </c>
      <c r="J586" s="3">
        <v>419</v>
      </c>
      <c r="K586" s="3">
        <v>9390</v>
      </c>
      <c r="L586" s="3">
        <v>389.5</v>
      </c>
      <c r="M586" s="3">
        <v>194</v>
      </c>
      <c r="N586" s="3">
        <v>972.6</v>
      </c>
      <c r="O586" s="3">
        <v>1163.9000000000001</v>
      </c>
      <c r="Q586">
        <f t="shared" si="502"/>
        <v>0</v>
      </c>
      <c r="R586">
        <f t="shared" si="503"/>
        <v>1.3516557783284524E-2</v>
      </c>
      <c r="S586">
        <f t="shared" si="504"/>
        <v>1.5586439797376284E-2</v>
      </c>
      <c r="T586">
        <f t="shared" si="505"/>
        <v>1.6064757160647543E-2</v>
      </c>
      <c r="U586">
        <f t="shared" si="506"/>
        <v>1.2717852096090384E-2</v>
      </c>
      <c r="V586">
        <f t="shared" si="507"/>
        <v>-1.2406947890818859E-3</v>
      </c>
      <c r="W586">
        <f t="shared" si="508"/>
        <v>-2.2532672374943668E-3</v>
      </c>
      <c r="X586">
        <f t="shared" si="509"/>
        <v>1.8005540166204988E-2</v>
      </c>
      <c r="Y586">
        <f t="shared" si="510"/>
        <v>-2.3809523809523812E-3</v>
      </c>
      <c r="Z586">
        <f t="shared" si="511"/>
        <v>2.1344717182497333E-3</v>
      </c>
      <c r="AA586">
        <f t="shared" si="512"/>
        <v>-1.0259040779686517E-3</v>
      </c>
      <c r="AB586">
        <f t="shared" si="513"/>
        <v>-4.6177526936891002E-3</v>
      </c>
      <c r="AC586">
        <f t="shared" si="514"/>
        <v>1.1754915218974376E-2</v>
      </c>
      <c r="AD586">
        <f t="shared" si="514"/>
        <v>8.1420528367259336E-3</v>
      </c>
      <c r="AG586">
        <f t="shared" si="515"/>
        <v>2.3434627982572245E-7</v>
      </c>
      <c r="AH586">
        <f t="shared" si="516"/>
        <v>2.3652636824887573E-4</v>
      </c>
      <c r="AI586">
        <f t="shared" si="517"/>
        <v>2.5240215085583129E-4</v>
      </c>
      <c r="AJ586">
        <f t="shared" si="518"/>
        <v>2.6253793307621332E-4</v>
      </c>
      <c r="AK586">
        <f t="shared" si="519"/>
        <v>1.6867415211147547E-4</v>
      </c>
      <c r="AL586">
        <f t="shared" si="520"/>
        <v>2.1832122944754129E-6</v>
      </c>
      <c r="AM586">
        <f t="shared" si="521"/>
        <v>7.4381427604272211E-7</v>
      </c>
      <c r="AN586">
        <f t="shared" si="522"/>
        <v>3.700440022538091E-4</v>
      </c>
      <c r="AO586">
        <f t="shared" si="523"/>
        <v>7.7863753780557804E-6</v>
      </c>
      <c r="AP586">
        <f t="shared" si="524"/>
        <v>2.7075642566848139E-6</v>
      </c>
      <c r="AQ586">
        <f t="shared" si="525"/>
        <v>5.1810991521697663E-7</v>
      </c>
      <c r="AR586">
        <f t="shared" si="526"/>
        <v>1.9863839518936129E-5</v>
      </c>
      <c r="AS586">
        <f t="shared" si="527"/>
        <v>1.3327921013381487E-4</v>
      </c>
      <c r="AT586">
        <f t="shared" si="528"/>
        <v>6.8939010998543383E-5</v>
      </c>
    </row>
    <row r="587" spans="1:48" ht="15.75" thickBot="1">
      <c r="A587" s="1">
        <v>40477</v>
      </c>
      <c r="B587" s="3">
        <v>17.68</v>
      </c>
      <c r="C587" s="3">
        <v>443.9</v>
      </c>
      <c r="D587" s="3">
        <v>769.9</v>
      </c>
      <c r="E587" s="3">
        <v>803</v>
      </c>
      <c r="F587" s="2">
        <v>106.15</v>
      </c>
      <c r="G587" s="3">
        <v>4030</v>
      </c>
      <c r="H587" s="2">
        <v>221.9</v>
      </c>
      <c r="I587" s="3">
        <v>180.5</v>
      </c>
      <c r="J587" s="3">
        <v>420</v>
      </c>
      <c r="K587" s="3">
        <v>9370</v>
      </c>
      <c r="L587" s="3">
        <v>389.9</v>
      </c>
      <c r="M587" s="3">
        <v>194.9</v>
      </c>
      <c r="N587" s="3">
        <v>961.3</v>
      </c>
      <c r="O587" s="3">
        <v>1154.5</v>
      </c>
      <c r="Q587">
        <f t="shared" si="502"/>
        <v>7.4074074074073504E-3</v>
      </c>
      <c r="R587">
        <f t="shared" si="503"/>
        <v>-2.0088300220750602E-2</v>
      </c>
      <c r="S587">
        <f t="shared" si="504"/>
        <v>5.0913838120104143E-3</v>
      </c>
      <c r="T587">
        <f t="shared" si="505"/>
        <v>-4.978839930295958E-4</v>
      </c>
      <c r="U587">
        <f t="shared" si="506"/>
        <v>1.0952380952381007E-2</v>
      </c>
      <c r="V587">
        <f t="shared" si="507"/>
        <v>-2.3030303030303029E-2</v>
      </c>
      <c r="W587">
        <f t="shared" si="508"/>
        <v>-5.8243727598565548E-3</v>
      </c>
      <c r="X587">
        <f t="shared" si="509"/>
        <v>-8.241758241758242E-3</v>
      </c>
      <c r="Y587">
        <f t="shared" si="510"/>
        <v>-7.0921985815602835E-3</v>
      </c>
      <c r="Z587">
        <f t="shared" si="511"/>
        <v>2.1390374331550803E-3</v>
      </c>
      <c r="AA587">
        <f t="shared" si="512"/>
        <v>2.3136246786631806E-3</v>
      </c>
      <c r="AB587">
        <f t="shared" si="513"/>
        <v>9.8445595854922581E-3</v>
      </c>
      <c r="AC587">
        <f t="shared" si="514"/>
        <v>-8.3151439559304454E-4</v>
      </c>
      <c r="AD587">
        <f t="shared" si="514"/>
        <v>-3.1085398497538289E-3</v>
      </c>
      <c r="AG587">
        <f t="shared" si="515"/>
        <v>4.7932278848787486E-5</v>
      </c>
      <c r="AH587">
        <f t="shared" si="516"/>
        <v>3.3216681712499359E-4</v>
      </c>
      <c r="AI587">
        <f t="shared" si="517"/>
        <v>2.9074886842611937E-5</v>
      </c>
      <c r="AJ587">
        <f t="shared" si="518"/>
        <v>1.2932568836126822E-7</v>
      </c>
      <c r="AK587">
        <f t="shared" si="519"/>
        <v>1.2593306401185371E-4</v>
      </c>
      <c r="AL587">
        <f t="shared" si="520"/>
        <v>5.4136157054706139E-4</v>
      </c>
      <c r="AM587">
        <f t="shared" si="521"/>
        <v>1.96563851320972E-5</v>
      </c>
      <c r="AN587">
        <f t="shared" si="522"/>
        <v>4.9150904352152953E-5</v>
      </c>
      <c r="AO587">
        <f t="shared" si="523"/>
        <v>5.627481190540569E-5</v>
      </c>
      <c r="AP587">
        <f t="shared" si="524"/>
        <v>2.7226105760918525E-6</v>
      </c>
      <c r="AQ587">
        <f t="shared" si="525"/>
        <v>6.8629864915308546E-6</v>
      </c>
      <c r="AR587">
        <f t="shared" si="526"/>
        <v>1.001085399827044E-4</v>
      </c>
      <c r="AS587">
        <f t="shared" si="527"/>
        <v>1.0852807157140958E-6</v>
      </c>
      <c r="AT587">
        <f t="shared" si="528"/>
        <v>8.6885859416961339E-6</v>
      </c>
    </row>
    <row r="588" spans="1:48" ht="15.75" thickBot="1">
      <c r="A588" s="1">
        <v>40476</v>
      </c>
      <c r="B588" s="3">
        <v>17.55</v>
      </c>
      <c r="C588" s="3">
        <v>453</v>
      </c>
      <c r="D588" s="3">
        <v>766</v>
      </c>
      <c r="E588" s="3">
        <v>803.4</v>
      </c>
      <c r="F588" s="2">
        <v>105</v>
      </c>
      <c r="G588" s="3">
        <v>4125</v>
      </c>
      <c r="H588" s="2">
        <v>223.2</v>
      </c>
      <c r="I588" s="3">
        <v>182</v>
      </c>
      <c r="J588" s="3">
        <v>423</v>
      </c>
      <c r="K588" s="3">
        <v>9350</v>
      </c>
      <c r="L588" s="3">
        <v>389</v>
      </c>
      <c r="M588" s="3">
        <v>193</v>
      </c>
      <c r="N588" s="3">
        <v>962.1</v>
      </c>
      <c r="O588" s="3">
        <v>1158.0999999999999</v>
      </c>
      <c r="Q588">
        <f t="shared" si="502"/>
        <v>6.3073394495412509E-3</v>
      </c>
      <c r="R588">
        <f t="shared" si="503"/>
        <v>1.3422818791946308E-2</v>
      </c>
      <c r="S588">
        <f t="shared" si="504"/>
        <v>1.3227513227513227E-2</v>
      </c>
      <c r="T588">
        <f t="shared" si="505"/>
        <v>8.6629001883238889E-3</v>
      </c>
      <c r="U588">
        <f t="shared" si="506"/>
        <v>-9.433962264150943E-3</v>
      </c>
      <c r="V588">
        <f t="shared" si="507"/>
        <v>5.3101863671176919E-2</v>
      </c>
      <c r="W588">
        <f t="shared" si="508"/>
        <v>1.7319963536918791E-2</v>
      </c>
      <c r="X588">
        <f t="shared" si="509"/>
        <v>-1.6428880242109773E-2</v>
      </c>
      <c r="Y588">
        <f t="shared" si="510"/>
        <v>7.1428571428571426E-3</v>
      </c>
      <c r="Z588">
        <f t="shared" si="511"/>
        <v>1.4099783080260303E-2</v>
      </c>
      <c r="AA588">
        <f t="shared" si="512"/>
        <v>5.4277591108814237E-3</v>
      </c>
      <c r="AB588">
        <f t="shared" si="513"/>
        <v>1.5789473684210527E-2</v>
      </c>
      <c r="AC588">
        <f t="shared" si="514"/>
        <v>6.9073783359497884E-3</v>
      </c>
      <c r="AD588">
        <f t="shared" si="514"/>
        <v>1.7573148229505318E-2</v>
      </c>
      <c r="AG588">
        <f t="shared" si="515"/>
        <v>3.3910196238759989E-5</v>
      </c>
      <c r="AH588">
        <f t="shared" si="516"/>
        <v>2.3365185377695471E-4</v>
      </c>
      <c r="AI588">
        <f t="shared" si="517"/>
        <v>1.8301335348490982E-4</v>
      </c>
      <c r="AJ588">
        <f t="shared" si="518"/>
        <v>7.7460511897449336E-5</v>
      </c>
      <c r="AK588">
        <f t="shared" si="519"/>
        <v>8.3985366241868582E-5</v>
      </c>
      <c r="AL588">
        <f t="shared" si="520"/>
        <v>2.7947070338989384E-3</v>
      </c>
      <c r="AM588">
        <f t="shared" si="521"/>
        <v>3.5009344142341198E-4</v>
      </c>
      <c r="AN588">
        <f t="shared" si="522"/>
        <v>2.3097593937547136E-4</v>
      </c>
      <c r="AO588">
        <f t="shared" si="523"/>
        <v>4.5338699527664932E-5</v>
      </c>
      <c r="AP588">
        <f t="shared" si="524"/>
        <v>1.8525330919724338E-4</v>
      </c>
      <c r="AQ588">
        <f t="shared" si="525"/>
        <v>3.2877203994303272E-5</v>
      </c>
      <c r="AR588">
        <f t="shared" si="526"/>
        <v>2.5441333418589916E-4</v>
      </c>
      <c r="AS588">
        <f t="shared" si="527"/>
        <v>4.4851478706257083E-5</v>
      </c>
      <c r="AT588">
        <f t="shared" si="528"/>
        <v>3.144964349733973E-4</v>
      </c>
    </row>
    <row r="589" spans="1:48" ht="15.75" thickBot="1">
      <c r="A589" s="1">
        <v>40473</v>
      </c>
      <c r="B589" s="3">
        <v>17.440000000000001</v>
      </c>
      <c r="C589" s="3">
        <v>447</v>
      </c>
      <c r="D589" s="3">
        <v>756</v>
      </c>
      <c r="E589" s="3">
        <v>796.5</v>
      </c>
      <c r="F589" s="2">
        <v>106</v>
      </c>
      <c r="G589" s="3">
        <v>3917</v>
      </c>
      <c r="H589" s="2">
        <v>219.4</v>
      </c>
      <c r="I589" s="3">
        <v>185.04</v>
      </c>
      <c r="J589" s="3">
        <v>420</v>
      </c>
      <c r="K589" s="3">
        <v>9220</v>
      </c>
      <c r="L589" s="3">
        <v>386.9</v>
      </c>
      <c r="M589" s="3">
        <v>190</v>
      </c>
      <c r="N589" s="3">
        <v>955.5</v>
      </c>
      <c r="O589" s="3">
        <v>1138.0999999999999</v>
      </c>
    </row>
    <row r="590" spans="1:48" ht="15.75" thickBot="1">
      <c r="B590" s="3"/>
      <c r="C590" s="3"/>
      <c r="D590" s="3"/>
      <c r="E590" s="3"/>
      <c r="G590" s="3"/>
      <c r="H590" s="2"/>
      <c r="I590" s="3"/>
      <c r="J590" s="3"/>
      <c r="K590" s="3"/>
      <c r="L590" s="3"/>
      <c r="M590" s="3"/>
      <c r="N590" s="3"/>
      <c r="O590" s="3"/>
      <c r="Q590">
        <f>AVERAGE(Q2:Q588)</f>
        <v>4.840932552987311E-4</v>
      </c>
      <c r="R590">
        <f>AVERAGE(R2:R588)</f>
        <v>-1.8628559977695431E-3</v>
      </c>
      <c r="S590">
        <f>AVERAGE(S2:S588)</f>
        <v>-3.0072958095638609E-4</v>
      </c>
      <c r="T590">
        <f>AVERAGE(T2:T588)</f>
        <v>-1.3826518323056952E-4</v>
      </c>
      <c r="U590">
        <f>AVERAGE(U2:U588)</f>
        <v>-2.6960924596855886E-4</v>
      </c>
      <c r="V590">
        <f>AVERAGE(V2:V588)</f>
        <v>2.3687493667572224E-4</v>
      </c>
      <c r="W590">
        <f>AVERAGE(W2:W588)</f>
        <v>-1.3908205573785917E-3</v>
      </c>
      <c r="X590">
        <f>AVERAGE(X2:X588)</f>
        <v>-1.2309876455860243E-3</v>
      </c>
      <c r="Y590">
        <f>AVERAGE(Y2:Y588)</f>
        <v>4.0945536309790008E-4</v>
      </c>
      <c r="Z590">
        <f>AVERAGE(Z2:Z588)</f>
        <v>4.8900392558868762E-4</v>
      </c>
      <c r="AA590">
        <f>AVERAGE(AA2:AA588)</f>
        <v>-3.0610555392391827E-4</v>
      </c>
      <c r="AB590">
        <f>AVERAGE(AB2:AB588)</f>
        <v>-1.6086594182562828E-4</v>
      </c>
      <c r="AC590">
        <f>AVERAGE(AC2:AC588)</f>
        <v>2.1025367634720056E-4</v>
      </c>
      <c r="AD590">
        <f>AVERAGE(AD2:AD588)</f>
        <v>-1.6089910812737789E-4</v>
      </c>
      <c r="AF590" s="7" t="s">
        <v>17</v>
      </c>
      <c r="AG590" s="4">
        <f>SUM(AG2:AG588)/$AD$592</f>
        <v>3.7886537057062717E-4</v>
      </c>
      <c r="AH590" s="4">
        <f t="shared" ref="AH590:AT590" si="529">SUM(AH2:AH588)/$AD$592</f>
        <v>9.876973251450817E-4</v>
      </c>
      <c r="AI590" s="4">
        <f t="shared" si="529"/>
        <v>1.9065861039801194E-4</v>
      </c>
      <c r="AJ590" s="4">
        <f t="shared" si="529"/>
        <v>7.6461011507007065E-4</v>
      </c>
      <c r="AK590" s="4">
        <f t="shared" si="529"/>
        <v>2.1161637224360538E-4</v>
      </c>
      <c r="AL590" s="4">
        <f t="shared" si="529"/>
        <v>3.5895007809585809E-4</v>
      </c>
      <c r="AM590" s="4">
        <f t="shared" si="529"/>
        <v>5.9210809749750523E-4</v>
      </c>
      <c r="AN590" s="4">
        <f t="shared" si="529"/>
        <v>1.0366252842169878E-3</v>
      </c>
      <c r="AO590" s="4">
        <f t="shared" si="529"/>
        <v>1.1079918444022364E-4</v>
      </c>
      <c r="AP590" s="4">
        <f t="shared" si="529"/>
        <v>2.003580368242673E-4</v>
      </c>
      <c r="AQ590" s="4">
        <f t="shared" si="529"/>
        <v>1.4329880466279666E-4</v>
      </c>
      <c r="AR590" s="4">
        <f t="shared" si="529"/>
        <v>9.7603534690719171E-5</v>
      </c>
      <c r="AS590" s="4">
        <f t="shared" si="529"/>
        <v>3.8975297235738666E-4</v>
      </c>
      <c r="AT590" s="4">
        <f t="shared" si="529"/>
        <v>1.4218909466555261E-4</v>
      </c>
      <c r="AV590" t="s">
        <v>99</v>
      </c>
    </row>
    <row r="591" spans="1:48" ht="15.75" thickBot="1">
      <c r="B591" s="3"/>
      <c r="C591" s="3"/>
      <c r="D591" s="3"/>
      <c r="E591" s="3"/>
      <c r="G591" s="3"/>
      <c r="H591" s="2"/>
      <c r="I591" s="3"/>
      <c r="J591" s="3"/>
      <c r="K591" s="3"/>
      <c r="L591" s="3"/>
      <c r="M591" s="3"/>
      <c r="N591" s="3"/>
      <c r="O591" s="3"/>
      <c r="AF591" s="7" t="s">
        <v>18</v>
      </c>
      <c r="AG591" s="5">
        <f>AG590^0.5</f>
        <v>1.9464464302174543E-2</v>
      </c>
      <c r="AH591" s="5">
        <f t="shared" ref="AH591:AT591" si="530">AH590^0.5</f>
        <v>3.1427652237242948E-2</v>
      </c>
      <c r="AI591" s="5">
        <f t="shared" si="530"/>
        <v>1.3807918394820123E-2</v>
      </c>
      <c r="AJ591" s="5">
        <f t="shared" si="530"/>
        <v>2.7651584313924414E-2</v>
      </c>
      <c r="AK591" s="5">
        <f t="shared" si="530"/>
        <v>1.4547039982195876E-2</v>
      </c>
      <c r="AL591" s="5">
        <f t="shared" si="530"/>
        <v>1.8945977887030747E-2</v>
      </c>
      <c r="AM591" s="5">
        <f t="shared" si="530"/>
        <v>2.4333271409687298E-2</v>
      </c>
      <c r="AN591" s="5">
        <f t="shared" si="530"/>
        <v>3.2196665731360874E-2</v>
      </c>
      <c r="AO591" s="5">
        <f t="shared" si="530"/>
        <v>1.052611915381085E-2</v>
      </c>
      <c r="AP591" s="5">
        <f t="shared" si="530"/>
        <v>1.4154788476846529E-2</v>
      </c>
      <c r="AQ591" s="5">
        <f t="shared" si="530"/>
        <v>1.1970747873996707E-2</v>
      </c>
      <c r="AR591" s="5">
        <f t="shared" si="530"/>
        <v>9.8794501208680219E-3</v>
      </c>
      <c r="AS591" s="5">
        <f t="shared" si="530"/>
        <v>1.9742162301971553E-2</v>
      </c>
      <c r="AT591" s="5">
        <f t="shared" si="530"/>
        <v>1.1924306884073078E-2</v>
      </c>
      <c r="AV591">
        <f t="array" ref="AV591:AV604">TRANSPOSE(AG591:AT591)</f>
        <v>1.9464464302174543E-2</v>
      </c>
    </row>
    <row r="592" spans="1:48" ht="15.75" thickBot="1">
      <c r="B592" s="3"/>
      <c r="C592" s="3"/>
      <c r="D592" s="3"/>
      <c r="E592" s="3"/>
      <c r="G592" s="3"/>
      <c r="H592" s="2"/>
      <c r="I592" s="3"/>
      <c r="J592" s="3"/>
      <c r="K592" s="3"/>
      <c r="L592" s="3"/>
      <c r="M592" s="3"/>
      <c r="N592" s="3"/>
      <c r="O592" s="3"/>
      <c r="AD592">
        <f>COUNT(AG2:AG588)</f>
        <v>587</v>
      </c>
      <c r="AF592" s="8" t="s">
        <v>20</v>
      </c>
      <c r="AG592" s="4">
        <f>VARP(Q2:Q588)</f>
        <v>3.788653705706269E-4</v>
      </c>
      <c r="AH592" s="4">
        <f t="shared" ref="AH592:AT592" si="531">VARP(R2:R588)</f>
        <v>9.8769732514508149E-4</v>
      </c>
      <c r="AI592" s="4">
        <f t="shared" si="531"/>
        <v>1.9065861039801177E-4</v>
      </c>
      <c r="AJ592" s="4">
        <f t="shared" si="531"/>
        <v>7.6461011507007205E-4</v>
      </c>
      <c r="AK592" s="4">
        <f t="shared" si="531"/>
        <v>2.1161637224360527E-4</v>
      </c>
      <c r="AL592" s="4">
        <f t="shared" si="531"/>
        <v>3.5895007809585782E-4</v>
      </c>
      <c r="AM592" s="4">
        <f t="shared" si="531"/>
        <v>5.9210809749750566E-4</v>
      </c>
      <c r="AN592" s="4">
        <f t="shared" si="531"/>
        <v>1.0366252842169865E-3</v>
      </c>
      <c r="AO592" s="4">
        <f t="shared" si="531"/>
        <v>1.1079918444022353E-4</v>
      </c>
      <c r="AP592" s="4">
        <f t="shared" si="531"/>
        <v>2.0035803682426725E-4</v>
      </c>
      <c r="AQ592" s="4">
        <f t="shared" si="531"/>
        <v>1.4329880466279647E-4</v>
      </c>
      <c r="AR592" s="4">
        <f t="shared" si="531"/>
        <v>9.7603534690719225E-5</v>
      </c>
      <c r="AS592" s="4">
        <f t="shared" si="531"/>
        <v>3.8975297235738633E-4</v>
      </c>
      <c r="AT592" s="4">
        <f t="shared" si="531"/>
        <v>1.4218909466555258E-4</v>
      </c>
      <c r="AV592">
        <v>3.1427652237242948E-2</v>
      </c>
    </row>
    <row r="593" spans="2:48" ht="15.75" thickBot="1">
      <c r="B593" s="3"/>
      <c r="C593" s="3"/>
      <c r="D593" s="3"/>
      <c r="E593" s="3"/>
      <c r="G593" s="3"/>
      <c r="H593" s="2"/>
      <c r="I593" s="3"/>
      <c r="J593" s="3"/>
      <c r="K593" s="3"/>
      <c r="L593" s="3"/>
      <c r="M593" s="3"/>
      <c r="N593" s="3"/>
      <c r="O593" s="3"/>
      <c r="AF593" s="8" t="s">
        <v>19</v>
      </c>
      <c r="AG593" s="5">
        <f>STDEVP(Q1:Q588)</f>
        <v>1.9464464302174536E-2</v>
      </c>
      <c r="AH593" s="5">
        <f t="shared" ref="AH593:AT593" si="532">STDEVP(R1:R588)</f>
        <v>3.1427652237242948E-2</v>
      </c>
      <c r="AI593" s="5">
        <f t="shared" si="532"/>
        <v>1.3807918394820118E-2</v>
      </c>
      <c r="AJ593" s="5">
        <f t="shared" si="532"/>
        <v>2.7651584313924438E-2</v>
      </c>
      <c r="AK593" s="5">
        <f t="shared" si="532"/>
        <v>1.4547039982195873E-2</v>
      </c>
      <c r="AL593" s="5">
        <f t="shared" si="532"/>
        <v>1.894597788703074E-2</v>
      </c>
      <c r="AM593" s="5">
        <f t="shared" si="532"/>
        <v>2.4333271409687305E-2</v>
      </c>
      <c r="AN593" s="5">
        <f t="shared" si="532"/>
        <v>3.219666573136086E-2</v>
      </c>
      <c r="AO593" s="5">
        <f t="shared" si="532"/>
        <v>1.0526119153810845E-2</v>
      </c>
      <c r="AP593" s="5">
        <f t="shared" si="532"/>
        <v>1.4154788476846527E-2</v>
      </c>
      <c r="AQ593" s="5">
        <f t="shared" si="532"/>
        <v>1.1970747873996698E-2</v>
      </c>
      <c r="AR593" s="5">
        <f t="shared" si="532"/>
        <v>9.8794501208680253E-3</v>
      </c>
      <c r="AS593" s="5">
        <f t="shared" si="532"/>
        <v>1.9742162301971542E-2</v>
      </c>
      <c r="AT593" s="5">
        <f t="shared" si="532"/>
        <v>1.1924306884073078E-2</v>
      </c>
      <c r="AV593">
        <v>1.3807918394820123E-2</v>
      </c>
    </row>
    <row r="594" spans="2:48" ht="15.75" thickBot="1">
      <c r="B594" s="3"/>
      <c r="C594" s="3"/>
      <c r="D594" s="3"/>
      <c r="E594" s="3"/>
      <c r="G594" s="3"/>
      <c r="H594" s="2"/>
      <c r="I594" s="3"/>
      <c r="J594" s="3"/>
      <c r="K594" s="3"/>
      <c r="L594" s="3"/>
      <c r="M594" s="3"/>
      <c r="N594" s="3"/>
      <c r="O594" s="3"/>
      <c r="AV594">
        <v>2.7651584313924414E-2</v>
      </c>
    </row>
    <row r="595" spans="2:48" ht="15.75" thickBot="1">
      <c r="B595" s="3"/>
      <c r="C595" s="3"/>
      <c r="D595" s="3"/>
      <c r="E595" s="3"/>
      <c r="G595" s="3"/>
      <c r="H595" s="2"/>
      <c r="I595" s="3"/>
      <c r="J595" s="3"/>
      <c r="K595" s="3"/>
      <c r="L595" s="3"/>
      <c r="M595" s="3"/>
      <c r="N595" s="3"/>
      <c r="O595" s="3"/>
      <c r="AV595">
        <v>1.4547039982195876E-2</v>
      </c>
    </row>
    <row r="596" spans="2:48" ht="15.75" thickBot="1">
      <c r="B596" s="3"/>
      <c r="C596" s="3"/>
      <c r="D596" s="3"/>
      <c r="E596" s="3"/>
      <c r="G596" s="3"/>
      <c r="H596" s="2"/>
      <c r="I596" s="3"/>
      <c r="J596" s="3"/>
      <c r="K596" s="3"/>
      <c r="L596" s="3"/>
      <c r="M596" s="3"/>
      <c r="N596" s="3"/>
      <c r="O596" s="3"/>
      <c r="AF596" t="s">
        <v>97</v>
      </c>
      <c r="AV596">
        <v>1.8945977887030747E-2</v>
      </c>
    </row>
    <row r="597" spans="2:48" ht="15.75" thickBot="1">
      <c r="B597" s="3"/>
      <c r="C597" s="3"/>
      <c r="D597" s="3"/>
      <c r="E597" s="3"/>
      <c r="G597" s="3"/>
      <c r="H597" s="2"/>
      <c r="I597" s="3"/>
      <c r="J597" s="3"/>
      <c r="K597" s="3"/>
      <c r="L597" s="3"/>
      <c r="M597" s="3"/>
      <c r="N597" s="3"/>
      <c r="O597" s="3"/>
      <c r="AG597" t="s">
        <v>1</v>
      </c>
      <c r="AH597" t="s">
        <v>2</v>
      </c>
      <c r="AI597" t="s">
        <v>3</v>
      </c>
      <c r="AJ597" t="s">
        <v>4</v>
      </c>
      <c r="AK597" t="s">
        <v>5</v>
      </c>
      <c r="AL597" t="s">
        <v>6</v>
      </c>
      <c r="AM597" t="s">
        <v>7</v>
      </c>
      <c r="AN597" t="s">
        <v>8</v>
      </c>
      <c r="AO597" t="s">
        <v>9</v>
      </c>
      <c r="AP597" t="s">
        <v>10</v>
      </c>
      <c r="AQ597" t="s">
        <v>11</v>
      </c>
      <c r="AR597" t="s">
        <v>12</v>
      </c>
      <c r="AS597" t="s">
        <v>13</v>
      </c>
      <c r="AT597" t="s">
        <v>14</v>
      </c>
      <c r="AV597">
        <v>2.4333271409687298E-2</v>
      </c>
    </row>
    <row r="598" spans="2:48" ht="15.75" thickBot="1">
      <c r="B598" s="3"/>
      <c r="C598" s="3"/>
      <c r="D598" s="3"/>
      <c r="E598" s="3"/>
      <c r="G598" s="3"/>
      <c r="H598" s="2"/>
      <c r="I598" s="3"/>
      <c r="J598" s="3"/>
      <c r="K598" s="3"/>
      <c r="L598" s="3"/>
      <c r="M598" s="3"/>
      <c r="N598" s="3"/>
      <c r="O598" s="3"/>
      <c r="AF598" t="str">
        <f t="array" ref="AF598:AF611">TRANSPOSE(AG597:AT597)</f>
        <v>AAA</v>
      </c>
      <c r="AG598" s="4">
        <f>COVAR($Q$2:$Q$588,Q2:Q588)</f>
        <v>3.7886537057062717E-4</v>
      </c>
      <c r="AH598">
        <f t="shared" ref="AH598:AT598" si="533">COVAR($Q$2:$Q$588,R2:R588)</f>
        <v>1.7340897754456312E-4</v>
      </c>
      <c r="AI598">
        <f t="shared" si="533"/>
        <v>7.8176442801862239E-5</v>
      </c>
      <c r="AJ598">
        <f t="shared" si="533"/>
        <v>1.2700304088748404E-4</v>
      </c>
      <c r="AK598">
        <f t="shared" si="533"/>
        <v>9.369743907812162E-5</v>
      </c>
      <c r="AL598">
        <f t="shared" si="533"/>
        <v>5.5907510116179514E-5</v>
      </c>
      <c r="AM598">
        <f t="shared" si="533"/>
        <v>1.6815597311188823E-4</v>
      </c>
      <c r="AN598">
        <f t="shared" si="533"/>
        <v>3.6436203602469365E-5</v>
      </c>
      <c r="AO598">
        <f t="shared" si="533"/>
        <v>4.3765372016044637E-5</v>
      </c>
      <c r="AP598">
        <f t="shared" si="533"/>
        <v>3.6523887671130708E-5</v>
      </c>
      <c r="AQ598">
        <f t="shared" si="533"/>
        <v>5.0914093236208204E-5</v>
      </c>
      <c r="AR598">
        <f t="shared" si="533"/>
        <v>2.1766000622091189E-5</v>
      </c>
      <c r="AS598">
        <f t="shared" si="533"/>
        <v>7.9717722269855804E-5</v>
      </c>
      <c r="AT598">
        <f>COVAR($Q$2:$Q$588,AD2:AD588)</f>
        <v>8.3022174540826812E-5</v>
      </c>
      <c r="AV598">
        <v>3.2196665731360874E-2</v>
      </c>
    </row>
    <row r="599" spans="2:48" ht="15.75" thickBot="1">
      <c r="B599" s="3"/>
      <c r="C599" s="3"/>
      <c r="D599" s="3"/>
      <c r="E599" s="3"/>
      <c r="G599" s="3"/>
      <c r="H599" s="2"/>
      <c r="I599" s="3"/>
      <c r="J599" s="3"/>
      <c r="K599" s="3"/>
      <c r="L599" s="3"/>
      <c r="M599" s="3"/>
      <c r="N599" s="3"/>
      <c r="O599" s="3"/>
      <c r="AF599" t="str">
        <v>CETV</v>
      </c>
      <c r="AG599">
        <f>COVAR($R$2:$R$588,Q2:Q588)</f>
        <v>1.7340897754456312E-4</v>
      </c>
      <c r="AH599" s="4">
        <f t="shared" ref="AH599:AT599" si="534">COVAR($R$2:$R$588,R2:R588)</f>
        <v>9.876973251450817E-4</v>
      </c>
      <c r="AI599">
        <f t="shared" si="534"/>
        <v>1.4680807951523498E-4</v>
      </c>
      <c r="AJ599">
        <f t="shared" si="534"/>
        <v>3.944959384702204E-4</v>
      </c>
      <c r="AK599">
        <f t="shared" si="534"/>
        <v>1.4373309084078523E-4</v>
      </c>
      <c r="AL599">
        <f t="shared" si="534"/>
        <v>1.8507774240214778E-4</v>
      </c>
      <c r="AM599">
        <f t="shared" si="534"/>
        <v>3.6958478052040959E-4</v>
      </c>
      <c r="AN599">
        <f t="shared" si="534"/>
        <v>5.3775348667570164E-5</v>
      </c>
      <c r="AO599">
        <f t="shared" si="534"/>
        <v>8.2307448375352942E-5</v>
      </c>
      <c r="AP599">
        <f t="shared" si="534"/>
        <v>6.4006301533684804E-5</v>
      </c>
      <c r="AQ599">
        <f t="shared" si="534"/>
        <v>5.2492380204203466E-5</v>
      </c>
      <c r="AR599">
        <f t="shared" si="534"/>
        <v>6.0457327001237043E-5</v>
      </c>
      <c r="AS599">
        <f t="shared" si="534"/>
        <v>2.3858021673821153E-4</v>
      </c>
      <c r="AT599">
        <f t="shared" si="534"/>
        <v>2.0715345723969331E-4</v>
      </c>
      <c r="AV599">
        <v>1.052611915381085E-2</v>
      </c>
    </row>
    <row r="600" spans="2:48" ht="15.75" thickBot="1">
      <c r="B600" s="3"/>
      <c r="C600" s="3"/>
      <c r="D600" s="3"/>
      <c r="E600" s="3"/>
      <c r="G600" s="3"/>
      <c r="H600" s="2"/>
      <c r="I600" s="3"/>
      <c r="J600" s="3"/>
      <c r="K600" s="3"/>
      <c r="L600" s="3"/>
      <c r="M600" s="3"/>
      <c r="N600" s="3"/>
      <c r="O600" s="3"/>
      <c r="AF600" t="str">
        <v>ČEZ</v>
      </c>
      <c r="AG600">
        <f>COVAR($S$2:$S$588,Q2:Q588)</f>
        <v>7.8176442801862239E-5</v>
      </c>
      <c r="AH600">
        <f t="shared" ref="AH600:AT600" si="535">COVAR($S$2:$S$588,R2:R588)</f>
        <v>1.4680807951523498E-4</v>
      </c>
      <c r="AI600" s="4">
        <f t="shared" si="535"/>
        <v>1.9065861039801194E-4</v>
      </c>
      <c r="AJ600">
        <f t="shared" si="535"/>
        <v>1.0628697646392991E-4</v>
      </c>
      <c r="AK600">
        <f t="shared" si="535"/>
        <v>3.805773919228791E-5</v>
      </c>
      <c r="AL600">
        <f t="shared" si="535"/>
        <v>8.1325081784866759E-5</v>
      </c>
      <c r="AM600">
        <f t="shared" si="535"/>
        <v>1.3341770960265546E-4</v>
      </c>
      <c r="AN600">
        <f t="shared" si="535"/>
        <v>7.0801465802715547E-6</v>
      </c>
      <c r="AO600">
        <f t="shared" si="535"/>
        <v>3.4923392392425496E-5</v>
      </c>
      <c r="AP600">
        <f t="shared" si="535"/>
        <v>3.3075889913857778E-5</v>
      </c>
      <c r="AQ600">
        <f t="shared" si="535"/>
        <v>5.556736429924842E-5</v>
      </c>
      <c r="AR600">
        <f t="shared" si="535"/>
        <v>1.7057579350783967E-5</v>
      </c>
      <c r="AS600">
        <f t="shared" si="535"/>
        <v>5.2229267799607689E-5</v>
      </c>
      <c r="AT600">
        <f t="shared" si="535"/>
        <v>9.9367244179395168E-5</v>
      </c>
      <c r="AV600">
        <v>1.4154788476846529E-2</v>
      </c>
    </row>
    <row r="601" spans="2:48" ht="15.75" thickBot="1">
      <c r="B601" s="3"/>
      <c r="C601" s="3"/>
      <c r="D601" s="3"/>
      <c r="E601" s="3"/>
      <c r="G601" s="3"/>
      <c r="H601" s="2"/>
      <c r="I601" s="3"/>
      <c r="J601" s="3"/>
      <c r="K601" s="3"/>
      <c r="L601" s="3"/>
      <c r="M601" s="3"/>
      <c r="N601" s="3"/>
      <c r="O601" s="3"/>
      <c r="AF601" t="str">
        <v>ERSTE</v>
      </c>
      <c r="AG601">
        <f>COVAR($T$2:$T$588,Q2:Q588)</f>
        <v>1.2700304088748404E-4</v>
      </c>
      <c r="AH601">
        <f t="shared" ref="AH601:AT601" si="536">COVAR($T$2:$T$588,R2:R588)</f>
        <v>3.944959384702204E-4</v>
      </c>
      <c r="AI601">
        <f t="shared" si="536"/>
        <v>1.0628697646392991E-4</v>
      </c>
      <c r="AJ601" s="4">
        <f t="shared" si="536"/>
        <v>7.6461011507007065E-4</v>
      </c>
      <c r="AK601">
        <f t="shared" si="536"/>
        <v>1.2464278701852625E-4</v>
      </c>
      <c r="AL601">
        <f t="shared" si="536"/>
        <v>2.5268706477637472E-4</v>
      </c>
      <c r="AM601">
        <f t="shared" si="536"/>
        <v>3.2995200314928661E-4</v>
      </c>
      <c r="AN601">
        <f t="shared" si="536"/>
        <v>2.8718901968337382E-5</v>
      </c>
      <c r="AO601">
        <f t="shared" si="536"/>
        <v>6.5619611796097842E-5</v>
      </c>
      <c r="AP601">
        <f t="shared" si="536"/>
        <v>1.2425482095372837E-5</v>
      </c>
      <c r="AQ601">
        <f t="shared" si="536"/>
        <v>3.4952579510718228E-5</v>
      </c>
      <c r="AR601">
        <f t="shared" si="536"/>
        <v>4.0934498027695247E-5</v>
      </c>
      <c r="AS601">
        <f t="shared" si="536"/>
        <v>2.9986293763179319E-4</v>
      </c>
      <c r="AT601">
        <f t="shared" si="536"/>
        <v>2.6816472075793683E-4</v>
      </c>
      <c r="AV601">
        <v>1.1970747873996707E-2</v>
      </c>
    </row>
    <row r="602" spans="2:48" ht="15.75" thickBot="1">
      <c r="B602" s="3"/>
      <c r="C602" s="3"/>
      <c r="D602" s="3"/>
      <c r="E602" s="3"/>
      <c r="G602" s="3"/>
      <c r="H602" s="2"/>
      <c r="I602" s="3"/>
      <c r="J602" s="3"/>
      <c r="K602" s="3"/>
      <c r="L602" s="3"/>
      <c r="M602" s="3"/>
      <c r="N602" s="3"/>
      <c r="O602" s="3"/>
      <c r="AF602" t="str">
        <v>FORTUNA</v>
      </c>
      <c r="AG602">
        <f>COVAR($U$2:$U$588,Q2:Q588)</f>
        <v>9.369743907812162E-5</v>
      </c>
      <c r="AH602">
        <f t="shared" ref="AH602:AT602" si="537">COVAR($U$2:$U$588,R2:R588)</f>
        <v>1.4373309084078523E-4</v>
      </c>
      <c r="AI602">
        <f t="shared" si="537"/>
        <v>3.805773919228791E-5</v>
      </c>
      <c r="AJ602">
        <f t="shared" si="537"/>
        <v>1.2464278701852625E-4</v>
      </c>
      <c r="AK602" s="4">
        <f t="shared" si="537"/>
        <v>2.1161637224360538E-4</v>
      </c>
      <c r="AL602">
        <f t="shared" si="537"/>
        <v>7.3649393203845242E-5</v>
      </c>
      <c r="AM602">
        <f t="shared" si="537"/>
        <v>1.1475465476913929E-4</v>
      </c>
      <c r="AN602">
        <f t="shared" si="537"/>
        <v>2.7614216602597231E-5</v>
      </c>
      <c r="AO602">
        <f t="shared" si="537"/>
        <v>2.2560624418684931E-5</v>
      </c>
      <c r="AP602">
        <f t="shared" si="537"/>
        <v>1.7341820341765375E-5</v>
      </c>
      <c r="AQ602">
        <f t="shared" si="537"/>
        <v>2.2752937073149367E-5</v>
      </c>
      <c r="AR602">
        <f t="shared" si="537"/>
        <v>1.9448363011071433E-5</v>
      </c>
      <c r="AS602">
        <f t="shared" si="537"/>
        <v>7.1699413871592372E-5</v>
      </c>
      <c r="AT602">
        <f t="shared" si="537"/>
        <v>6.5950279432557067E-5</v>
      </c>
      <c r="AV602">
        <v>9.8794501208680219E-3</v>
      </c>
    </row>
    <row r="603" spans="2:48" ht="15.75" thickBot="1">
      <c r="B603" s="3"/>
      <c r="C603" s="3"/>
      <c r="D603" s="3"/>
      <c r="E603" s="3"/>
      <c r="G603" s="3"/>
      <c r="H603" s="2"/>
      <c r="I603" s="3"/>
      <c r="J603" s="3"/>
      <c r="K603" s="3"/>
      <c r="L603" s="3"/>
      <c r="M603" s="3"/>
      <c r="N603" s="3"/>
      <c r="O603" s="3"/>
      <c r="AF603" t="str">
        <v>KB</v>
      </c>
      <c r="AG603">
        <f>COVAR($V$2:$V$588,Q2:Q588)</f>
        <v>5.5907510116179514E-5</v>
      </c>
      <c r="AH603">
        <f t="shared" ref="AH603:AT603" si="538">COVAR($V$2:$V$588,R2:R588)</f>
        <v>1.8507774240214778E-4</v>
      </c>
      <c r="AI603">
        <f t="shared" si="538"/>
        <v>8.1325081784866759E-5</v>
      </c>
      <c r="AJ603">
        <f t="shared" si="538"/>
        <v>2.5268706477637472E-4</v>
      </c>
      <c r="AK603">
        <f t="shared" si="538"/>
        <v>7.3649393203845242E-5</v>
      </c>
      <c r="AL603" s="4">
        <f t="shared" si="538"/>
        <v>3.5895007809585809E-4</v>
      </c>
      <c r="AM603">
        <f t="shared" si="538"/>
        <v>1.8742708033032935E-4</v>
      </c>
      <c r="AN603">
        <f t="shared" si="538"/>
        <v>-1.4656383481998409E-5</v>
      </c>
      <c r="AO603">
        <f t="shared" si="538"/>
        <v>5.3185696593667128E-5</v>
      </c>
      <c r="AP603">
        <f t="shared" si="538"/>
        <v>1.790335971196549E-5</v>
      </c>
      <c r="AQ603">
        <f t="shared" si="538"/>
        <v>5.126490731890227E-5</v>
      </c>
      <c r="AR603">
        <f t="shared" si="538"/>
        <v>3.5983789760799595E-5</v>
      </c>
      <c r="AS603">
        <f t="shared" si="538"/>
        <v>1.4470815664668351E-4</v>
      </c>
      <c r="AT603">
        <f t="shared" si="538"/>
        <v>1.6732643284857825E-4</v>
      </c>
      <c r="AV603">
        <v>1.9742162301971553E-2</v>
      </c>
    </row>
    <row r="604" spans="2:48" ht="15.75" thickBot="1">
      <c r="B604" s="3"/>
      <c r="C604" s="3"/>
      <c r="D604" s="3"/>
      <c r="E604" s="3"/>
      <c r="G604" s="3"/>
      <c r="H604" s="2"/>
      <c r="I604" s="3"/>
      <c r="J604" s="3"/>
      <c r="K604" s="3"/>
      <c r="L604" s="3"/>
      <c r="M604" s="3"/>
      <c r="N604" s="3"/>
      <c r="O604" s="3"/>
      <c r="AF604" t="str">
        <v>NWR</v>
      </c>
      <c r="AG604">
        <f>COVAR($W$2:$W$588,Q2:Q588)</f>
        <v>1.6815597311188823E-4</v>
      </c>
      <c r="AH604">
        <f t="shared" ref="AH604:AT604" si="539">COVAR($W$2:$W$588,R2:R588)</f>
        <v>3.6958478052040959E-4</v>
      </c>
      <c r="AI604">
        <f t="shared" si="539"/>
        <v>1.3341770960265546E-4</v>
      </c>
      <c r="AJ604">
        <f t="shared" si="539"/>
        <v>3.2995200314928661E-4</v>
      </c>
      <c r="AK604">
        <f t="shared" si="539"/>
        <v>1.1475465476913929E-4</v>
      </c>
      <c r="AL604">
        <f t="shared" si="539"/>
        <v>1.8742708033032935E-4</v>
      </c>
      <c r="AM604" s="4">
        <f t="shared" si="539"/>
        <v>5.9210809749750523E-4</v>
      </c>
      <c r="AN604">
        <f t="shared" si="539"/>
        <v>-1.4986964480254542E-6</v>
      </c>
      <c r="AO604">
        <f t="shared" si="539"/>
        <v>6.431342674106709E-5</v>
      </c>
      <c r="AP604">
        <f t="shared" si="539"/>
        <v>3.5695804834323213E-5</v>
      </c>
      <c r="AQ604">
        <f t="shared" si="539"/>
        <v>5.7438121120825447E-5</v>
      </c>
      <c r="AR604">
        <f t="shared" si="539"/>
        <v>5.0309580901488691E-5</v>
      </c>
      <c r="AS604">
        <f t="shared" si="539"/>
        <v>1.8854251634639098E-4</v>
      </c>
      <c r="AT604">
        <f t="shared" si="539"/>
        <v>1.9111147927833004E-4</v>
      </c>
      <c r="AV604">
        <v>1.1924306884073078E-2</v>
      </c>
    </row>
    <row r="605" spans="2:48" ht="15.75" thickBot="1">
      <c r="B605" s="3"/>
      <c r="C605" s="3"/>
      <c r="D605" s="3"/>
      <c r="E605" s="3"/>
      <c r="G605" s="3"/>
      <c r="H605" s="2"/>
      <c r="I605" s="3"/>
      <c r="J605" s="3"/>
      <c r="K605" s="3"/>
      <c r="L605" s="3"/>
      <c r="M605" s="3"/>
      <c r="N605" s="3"/>
      <c r="O605" s="3"/>
      <c r="AF605" t="str">
        <v>ORCO</v>
      </c>
      <c r="AG605">
        <f>COVAR($X$2:$X$588,Q2:Q588)</f>
        <v>3.6436203602469365E-5</v>
      </c>
      <c r="AH605">
        <f t="shared" ref="AH605:AT605" si="540">COVAR($X$2:$X$588,R2:R588)</f>
        <v>5.3775348667570164E-5</v>
      </c>
      <c r="AI605">
        <f t="shared" si="540"/>
        <v>7.0801465802715547E-6</v>
      </c>
      <c r="AJ605">
        <f t="shared" si="540"/>
        <v>2.8718901968337382E-5</v>
      </c>
      <c r="AK605">
        <f t="shared" si="540"/>
        <v>2.7614216602597231E-5</v>
      </c>
      <c r="AL605">
        <f t="shared" si="540"/>
        <v>-1.4656383481998409E-5</v>
      </c>
      <c r="AM605">
        <f t="shared" si="540"/>
        <v>-1.4986964480254542E-6</v>
      </c>
      <c r="AN605" s="4">
        <f t="shared" si="540"/>
        <v>1.0366252842169878E-3</v>
      </c>
      <c r="AO605">
        <f t="shared" si="540"/>
        <v>4.6547512501811006E-6</v>
      </c>
      <c r="AP605">
        <f t="shared" si="540"/>
        <v>2.7149745923213639E-5</v>
      </c>
      <c r="AQ605">
        <f t="shared" si="540"/>
        <v>-3.3849247175173357E-6</v>
      </c>
      <c r="AR605">
        <f t="shared" si="540"/>
        <v>4.7831280667789704E-6</v>
      </c>
      <c r="AS605">
        <f t="shared" si="540"/>
        <v>1.5544463721364095E-5</v>
      </c>
      <c r="AT605">
        <f t="shared" si="540"/>
        <v>1.2202142946662615E-5</v>
      </c>
    </row>
    <row r="606" spans="2:48" ht="15.75" thickBot="1">
      <c r="B606" s="3"/>
      <c r="C606" s="3"/>
      <c r="D606" s="3"/>
      <c r="E606" s="3"/>
      <c r="G606" s="3"/>
      <c r="H606" s="2"/>
      <c r="I606" s="3"/>
      <c r="J606" s="3"/>
      <c r="K606" s="3"/>
      <c r="L606" s="3"/>
      <c r="M606" s="3"/>
      <c r="N606" s="3"/>
      <c r="O606" s="3"/>
      <c r="AF606" t="str">
        <v>PEGAS</v>
      </c>
      <c r="AG606">
        <f>COVAR($Y$2:$Y$588,Q2:Q588)</f>
        <v>4.3765372016044637E-5</v>
      </c>
      <c r="AH606">
        <f t="shared" ref="AH606:AT606" si="541">COVAR($Y$2:$Y$588,R2:R588)</f>
        <v>8.2307448375352942E-5</v>
      </c>
      <c r="AI606">
        <f t="shared" si="541"/>
        <v>3.4923392392425496E-5</v>
      </c>
      <c r="AJ606">
        <f t="shared" si="541"/>
        <v>6.5619611796097842E-5</v>
      </c>
      <c r="AK606">
        <f t="shared" si="541"/>
        <v>2.2560624418684931E-5</v>
      </c>
      <c r="AL606">
        <f t="shared" si="541"/>
        <v>5.3185696593667128E-5</v>
      </c>
      <c r="AM606">
        <f t="shared" si="541"/>
        <v>6.431342674106709E-5</v>
      </c>
      <c r="AN606">
        <f t="shared" si="541"/>
        <v>4.6547512501811006E-6</v>
      </c>
      <c r="AO606" s="4">
        <f t="shared" si="541"/>
        <v>1.1079918444022364E-4</v>
      </c>
      <c r="AP606">
        <f t="shared" si="541"/>
        <v>1.3376753899284541E-5</v>
      </c>
      <c r="AQ606">
        <f t="shared" si="541"/>
        <v>2.6616206976909052E-5</v>
      </c>
      <c r="AR606">
        <f t="shared" si="541"/>
        <v>2.2028009534268303E-5</v>
      </c>
      <c r="AS606">
        <f t="shared" si="541"/>
        <v>3.4501006548420091E-5</v>
      </c>
      <c r="AT606">
        <f t="shared" si="541"/>
        <v>4.4859441501115078E-5</v>
      </c>
    </row>
    <row r="607" spans="2:48" ht="15.75" thickBot="1">
      <c r="B607" s="3"/>
      <c r="C607" s="3"/>
      <c r="D607" s="3"/>
      <c r="E607" s="3"/>
      <c r="G607" s="3"/>
      <c r="H607" s="2"/>
      <c r="I607" s="3"/>
      <c r="J607" s="3"/>
      <c r="K607" s="3"/>
      <c r="L607" s="3"/>
      <c r="M607" s="3"/>
      <c r="N607" s="3"/>
      <c r="O607" s="3"/>
      <c r="AF607" t="str">
        <v>PM</v>
      </c>
      <c r="AG607">
        <f>COVAR($Z$2:$Z$588,Q2:Q588)</f>
        <v>3.6523887671130708E-5</v>
      </c>
      <c r="AH607">
        <f t="shared" ref="AH607:AT607" si="542">COVAR($Z$2:$Z$588,R2:R588)</f>
        <v>6.4006301533684804E-5</v>
      </c>
      <c r="AI607">
        <f t="shared" si="542"/>
        <v>3.3075889913857778E-5</v>
      </c>
      <c r="AJ607">
        <f t="shared" si="542"/>
        <v>1.2425482095372837E-5</v>
      </c>
      <c r="AK607">
        <f t="shared" si="542"/>
        <v>1.7341820341765375E-5</v>
      </c>
      <c r="AL607">
        <f t="shared" si="542"/>
        <v>1.790335971196549E-5</v>
      </c>
      <c r="AM607">
        <f t="shared" si="542"/>
        <v>3.5695804834323213E-5</v>
      </c>
      <c r="AN607">
        <f t="shared" si="542"/>
        <v>2.7149745923213639E-5</v>
      </c>
      <c r="AO607">
        <f t="shared" si="542"/>
        <v>1.3376753899284541E-5</v>
      </c>
      <c r="AP607" s="4">
        <f t="shared" si="542"/>
        <v>2.003580368242673E-4</v>
      </c>
      <c r="AQ607">
        <f t="shared" si="542"/>
        <v>2.1482761400566184E-5</v>
      </c>
      <c r="AR607">
        <f t="shared" si="542"/>
        <v>1.8093432460316802E-5</v>
      </c>
      <c r="AS607">
        <f t="shared" si="542"/>
        <v>2.0630987388023917E-5</v>
      </c>
      <c r="AT607">
        <f t="shared" si="542"/>
        <v>2.7917473534814785E-5</v>
      </c>
    </row>
    <row r="608" spans="2:48" ht="15.75" thickBot="1">
      <c r="B608" s="3"/>
      <c r="C608" s="3"/>
      <c r="D608" s="3"/>
      <c r="E608" s="3"/>
      <c r="G608" s="3"/>
      <c r="H608" s="2"/>
      <c r="I608" s="3"/>
      <c r="J608" s="3"/>
      <c r="K608" s="3"/>
      <c r="L608" s="3"/>
      <c r="M608" s="3"/>
      <c r="N608" s="3"/>
      <c r="O608" s="3"/>
      <c r="AF608" t="str">
        <v>TELEFONICA</v>
      </c>
      <c r="AG608">
        <f>COVAR($AA$2:$AA$588,Q2:Q588)</f>
        <v>5.0914093236208204E-5</v>
      </c>
      <c r="AH608">
        <f t="shared" ref="AH608:AT608" si="543">COVAR($AA$2:$AA$588,R2:R588)</f>
        <v>5.2492380204203466E-5</v>
      </c>
      <c r="AI608">
        <f t="shared" si="543"/>
        <v>5.556736429924842E-5</v>
      </c>
      <c r="AJ608">
        <f t="shared" si="543"/>
        <v>3.4952579510718228E-5</v>
      </c>
      <c r="AK608">
        <f t="shared" si="543"/>
        <v>2.2752937073149367E-5</v>
      </c>
      <c r="AL608">
        <f t="shared" si="543"/>
        <v>5.126490731890227E-5</v>
      </c>
      <c r="AM608">
        <f t="shared" si="543"/>
        <v>5.7438121120825447E-5</v>
      </c>
      <c r="AN608">
        <f t="shared" si="543"/>
        <v>-3.3849247175173357E-6</v>
      </c>
      <c r="AO608">
        <f t="shared" si="543"/>
        <v>2.6616206976909052E-5</v>
      </c>
      <c r="AP608">
        <f t="shared" si="543"/>
        <v>2.1482761400566184E-5</v>
      </c>
      <c r="AQ608" s="4">
        <f t="shared" si="543"/>
        <v>1.4329880466279666E-4</v>
      </c>
      <c r="AR608">
        <f t="shared" si="543"/>
        <v>1.5412448782127848E-5</v>
      </c>
      <c r="AS608">
        <f t="shared" si="543"/>
        <v>3.3645839355710892E-5</v>
      </c>
      <c r="AT608">
        <f t="shared" si="543"/>
        <v>6.024943820568025E-5</v>
      </c>
    </row>
    <row r="609" spans="2:46" ht="15.75" thickBot="1">
      <c r="B609" s="3"/>
      <c r="C609" s="3"/>
      <c r="D609" s="3"/>
      <c r="E609" s="3"/>
      <c r="G609" s="3"/>
      <c r="H609" s="2"/>
      <c r="I609" s="3"/>
      <c r="J609" s="3"/>
      <c r="K609" s="3"/>
      <c r="L609" s="3"/>
      <c r="M609" s="3"/>
      <c r="N609" s="3"/>
      <c r="O609" s="3"/>
      <c r="AF609" t="str">
        <v>UNI</v>
      </c>
      <c r="AG609">
        <f>COVAR($AB$2:$AB$588,Q2:Q588)</f>
        <v>2.1766000622091189E-5</v>
      </c>
      <c r="AH609">
        <f t="shared" ref="AH609:AT609" si="544">COVAR($AB$2:$AB$588,R2:R588)</f>
        <v>6.0457327001237043E-5</v>
      </c>
      <c r="AI609">
        <f t="shared" si="544"/>
        <v>1.7057579350783967E-5</v>
      </c>
      <c r="AJ609">
        <f t="shared" si="544"/>
        <v>4.0934498027695247E-5</v>
      </c>
      <c r="AK609">
        <f t="shared" si="544"/>
        <v>1.9448363011071433E-5</v>
      </c>
      <c r="AL609">
        <f t="shared" si="544"/>
        <v>3.5983789760799595E-5</v>
      </c>
      <c r="AM609">
        <f t="shared" si="544"/>
        <v>5.0309580901488691E-5</v>
      </c>
      <c r="AN609">
        <f t="shared" si="544"/>
        <v>4.7831280667789704E-6</v>
      </c>
      <c r="AO609">
        <f t="shared" si="544"/>
        <v>2.2028009534268303E-5</v>
      </c>
      <c r="AP609">
        <f t="shared" si="544"/>
        <v>1.8093432460316802E-5</v>
      </c>
      <c r="AQ609">
        <f t="shared" si="544"/>
        <v>1.5412448782127848E-5</v>
      </c>
      <c r="AR609" s="4">
        <f t="shared" si="544"/>
        <v>9.7603534690719171E-5</v>
      </c>
      <c r="AS609">
        <f t="shared" si="544"/>
        <v>3.1852180209593558E-5</v>
      </c>
      <c r="AT609">
        <f t="shared" si="544"/>
        <v>3.153035874616179E-5</v>
      </c>
    </row>
    <row r="610" spans="2:46" ht="15.75" thickBot="1">
      <c r="B610" s="3"/>
      <c r="C610" s="3"/>
      <c r="D610" s="3"/>
      <c r="E610" s="3"/>
      <c r="G610" s="3"/>
      <c r="H610" s="2"/>
      <c r="I610" s="3"/>
      <c r="J610" s="3"/>
      <c r="K610" s="3"/>
      <c r="L610" s="3"/>
      <c r="M610" s="3"/>
      <c r="N610" s="3"/>
      <c r="O610" s="3"/>
      <c r="AF610" t="str">
        <v>VIG</v>
      </c>
      <c r="AG610">
        <f>COVAR($AC$2:$AC$588,Q2:Q588)</f>
        <v>7.9717722269855804E-5</v>
      </c>
      <c r="AH610">
        <f t="shared" ref="AH610:AT610" si="545">COVAR($AC$2:$AC$588,R2:R588)</f>
        <v>2.3858021673821153E-4</v>
      </c>
      <c r="AI610">
        <f t="shared" si="545"/>
        <v>5.2229267799607689E-5</v>
      </c>
      <c r="AJ610">
        <f t="shared" si="545"/>
        <v>2.9986293763179319E-4</v>
      </c>
      <c r="AK610">
        <f t="shared" si="545"/>
        <v>7.1699413871592372E-5</v>
      </c>
      <c r="AL610">
        <f t="shared" si="545"/>
        <v>1.4470815664668351E-4</v>
      </c>
      <c r="AM610">
        <f t="shared" si="545"/>
        <v>1.8854251634639098E-4</v>
      </c>
      <c r="AN610">
        <f t="shared" si="545"/>
        <v>1.5544463721364095E-5</v>
      </c>
      <c r="AO610">
        <f t="shared" si="545"/>
        <v>3.4501006548420091E-5</v>
      </c>
      <c r="AP610">
        <f t="shared" si="545"/>
        <v>2.0630987388023917E-5</v>
      </c>
      <c r="AQ610">
        <f t="shared" si="545"/>
        <v>3.3645839355710892E-5</v>
      </c>
      <c r="AR610">
        <f t="shared" si="545"/>
        <v>3.1852180209593558E-5</v>
      </c>
      <c r="AS610" s="4">
        <f t="shared" si="545"/>
        <v>3.8975297235738666E-4</v>
      </c>
      <c r="AT610">
        <f t="shared" si="545"/>
        <v>1.4321350702159791E-4</v>
      </c>
    </row>
    <row r="611" spans="2:46" ht="15.75" thickBot="1">
      <c r="B611" s="3"/>
      <c r="C611" s="3"/>
      <c r="D611" s="3"/>
      <c r="E611" s="3"/>
      <c r="G611" s="3"/>
      <c r="H611" s="2"/>
      <c r="I611" s="3"/>
      <c r="J611" s="3"/>
      <c r="K611" s="3"/>
      <c r="L611" s="3"/>
      <c r="M611" s="3"/>
      <c r="N611" s="3"/>
      <c r="O611" s="3"/>
      <c r="AF611" t="str">
        <v>PX</v>
      </c>
      <c r="AG611">
        <f>COVAR($AD$2:$AD$588,Q2:Q588)</f>
        <v>8.3022174540826812E-5</v>
      </c>
      <c r="AH611">
        <f t="shared" ref="AH611:AT611" si="546">COVAR($AD$2:$AD$588,R2:R588)</f>
        <v>2.0715345723969331E-4</v>
      </c>
      <c r="AI611">
        <f t="shared" si="546"/>
        <v>9.9367244179395168E-5</v>
      </c>
      <c r="AJ611">
        <f t="shared" si="546"/>
        <v>2.6816472075793683E-4</v>
      </c>
      <c r="AK611">
        <f t="shared" si="546"/>
        <v>6.5950279432557067E-5</v>
      </c>
      <c r="AL611">
        <f t="shared" si="546"/>
        <v>1.6732643284857825E-4</v>
      </c>
      <c r="AM611">
        <f t="shared" si="546"/>
        <v>1.9111147927833004E-4</v>
      </c>
      <c r="AN611">
        <f t="shared" si="546"/>
        <v>1.2202142946662615E-5</v>
      </c>
      <c r="AO611">
        <f t="shared" si="546"/>
        <v>4.4859441501115078E-5</v>
      </c>
      <c r="AP611">
        <f t="shared" si="546"/>
        <v>2.7917473534814785E-5</v>
      </c>
      <c r="AQ611">
        <f t="shared" si="546"/>
        <v>6.024943820568025E-5</v>
      </c>
      <c r="AR611">
        <f t="shared" si="546"/>
        <v>3.153035874616179E-5</v>
      </c>
      <c r="AS611">
        <f t="shared" si="546"/>
        <v>1.4321350702159791E-4</v>
      </c>
      <c r="AT611" s="4">
        <f t="shared" si="546"/>
        <v>1.4218909466555261E-4</v>
      </c>
    </row>
    <row r="612" spans="2:46" ht="15.75" thickBot="1">
      <c r="B612" s="3"/>
      <c r="C612" s="3"/>
      <c r="D612" s="3"/>
      <c r="E612" s="3"/>
      <c r="G612" s="3"/>
      <c r="H612" s="2"/>
      <c r="I612" s="3"/>
      <c r="J612" s="3"/>
      <c r="K612" s="3"/>
      <c r="L612" s="3"/>
      <c r="M612" s="3"/>
      <c r="N612" s="3"/>
      <c r="O612" s="3"/>
    </row>
    <row r="613" spans="2:46" ht="15.75" thickBot="1">
      <c r="B613" s="3"/>
      <c r="C613" s="3"/>
      <c r="D613" s="3"/>
      <c r="E613" s="3"/>
      <c r="G613" s="3"/>
      <c r="H613" s="2"/>
      <c r="I613" s="3"/>
      <c r="J613" s="3"/>
      <c r="K613" s="3"/>
      <c r="L613" s="3"/>
      <c r="M613" s="3"/>
      <c r="N613" s="3"/>
      <c r="O613" s="3"/>
      <c r="AF613" t="s">
        <v>98</v>
      </c>
    </row>
    <row r="614" spans="2:46" ht="15.75" thickBot="1">
      <c r="B614" s="3"/>
      <c r="C614" s="3"/>
      <c r="D614" s="3"/>
      <c r="E614" s="3"/>
      <c r="G614" s="3"/>
      <c r="H614" s="2"/>
      <c r="I614" s="3"/>
      <c r="J614" s="3"/>
      <c r="K614" s="3"/>
      <c r="L614" s="3"/>
      <c r="M614" s="3"/>
      <c r="N614" s="3"/>
      <c r="O614" s="3"/>
      <c r="AG614" t="s">
        <v>1</v>
      </c>
      <c r="AH614" t="s">
        <v>2</v>
      </c>
      <c r="AI614" t="s">
        <v>3</v>
      </c>
      <c r="AJ614" t="s">
        <v>4</v>
      </c>
      <c r="AK614" t="s">
        <v>5</v>
      </c>
      <c r="AL614" t="s">
        <v>6</v>
      </c>
      <c r="AM614" t="s">
        <v>7</v>
      </c>
      <c r="AN614" t="s">
        <v>8</v>
      </c>
      <c r="AO614" t="s">
        <v>9</v>
      </c>
      <c r="AP614" t="s">
        <v>10</v>
      </c>
      <c r="AQ614" t="s">
        <v>11</v>
      </c>
      <c r="AR614" t="s">
        <v>12</v>
      </c>
      <c r="AS614" t="s">
        <v>13</v>
      </c>
      <c r="AT614" t="s">
        <v>14</v>
      </c>
    </row>
    <row r="615" spans="2:46" ht="15.75" thickBot="1">
      <c r="B615" s="3"/>
      <c r="C615" s="3"/>
      <c r="D615" s="3"/>
      <c r="E615" s="3"/>
      <c r="G615" s="3"/>
      <c r="H615" s="2"/>
      <c r="I615" s="3"/>
      <c r="J615" s="3"/>
      <c r="K615" s="3"/>
      <c r="L615" s="3"/>
      <c r="M615" s="3"/>
      <c r="N615" s="3"/>
      <c r="O615" s="3"/>
      <c r="AF615" t="str">
        <f t="array" ref="AF615:AF628">TRANSPOSE(AG614:AT614)</f>
        <v>AAA</v>
      </c>
      <c r="AG615" s="53">
        <f>AG598/(AG$591*$AV591)</f>
        <v>1.0000000000000002</v>
      </c>
      <c r="AH615">
        <f t="shared" ref="AH615:AT615" si="547">AH598/(AH$591*$AV591)</f>
        <v>0.28347657903606077</v>
      </c>
      <c r="AI615">
        <f t="shared" si="547"/>
        <v>0.29087422413584774</v>
      </c>
      <c r="AJ615">
        <f t="shared" si="547"/>
        <v>0.23596720283816974</v>
      </c>
      <c r="AK615">
        <f t="shared" si="547"/>
        <v>0.33091056480428344</v>
      </c>
      <c r="AL615">
        <f t="shared" si="547"/>
        <v>0.15160400322352702</v>
      </c>
      <c r="AM615">
        <f t="shared" si="547"/>
        <v>0.35503350730119226</v>
      </c>
      <c r="AN615" s="58">
        <f t="shared" si="547"/>
        <v>5.8140634345127437E-2</v>
      </c>
      <c r="AO615">
        <f t="shared" si="547"/>
        <v>0.21360916725321183</v>
      </c>
      <c r="AP615">
        <f t="shared" si="547"/>
        <v>0.13256569681269315</v>
      </c>
      <c r="AQ615">
        <f t="shared" si="547"/>
        <v>0.21851148778537968</v>
      </c>
      <c r="AR615">
        <f t="shared" si="547"/>
        <v>0.11318878775977653</v>
      </c>
      <c r="AS615">
        <f t="shared" si="547"/>
        <v>0.20745203899360642</v>
      </c>
      <c r="AT615">
        <f t="shared" si="547"/>
        <v>0.35769964094617046</v>
      </c>
    </row>
    <row r="616" spans="2:46" ht="15.75" thickBot="1">
      <c r="B616" s="3"/>
      <c r="C616" s="3"/>
      <c r="D616" s="3"/>
      <c r="E616" s="3"/>
      <c r="G616" s="3"/>
      <c r="H616" s="2"/>
      <c r="I616" s="3"/>
      <c r="J616" s="3"/>
      <c r="K616" s="3"/>
      <c r="L616" s="3"/>
      <c r="M616" s="3"/>
      <c r="N616" s="3"/>
      <c r="O616" s="3"/>
      <c r="AF616" t="str">
        <v>CETV</v>
      </c>
      <c r="AG616" s="53">
        <f t="shared" ref="AG616:AT628" si="548">AG599/(AG$591*$AV592)</f>
        <v>0.28347657903606077</v>
      </c>
      <c r="AH616" s="53">
        <f t="shared" si="548"/>
        <v>1</v>
      </c>
      <c r="AI616">
        <f t="shared" si="548"/>
        <v>0.33830608310402438</v>
      </c>
      <c r="AJ616">
        <f t="shared" si="548"/>
        <v>0.4539526732902911</v>
      </c>
      <c r="AK616">
        <f t="shared" si="548"/>
        <v>0.31439106396976002</v>
      </c>
      <c r="AL616">
        <f t="shared" si="548"/>
        <v>0.3108316461259743</v>
      </c>
      <c r="AM616">
        <f t="shared" si="548"/>
        <v>0.48328313470124878</v>
      </c>
      <c r="AN616" s="58">
        <f t="shared" si="548"/>
        <v>5.3144753546282973E-2</v>
      </c>
      <c r="AO616">
        <f t="shared" si="548"/>
        <v>0.24880489338469955</v>
      </c>
      <c r="AP616">
        <f t="shared" si="548"/>
        <v>0.14388231291244916</v>
      </c>
      <c r="AQ616">
        <f t="shared" si="548"/>
        <v>0.13952853782438174</v>
      </c>
      <c r="AR616">
        <f t="shared" si="548"/>
        <v>0.19471716154593874</v>
      </c>
      <c r="AS616">
        <f t="shared" si="548"/>
        <v>0.38452782548572556</v>
      </c>
      <c r="AT616">
        <f t="shared" si="548"/>
        <v>0.55277335702599362</v>
      </c>
    </row>
    <row r="617" spans="2:46" ht="15.75" thickBot="1">
      <c r="B617" s="3"/>
      <c r="C617" s="3"/>
      <c r="D617" s="3"/>
      <c r="E617" s="3"/>
      <c r="G617" s="3"/>
      <c r="H617" s="2"/>
      <c r="I617" s="3"/>
      <c r="J617" s="3"/>
      <c r="K617" s="3"/>
      <c r="L617" s="3"/>
      <c r="M617" s="3"/>
      <c r="N617" s="3"/>
      <c r="O617" s="3"/>
      <c r="AF617" t="str">
        <v>ČEZ</v>
      </c>
      <c r="AG617" s="53">
        <f t="shared" si="548"/>
        <v>0.29087422413584774</v>
      </c>
      <c r="AH617" s="53">
        <f t="shared" si="548"/>
        <v>0.33830608310402438</v>
      </c>
      <c r="AI617" s="53">
        <f t="shared" si="548"/>
        <v>1</v>
      </c>
      <c r="AJ617">
        <f t="shared" si="548"/>
        <v>0.27837602022140023</v>
      </c>
      <c r="AK617">
        <f t="shared" si="548"/>
        <v>0.18946986314410633</v>
      </c>
      <c r="AL617">
        <f t="shared" si="548"/>
        <v>0.3108703276604331</v>
      </c>
      <c r="AM617">
        <f t="shared" si="548"/>
        <v>0.39708617685475156</v>
      </c>
      <c r="AN617" s="58">
        <f t="shared" si="548"/>
        <v>1.5925868981512763E-2</v>
      </c>
      <c r="AO617">
        <f t="shared" si="548"/>
        <v>0.24028127628724449</v>
      </c>
      <c r="AP617">
        <f t="shared" si="548"/>
        <v>0.16923100839503996</v>
      </c>
      <c r="AQ617">
        <f t="shared" si="548"/>
        <v>0.33617878406689705</v>
      </c>
      <c r="AR617">
        <f t="shared" si="548"/>
        <v>0.12504214517524906</v>
      </c>
      <c r="AS617">
        <f t="shared" si="548"/>
        <v>0.1915980161034859</v>
      </c>
      <c r="AT617">
        <f t="shared" si="548"/>
        <v>0.60350641276026273</v>
      </c>
    </row>
    <row r="618" spans="2:46" ht="15.75" thickBot="1">
      <c r="B618" s="3"/>
      <c r="C618" s="3"/>
      <c r="D618" s="3"/>
      <c r="E618" s="3"/>
      <c r="G618" s="3"/>
      <c r="H618" s="2"/>
      <c r="I618" s="3"/>
      <c r="J618" s="3"/>
      <c r="K618" s="3"/>
      <c r="L618" s="3"/>
      <c r="M618" s="3"/>
      <c r="N618" s="3"/>
      <c r="O618" s="3"/>
      <c r="AF618" t="str">
        <v>ERSTE</v>
      </c>
      <c r="AG618" s="53">
        <f t="shared" si="548"/>
        <v>0.23596720283816974</v>
      </c>
      <c r="AH618" s="53">
        <f t="shared" si="548"/>
        <v>0.4539526732902911</v>
      </c>
      <c r="AI618" s="53">
        <f t="shared" si="548"/>
        <v>0.27837602022140023</v>
      </c>
      <c r="AJ618" s="53">
        <f t="shared" si="548"/>
        <v>0.99999999999999989</v>
      </c>
      <c r="AK618">
        <f t="shared" si="548"/>
        <v>0.30986498208024676</v>
      </c>
      <c r="AL618">
        <f t="shared" si="548"/>
        <v>0.4823318769500089</v>
      </c>
      <c r="AM618">
        <f t="shared" si="548"/>
        <v>0.49037717749542048</v>
      </c>
      <c r="AN618" s="58">
        <f t="shared" si="548"/>
        <v>3.2257961031063022E-2</v>
      </c>
      <c r="AO618">
        <f t="shared" si="548"/>
        <v>0.22544746452907952</v>
      </c>
      <c r="AP618" s="58">
        <f t="shared" si="548"/>
        <v>3.174606086322785E-2</v>
      </c>
      <c r="AQ618">
        <f t="shared" si="548"/>
        <v>0.10559368082715942</v>
      </c>
      <c r="AR618">
        <f t="shared" si="548"/>
        <v>0.14984307494321569</v>
      </c>
      <c r="AS618">
        <f t="shared" si="548"/>
        <v>0.54929804560167028</v>
      </c>
      <c r="AT618" s="60">
        <f t="shared" si="548"/>
        <v>0.81329570403658269</v>
      </c>
    </row>
    <row r="619" spans="2:46" ht="15.75" thickBot="1">
      <c r="B619" s="3"/>
      <c r="C619" s="3"/>
      <c r="D619" s="3"/>
      <c r="E619" s="3"/>
      <c r="G619" s="3"/>
      <c r="H619" s="2"/>
      <c r="I619" s="3"/>
      <c r="J619" s="3"/>
      <c r="K619" s="3"/>
      <c r="L619" s="3"/>
      <c r="M619" s="3"/>
      <c r="N619" s="3"/>
      <c r="O619" s="3"/>
      <c r="AF619" t="str">
        <v>FORTUNA</v>
      </c>
      <c r="AG619" s="53">
        <f t="shared" si="548"/>
        <v>0.33091056480428344</v>
      </c>
      <c r="AH619" s="53">
        <f t="shared" si="548"/>
        <v>0.31439106396976002</v>
      </c>
      <c r="AI619" s="53">
        <f t="shared" si="548"/>
        <v>0.18946986314410633</v>
      </c>
      <c r="AJ619" s="53">
        <f t="shared" si="548"/>
        <v>0.30986498208024676</v>
      </c>
      <c r="AK619" s="53">
        <f t="shared" si="548"/>
        <v>0.99999999999999989</v>
      </c>
      <c r="AL619">
        <f t="shared" si="548"/>
        <v>0.26722526380851608</v>
      </c>
      <c r="AM619">
        <f t="shared" si="548"/>
        <v>0.32418668839250109</v>
      </c>
      <c r="AN619" s="58">
        <f t="shared" si="548"/>
        <v>5.8958604537132107E-2</v>
      </c>
      <c r="AO619">
        <f t="shared" si="548"/>
        <v>0.14733577140516449</v>
      </c>
      <c r="AP619" s="58">
        <f t="shared" si="548"/>
        <v>8.4220277173536806E-2</v>
      </c>
      <c r="AQ619">
        <f t="shared" si="548"/>
        <v>0.13065966770979309</v>
      </c>
      <c r="AR619">
        <f t="shared" si="548"/>
        <v>0.13532425560175879</v>
      </c>
      <c r="AS619">
        <f t="shared" si="548"/>
        <v>0.24965844143062579</v>
      </c>
      <c r="AT619">
        <f t="shared" si="548"/>
        <v>0.3801971552367025</v>
      </c>
    </row>
    <row r="620" spans="2:46" ht="15.75" thickBot="1">
      <c r="B620" s="3"/>
      <c r="C620" s="3"/>
      <c r="D620" s="3"/>
      <c r="E620" s="3"/>
      <c r="G620" s="3"/>
      <c r="H620" s="2"/>
      <c r="I620" s="3"/>
      <c r="J620" s="3"/>
      <c r="K620" s="3"/>
      <c r="L620" s="3"/>
      <c r="M620" s="3"/>
      <c r="N620" s="3"/>
      <c r="O620" s="3"/>
      <c r="AF620" t="str">
        <v>KB</v>
      </c>
      <c r="AG620" s="53">
        <f t="shared" si="548"/>
        <v>0.15160400322352702</v>
      </c>
      <c r="AH620" s="53">
        <f t="shared" si="548"/>
        <v>0.3108316461259743</v>
      </c>
      <c r="AI620" s="53">
        <f t="shared" si="548"/>
        <v>0.3108703276604331</v>
      </c>
      <c r="AJ620" s="53">
        <f t="shared" si="548"/>
        <v>0.4823318769500089</v>
      </c>
      <c r="AK620" s="53">
        <f t="shared" si="548"/>
        <v>0.26722526380851608</v>
      </c>
      <c r="AL620" s="53">
        <f t="shared" si="548"/>
        <v>1.0000000000000002</v>
      </c>
      <c r="AM620">
        <f t="shared" si="548"/>
        <v>0.4065507940848298</v>
      </c>
      <c r="AN620" s="58">
        <f t="shared" si="548"/>
        <v>-2.4026963847152909E-2</v>
      </c>
      <c r="AO620">
        <f t="shared" si="548"/>
        <v>0.26669172705610517</v>
      </c>
      <c r="AP620" s="58">
        <f t="shared" si="548"/>
        <v>6.6759661756918706E-2</v>
      </c>
      <c r="AQ620">
        <f t="shared" si="548"/>
        <v>0.22603821372926147</v>
      </c>
      <c r="AR620">
        <f t="shared" si="548"/>
        <v>0.19224590675240288</v>
      </c>
      <c r="AS620">
        <f t="shared" si="548"/>
        <v>0.38688444355825374</v>
      </c>
      <c r="AT620" s="60">
        <f t="shared" si="548"/>
        <v>0.74065231062375902</v>
      </c>
    </row>
    <row r="621" spans="2:46" ht="15.75" thickBot="1">
      <c r="B621" s="3"/>
      <c r="C621" s="3"/>
      <c r="D621" s="3"/>
      <c r="E621" s="3"/>
      <c r="G621" s="3"/>
      <c r="H621" s="2"/>
      <c r="I621" s="3"/>
      <c r="J621" s="3"/>
      <c r="K621" s="3"/>
      <c r="L621" s="3"/>
      <c r="M621" s="3"/>
      <c r="N621" s="3"/>
      <c r="O621" s="3"/>
      <c r="AF621" t="str">
        <v>NWR</v>
      </c>
      <c r="AG621" s="53">
        <f t="shared" si="548"/>
        <v>0.35503350730119226</v>
      </c>
      <c r="AH621" s="53">
        <f t="shared" si="548"/>
        <v>0.48328313470124878</v>
      </c>
      <c r="AI621" s="53">
        <f t="shared" si="548"/>
        <v>0.39708617685475156</v>
      </c>
      <c r="AJ621" s="53">
        <f t="shared" si="548"/>
        <v>0.49037717749542048</v>
      </c>
      <c r="AK621" s="53">
        <f t="shared" si="548"/>
        <v>0.32418668839250109</v>
      </c>
      <c r="AL621" s="53">
        <f t="shared" si="548"/>
        <v>0.4065507940848298</v>
      </c>
      <c r="AM621" s="53">
        <f t="shared" si="548"/>
        <v>1</v>
      </c>
      <c r="AN621" s="58">
        <f t="shared" si="548"/>
        <v>-1.9129440991498396E-3</v>
      </c>
      <c r="AO621">
        <f t="shared" si="548"/>
        <v>0.25109199550860878</v>
      </c>
      <c r="AP621">
        <f t="shared" si="548"/>
        <v>0.10363663286942038</v>
      </c>
      <c r="AQ621">
        <f t="shared" si="548"/>
        <v>0.19718707325537635</v>
      </c>
      <c r="AR621">
        <f t="shared" si="548"/>
        <v>0.20927503651520493</v>
      </c>
      <c r="AS621">
        <f t="shared" si="548"/>
        <v>0.3924768821722503</v>
      </c>
      <c r="AT621">
        <f t="shared" si="548"/>
        <v>0.65864762386257103</v>
      </c>
    </row>
    <row r="622" spans="2:46" ht="15.75" thickBot="1">
      <c r="B622" s="3"/>
      <c r="C622" s="3"/>
      <c r="D622" s="3"/>
      <c r="E622" s="3"/>
      <c r="G622" s="3"/>
      <c r="H622" s="2"/>
      <c r="I622" s="3"/>
      <c r="J622" s="3"/>
      <c r="K622" s="3"/>
      <c r="L622" s="3"/>
      <c r="M622" s="3"/>
      <c r="N622" s="3"/>
      <c r="O622" s="3"/>
      <c r="AF622" t="str">
        <v>ORCO</v>
      </c>
      <c r="AG622" s="53">
        <f t="shared" si="548"/>
        <v>5.8140634345127437E-2</v>
      </c>
      <c r="AH622" s="53">
        <f t="shared" si="548"/>
        <v>5.3144753546282973E-2</v>
      </c>
      <c r="AI622" s="53">
        <f t="shared" si="548"/>
        <v>1.5925868981512763E-2</v>
      </c>
      <c r="AJ622" s="53">
        <f t="shared" si="548"/>
        <v>3.2257961031063022E-2</v>
      </c>
      <c r="AK622" s="53">
        <f t="shared" si="548"/>
        <v>5.8958604537132107E-2</v>
      </c>
      <c r="AL622" s="53">
        <f t="shared" si="548"/>
        <v>-2.4026963847152909E-2</v>
      </c>
      <c r="AM622" s="53">
        <f t="shared" si="548"/>
        <v>-1.9129440991498396E-3</v>
      </c>
      <c r="AN622" s="53">
        <f t="shared" si="548"/>
        <v>1.0000000000000002</v>
      </c>
      <c r="AO622" s="58">
        <f t="shared" si="548"/>
        <v>1.3734640509185256E-2</v>
      </c>
      <c r="AP622" s="58">
        <f t="shared" si="548"/>
        <v>5.9573276549928965E-2</v>
      </c>
      <c r="AQ622" s="58">
        <f t="shared" si="548"/>
        <v>-8.7824731677003474E-3</v>
      </c>
      <c r="AR622" s="58">
        <f t="shared" si="548"/>
        <v>1.5037247139464261E-2</v>
      </c>
      <c r="AS622" s="58">
        <f t="shared" si="548"/>
        <v>2.445513850996512E-2</v>
      </c>
      <c r="AT622" s="58">
        <f t="shared" si="548"/>
        <v>3.178279342344769E-2</v>
      </c>
    </row>
    <row r="623" spans="2:46" ht="15.75" thickBot="1">
      <c r="B623" s="3"/>
      <c r="C623" s="3"/>
      <c r="D623" s="3"/>
      <c r="E623" s="3"/>
      <c r="G623" s="3"/>
      <c r="H623" s="2"/>
      <c r="I623" s="3"/>
      <c r="J623" s="3"/>
      <c r="K623" s="3"/>
      <c r="L623" s="3"/>
      <c r="M623" s="3"/>
      <c r="N623" s="3"/>
      <c r="O623" s="3"/>
      <c r="AF623" t="str">
        <v>PEGAS</v>
      </c>
      <c r="AG623" s="53">
        <f t="shared" si="548"/>
        <v>0.21360916725321183</v>
      </c>
      <c r="AH623" s="53">
        <f t="shared" si="548"/>
        <v>0.24880489338469955</v>
      </c>
      <c r="AI623" s="53">
        <f t="shared" si="548"/>
        <v>0.24028127628724449</v>
      </c>
      <c r="AJ623" s="53">
        <f t="shared" si="548"/>
        <v>0.22544746452907952</v>
      </c>
      <c r="AK623" s="53">
        <f t="shared" si="548"/>
        <v>0.14733577140516449</v>
      </c>
      <c r="AL623" s="53">
        <f t="shared" si="548"/>
        <v>0.26669172705610517</v>
      </c>
      <c r="AM623" s="53">
        <f t="shared" si="548"/>
        <v>0.25109199550860878</v>
      </c>
      <c r="AN623" s="53">
        <f t="shared" si="548"/>
        <v>1.3734640509185256E-2</v>
      </c>
      <c r="AO623" s="53">
        <f t="shared" si="548"/>
        <v>1</v>
      </c>
      <c r="AP623" s="58">
        <f t="shared" si="548"/>
        <v>8.97798905179477E-2</v>
      </c>
      <c r="AQ623">
        <f t="shared" si="548"/>
        <v>0.21123048654990995</v>
      </c>
      <c r="AR623">
        <f t="shared" si="548"/>
        <v>0.21182352991317002</v>
      </c>
      <c r="AS623">
        <f t="shared" si="548"/>
        <v>0.16602319441341912</v>
      </c>
      <c r="AT623">
        <f t="shared" si="548"/>
        <v>0.35739826178103662</v>
      </c>
    </row>
    <row r="624" spans="2:46" ht="15.75" thickBot="1">
      <c r="B624" s="3"/>
      <c r="C624" s="3"/>
      <c r="D624" s="3"/>
      <c r="E624" s="3"/>
      <c r="G624" s="3"/>
      <c r="H624" s="2"/>
      <c r="I624" s="3"/>
      <c r="J624" s="3"/>
      <c r="K624" s="3"/>
      <c r="L624" s="3"/>
      <c r="M624" s="3"/>
      <c r="N624" s="3"/>
      <c r="O624" s="3"/>
      <c r="AF624" t="str">
        <v>PM</v>
      </c>
      <c r="AG624" s="53">
        <f t="shared" si="548"/>
        <v>0.13256569681269315</v>
      </c>
      <c r="AH624" s="53">
        <f t="shared" si="548"/>
        <v>0.14388231291244916</v>
      </c>
      <c r="AI624" s="53">
        <f t="shared" si="548"/>
        <v>0.16923100839503996</v>
      </c>
      <c r="AJ624" s="53">
        <f t="shared" si="548"/>
        <v>3.174606086322785E-2</v>
      </c>
      <c r="AK624" s="53">
        <f t="shared" si="548"/>
        <v>8.4220277173536806E-2</v>
      </c>
      <c r="AL624" s="53">
        <f t="shared" si="548"/>
        <v>6.6759661756918706E-2</v>
      </c>
      <c r="AM624" s="53">
        <f t="shared" si="548"/>
        <v>0.10363663286942038</v>
      </c>
      <c r="AN624" s="53">
        <f t="shared" si="548"/>
        <v>5.9573276549928965E-2</v>
      </c>
      <c r="AO624" s="53">
        <f t="shared" si="548"/>
        <v>8.97798905179477E-2</v>
      </c>
      <c r="AP624" s="53">
        <f t="shared" si="548"/>
        <v>1.0000000000000002</v>
      </c>
      <c r="AQ624">
        <f t="shared" si="548"/>
        <v>0.12678428835263372</v>
      </c>
      <c r="AR624">
        <f t="shared" si="548"/>
        <v>0.12938526118534383</v>
      </c>
      <c r="AS624" s="58">
        <f t="shared" si="548"/>
        <v>7.3828137395340721E-2</v>
      </c>
      <c r="AT624">
        <f t="shared" si="548"/>
        <v>0.16540155369144605</v>
      </c>
    </row>
    <row r="625" spans="2:46" ht="15.75" thickBot="1">
      <c r="B625" s="3"/>
      <c r="C625" s="3"/>
      <c r="D625" s="3"/>
      <c r="E625" s="3"/>
      <c r="G625" s="3"/>
      <c r="H625" s="2"/>
      <c r="I625" s="3"/>
      <c r="J625" s="3"/>
      <c r="K625" s="3"/>
      <c r="L625" s="3"/>
      <c r="M625" s="3"/>
      <c r="N625" s="3"/>
      <c r="O625" s="3"/>
      <c r="AF625" t="str">
        <v>TELEFONICA</v>
      </c>
      <c r="AG625" s="53">
        <f t="shared" si="548"/>
        <v>0.21851148778537968</v>
      </c>
      <c r="AH625" s="53">
        <f t="shared" si="548"/>
        <v>0.13952853782438174</v>
      </c>
      <c r="AI625" s="53">
        <f t="shared" si="548"/>
        <v>0.33617878406689705</v>
      </c>
      <c r="AJ625" s="53">
        <f t="shared" si="548"/>
        <v>0.10559368082715942</v>
      </c>
      <c r="AK625" s="53">
        <f t="shared" si="548"/>
        <v>0.13065966770979309</v>
      </c>
      <c r="AL625" s="53">
        <f t="shared" si="548"/>
        <v>0.22603821372926147</v>
      </c>
      <c r="AM625" s="53">
        <f t="shared" si="548"/>
        <v>0.19718707325537635</v>
      </c>
      <c r="AN625" s="53">
        <f t="shared" si="548"/>
        <v>-8.7824731677003474E-3</v>
      </c>
      <c r="AO625" s="53">
        <f t="shared" si="548"/>
        <v>0.21123048654990995</v>
      </c>
      <c r="AP625" s="53">
        <f t="shared" si="548"/>
        <v>0.12678428835263372</v>
      </c>
      <c r="AQ625" s="53">
        <f t="shared" si="548"/>
        <v>0.99999999999999978</v>
      </c>
      <c r="AR625">
        <f t="shared" si="548"/>
        <v>0.13032195598204033</v>
      </c>
      <c r="AS625">
        <f t="shared" si="548"/>
        <v>0.1423689772654981</v>
      </c>
      <c r="AT625">
        <f t="shared" si="548"/>
        <v>0.42208369262031314</v>
      </c>
    </row>
    <row r="626" spans="2:46" ht="15.75" thickBot="1">
      <c r="B626" s="3"/>
      <c r="C626" s="3"/>
      <c r="D626" s="3"/>
      <c r="E626" s="3"/>
      <c r="G626" s="3"/>
      <c r="H626" s="2"/>
      <c r="I626" s="3"/>
      <c r="J626" s="3"/>
      <c r="K626" s="3"/>
      <c r="L626" s="3"/>
      <c r="M626" s="3"/>
      <c r="N626" s="3"/>
      <c r="O626" s="3"/>
      <c r="AF626" t="str">
        <v>UNI</v>
      </c>
      <c r="AG626" s="53">
        <f t="shared" si="548"/>
        <v>0.11318878775977653</v>
      </c>
      <c r="AH626" s="53">
        <f t="shared" si="548"/>
        <v>0.19471716154593874</v>
      </c>
      <c r="AI626" s="53">
        <f t="shared" si="548"/>
        <v>0.12504214517524906</v>
      </c>
      <c r="AJ626" s="53">
        <f t="shared" si="548"/>
        <v>0.14984307494321569</v>
      </c>
      <c r="AK626" s="53">
        <f t="shared" si="548"/>
        <v>0.13532425560175879</v>
      </c>
      <c r="AL626" s="53">
        <f t="shared" si="548"/>
        <v>0.19224590675240288</v>
      </c>
      <c r="AM626" s="53">
        <f t="shared" si="548"/>
        <v>0.20927503651520493</v>
      </c>
      <c r="AN626" s="53">
        <f t="shared" si="548"/>
        <v>1.5037247139464261E-2</v>
      </c>
      <c r="AO626" s="53">
        <f t="shared" si="548"/>
        <v>0.21182352991317002</v>
      </c>
      <c r="AP626" s="53">
        <f t="shared" si="548"/>
        <v>0.12938526118534383</v>
      </c>
      <c r="AQ626" s="53">
        <f t="shared" si="548"/>
        <v>0.13032195598204033</v>
      </c>
      <c r="AR626" s="53">
        <f t="shared" si="548"/>
        <v>1</v>
      </c>
      <c r="AS626">
        <f t="shared" si="548"/>
        <v>0.16330958428638895</v>
      </c>
      <c r="AT626">
        <f t="shared" si="548"/>
        <v>0.26764737891136248</v>
      </c>
    </row>
    <row r="627" spans="2:46" ht="15.75" thickBot="1">
      <c r="B627" s="3"/>
      <c r="C627" s="3"/>
      <c r="D627" s="3"/>
      <c r="E627" s="3"/>
      <c r="G627" s="3"/>
      <c r="H627" s="2"/>
      <c r="I627" s="3"/>
      <c r="J627" s="3"/>
      <c r="K627" s="3"/>
      <c r="L627" s="3"/>
      <c r="M627" s="3"/>
      <c r="N627" s="3"/>
      <c r="O627" s="3"/>
      <c r="AF627" t="str">
        <v>VIG</v>
      </c>
      <c r="AG627" s="53">
        <f t="shared" si="548"/>
        <v>0.20745203899360642</v>
      </c>
      <c r="AH627" s="53">
        <f t="shared" si="548"/>
        <v>0.38452782548572556</v>
      </c>
      <c r="AI627" s="53">
        <f t="shared" si="548"/>
        <v>0.1915980161034859</v>
      </c>
      <c r="AJ627" s="53">
        <f t="shared" si="548"/>
        <v>0.54929804560167028</v>
      </c>
      <c r="AK627" s="53">
        <f t="shared" si="548"/>
        <v>0.24965844143062579</v>
      </c>
      <c r="AL627" s="53">
        <f t="shared" si="548"/>
        <v>0.38688444355825374</v>
      </c>
      <c r="AM627" s="53">
        <f t="shared" si="548"/>
        <v>0.3924768821722503</v>
      </c>
      <c r="AN627" s="53">
        <f t="shared" si="548"/>
        <v>2.445513850996512E-2</v>
      </c>
      <c r="AO627" s="53">
        <f t="shared" si="548"/>
        <v>0.16602319441341912</v>
      </c>
      <c r="AP627" s="53">
        <f t="shared" si="548"/>
        <v>7.3828137395340721E-2</v>
      </c>
      <c r="AQ627" s="53">
        <f t="shared" si="548"/>
        <v>0.1423689772654981</v>
      </c>
      <c r="AR627" s="53">
        <f t="shared" si="548"/>
        <v>0.16330958428638895</v>
      </c>
      <c r="AS627" s="53">
        <f t="shared" si="548"/>
        <v>0.99999999999999989</v>
      </c>
      <c r="AT627">
        <f t="shared" si="548"/>
        <v>0.6083536490974204</v>
      </c>
    </row>
    <row r="628" spans="2:46" ht="15.75" thickBot="1">
      <c r="B628" s="3"/>
      <c r="C628" s="3"/>
      <c r="D628" s="3"/>
      <c r="E628" s="3"/>
      <c r="G628" s="3"/>
      <c r="H628" s="2"/>
      <c r="I628" s="3"/>
      <c r="J628" s="3"/>
      <c r="K628" s="3"/>
      <c r="L628" s="3"/>
      <c r="M628" s="3"/>
      <c r="N628" s="3"/>
      <c r="O628" s="3"/>
      <c r="AF628" t="str">
        <v>PX</v>
      </c>
      <c r="AG628" s="53">
        <f t="shared" si="548"/>
        <v>0.35769964094617046</v>
      </c>
      <c r="AH628" s="53">
        <f t="shared" si="548"/>
        <v>0.55277335702599362</v>
      </c>
      <c r="AI628" s="53">
        <f t="shared" si="548"/>
        <v>0.60350641276026273</v>
      </c>
      <c r="AJ628" s="53">
        <f t="shared" si="548"/>
        <v>0.81329570403658269</v>
      </c>
      <c r="AK628" s="53">
        <f t="shared" si="548"/>
        <v>0.3801971552367025</v>
      </c>
      <c r="AL628" s="53">
        <f t="shared" si="548"/>
        <v>0.74065231062375902</v>
      </c>
      <c r="AM628" s="53">
        <f t="shared" si="548"/>
        <v>0.65864762386257103</v>
      </c>
      <c r="AN628" s="53">
        <f t="shared" si="548"/>
        <v>3.178279342344769E-2</v>
      </c>
      <c r="AO628" s="53">
        <f t="shared" si="548"/>
        <v>0.35739826178103662</v>
      </c>
      <c r="AP628" s="53">
        <f t="shared" si="548"/>
        <v>0.16540155369144605</v>
      </c>
      <c r="AQ628" s="53">
        <f t="shared" si="548"/>
        <v>0.42208369262031314</v>
      </c>
      <c r="AR628" s="53">
        <f t="shared" si="548"/>
        <v>0.26764737891136248</v>
      </c>
      <c r="AS628" s="53">
        <f t="shared" si="548"/>
        <v>0.6083536490974204</v>
      </c>
      <c r="AT628" s="53">
        <f t="shared" si="548"/>
        <v>1.0000000000000002</v>
      </c>
    </row>
    <row r="629" spans="2:46" ht="15.75" thickBot="1">
      <c r="B629" s="3"/>
      <c r="C629" s="3"/>
      <c r="D629" s="3"/>
      <c r="E629" s="3"/>
      <c r="G629" s="3"/>
      <c r="H629" s="2"/>
      <c r="I629" s="3"/>
      <c r="J629" s="3"/>
      <c r="K629" s="3"/>
      <c r="L629" s="3"/>
      <c r="M629" s="3"/>
      <c r="N629" s="3"/>
      <c r="O629" s="3"/>
    </row>
    <row r="630" spans="2:46" ht="15.75" thickBot="1">
      <c r="B630" s="3"/>
      <c r="C630" s="3"/>
      <c r="D630" s="3"/>
      <c r="E630" s="3"/>
      <c r="G630" s="3"/>
      <c r="H630" s="2"/>
      <c r="I630" s="3"/>
      <c r="J630" s="3"/>
      <c r="K630" s="3"/>
      <c r="L630" s="3"/>
      <c r="M630" s="3"/>
      <c r="N630" s="3"/>
      <c r="O630" s="3"/>
      <c r="AG630" s="58"/>
      <c r="AH630" t="s">
        <v>101</v>
      </c>
    </row>
    <row r="631" spans="2:46" ht="15.75" thickBot="1">
      <c r="B631" s="3"/>
      <c r="C631" s="3"/>
      <c r="D631" s="3"/>
      <c r="E631" s="3"/>
      <c r="G631" s="3"/>
      <c r="H631" s="2"/>
      <c r="I631" s="3"/>
      <c r="J631" s="3"/>
      <c r="K631" s="3"/>
      <c r="L631" s="3"/>
      <c r="M631" s="3"/>
      <c r="N631" s="3"/>
      <c r="O631" s="3"/>
      <c r="AG631" s="60"/>
      <c r="AH631" t="s">
        <v>100</v>
      </c>
    </row>
    <row r="632" spans="2:46" ht="15.75" thickBot="1">
      <c r="B632" s="3"/>
      <c r="C632" s="3"/>
      <c r="D632" s="3"/>
      <c r="E632" s="3"/>
      <c r="G632" s="3"/>
      <c r="H632" s="2"/>
      <c r="I632" s="3"/>
      <c r="J632" s="3"/>
      <c r="K632" s="3"/>
      <c r="L632" s="3"/>
      <c r="M632" s="3"/>
      <c r="N632" s="3"/>
      <c r="O632" s="3"/>
    </row>
    <row r="633" spans="2:46" ht="15.75" thickBot="1">
      <c r="B633" s="3"/>
      <c r="C633" s="3"/>
      <c r="D633" s="3"/>
      <c r="E633" s="3"/>
      <c r="G633" s="3"/>
      <c r="H633" s="2"/>
      <c r="I633" s="3"/>
      <c r="J633" s="3"/>
      <c r="K633" s="3"/>
      <c r="L633" s="3"/>
      <c r="M633" s="3"/>
      <c r="N633" s="3"/>
      <c r="O633" s="3"/>
    </row>
    <row r="634" spans="2:46" ht="15.75" thickBot="1">
      <c r="B634" s="3"/>
      <c r="C634" s="3"/>
      <c r="D634" s="3"/>
      <c r="E634" s="3"/>
      <c r="G634" s="3"/>
      <c r="H634" s="2"/>
      <c r="I634" s="3"/>
      <c r="J634" s="3"/>
      <c r="K634" s="3"/>
      <c r="L634" s="3"/>
      <c r="M634" s="3"/>
      <c r="N634" s="3"/>
      <c r="O634" s="3"/>
    </row>
    <row r="635" spans="2:46" ht="15.75" thickBot="1">
      <c r="B635" s="3"/>
      <c r="C635" s="3"/>
      <c r="D635" s="3"/>
      <c r="E635" s="3"/>
      <c r="G635" s="3"/>
      <c r="H635" s="2"/>
      <c r="I635" s="3"/>
      <c r="J635" s="3"/>
      <c r="K635" s="3"/>
      <c r="L635" s="3"/>
      <c r="M635" s="3"/>
      <c r="N635" s="3"/>
      <c r="O635" s="3"/>
    </row>
    <row r="636" spans="2:46" ht="15.75" thickBot="1">
      <c r="B636" s="3"/>
      <c r="C636" s="3"/>
      <c r="D636" s="3"/>
      <c r="E636" s="3"/>
      <c r="G636" s="3"/>
      <c r="H636" s="2"/>
      <c r="I636" s="3"/>
      <c r="J636" s="3"/>
      <c r="K636" s="3"/>
      <c r="L636" s="3"/>
      <c r="M636" s="3"/>
      <c r="N636" s="3"/>
      <c r="O636" s="3"/>
    </row>
    <row r="637" spans="2:46" ht="15.75" thickBot="1">
      <c r="B637" s="3"/>
      <c r="C637" s="3"/>
      <c r="D637" s="3"/>
      <c r="E637" s="3"/>
      <c r="G637" s="3"/>
      <c r="H637" s="2"/>
      <c r="I637" s="3"/>
      <c r="J637" s="3"/>
      <c r="K637" s="3"/>
      <c r="L637" s="3"/>
      <c r="M637" s="3"/>
      <c r="N637" s="3"/>
      <c r="O637" s="3"/>
    </row>
    <row r="638" spans="2:46" ht="15.75" thickBot="1">
      <c r="B638" s="3"/>
      <c r="C638" s="3"/>
      <c r="D638" s="3"/>
      <c r="E638" s="3"/>
      <c r="G638" s="3"/>
      <c r="H638" s="2"/>
      <c r="I638" s="3"/>
      <c r="J638" s="3"/>
      <c r="K638" s="3"/>
      <c r="L638" s="3"/>
      <c r="M638" s="3"/>
      <c r="N638" s="3"/>
      <c r="O638" s="3"/>
    </row>
    <row r="639" spans="2:46" ht="15.75" thickBot="1">
      <c r="B639" s="3"/>
      <c r="C639" s="3"/>
      <c r="D639" s="3"/>
      <c r="E639" s="3"/>
      <c r="G639" s="3"/>
      <c r="H639" s="2"/>
      <c r="I639" s="3"/>
      <c r="J639" s="3"/>
      <c r="K639" s="3"/>
      <c r="L639" s="3"/>
      <c r="M639" s="3"/>
      <c r="N639" s="3"/>
      <c r="O639" s="3"/>
    </row>
    <row r="640" spans="2:46" ht="15.75" thickBot="1">
      <c r="B640" s="3"/>
      <c r="C640" s="3"/>
      <c r="D640" s="3"/>
      <c r="E640" s="3"/>
      <c r="G640" s="3"/>
      <c r="H640" s="2"/>
      <c r="I640" s="3"/>
      <c r="J640" s="3"/>
      <c r="K640" s="3"/>
      <c r="L640" s="3"/>
      <c r="M640" s="3"/>
      <c r="N640" s="3"/>
      <c r="O640" s="3"/>
    </row>
    <row r="641" spans="2:15" ht="15.75" thickBot="1">
      <c r="B641" s="3"/>
      <c r="C641" s="3"/>
      <c r="D641" s="3"/>
      <c r="E641" s="3"/>
      <c r="G641" s="3"/>
      <c r="H641" s="2"/>
      <c r="I641" s="3"/>
      <c r="J641" s="3"/>
      <c r="K641" s="3"/>
      <c r="L641" s="3"/>
      <c r="M641" s="3"/>
      <c r="N641" s="3"/>
      <c r="O641" s="3"/>
    </row>
    <row r="642" spans="2:15" ht="15.75" thickBot="1">
      <c r="B642" s="3"/>
      <c r="C642" s="3"/>
      <c r="D642" s="3"/>
      <c r="E642" s="3"/>
      <c r="G642" s="3"/>
      <c r="H642" s="2"/>
      <c r="I642" s="3"/>
      <c r="J642" s="3"/>
      <c r="K642" s="3"/>
      <c r="L642" s="3"/>
      <c r="M642" s="3"/>
      <c r="N642" s="3"/>
      <c r="O642" s="3"/>
    </row>
    <row r="643" spans="2:15" ht="15.75" thickBot="1">
      <c r="B643" s="3"/>
      <c r="C643" s="3"/>
      <c r="D643" s="3"/>
      <c r="E643" s="3"/>
      <c r="G643" s="3"/>
      <c r="H643" s="2"/>
      <c r="I643" s="3"/>
      <c r="J643" s="3"/>
      <c r="K643" s="3"/>
      <c r="L643" s="3"/>
      <c r="M643" s="3"/>
      <c r="N643" s="3"/>
      <c r="O643" s="3"/>
    </row>
    <row r="644" spans="2:15" ht="15.75" thickBot="1">
      <c r="B644" s="3"/>
      <c r="C644" s="3"/>
      <c r="D644" s="3"/>
      <c r="E644" s="3"/>
      <c r="G644" s="3"/>
      <c r="H644" s="2"/>
      <c r="I644" s="3"/>
      <c r="J644" s="3"/>
      <c r="K644" s="3"/>
      <c r="L644" s="3"/>
      <c r="M644" s="3"/>
      <c r="N644" s="3"/>
      <c r="O644" s="3"/>
    </row>
    <row r="645" spans="2:15" ht="15.75" thickBot="1">
      <c r="B645" s="3"/>
      <c r="C645" s="3"/>
      <c r="D645" s="3"/>
      <c r="E645" s="3"/>
      <c r="G645" s="3"/>
      <c r="H645" s="2"/>
      <c r="I645" s="3"/>
      <c r="J645" s="3"/>
      <c r="K645" s="3"/>
      <c r="L645" s="3"/>
      <c r="M645" s="3"/>
      <c r="N645" s="3"/>
      <c r="O645" s="3"/>
    </row>
    <row r="646" spans="2:15" ht="15.75" thickBot="1">
      <c r="B646" s="3"/>
      <c r="C646" s="3"/>
      <c r="D646" s="3"/>
      <c r="E646" s="3"/>
      <c r="G646" s="3"/>
      <c r="H646" s="2"/>
      <c r="I646" s="3"/>
      <c r="J646" s="3"/>
      <c r="K646" s="3"/>
      <c r="L646" s="3"/>
      <c r="M646" s="3"/>
      <c r="N646" s="3"/>
      <c r="O646" s="3"/>
    </row>
    <row r="647" spans="2:15" ht="15.75" thickBot="1">
      <c r="B647" s="3"/>
      <c r="C647" s="3"/>
      <c r="D647" s="3"/>
      <c r="E647" s="3"/>
      <c r="G647" s="3"/>
      <c r="H647" s="2"/>
      <c r="I647" s="3"/>
      <c r="J647" s="3"/>
      <c r="K647" s="3"/>
      <c r="L647" s="3"/>
      <c r="M647" s="3"/>
      <c r="N647" s="3"/>
      <c r="O647" s="3"/>
    </row>
    <row r="648" spans="2:15" ht="15.75" thickBot="1">
      <c r="B648" s="3"/>
      <c r="C648" s="3"/>
      <c r="D648" s="3"/>
      <c r="E648" s="3"/>
      <c r="G648" s="3"/>
      <c r="H648" s="2"/>
      <c r="I648" s="3"/>
      <c r="J648" s="3"/>
      <c r="K648" s="3"/>
      <c r="L648" s="3"/>
      <c r="M648" s="3"/>
      <c r="N648" s="3"/>
      <c r="O648" s="3"/>
    </row>
    <row r="649" spans="2:15" ht="15.75" thickBot="1">
      <c r="B649" s="3"/>
      <c r="C649" s="3"/>
      <c r="D649" s="3"/>
      <c r="E649" s="3"/>
      <c r="G649" s="3"/>
      <c r="H649" s="2"/>
      <c r="I649" s="3"/>
      <c r="J649" s="3"/>
      <c r="K649" s="3"/>
      <c r="L649" s="3"/>
      <c r="M649" s="3"/>
      <c r="N649" s="3"/>
      <c r="O649" s="3"/>
    </row>
    <row r="650" spans="2:15" ht="15.75" thickBot="1">
      <c r="B650" s="3"/>
      <c r="C650" s="3"/>
      <c r="D650" s="3"/>
      <c r="E650" s="3"/>
      <c r="G650" s="3"/>
      <c r="H650" s="2"/>
      <c r="I650" s="3"/>
      <c r="J650" s="3"/>
      <c r="K650" s="3"/>
      <c r="L650" s="3"/>
      <c r="M650" s="3"/>
      <c r="N650" s="3"/>
      <c r="O650" s="3"/>
    </row>
    <row r="651" spans="2:15" ht="15.75" thickBot="1">
      <c r="B651" s="3"/>
      <c r="C651" s="3"/>
      <c r="D651" s="3"/>
      <c r="E651" s="3"/>
      <c r="G651" s="3"/>
      <c r="H651" s="2"/>
      <c r="I651" s="3"/>
      <c r="J651" s="3"/>
      <c r="K651" s="3"/>
      <c r="L651" s="3"/>
      <c r="M651" s="3"/>
      <c r="N651" s="3"/>
      <c r="O651" s="3"/>
    </row>
    <row r="652" spans="2:15" ht="15.75" thickBot="1">
      <c r="B652" s="3"/>
      <c r="C652" s="3"/>
      <c r="D652" s="3"/>
      <c r="E652" s="3"/>
      <c r="G652" s="3"/>
      <c r="H652" s="2"/>
      <c r="I652" s="3"/>
      <c r="J652" s="3"/>
      <c r="K652" s="3"/>
      <c r="L652" s="3"/>
      <c r="M652" s="3"/>
      <c r="N652" s="3"/>
      <c r="O652" s="3"/>
    </row>
    <row r="653" spans="2:15" ht="15.75" thickBot="1">
      <c r="B653" s="3"/>
      <c r="C653" s="3"/>
      <c r="D653" s="3"/>
      <c r="E653" s="3"/>
      <c r="G653" s="3"/>
      <c r="H653" s="2"/>
      <c r="I653" s="3"/>
      <c r="J653" s="3"/>
      <c r="K653" s="3"/>
      <c r="L653" s="3"/>
      <c r="M653" s="3"/>
      <c r="N653" s="3"/>
      <c r="O653" s="3"/>
    </row>
    <row r="654" spans="2:15" ht="15.75" thickBot="1">
      <c r="B654" s="3"/>
      <c r="C654" s="3"/>
      <c r="D654" s="3"/>
      <c r="E654" s="3"/>
      <c r="G654" s="3"/>
      <c r="H654" s="2"/>
      <c r="I654" s="3"/>
      <c r="J654" s="3"/>
      <c r="K654" s="3"/>
      <c r="L654" s="3"/>
      <c r="M654" s="3"/>
      <c r="N654" s="3"/>
      <c r="O654" s="3"/>
    </row>
    <row r="655" spans="2:15" ht="15.75" thickBot="1">
      <c r="B655" s="3"/>
      <c r="C655" s="3"/>
      <c r="D655" s="3"/>
      <c r="E655" s="3"/>
      <c r="G655" s="3"/>
      <c r="H655" s="2"/>
      <c r="I655" s="3"/>
      <c r="J655" s="3"/>
      <c r="K655" s="3"/>
      <c r="L655" s="3"/>
      <c r="M655" s="3"/>
      <c r="N655" s="3"/>
      <c r="O655" s="3"/>
    </row>
    <row r="656" spans="2:15" ht="15.75" thickBot="1">
      <c r="B656" s="3"/>
      <c r="C656" s="3"/>
      <c r="D656" s="3"/>
      <c r="E656" s="3"/>
      <c r="G656" s="3"/>
      <c r="H656" s="2"/>
      <c r="I656" s="3"/>
      <c r="J656" s="3"/>
      <c r="K656" s="3"/>
      <c r="L656" s="3"/>
      <c r="M656" s="3"/>
      <c r="N656" s="3"/>
      <c r="O656" s="3"/>
    </row>
    <row r="657" spans="2:15" ht="15.75" thickBot="1">
      <c r="B657" s="3"/>
      <c r="C657" s="3"/>
      <c r="D657" s="3"/>
      <c r="E657" s="3"/>
      <c r="G657" s="3"/>
      <c r="H657" s="2"/>
      <c r="I657" s="3"/>
      <c r="J657" s="3"/>
      <c r="K657" s="3"/>
      <c r="L657" s="3"/>
      <c r="M657" s="3"/>
      <c r="N657" s="3"/>
      <c r="O657" s="3"/>
    </row>
    <row r="658" spans="2:15" ht="15.75" thickBot="1">
      <c r="B658" s="3"/>
      <c r="C658" s="3"/>
      <c r="D658" s="3"/>
      <c r="E658" s="3"/>
      <c r="G658" s="3"/>
      <c r="H658" s="2"/>
      <c r="I658" s="3"/>
      <c r="J658" s="3"/>
      <c r="K658" s="3"/>
      <c r="L658" s="3"/>
      <c r="M658" s="3"/>
      <c r="N658" s="3"/>
      <c r="O658" s="3"/>
    </row>
    <row r="659" spans="2:15" ht="15.75" thickBot="1">
      <c r="B659" s="3"/>
      <c r="C659" s="3"/>
      <c r="D659" s="3"/>
      <c r="E659" s="3"/>
      <c r="G659" s="3"/>
      <c r="H659" s="2"/>
      <c r="I659" s="3"/>
      <c r="J659" s="3"/>
      <c r="K659" s="3"/>
      <c r="L659" s="3"/>
      <c r="M659" s="3"/>
      <c r="N659" s="3"/>
      <c r="O659" s="3"/>
    </row>
    <row r="660" spans="2:15" ht="15.75" thickBot="1">
      <c r="B660" s="3"/>
      <c r="C660" s="3"/>
      <c r="D660" s="3"/>
      <c r="E660" s="3"/>
      <c r="G660" s="3"/>
      <c r="H660" s="2"/>
      <c r="I660" s="3"/>
      <c r="J660" s="3"/>
      <c r="K660" s="3"/>
      <c r="L660" s="3"/>
      <c r="M660" s="3"/>
      <c r="N660" s="3"/>
      <c r="O660" s="3"/>
    </row>
    <row r="661" spans="2:15" ht="15.75" thickBot="1">
      <c r="B661" s="3"/>
      <c r="C661" s="3"/>
      <c r="D661" s="3"/>
      <c r="E661" s="3"/>
      <c r="G661" s="3"/>
      <c r="H661" s="2"/>
      <c r="I661" s="3"/>
      <c r="J661" s="3"/>
      <c r="K661" s="3"/>
      <c r="L661" s="3"/>
      <c r="M661" s="3"/>
      <c r="N661" s="3"/>
      <c r="O661" s="3"/>
    </row>
    <row r="662" spans="2:15" ht="15.75" thickBot="1">
      <c r="B662" s="3"/>
      <c r="C662" s="3"/>
      <c r="D662" s="3"/>
      <c r="E662" s="3"/>
      <c r="G662" s="3"/>
      <c r="H662" s="2"/>
      <c r="I662" s="3"/>
      <c r="J662" s="3"/>
      <c r="K662" s="3"/>
      <c r="L662" s="3"/>
      <c r="M662" s="3"/>
      <c r="N662" s="3"/>
      <c r="O662" s="3"/>
    </row>
    <row r="663" spans="2:15" ht="15.75" thickBot="1">
      <c r="B663" s="3"/>
      <c r="C663" s="3"/>
      <c r="D663" s="3"/>
      <c r="E663" s="3"/>
      <c r="G663" s="3"/>
      <c r="H663" s="2"/>
      <c r="I663" s="3"/>
      <c r="J663" s="3"/>
      <c r="K663" s="3"/>
      <c r="L663" s="3"/>
      <c r="M663" s="3"/>
      <c r="N663" s="3"/>
      <c r="O663" s="3"/>
    </row>
    <row r="664" spans="2:15" ht="15.75" thickBot="1">
      <c r="B664" s="3"/>
      <c r="C664" s="3"/>
      <c r="D664" s="3"/>
      <c r="E664" s="3"/>
      <c r="G664" s="3"/>
      <c r="H664" s="2"/>
      <c r="I664" s="3"/>
      <c r="J664" s="3"/>
      <c r="K664" s="3"/>
      <c r="L664" s="3"/>
      <c r="M664" s="3"/>
      <c r="N664" s="3"/>
      <c r="O664" s="3"/>
    </row>
    <row r="665" spans="2:15" ht="15.75" thickBot="1">
      <c r="B665" s="3"/>
      <c r="C665" s="3"/>
      <c r="D665" s="3"/>
      <c r="E665" s="3"/>
      <c r="G665" s="3"/>
      <c r="H665" s="2"/>
      <c r="I665" s="3"/>
      <c r="J665" s="3"/>
      <c r="K665" s="3"/>
      <c r="L665" s="3"/>
      <c r="M665" s="3"/>
      <c r="N665" s="3"/>
      <c r="O665" s="3"/>
    </row>
    <row r="666" spans="2:15" ht="15.75" thickBot="1">
      <c r="B666" s="3"/>
      <c r="C666" s="3"/>
      <c r="D666" s="3"/>
      <c r="E666" s="3"/>
      <c r="G666" s="3"/>
      <c r="H666" s="2"/>
      <c r="I666" s="3"/>
      <c r="J666" s="3"/>
      <c r="K666" s="3"/>
      <c r="L666" s="3"/>
      <c r="M666" s="3"/>
      <c r="N666" s="3"/>
      <c r="O666" s="3"/>
    </row>
    <row r="667" spans="2:15" ht="15.75" thickBot="1">
      <c r="B667" s="3"/>
      <c r="C667" s="3"/>
      <c r="D667" s="3"/>
      <c r="E667" s="3"/>
      <c r="G667" s="3"/>
      <c r="H667" s="2"/>
      <c r="I667" s="3"/>
      <c r="J667" s="3"/>
      <c r="K667" s="3"/>
      <c r="L667" s="3"/>
      <c r="M667" s="3"/>
      <c r="N667" s="3"/>
      <c r="O667" s="3"/>
    </row>
    <row r="668" spans="2:15" ht="15.75" thickBot="1">
      <c r="B668" s="3"/>
      <c r="C668" s="3"/>
      <c r="D668" s="3"/>
      <c r="E668" s="3"/>
      <c r="G668" s="3"/>
      <c r="H668" s="2"/>
      <c r="I668" s="3"/>
      <c r="J668" s="3"/>
      <c r="K668" s="3"/>
      <c r="L668" s="3"/>
      <c r="M668" s="3"/>
      <c r="N668" s="3"/>
      <c r="O668" s="3"/>
    </row>
    <row r="669" spans="2:15" ht="15.75" thickBot="1">
      <c r="B669" s="3"/>
      <c r="C669" s="3"/>
      <c r="D669" s="3"/>
      <c r="E669" s="3"/>
      <c r="G669" s="3"/>
      <c r="H669" s="2"/>
      <c r="I669" s="3"/>
      <c r="J669" s="3"/>
      <c r="K669" s="3"/>
      <c r="L669" s="3"/>
      <c r="M669" s="3"/>
      <c r="N669" s="3"/>
      <c r="O669" s="3"/>
    </row>
    <row r="670" spans="2:15" ht="15.75" thickBot="1">
      <c r="B670" s="3"/>
      <c r="C670" s="3"/>
      <c r="D670" s="3"/>
      <c r="E670" s="3"/>
      <c r="G670" s="3"/>
      <c r="H670" s="2"/>
      <c r="I670" s="3"/>
      <c r="J670" s="3"/>
      <c r="K670" s="3"/>
      <c r="L670" s="3"/>
      <c r="M670" s="3"/>
      <c r="N670" s="3"/>
      <c r="O670" s="3"/>
    </row>
    <row r="671" spans="2:15" ht="15.75" thickBot="1">
      <c r="B671" s="3"/>
      <c r="C671" s="3"/>
      <c r="D671" s="3"/>
      <c r="E671" s="3"/>
      <c r="G671" s="3"/>
      <c r="H671" s="2"/>
      <c r="I671" s="3"/>
      <c r="J671" s="3"/>
      <c r="K671" s="3"/>
      <c r="L671" s="3"/>
      <c r="M671" s="3"/>
      <c r="N671" s="3"/>
      <c r="O671" s="3"/>
    </row>
    <row r="672" spans="2:15" ht="15.75" thickBot="1">
      <c r="B672" s="3"/>
      <c r="C672" s="3"/>
      <c r="D672" s="3"/>
      <c r="E672" s="3"/>
      <c r="G672" s="3"/>
      <c r="H672" s="2"/>
      <c r="I672" s="3"/>
      <c r="J672" s="3"/>
      <c r="K672" s="3"/>
      <c r="L672" s="3"/>
      <c r="M672" s="3"/>
      <c r="N672" s="3"/>
      <c r="O672" s="3"/>
    </row>
    <row r="673" spans="2:15" ht="15.75" thickBot="1">
      <c r="B673" s="3"/>
      <c r="C673" s="3"/>
      <c r="D673" s="3"/>
      <c r="E673" s="3"/>
      <c r="G673" s="3"/>
      <c r="H673" s="2"/>
      <c r="I673" s="3"/>
      <c r="J673" s="3"/>
      <c r="K673" s="3"/>
      <c r="L673" s="3"/>
      <c r="M673" s="3"/>
      <c r="N673" s="3"/>
      <c r="O673" s="3"/>
    </row>
    <row r="674" spans="2:15" ht="15.75" thickBot="1">
      <c r="B674" s="3"/>
      <c r="C674" s="3"/>
      <c r="D674" s="3"/>
      <c r="E674" s="3"/>
      <c r="G674" s="3"/>
      <c r="H674" s="2"/>
      <c r="I674" s="3"/>
      <c r="J674" s="3"/>
      <c r="K674" s="3"/>
      <c r="L674" s="3"/>
      <c r="M674" s="3"/>
      <c r="N674" s="3"/>
      <c r="O674" s="3"/>
    </row>
    <row r="675" spans="2:15" ht="15.75" thickBot="1">
      <c r="B675" s="3"/>
      <c r="C675" s="3"/>
      <c r="D675" s="3"/>
      <c r="E675" s="3"/>
      <c r="G675" s="3"/>
      <c r="H675" s="2"/>
      <c r="I675" s="3"/>
      <c r="J675" s="3"/>
      <c r="K675" s="3"/>
      <c r="L675" s="3"/>
      <c r="M675" s="3"/>
      <c r="N675" s="3"/>
      <c r="O675" s="3"/>
    </row>
    <row r="676" spans="2:15" ht="15.75" thickBot="1">
      <c r="B676" s="3"/>
      <c r="C676" s="3"/>
      <c r="D676" s="3"/>
      <c r="E676" s="3"/>
      <c r="G676" s="3"/>
      <c r="H676" s="2"/>
      <c r="I676" s="3"/>
      <c r="J676" s="3"/>
      <c r="K676" s="3"/>
      <c r="L676" s="3"/>
      <c r="M676" s="3"/>
      <c r="N676" s="3"/>
      <c r="O676" s="3"/>
    </row>
    <row r="677" spans="2:15" ht="15.75" thickBot="1">
      <c r="B677" s="3"/>
      <c r="C677" s="3"/>
      <c r="D677" s="3"/>
      <c r="E677" s="3"/>
      <c r="G677" s="3"/>
      <c r="H677" s="2"/>
      <c r="I677" s="3"/>
      <c r="J677" s="3"/>
      <c r="K677" s="3"/>
      <c r="L677" s="3"/>
      <c r="M677" s="3"/>
      <c r="N677" s="3"/>
      <c r="O677" s="3"/>
    </row>
    <row r="678" spans="2:15" ht="15.75" thickBot="1">
      <c r="B678" s="3"/>
      <c r="C678" s="3"/>
      <c r="D678" s="3"/>
      <c r="E678" s="3"/>
      <c r="G678" s="3"/>
      <c r="H678" s="2"/>
      <c r="I678" s="3"/>
      <c r="J678" s="3"/>
      <c r="K678" s="3"/>
      <c r="L678" s="3"/>
      <c r="M678" s="3"/>
      <c r="N678" s="3"/>
      <c r="O678" s="3"/>
    </row>
    <row r="679" spans="2:15" ht="15.75" thickBot="1">
      <c r="B679" s="3"/>
      <c r="C679" s="3"/>
      <c r="D679" s="3"/>
      <c r="E679" s="3"/>
      <c r="G679" s="3"/>
      <c r="H679" s="2"/>
      <c r="I679" s="3"/>
      <c r="J679" s="3"/>
      <c r="K679" s="3"/>
      <c r="L679" s="3"/>
      <c r="M679" s="3"/>
      <c r="N679" s="3"/>
      <c r="O679" s="3"/>
    </row>
    <row r="680" spans="2:15" ht="15.75" thickBot="1">
      <c r="B680" s="3"/>
      <c r="C680" s="3"/>
      <c r="D680" s="3"/>
      <c r="E680" s="3"/>
      <c r="G680" s="3"/>
      <c r="H680" s="2"/>
      <c r="I680" s="3"/>
      <c r="J680" s="3"/>
      <c r="K680" s="3"/>
      <c r="L680" s="3"/>
      <c r="M680" s="3"/>
      <c r="N680" s="3"/>
      <c r="O680" s="3"/>
    </row>
    <row r="681" spans="2:15" ht="15.75" thickBot="1">
      <c r="B681" s="3"/>
      <c r="C681" s="3"/>
      <c r="D681" s="3"/>
      <c r="E681" s="3"/>
      <c r="G681" s="3"/>
      <c r="H681" s="2"/>
      <c r="I681" s="3"/>
      <c r="J681" s="3"/>
      <c r="K681" s="3"/>
      <c r="L681" s="3"/>
      <c r="M681" s="3"/>
      <c r="N681" s="3"/>
      <c r="O681" s="3"/>
    </row>
    <row r="682" spans="2:15" ht="15.75" thickBot="1">
      <c r="B682" s="3"/>
      <c r="C682" s="3"/>
      <c r="D682" s="3"/>
      <c r="E682" s="3"/>
      <c r="G682" s="3"/>
      <c r="H682" s="2"/>
      <c r="I682" s="3"/>
      <c r="J682" s="3"/>
      <c r="K682" s="3"/>
      <c r="L682" s="3"/>
      <c r="M682" s="3"/>
      <c r="N682" s="3"/>
      <c r="O682" s="3"/>
    </row>
    <row r="683" spans="2:15" ht="15.75" thickBot="1">
      <c r="B683" s="3"/>
      <c r="C683" s="3"/>
      <c r="D683" s="3"/>
      <c r="E683" s="3"/>
      <c r="G683" s="3"/>
      <c r="H683" s="2"/>
      <c r="I683" s="3"/>
      <c r="J683" s="3"/>
      <c r="K683" s="3"/>
      <c r="L683" s="3"/>
      <c r="M683" s="3"/>
      <c r="N683" s="3"/>
      <c r="O683" s="3"/>
    </row>
    <row r="684" spans="2:15" ht="15.75" thickBot="1">
      <c r="B684" s="3"/>
      <c r="C684" s="3"/>
      <c r="D684" s="3"/>
      <c r="E684" s="3"/>
      <c r="G684" s="3"/>
      <c r="H684" s="2"/>
      <c r="I684" s="3"/>
      <c r="J684" s="3"/>
      <c r="K684" s="3"/>
      <c r="L684" s="3"/>
      <c r="M684" s="3"/>
      <c r="N684" s="3"/>
      <c r="O684" s="3"/>
    </row>
    <row r="685" spans="2:15" ht="15.75" thickBot="1">
      <c r="B685" s="3"/>
      <c r="C685" s="3"/>
      <c r="D685" s="3"/>
      <c r="E685" s="3"/>
      <c r="G685" s="3"/>
      <c r="H685" s="2"/>
      <c r="I685" s="3"/>
      <c r="J685" s="3"/>
      <c r="K685" s="3"/>
      <c r="L685" s="3"/>
      <c r="M685" s="3"/>
      <c r="N685" s="3"/>
      <c r="O685" s="3"/>
    </row>
    <row r="686" spans="2:15" ht="15.75" thickBot="1">
      <c r="B686" s="3"/>
      <c r="C686" s="3"/>
      <c r="D686" s="3"/>
      <c r="E686" s="3"/>
      <c r="G686" s="3"/>
      <c r="H686" s="2"/>
      <c r="I686" s="3"/>
      <c r="J686" s="3"/>
      <c r="K686" s="3"/>
      <c r="L686" s="3"/>
      <c r="M686" s="3"/>
      <c r="N686" s="3"/>
      <c r="O686" s="3"/>
    </row>
    <row r="687" spans="2:15" ht="15.75" thickBot="1">
      <c r="B687" s="3"/>
      <c r="C687" s="3"/>
      <c r="D687" s="3"/>
      <c r="E687" s="3"/>
      <c r="G687" s="3"/>
      <c r="H687" s="2"/>
      <c r="I687" s="3"/>
      <c r="J687" s="3"/>
      <c r="K687" s="3"/>
      <c r="L687" s="3"/>
      <c r="M687" s="3"/>
      <c r="N687" s="3"/>
      <c r="O687" s="3"/>
    </row>
    <row r="688" spans="2:15" ht="15.75" thickBot="1">
      <c r="B688" s="3"/>
      <c r="C688" s="3"/>
      <c r="D688" s="3"/>
      <c r="E688" s="3"/>
      <c r="G688" s="3"/>
      <c r="H688" s="2"/>
      <c r="I688" s="3"/>
      <c r="J688" s="3"/>
      <c r="K688" s="3"/>
      <c r="L688" s="3"/>
      <c r="M688" s="3"/>
      <c r="N688" s="3"/>
      <c r="O688" s="3"/>
    </row>
    <row r="689" spans="2:15" ht="15.75" thickBot="1">
      <c r="B689" s="3"/>
      <c r="C689" s="3"/>
      <c r="D689" s="3"/>
      <c r="E689" s="3"/>
      <c r="G689" s="3"/>
      <c r="H689" s="2"/>
      <c r="I689" s="3"/>
      <c r="J689" s="3"/>
      <c r="K689" s="3"/>
      <c r="L689" s="3"/>
      <c r="M689" s="3"/>
      <c r="N689" s="3"/>
      <c r="O689" s="3"/>
    </row>
    <row r="690" spans="2:15" ht="15.75" thickBot="1">
      <c r="B690" s="3"/>
      <c r="C690" s="3"/>
      <c r="D690" s="3"/>
      <c r="E690" s="3"/>
      <c r="G690" s="3"/>
      <c r="H690" s="2"/>
      <c r="I690" s="3"/>
      <c r="J690" s="3"/>
      <c r="K690" s="3"/>
      <c r="L690" s="3"/>
      <c r="M690" s="3"/>
      <c r="N690" s="3"/>
      <c r="O690" s="3"/>
    </row>
    <row r="691" spans="2:15" ht="15.75" thickBot="1">
      <c r="B691" s="3"/>
      <c r="C691" s="3"/>
      <c r="D691" s="3"/>
      <c r="E691" s="3"/>
      <c r="G691" s="3"/>
      <c r="H691" s="2"/>
      <c r="I691" s="3"/>
      <c r="J691" s="3"/>
      <c r="K691" s="3"/>
      <c r="L691" s="3"/>
      <c r="M691" s="3"/>
      <c r="N691" s="3"/>
      <c r="O691" s="3"/>
    </row>
    <row r="692" spans="2:15" ht="15.75" thickBot="1">
      <c r="B692" s="3"/>
      <c r="C692" s="3"/>
      <c r="D692" s="3"/>
      <c r="E692" s="3"/>
      <c r="G692" s="3"/>
      <c r="H692" s="2"/>
      <c r="I692" s="3"/>
      <c r="J692" s="3"/>
      <c r="K692" s="3"/>
      <c r="L692" s="3"/>
      <c r="M692" s="3"/>
      <c r="N692" s="3"/>
      <c r="O692" s="3"/>
    </row>
    <row r="693" spans="2:15" ht="15.75" thickBot="1">
      <c r="B693" s="3"/>
      <c r="C693" s="3"/>
      <c r="D693" s="3"/>
      <c r="E693" s="3"/>
      <c r="G693" s="3"/>
      <c r="H693" s="2"/>
      <c r="I693" s="3"/>
      <c r="J693" s="3"/>
      <c r="K693" s="3"/>
      <c r="L693" s="3"/>
      <c r="M693" s="3"/>
      <c r="N693" s="3"/>
      <c r="O693" s="3"/>
    </row>
    <row r="694" spans="2:15" ht="15.75" thickBot="1">
      <c r="B694" s="3"/>
      <c r="C694" s="3"/>
      <c r="D694" s="3"/>
      <c r="E694" s="3"/>
      <c r="G694" s="3"/>
      <c r="H694" s="2"/>
      <c r="I694" s="3"/>
      <c r="J694" s="3"/>
      <c r="K694" s="3"/>
      <c r="L694" s="3"/>
      <c r="M694" s="3"/>
      <c r="N694" s="3"/>
      <c r="O694" s="3"/>
    </row>
    <row r="695" spans="2:15" ht="15.75" thickBot="1">
      <c r="B695" s="3"/>
      <c r="C695" s="3"/>
      <c r="D695" s="3"/>
      <c r="E695" s="3"/>
      <c r="G695" s="3"/>
      <c r="H695" s="2"/>
      <c r="I695" s="3"/>
      <c r="J695" s="3"/>
      <c r="K695" s="3"/>
      <c r="L695" s="3"/>
      <c r="M695" s="3"/>
      <c r="N695" s="3"/>
      <c r="O695" s="3"/>
    </row>
    <row r="696" spans="2:15" ht="15.75" thickBot="1">
      <c r="B696" s="3"/>
      <c r="C696" s="3"/>
      <c r="D696" s="3"/>
      <c r="E696" s="3"/>
      <c r="G696" s="3"/>
      <c r="H696" s="2"/>
      <c r="I696" s="3"/>
      <c r="J696" s="3"/>
      <c r="K696" s="3"/>
      <c r="L696" s="3"/>
      <c r="M696" s="3"/>
      <c r="N696" s="3"/>
      <c r="O696" s="3"/>
    </row>
    <row r="697" spans="2:15" ht="15.75" thickBot="1">
      <c r="B697" s="3"/>
      <c r="C697" s="3"/>
      <c r="D697" s="3"/>
      <c r="E697" s="3"/>
      <c r="G697" s="3"/>
      <c r="H697" s="2"/>
      <c r="I697" s="3"/>
      <c r="J697" s="3"/>
      <c r="K697" s="3"/>
      <c r="L697" s="3"/>
      <c r="M697" s="3"/>
      <c r="N697" s="3"/>
      <c r="O697" s="3"/>
    </row>
    <row r="698" spans="2:15" ht="15.75" thickBot="1">
      <c r="B698" s="3"/>
      <c r="C698" s="3"/>
      <c r="D698" s="3"/>
      <c r="E698" s="3"/>
      <c r="G698" s="3"/>
      <c r="H698" s="2"/>
      <c r="I698" s="3"/>
      <c r="J698" s="3"/>
      <c r="K698" s="3"/>
      <c r="L698" s="3"/>
      <c r="M698" s="3"/>
      <c r="N698" s="3"/>
      <c r="O698" s="3"/>
    </row>
    <row r="699" spans="2:15" ht="15.75" thickBot="1">
      <c r="B699" s="3"/>
      <c r="C699" s="3"/>
      <c r="D699" s="3"/>
      <c r="E699" s="3"/>
      <c r="G699" s="3"/>
      <c r="H699" s="2"/>
      <c r="I699" s="3"/>
      <c r="J699" s="3"/>
      <c r="K699" s="3"/>
      <c r="L699" s="3"/>
      <c r="M699" s="3"/>
      <c r="N699" s="3"/>
      <c r="O699" s="3"/>
    </row>
    <row r="700" spans="2:15" ht="15.75" thickBot="1">
      <c r="B700" s="3"/>
      <c r="C700" s="3"/>
      <c r="D700" s="3"/>
      <c r="E700" s="3"/>
      <c r="G700" s="3"/>
      <c r="H700" s="2"/>
      <c r="I700" s="3"/>
      <c r="J700" s="3"/>
      <c r="K700" s="3"/>
      <c r="L700" s="3"/>
      <c r="M700" s="3"/>
      <c r="N700" s="3"/>
      <c r="O700" s="3"/>
    </row>
    <row r="701" spans="2:15" ht="15.75" thickBot="1">
      <c r="B701" s="3"/>
      <c r="C701" s="3"/>
      <c r="D701" s="3"/>
      <c r="E701" s="3"/>
      <c r="G701" s="3"/>
      <c r="H701" s="2"/>
      <c r="I701" s="3"/>
      <c r="J701" s="3"/>
      <c r="K701" s="3"/>
      <c r="L701" s="3"/>
      <c r="M701" s="3"/>
      <c r="N701" s="3"/>
      <c r="O701" s="3"/>
    </row>
    <row r="702" spans="2:15" ht="15.75" thickBot="1">
      <c r="B702" s="3"/>
      <c r="C702" s="3"/>
      <c r="D702" s="3"/>
      <c r="E702" s="3"/>
      <c r="G702" s="3"/>
      <c r="H702" s="2"/>
      <c r="I702" s="3"/>
      <c r="J702" s="3"/>
      <c r="K702" s="3"/>
      <c r="L702" s="3"/>
      <c r="M702" s="3"/>
      <c r="N702" s="3"/>
      <c r="O702" s="3"/>
    </row>
    <row r="703" spans="2:15" ht="15.75" thickBot="1">
      <c r="B703" s="3"/>
      <c r="C703" s="3"/>
      <c r="D703" s="3"/>
      <c r="E703" s="3"/>
      <c r="G703" s="3"/>
      <c r="H703" s="2"/>
      <c r="I703" s="3"/>
      <c r="J703" s="3"/>
      <c r="K703" s="3"/>
      <c r="L703" s="3"/>
      <c r="M703" s="3"/>
      <c r="N703" s="3"/>
      <c r="O703" s="3"/>
    </row>
    <row r="704" spans="2:15" ht="15.75" thickBot="1">
      <c r="B704" s="3"/>
      <c r="C704" s="3"/>
      <c r="D704" s="3"/>
      <c r="E704" s="3"/>
      <c r="G704" s="3"/>
      <c r="H704" s="2"/>
      <c r="I704" s="3"/>
      <c r="J704" s="3"/>
      <c r="K704" s="3"/>
      <c r="L704" s="3"/>
      <c r="M704" s="3"/>
      <c r="N704" s="3"/>
      <c r="O704" s="3"/>
    </row>
    <row r="705" spans="2:15" ht="15.75" thickBot="1">
      <c r="B705" s="3"/>
      <c r="C705" s="3"/>
      <c r="D705" s="3"/>
      <c r="E705" s="3"/>
      <c r="G705" s="3"/>
      <c r="H705" s="2"/>
      <c r="I705" s="3"/>
      <c r="J705" s="3"/>
      <c r="K705" s="3"/>
      <c r="L705" s="3"/>
      <c r="M705" s="3"/>
      <c r="N705" s="3"/>
      <c r="O705" s="3"/>
    </row>
    <row r="706" spans="2:15" ht="15.75" thickBot="1">
      <c r="B706" s="3"/>
      <c r="C706" s="3"/>
      <c r="D706" s="3"/>
      <c r="E706" s="3"/>
      <c r="G706" s="3"/>
      <c r="H706" s="2"/>
      <c r="I706" s="3"/>
      <c r="J706" s="3"/>
      <c r="K706" s="3"/>
      <c r="L706" s="3"/>
      <c r="M706" s="3"/>
      <c r="N706" s="3"/>
      <c r="O706" s="3"/>
    </row>
    <row r="707" spans="2:15" ht="15.75" thickBot="1">
      <c r="B707" s="3"/>
      <c r="C707" s="3"/>
      <c r="D707" s="3"/>
      <c r="E707" s="3"/>
      <c r="G707" s="3"/>
      <c r="H707" s="2"/>
      <c r="I707" s="3"/>
      <c r="J707" s="3"/>
      <c r="K707" s="3"/>
      <c r="L707" s="3"/>
      <c r="M707" s="3"/>
      <c r="N707" s="3"/>
      <c r="O707" s="3"/>
    </row>
    <row r="708" spans="2:15" ht="15.75" thickBot="1">
      <c r="B708" s="3"/>
      <c r="C708" s="3"/>
      <c r="D708" s="3"/>
      <c r="E708" s="3"/>
      <c r="G708" s="3"/>
      <c r="H708" s="2"/>
      <c r="I708" s="3"/>
      <c r="J708" s="3"/>
      <c r="K708" s="3"/>
      <c r="L708" s="3"/>
      <c r="M708" s="3"/>
      <c r="N708" s="3"/>
      <c r="O708" s="3"/>
    </row>
    <row r="709" spans="2:15" ht="15.75" thickBot="1">
      <c r="B709" s="3"/>
      <c r="C709" s="3"/>
      <c r="D709" s="3"/>
      <c r="E709" s="3"/>
      <c r="G709" s="3"/>
      <c r="H709" s="2"/>
      <c r="I709" s="3"/>
      <c r="J709" s="3"/>
      <c r="K709" s="3"/>
      <c r="L709" s="3"/>
      <c r="M709" s="3"/>
      <c r="N709" s="3"/>
      <c r="O709" s="3"/>
    </row>
    <row r="710" spans="2:15" ht="15.75" thickBot="1">
      <c r="B710" s="3"/>
      <c r="C710" s="3"/>
      <c r="D710" s="3"/>
      <c r="E710" s="3"/>
      <c r="G710" s="3"/>
      <c r="H710" s="2"/>
      <c r="I710" s="3"/>
      <c r="J710" s="3"/>
      <c r="K710" s="3"/>
      <c r="L710" s="3"/>
      <c r="M710" s="3"/>
      <c r="N710" s="3"/>
      <c r="O710" s="3"/>
    </row>
    <row r="711" spans="2:15" ht="15.75" thickBot="1">
      <c r="B711" s="3"/>
      <c r="C711" s="3"/>
      <c r="D711" s="3"/>
      <c r="E711" s="3"/>
      <c r="G711" s="3"/>
      <c r="H711" s="2"/>
      <c r="I711" s="3"/>
      <c r="J711" s="3"/>
      <c r="K711" s="3"/>
      <c r="L711" s="3"/>
      <c r="M711" s="3"/>
      <c r="N711" s="3"/>
      <c r="O711" s="3"/>
    </row>
    <row r="712" spans="2:15" ht="15.75" thickBot="1">
      <c r="B712" s="3"/>
      <c r="C712" s="3"/>
      <c r="D712" s="3"/>
      <c r="E712" s="3"/>
      <c r="G712" s="3"/>
      <c r="H712" s="2"/>
      <c r="I712" s="3"/>
      <c r="J712" s="3"/>
      <c r="K712" s="3"/>
      <c r="L712" s="3"/>
      <c r="M712" s="3"/>
      <c r="N712" s="3"/>
      <c r="O712" s="3"/>
    </row>
    <row r="713" spans="2:15" ht="15.75" thickBot="1">
      <c r="B713" s="3"/>
      <c r="C713" s="3"/>
      <c r="D713" s="3"/>
      <c r="E713" s="3"/>
      <c r="G713" s="3"/>
      <c r="H713" s="2"/>
      <c r="I713" s="3"/>
      <c r="J713" s="3"/>
      <c r="K713" s="3"/>
      <c r="L713" s="3"/>
      <c r="M713" s="3"/>
      <c r="N713" s="3"/>
      <c r="O713" s="3"/>
    </row>
    <row r="714" spans="2:15" ht="15.75" thickBot="1">
      <c r="B714" s="3"/>
      <c r="C714" s="3"/>
      <c r="D714" s="3"/>
      <c r="E714" s="3"/>
      <c r="G714" s="3"/>
      <c r="H714" s="2"/>
      <c r="I714" s="3"/>
      <c r="J714" s="3"/>
      <c r="K714" s="3"/>
      <c r="L714" s="3"/>
      <c r="M714" s="3"/>
      <c r="N714" s="3"/>
      <c r="O714" s="3"/>
    </row>
    <row r="715" spans="2:15" ht="15.75" thickBot="1">
      <c r="B715" s="3"/>
      <c r="C715" s="3"/>
      <c r="D715" s="3"/>
      <c r="E715" s="3"/>
      <c r="G715" s="3"/>
      <c r="H715" s="2"/>
      <c r="I715" s="3"/>
      <c r="J715" s="3"/>
      <c r="K715" s="3"/>
      <c r="L715" s="3"/>
      <c r="M715" s="3"/>
      <c r="N715" s="3"/>
      <c r="O715" s="3"/>
    </row>
    <row r="716" spans="2:15" ht="15.75" thickBot="1">
      <c r="B716" s="3"/>
      <c r="C716" s="3"/>
      <c r="D716" s="3"/>
      <c r="E716" s="3"/>
      <c r="G716" s="3"/>
      <c r="H716" s="2"/>
      <c r="I716" s="3"/>
      <c r="J716" s="3"/>
      <c r="K716" s="3"/>
      <c r="L716" s="3"/>
      <c r="M716" s="3"/>
      <c r="N716" s="3"/>
      <c r="O716" s="3"/>
    </row>
    <row r="717" spans="2:15" ht="15.75" thickBot="1">
      <c r="B717" s="3"/>
      <c r="C717" s="3"/>
      <c r="D717" s="3"/>
      <c r="E717" s="3"/>
      <c r="G717" s="3"/>
      <c r="H717" s="2"/>
      <c r="I717" s="3"/>
      <c r="J717" s="3"/>
      <c r="K717" s="3"/>
      <c r="L717" s="3"/>
      <c r="M717" s="3"/>
      <c r="N717" s="3"/>
      <c r="O717" s="3"/>
    </row>
    <row r="718" spans="2:15" ht="15.75" thickBot="1">
      <c r="B718" s="3"/>
      <c r="C718" s="3"/>
      <c r="D718" s="3"/>
      <c r="E718" s="3"/>
      <c r="G718" s="3"/>
      <c r="H718" s="2"/>
      <c r="I718" s="3"/>
      <c r="J718" s="3"/>
      <c r="K718" s="3"/>
      <c r="L718" s="3"/>
      <c r="M718" s="3"/>
      <c r="N718" s="3"/>
      <c r="O718" s="3"/>
    </row>
    <row r="719" spans="2:15" ht="15.75" thickBot="1">
      <c r="B719" s="3"/>
      <c r="C719" s="3"/>
      <c r="D719" s="3"/>
      <c r="E719" s="3"/>
      <c r="G719" s="3"/>
      <c r="H719" s="2"/>
      <c r="I719" s="3"/>
      <c r="J719" s="3"/>
      <c r="K719" s="3"/>
      <c r="L719" s="3"/>
      <c r="M719" s="3"/>
      <c r="N719" s="3"/>
      <c r="O719" s="3"/>
    </row>
    <row r="720" spans="2:15" ht="15.75" thickBot="1">
      <c r="B720" s="3"/>
      <c r="C720" s="3"/>
      <c r="D720" s="3"/>
      <c r="E720" s="3"/>
      <c r="G720" s="3"/>
      <c r="H720" s="2"/>
      <c r="I720" s="3"/>
      <c r="J720" s="3"/>
      <c r="K720" s="3"/>
      <c r="L720" s="3"/>
      <c r="M720" s="3"/>
      <c r="N720" s="3"/>
      <c r="O720" s="3"/>
    </row>
    <row r="721" spans="2:15" ht="15.75" thickBot="1">
      <c r="B721" s="3"/>
      <c r="C721" s="3"/>
      <c r="D721" s="3"/>
      <c r="E721" s="3"/>
      <c r="G721" s="3"/>
      <c r="H721" s="2"/>
      <c r="I721" s="3"/>
      <c r="J721" s="3"/>
      <c r="K721" s="3"/>
      <c r="L721" s="3"/>
      <c r="M721" s="3"/>
      <c r="N721" s="3"/>
      <c r="O721" s="3"/>
    </row>
    <row r="722" spans="2:15" ht="15.75" thickBot="1">
      <c r="B722" s="3"/>
      <c r="C722" s="3"/>
      <c r="D722" s="3"/>
      <c r="E722" s="3"/>
      <c r="G722" s="3"/>
      <c r="H722" s="2"/>
      <c r="I722" s="3"/>
      <c r="J722" s="3"/>
      <c r="K722" s="3"/>
      <c r="L722" s="3"/>
      <c r="M722" s="3"/>
      <c r="N722" s="3"/>
      <c r="O722" s="3"/>
    </row>
    <row r="723" spans="2:15" ht="15.75" thickBot="1">
      <c r="B723" s="3"/>
      <c r="C723" s="3"/>
      <c r="D723" s="3"/>
      <c r="E723" s="3"/>
      <c r="G723" s="3"/>
      <c r="H723" s="2"/>
      <c r="I723" s="3"/>
      <c r="J723" s="3"/>
      <c r="K723" s="3"/>
      <c r="L723" s="3"/>
      <c r="M723" s="3"/>
      <c r="N723" s="3"/>
      <c r="O723" s="3"/>
    </row>
    <row r="724" spans="2:15" ht="15.75" thickBot="1">
      <c r="B724" s="3"/>
      <c r="C724" s="3"/>
      <c r="D724" s="3"/>
      <c r="E724" s="3"/>
      <c r="G724" s="3"/>
      <c r="H724" s="2"/>
      <c r="I724" s="3"/>
      <c r="J724" s="3"/>
      <c r="K724" s="3"/>
      <c r="L724" s="3"/>
      <c r="M724" s="3"/>
      <c r="N724" s="3"/>
      <c r="O724" s="3"/>
    </row>
    <row r="725" spans="2:15" ht="15.75" thickBot="1">
      <c r="B725" s="3"/>
      <c r="C725" s="3"/>
      <c r="D725" s="3"/>
      <c r="E725" s="3"/>
      <c r="G725" s="3"/>
      <c r="H725" s="2"/>
      <c r="I725" s="3"/>
      <c r="J725" s="3"/>
      <c r="K725" s="3"/>
      <c r="L725" s="3"/>
      <c r="M725" s="3"/>
      <c r="N725" s="3"/>
      <c r="O725" s="3"/>
    </row>
    <row r="726" spans="2:15" ht="15.75" thickBot="1">
      <c r="B726" s="3"/>
      <c r="C726" s="3"/>
      <c r="D726" s="3"/>
      <c r="E726" s="3"/>
      <c r="G726" s="3"/>
      <c r="H726" s="2"/>
      <c r="I726" s="3"/>
      <c r="J726" s="3"/>
      <c r="K726" s="3"/>
      <c r="L726" s="3"/>
      <c r="M726" s="3"/>
      <c r="N726" s="3"/>
      <c r="O726" s="3"/>
    </row>
    <row r="727" spans="2:15" ht="15.75" thickBot="1">
      <c r="B727" s="3"/>
      <c r="C727" s="3"/>
      <c r="D727" s="3"/>
      <c r="E727" s="3"/>
      <c r="G727" s="3"/>
      <c r="H727" s="2"/>
      <c r="I727" s="3"/>
      <c r="J727" s="3"/>
      <c r="K727" s="3"/>
      <c r="L727" s="3"/>
      <c r="M727" s="3"/>
      <c r="N727" s="3"/>
      <c r="O727" s="3"/>
    </row>
    <row r="728" spans="2:15" ht="15.75" thickBot="1">
      <c r="B728" s="3"/>
      <c r="C728" s="3"/>
      <c r="D728" s="3"/>
      <c r="E728" s="3"/>
      <c r="G728" s="3"/>
      <c r="H728" s="2"/>
      <c r="I728" s="3"/>
      <c r="J728" s="3"/>
      <c r="K728" s="3"/>
      <c r="L728" s="3"/>
      <c r="M728" s="3"/>
      <c r="N728" s="3"/>
      <c r="O728" s="3"/>
    </row>
    <row r="729" spans="2:15" ht="15.75" thickBot="1">
      <c r="B729" s="3"/>
      <c r="C729" s="3"/>
      <c r="D729" s="3"/>
      <c r="E729" s="3"/>
      <c r="G729" s="3"/>
      <c r="H729" s="2"/>
      <c r="I729" s="3"/>
      <c r="J729" s="3"/>
      <c r="K729" s="3"/>
      <c r="L729" s="3"/>
      <c r="M729" s="3"/>
      <c r="N729" s="3"/>
      <c r="O729" s="3"/>
    </row>
    <row r="730" spans="2:15" ht="15.75" thickBot="1">
      <c r="B730" s="3"/>
      <c r="C730" s="3"/>
      <c r="D730" s="3"/>
      <c r="E730" s="3"/>
      <c r="G730" s="3"/>
      <c r="H730" s="2"/>
      <c r="I730" s="3"/>
      <c r="J730" s="3"/>
      <c r="K730" s="3"/>
      <c r="L730" s="3"/>
      <c r="M730" s="3"/>
      <c r="N730" s="3"/>
      <c r="O730" s="3"/>
    </row>
    <row r="731" spans="2:15" ht="15.75" thickBot="1">
      <c r="B731" s="3"/>
      <c r="C731" s="3"/>
      <c r="D731" s="3"/>
      <c r="E731" s="3"/>
      <c r="G731" s="3"/>
      <c r="H731" s="2"/>
      <c r="I731" s="3"/>
      <c r="J731" s="3"/>
      <c r="K731" s="3"/>
      <c r="L731" s="3"/>
      <c r="M731" s="3"/>
      <c r="N731" s="3"/>
      <c r="O731" s="3"/>
    </row>
    <row r="732" spans="2:15" ht="15.75" thickBot="1">
      <c r="B732" s="3"/>
      <c r="C732" s="3"/>
      <c r="D732" s="3"/>
      <c r="E732" s="3"/>
      <c r="G732" s="3"/>
      <c r="H732" s="2"/>
      <c r="I732" s="3"/>
      <c r="J732" s="3"/>
      <c r="K732" s="3"/>
      <c r="L732" s="3"/>
      <c r="M732" s="3"/>
      <c r="N732" s="3"/>
      <c r="O732" s="3"/>
    </row>
    <row r="733" spans="2:15" ht="15.75" thickBot="1">
      <c r="B733" s="3"/>
      <c r="C733" s="3"/>
      <c r="D733" s="3"/>
      <c r="E733" s="3"/>
      <c r="G733" s="3"/>
      <c r="H733" s="2"/>
      <c r="I733" s="3"/>
      <c r="J733" s="3"/>
      <c r="K733" s="3"/>
      <c r="L733" s="3"/>
      <c r="M733" s="3"/>
      <c r="N733" s="3"/>
      <c r="O733" s="3"/>
    </row>
    <row r="734" spans="2:15" ht="15.75" thickBot="1">
      <c r="B734" s="3"/>
      <c r="C734" s="3"/>
      <c r="D734" s="3"/>
      <c r="E734" s="3"/>
      <c r="G734" s="3"/>
      <c r="H734" s="2"/>
      <c r="I734" s="3"/>
      <c r="J734" s="3"/>
      <c r="K734" s="3"/>
      <c r="L734" s="3"/>
      <c r="M734" s="3"/>
      <c r="N734" s="3"/>
      <c r="O734" s="3"/>
    </row>
    <row r="735" spans="2:15" ht="15.75" thickBot="1">
      <c r="B735" s="3"/>
      <c r="C735" s="3"/>
      <c r="D735" s="3"/>
      <c r="E735" s="3"/>
      <c r="G735" s="3"/>
      <c r="H735" s="2"/>
      <c r="I735" s="3"/>
      <c r="J735" s="3"/>
      <c r="K735" s="3"/>
      <c r="L735" s="3"/>
      <c r="M735" s="3"/>
      <c r="N735" s="3"/>
      <c r="O735" s="3"/>
    </row>
    <row r="736" spans="2:15" ht="15.75" thickBot="1">
      <c r="B736" s="3"/>
      <c r="C736" s="3"/>
      <c r="D736" s="3"/>
      <c r="E736" s="3"/>
      <c r="G736" s="3"/>
      <c r="H736" s="2"/>
      <c r="I736" s="3"/>
      <c r="J736" s="3"/>
      <c r="K736" s="3"/>
      <c r="L736" s="3"/>
      <c r="M736" s="3"/>
      <c r="N736" s="3"/>
      <c r="O736" s="3"/>
    </row>
    <row r="737" spans="2:15" ht="15.75" thickBot="1">
      <c r="B737" s="3"/>
      <c r="C737" s="3"/>
      <c r="D737" s="3"/>
      <c r="E737" s="3"/>
      <c r="G737" s="3"/>
      <c r="H737" s="2"/>
      <c r="I737" s="3"/>
      <c r="J737" s="3"/>
      <c r="K737" s="3"/>
      <c r="L737" s="3"/>
      <c r="M737" s="3"/>
      <c r="N737" s="3"/>
      <c r="O737" s="3"/>
    </row>
    <row r="738" spans="2:15" ht="15.75" thickBot="1">
      <c r="B738" s="3"/>
      <c r="C738" s="3"/>
      <c r="D738" s="3"/>
      <c r="E738" s="3"/>
      <c r="G738" s="3"/>
      <c r="H738" s="2"/>
      <c r="I738" s="3"/>
      <c r="J738" s="3"/>
      <c r="K738" s="3"/>
      <c r="L738" s="3"/>
      <c r="M738" s="3"/>
      <c r="N738" s="3"/>
      <c r="O738" s="3"/>
    </row>
    <row r="739" spans="2:15" ht="15.75" thickBot="1">
      <c r="B739" s="3"/>
      <c r="C739" s="3"/>
      <c r="D739" s="3"/>
      <c r="E739" s="3"/>
      <c r="G739" s="3"/>
      <c r="H739" s="2"/>
      <c r="I739" s="3"/>
      <c r="J739" s="3"/>
      <c r="K739" s="3"/>
      <c r="L739" s="3"/>
      <c r="M739" s="3"/>
      <c r="N739" s="3"/>
      <c r="O739" s="3"/>
    </row>
    <row r="740" spans="2:15" ht="15.75" thickBot="1">
      <c r="B740" s="3"/>
      <c r="C740" s="3"/>
      <c r="D740" s="3"/>
      <c r="E740" s="3"/>
      <c r="G740" s="3"/>
      <c r="H740" s="2"/>
      <c r="I740" s="3"/>
      <c r="J740" s="3"/>
      <c r="K740" s="3"/>
      <c r="L740" s="3"/>
      <c r="M740" s="3"/>
      <c r="N740" s="3"/>
      <c r="O740" s="3"/>
    </row>
    <row r="741" spans="2:15" ht="15.75" thickBot="1">
      <c r="B741" s="3"/>
      <c r="C741" s="3"/>
      <c r="D741" s="3"/>
      <c r="E741" s="3"/>
      <c r="G741" s="3"/>
      <c r="H741" s="2"/>
      <c r="I741" s="3"/>
      <c r="J741" s="3"/>
      <c r="K741" s="3"/>
      <c r="L741" s="3"/>
      <c r="M741" s="3"/>
      <c r="N741" s="3"/>
      <c r="O741" s="3"/>
    </row>
    <row r="742" spans="2:15" ht="15.75" thickBot="1">
      <c r="B742" s="3"/>
      <c r="C742" s="3"/>
      <c r="D742" s="3"/>
      <c r="E742" s="3"/>
      <c r="G742" s="3"/>
      <c r="H742" s="2"/>
      <c r="I742" s="3"/>
      <c r="J742" s="3"/>
      <c r="K742" s="3"/>
      <c r="L742" s="3"/>
      <c r="M742" s="3"/>
      <c r="N742" s="3"/>
      <c r="O742" s="3"/>
    </row>
    <row r="743" spans="2:15" ht="15.75" thickBot="1">
      <c r="B743" s="3"/>
      <c r="C743" s="3"/>
      <c r="D743" s="3"/>
      <c r="E743" s="3"/>
      <c r="G743" s="3"/>
      <c r="H743" s="2"/>
      <c r="I743" s="3"/>
      <c r="J743" s="3"/>
      <c r="K743" s="3"/>
      <c r="L743" s="3"/>
      <c r="M743" s="3"/>
      <c r="N743" s="3"/>
      <c r="O743" s="3"/>
    </row>
    <row r="744" spans="2:15" ht="15.75" thickBot="1">
      <c r="B744" s="3"/>
      <c r="C744" s="3"/>
      <c r="D744" s="3"/>
      <c r="E744" s="3"/>
      <c r="G744" s="3"/>
      <c r="H744" s="2"/>
      <c r="I744" s="3"/>
      <c r="J744" s="3"/>
      <c r="K744" s="3"/>
      <c r="L744" s="3"/>
      <c r="M744" s="3"/>
      <c r="N744" s="3"/>
      <c r="O744" s="3"/>
    </row>
    <row r="745" spans="2:15" ht="15.75" thickBot="1">
      <c r="B745" s="3"/>
      <c r="C745" s="3"/>
      <c r="D745" s="3"/>
      <c r="E745" s="3"/>
      <c r="G745" s="3"/>
      <c r="H745" s="2"/>
      <c r="I745" s="3"/>
      <c r="J745" s="3"/>
      <c r="K745" s="3"/>
      <c r="L745" s="3"/>
      <c r="M745" s="3"/>
      <c r="N745" s="3"/>
      <c r="O745" s="3"/>
    </row>
    <row r="746" spans="2:15" ht="15.75" thickBot="1">
      <c r="B746" s="3"/>
      <c r="C746" s="3"/>
      <c r="D746" s="3"/>
      <c r="E746" s="3"/>
      <c r="G746" s="3"/>
      <c r="H746" s="2"/>
      <c r="I746" s="3"/>
      <c r="J746" s="3"/>
      <c r="K746" s="3"/>
      <c r="L746" s="3"/>
      <c r="M746" s="3"/>
      <c r="N746" s="3"/>
      <c r="O746" s="3"/>
    </row>
    <row r="747" spans="2:15" ht="15.75" thickBot="1">
      <c r="B747" s="3"/>
      <c r="C747" s="3"/>
      <c r="D747" s="3"/>
      <c r="E747" s="3"/>
      <c r="G747" s="3"/>
      <c r="H747" s="2"/>
      <c r="I747" s="3"/>
      <c r="J747" s="3"/>
      <c r="K747" s="3"/>
      <c r="L747" s="3"/>
      <c r="M747" s="3"/>
      <c r="N747" s="3"/>
      <c r="O747" s="3"/>
    </row>
    <row r="748" spans="2:15" ht="15.75" thickBot="1">
      <c r="B748" s="3"/>
      <c r="C748" s="3"/>
      <c r="D748" s="3"/>
      <c r="E748" s="3"/>
      <c r="G748" s="3"/>
      <c r="H748" s="2"/>
      <c r="I748" s="3"/>
      <c r="J748" s="3"/>
      <c r="K748" s="3"/>
      <c r="L748" s="3"/>
      <c r="M748" s="3"/>
      <c r="N748" s="3"/>
      <c r="O748" s="3"/>
    </row>
    <row r="749" spans="2:15" ht="15.75" thickBot="1">
      <c r="B749" s="3"/>
      <c r="C749" s="3"/>
      <c r="D749" s="3"/>
      <c r="E749" s="3"/>
      <c r="G749" s="3"/>
      <c r="H749" s="2"/>
      <c r="I749" s="3"/>
      <c r="J749" s="3"/>
      <c r="K749" s="3"/>
      <c r="L749" s="3"/>
      <c r="M749" s="3"/>
      <c r="N749" s="3"/>
      <c r="O749" s="3"/>
    </row>
    <row r="750" spans="2:15" ht="15.75" thickBot="1">
      <c r="B750" s="3"/>
      <c r="C750" s="3"/>
      <c r="D750" s="3"/>
      <c r="E750" s="3"/>
      <c r="G750" s="3"/>
      <c r="H750" s="2"/>
      <c r="I750" s="3"/>
      <c r="J750" s="3"/>
      <c r="K750" s="3"/>
      <c r="L750" s="3"/>
      <c r="M750" s="3"/>
      <c r="N750" s="3"/>
      <c r="O750" s="3"/>
    </row>
    <row r="751" spans="2:15" ht="15.75" thickBot="1">
      <c r="B751" s="3"/>
      <c r="C751" s="3"/>
      <c r="D751" s="3"/>
      <c r="E751" s="3"/>
      <c r="G751" s="3"/>
      <c r="H751" s="2"/>
      <c r="I751" s="3"/>
      <c r="J751" s="3"/>
      <c r="K751" s="3"/>
      <c r="L751" s="3"/>
      <c r="M751" s="3"/>
      <c r="N751" s="3"/>
      <c r="O751" s="3"/>
    </row>
    <row r="752" spans="2:15" ht="15.75" thickBot="1">
      <c r="B752" s="3"/>
      <c r="C752" s="3"/>
      <c r="D752" s="3"/>
      <c r="E752" s="3"/>
      <c r="G752" s="3"/>
      <c r="H752" s="2"/>
      <c r="I752" s="3"/>
      <c r="J752" s="3"/>
      <c r="K752" s="3"/>
      <c r="L752" s="3"/>
      <c r="M752" s="3"/>
      <c r="N752" s="3"/>
      <c r="O752" s="3"/>
    </row>
    <row r="753" spans="2:15" ht="15.75" thickBot="1">
      <c r="B753" s="3"/>
      <c r="C753" s="3"/>
      <c r="D753" s="3"/>
      <c r="E753" s="3"/>
      <c r="G753" s="3"/>
      <c r="H753" s="2"/>
      <c r="I753" s="3"/>
      <c r="J753" s="3"/>
      <c r="K753" s="3"/>
      <c r="L753" s="3"/>
      <c r="M753" s="3"/>
      <c r="N753" s="3"/>
      <c r="O753" s="3"/>
    </row>
    <row r="754" spans="2:15" ht="15.75" thickBot="1">
      <c r="B754" s="3"/>
      <c r="C754" s="3"/>
      <c r="D754" s="3"/>
      <c r="E754" s="3"/>
      <c r="G754" s="3"/>
      <c r="H754" s="2"/>
      <c r="I754" s="3"/>
      <c r="J754" s="3"/>
      <c r="K754" s="3"/>
      <c r="L754" s="3"/>
      <c r="M754" s="3"/>
      <c r="N754" s="3"/>
      <c r="O754" s="3"/>
    </row>
    <row r="755" spans="2:15" ht="15.75" thickBot="1">
      <c r="B755" s="3"/>
      <c r="C755" s="3"/>
      <c r="D755" s="3"/>
      <c r="E755" s="3"/>
      <c r="G755" s="3"/>
      <c r="H755" s="2"/>
      <c r="I755" s="3"/>
      <c r="J755" s="3"/>
      <c r="K755" s="3"/>
      <c r="L755" s="3"/>
      <c r="M755" s="3"/>
      <c r="N755" s="3"/>
      <c r="O755" s="3"/>
    </row>
    <row r="756" spans="2:15" ht="15.75" thickBot="1">
      <c r="B756" s="3"/>
      <c r="C756" s="3"/>
      <c r="D756" s="3"/>
      <c r="E756" s="3"/>
      <c r="G756" s="3"/>
      <c r="H756" s="2"/>
      <c r="I756" s="3"/>
      <c r="J756" s="3"/>
      <c r="K756" s="3"/>
      <c r="L756" s="3"/>
      <c r="M756" s="3"/>
      <c r="N756" s="3"/>
      <c r="O756" s="3"/>
    </row>
    <row r="757" spans="2:15" ht="15.75" thickBot="1">
      <c r="B757" s="3"/>
      <c r="C757" s="3"/>
      <c r="D757" s="3"/>
      <c r="E757" s="3"/>
      <c r="G757" s="3"/>
      <c r="H757" s="2"/>
      <c r="I757" s="3"/>
      <c r="J757" s="3"/>
      <c r="K757" s="3"/>
      <c r="L757" s="3"/>
      <c r="M757" s="3"/>
      <c r="N757" s="3"/>
      <c r="O757" s="3"/>
    </row>
    <row r="758" spans="2:15" ht="15.75" thickBot="1">
      <c r="B758" s="3"/>
      <c r="C758" s="3"/>
      <c r="D758" s="3"/>
      <c r="E758" s="3"/>
      <c r="G758" s="3"/>
      <c r="H758" s="2"/>
      <c r="I758" s="3"/>
      <c r="J758" s="3"/>
      <c r="K758" s="3"/>
      <c r="L758" s="3"/>
      <c r="M758" s="3"/>
      <c r="N758" s="3"/>
      <c r="O758" s="3"/>
    </row>
    <row r="759" spans="2:15" ht="15.75" thickBot="1">
      <c r="B759" s="3"/>
      <c r="C759" s="3"/>
      <c r="D759" s="3"/>
      <c r="E759" s="3"/>
      <c r="G759" s="3"/>
      <c r="H759" s="2"/>
      <c r="I759" s="3"/>
      <c r="J759" s="3"/>
      <c r="K759" s="3"/>
      <c r="L759" s="3"/>
      <c r="M759" s="3"/>
      <c r="N759" s="3"/>
      <c r="O759" s="3"/>
    </row>
    <row r="760" spans="2:15" ht="15.75" thickBot="1">
      <c r="B760" s="3"/>
      <c r="C760" s="3"/>
      <c r="D760" s="3"/>
      <c r="E760" s="3"/>
      <c r="G760" s="3"/>
      <c r="H760" s="2"/>
      <c r="I760" s="3"/>
      <c r="J760" s="3"/>
      <c r="K760" s="3"/>
      <c r="L760" s="3"/>
      <c r="M760" s="3"/>
      <c r="N760" s="3"/>
      <c r="O760" s="3"/>
    </row>
    <row r="761" spans="2:15" ht="15.75" thickBot="1">
      <c r="B761" s="3"/>
      <c r="C761" s="3"/>
      <c r="D761" s="3"/>
      <c r="E761" s="3"/>
      <c r="G761" s="3"/>
      <c r="H761" s="2"/>
      <c r="I761" s="3"/>
      <c r="J761" s="3"/>
      <c r="K761" s="3"/>
      <c r="L761" s="3"/>
      <c r="M761" s="3"/>
      <c r="N761" s="3"/>
      <c r="O761" s="3"/>
    </row>
    <row r="762" spans="2:15" ht="15.75" thickBot="1">
      <c r="B762" s="3"/>
      <c r="C762" s="3"/>
      <c r="D762" s="3"/>
      <c r="E762" s="3"/>
      <c r="G762" s="3"/>
      <c r="H762" s="2"/>
      <c r="I762" s="3"/>
      <c r="J762" s="3"/>
      <c r="K762" s="3"/>
      <c r="L762" s="3"/>
      <c r="M762" s="3"/>
      <c r="N762" s="3"/>
      <c r="O762" s="3"/>
    </row>
    <row r="763" spans="2:15" ht="15.75" thickBot="1">
      <c r="B763" s="3"/>
      <c r="C763" s="3"/>
      <c r="D763" s="3"/>
      <c r="E763" s="3"/>
      <c r="G763" s="3"/>
      <c r="H763" s="2"/>
      <c r="I763" s="3"/>
      <c r="J763" s="3"/>
      <c r="K763" s="3"/>
      <c r="L763" s="3"/>
      <c r="M763" s="3"/>
      <c r="N763" s="3"/>
      <c r="O763" s="3"/>
    </row>
    <row r="764" spans="2:15" ht="15.75" thickBot="1">
      <c r="B764" s="3"/>
      <c r="C764" s="3"/>
      <c r="D764" s="3"/>
      <c r="E764" s="3"/>
      <c r="G764" s="3"/>
      <c r="H764" s="2"/>
      <c r="I764" s="3"/>
      <c r="J764" s="3"/>
      <c r="K764" s="3"/>
      <c r="L764" s="3"/>
      <c r="M764" s="3"/>
      <c r="N764" s="3"/>
      <c r="O764" s="3"/>
    </row>
    <row r="765" spans="2:15" ht="15.75" thickBot="1">
      <c r="B765" s="3"/>
      <c r="C765" s="3"/>
      <c r="D765" s="3"/>
      <c r="E765" s="3"/>
      <c r="G765" s="3"/>
      <c r="H765" s="2"/>
      <c r="I765" s="3"/>
      <c r="J765" s="3"/>
      <c r="K765" s="3"/>
      <c r="L765" s="3"/>
      <c r="M765" s="3"/>
      <c r="N765" s="3"/>
      <c r="O765" s="3"/>
    </row>
    <row r="766" spans="2:15" ht="15.75" thickBot="1">
      <c r="B766" s="3"/>
      <c r="C766" s="3"/>
      <c r="D766" s="3"/>
      <c r="E766" s="3"/>
      <c r="G766" s="3"/>
      <c r="H766" s="2"/>
      <c r="I766" s="3"/>
      <c r="J766" s="3"/>
      <c r="K766" s="3"/>
      <c r="L766" s="3"/>
      <c r="M766" s="3"/>
      <c r="N766" s="3"/>
      <c r="O766" s="3"/>
    </row>
    <row r="767" spans="2:15" ht="15.75" thickBot="1">
      <c r="B767" s="3"/>
      <c r="C767" s="3"/>
      <c r="D767" s="3"/>
      <c r="E767" s="3"/>
      <c r="G767" s="3"/>
      <c r="H767" s="2"/>
      <c r="I767" s="3"/>
      <c r="J767" s="3"/>
      <c r="K767" s="3"/>
      <c r="L767" s="3"/>
      <c r="M767" s="3"/>
      <c r="N767" s="3"/>
      <c r="O767" s="3"/>
    </row>
    <row r="768" spans="2:15" ht="15.75" thickBot="1">
      <c r="B768" s="3"/>
      <c r="C768" s="3"/>
      <c r="D768" s="3"/>
      <c r="E768" s="3"/>
      <c r="G768" s="3"/>
      <c r="H768" s="2"/>
      <c r="I768" s="3"/>
      <c r="J768" s="3"/>
      <c r="K768" s="3"/>
      <c r="L768" s="3"/>
      <c r="M768" s="3"/>
      <c r="N768" s="3"/>
      <c r="O768" s="3"/>
    </row>
    <row r="769" spans="2:15" ht="15.75" thickBot="1">
      <c r="B769" s="3"/>
      <c r="C769" s="3"/>
      <c r="D769" s="3"/>
      <c r="E769" s="3"/>
      <c r="G769" s="3"/>
      <c r="H769" s="2"/>
      <c r="I769" s="3"/>
      <c r="J769" s="3"/>
      <c r="K769" s="3"/>
      <c r="L769" s="3"/>
      <c r="M769" s="3"/>
      <c r="N769" s="3"/>
      <c r="O769" s="3"/>
    </row>
    <row r="770" spans="2:15" ht="15.75" thickBot="1">
      <c r="B770" s="3"/>
      <c r="C770" s="3"/>
      <c r="D770" s="3"/>
      <c r="E770" s="3"/>
      <c r="G770" s="3"/>
      <c r="H770" s="2"/>
      <c r="I770" s="3"/>
      <c r="J770" s="3"/>
      <c r="K770" s="3"/>
      <c r="L770" s="3"/>
      <c r="M770" s="3"/>
      <c r="N770" s="3"/>
      <c r="O770" s="3"/>
    </row>
    <row r="771" spans="2:15" ht="15.75" thickBot="1">
      <c r="B771" s="3"/>
      <c r="C771" s="3"/>
      <c r="D771" s="3"/>
      <c r="E771" s="3"/>
      <c r="G771" s="3"/>
      <c r="H771" s="2"/>
      <c r="I771" s="3"/>
      <c r="J771" s="3"/>
      <c r="K771" s="3"/>
      <c r="L771" s="3"/>
      <c r="M771" s="3"/>
      <c r="N771" s="3"/>
      <c r="O771" s="3"/>
    </row>
    <row r="772" spans="2:15" ht="15.75" thickBot="1">
      <c r="B772" s="3"/>
      <c r="C772" s="3"/>
      <c r="D772" s="3"/>
      <c r="E772" s="3"/>
      <c r="G772" s="3"/>
      <c r="H772" s="2"/>
      <c r="I772" s="3"/>
      <c r="J772" s="3"/>
      <c r="K772" s="3"/>
      <c r="L772" s="3"/>
      <c r="M772" s="3"/>
      <c r="N772" s="3"/>
      <c r="O772" s="3"/>
    </row>
    <row r="773" spans="2:15" ht="15.75" thickBot="1">
      <c r="B773" s="3"/>
      <c r="C773" s="3"/>
      <c r="D773" s="3"/>
      <c r="E773" s="3"/>
      <c r="G773" s="3"/>
      <c r="H773" s="2"/>
      <c r="I773" s="3"/>
      <c r="J773" s="3"/>
      <c r="K773" s="3"/>
      <c r="L773" s="3"/>
      <c r="M773" s="3"/>
      <c r="N773" s="3"/>
      <c r="O773" s="3"/>
    </row>
    <row r="774" spans="2:15" ht="15.75" thickBot="1">
      <c r="B774" s="3"/>
      <c r="C774" s="3"/>
      <c r="D774" s="3"/>
      <c r="E774" s="3"/>
      <c r="G774" s="3"/>
      <c r="H774" s="2"/>
      <c r="I774" s="3"/>
      <c r="J774" s="3"/>
      <c r="K774" s="3"/>
      <c r="L774" s="3"/>
      <c r="M774" s="3"/>
      <c r="N774" s="3"/>
      <c r="O774" s="3"/>
    </row>
    <row r="775" spans="2:15" ht="15.75" thickBot="1">
      <c r="B775" s="3"/>
      <c r="C775" s="3"/>
      <c r="D775" s="3"/>
      <c r="E775" s="3"/>
      <c r="G775" s="3"/>
      <c r="H775" s="2"/>
      <c r="I775" s="3"/>
      <c r="J775" s="3"/>
      <c r="K775" s="3"/>
      <c r="L775" s="3"/>
      <c r="M775" s="3"/>
      <c r="N775" s="3"/>
      <c r="O775" s="3"/>
    </row>
    <row r="776" spans="2:15" ht="15.75" thickBot="1">
      <c r="B776" s="3"/>
      <c r="C776" s="3"/>
      <c r="D776" s="3"/>
      <c r="E776" s="3"/>
      <c r="G776" s="3"/>
      <c r="H776" s="2"/>
      <c r="I776" s="3"/>
      <c r="J776" s="3"/>
      <c r="K776" s="3"/>
      <c r="L776" s="3"/>
      <c r="M776" s="3"/>
      <c r="N776" s="3"/>
      <c r="O776" s="3"/>
    </row>
    <row r="777" spans="2:15" ht="15.75" thickBot="1">
      <c r="B777" s="3"/>
      <c r="C777" s="3"/>
      <c r="D777" s="3"/>
      <c r="E777" s="3"/>
      <c r="G777" s="3"/>
      <c r="H777" s="2"/>
      <c r="I777" s="3"/>
      <c r="J777" s="3"/>
      <c r="K777" s="3"/>
      <c r="L777" s="3"/>
      <c r="M777" s="3"/>
      <c r="N777" s="3"/>
      <c r="O777" s="3"/>
    </row>
    <row r="778" spans="2:15" ht="15.75" thickBot="1">
      <c r="B778" s="3"/>
      <c r="C778" s="3"/>
      <c r="D778" s="3"/>
      <c r="E778" s="3"/>
      <c r="G778" s="3"/>
      <c r="H778" s="2"/>
      <c r="I778" s="3"/>
      <c r="J778" s="3"/>
      <c r="K778" s="3"/>
      <c r="L778" s="3"/>
      <c r="M778" s="3"/>
      <c r="N778" s="3"/>
      <c r="O778" s="3"/>
    </row>
    <row r="779" spans="2:15" ht="15.75" thickBot="1">
      <c r="B779" s="3"/>
      <c r="C779" s="3"/>
      <c r="D779" s="3"/>
      <c r="E779" s="3"/>
      <c r="G779" s="3"/>
      <c r="H779" s="2"/>
      <c r="I779" s="3"/>
      <c r="J779" s="3"/>
      <c r="K779" s="3"/>
      <c r="L779" s="3"/>
      <c r="M779" s="3"/>
      <c r="N779" s="3"/>
      <c r="O779" s="3"/>
    </row>
    <row r="780" spans="2:15" ht="15.75" thickBot="1">
      <c r="B780" s="3"/>
      <c r="C780" s="3"/>
      <c r="D780" s="3"/>
      <c r="E780" s="3"/>
      <c r="G780" s="3"/>
      <c r="H780" s="2"/>
      <c r="I780" s="3"/>
      <c r="J780" s="3"/>
      <c r="K780" s="3"/>
      <c r="L780" s="3"/>
      <c r="M780" s="3"/>
      <c r="N780" s="3"/>
      <c r="O780" s="3"/>
    </row>
    <row r="781" spans="2:15" ht="15.75" thickBot="1">
      <c r="B781" s="3"/>
      <c r="C781" s="3"/>
      <c r="D781" s="3"/>
      <c r="E781" s="3"/>
      <c r="G781" s="3"/>
      <c r="H781" s="2"/>
      <c r="I781" s="3"/>
      <c r="J781" s="3"/>
      <c r="K781" s="3"/>
      <c r="L781" s="3"/>
      <c r="M781" s="3"/>
      <c r="N781" s="3"/>
      <c r="O781" s="3"/>
    </row>
    <row r="782" spans="2:15" ht="15.75" thickBot="1">
      <c r="B782" s="3"/>
      <c r="C782" s="3"/>
      <c r="D782" s="3"/>
      <c r="E782" s="3"/>
      <c r="G782" s="3"/>
      <c r="H782" s="2"/>
      <c r="I782" s="3"/>
      <c r="J782" s="3"/>
      <c r="K782" s="3"/>
      <c r="L782" s="3"/>
      <c r="M782" s="3"/>
      <c r="N782" s="3"/>
      <c r="O782" s="3"/>
    </row>
    <row r="783" spans="2:15" ht="15.75" thickBot="1">
      <c r="B783" s="3"/>
      <c r="C783" s="3"/>
      <c r="D783" s="3"/>
      <c r="E783" s="3"/>
      <c r="G783" s="3"/>
      <c r="H783" s="2"/>
      <c r="I783" s="3"/>
      <c r="J783" s="3"/>
      <c r="K783" s="3"/>
      <c r="L783" s="3"/>
      <c r="M783" s="3"/>
      <c r="N783" s="3"/>
      <c r="O783" s="3"/>
    </row>
    <row r="784" spans="2:15" ht="15.75" thickBot="1">
      <c r="B784" s="3"/>
      <c r="C784" s="3"/>
      <c r="D784" s="3"/>
      <c r="E784" s="3"/>
      <c r="G784" s="3"/>
      <c r="H784" s="2"/>
      <c r="I784" s="3"/>
      <c r="J784" s="3"/>
      <c r="K784" s="3"/>
      <c r="L784" s="3"/>
      <c r="M784" s="3"/>
      <c r="N784" s="3"/>
      <c r="O784" s="3"/>
    </row>
    <row r="785" spans="2:15" ht="15.75" thickBot="1">
      <c r="B785" s="3"/>
      <c r="C785" s="3"/>
      <c r="D785" s="3"/>
      <c r="E785" s="3"/>
      <c r="G785" s="3"/>
      <c r="H785" s="2"/>
      <c r="I785" s="3"/>
      <c r="J785" s="3"/>
      <c r="K785" s="3"/>
      <c r="L785" s="3"/>
      <c r="M785" s="3"/>
      <c r="N785" s="3"/>
      <c r="O785" s="3"/>
    </row>
    <row r="786" spans="2:15" ht="15.75" thickBot="1">
      <c r="B786" s="3"/>
      <c r="C786" s="3"/>
      <c r="D786" s="3"/>
      <c r="E786" s="3"/>
      <c r="G786" s="3"/>
      <c r="H786" s="2"/>
      <c r="I786" s="3"/>
      <c r="J786" s="3"/>
      <c r="K786" s="3"/>
      <c r="L786" s="3"/>
      <c r="M786" s="3"/>
      <c r="N786" s="3"/>
      <c r="O786" s="3"/>
    </row>
    <row r="787" spans="2:15" ht="15.75" thickBot="1">
      <c r="B787" s="3"/>
      <c r="C787" s="3"/>
      <c r="D787" s="3"/>
      <c r="E787" s="3"/>
      <c r="G787" s="3"/>
      <c r="H787" s="2"/>
      <c r="I787" s="3"/>
      <c r="J787" s="3"/>
      <c r="K787" s="3"/>
      <c r="L787" s="3"/>
      <c r="M787" s="3"/>
      <c r="N787" s="3"/>
      <c r="O787" s="3"/>
    </row>
    <row r="788" spans="2:15" ht="15.75" thickBot="1">
      <c r="B788" s="3"/>
      <c r="C788" s="3"/>
      <c r="D788" s="3"/>
      <c r="E788" s="3"/>
      <c r="G788" s="3"/>
      <c r="H788" s="2"/>
      <c r="I788" s="3"/>
      <c r="J788" s="3"/>
      <c r="K788" s="3"/>
      <c r="L788" s="3"/>
      <c r="M788" s="3"/>
      <c r="N788" s="3"/>
      <c r="O788" s="3"/>
    </row>
    <row r="789" spans="2:15" ht="15.75" thickBot="1">
      <c r="B789" s="3"/>
      <c r="C789" s="3"/>
      <c r="D789" s="3"/>
      <c r="E789" s="3"/>
      <c r="G789" s="3"/>
      <c r="H789" s="2"/>
      <c r="I789" s="3"/>
      <c r="J789" s="3"/>
      <c r="K789" s="3"/>
      <c r="L789" s="3"/>
      <c r="M789" s="3"/>
      <c r="N789" s="3"/>
      <c r="O789" s="3"/>
    </row>
    <row r="790" spans="2:15" ht="15.75" thickBot="1">
      <c r="B790" s="3"/>
      <c r="C790" s="3"/>
      <c r="D790" s="3"/>
      <c r="E790" s="3"/>
      <c r="G790" s="3"/>
      <c r="H790" s="2"/>
      <c r="I790" s="3"/>
      <c r="J790" s="3"/>
      <c r="K790" s="3"/>
      <c r="L790" s="3"/>
      <c r="M790" s="3"/>
      <c r="N790" s="3"/>
      <c r="O790" s="3"/>
    </row>
    <row r="791" spans="2:15" ht="15.75" thickBot="1">
      <c r="B791" s="3"/>
      <c r="C791" s="3"/>
      <c r="D791" s="3"/>
      <c r="E791" s="3"/>
      <c r="G791" s="3"/>
      <c r="H791" s="2"/>
      <c r="I791" s="3"/>
      <c r="J791" s="3"/>
      <c r="K791" s="3"/>
      <c r="L791" s="3"/>
      <c r="M791" s="3"/>
      <c r="N791" s="3"/>
      <c r="O791" s="3"/>
    </row>
    <row r="792" spans="2:15" ht="15.75" thickBot="1">
      <c r="B792" s="3"/>
      <c r="C792" s="3"/>
      <c r="D792" s="3"/>
      <c r="E792" s="3"/>
      <c r="G792" s="3"/>
      <c r="H792" s="2"/>
      <c r="I792" s="3"/>
      <c r="J792" s="3"/>
      <c r="K792" s="3"/>
      <c r="L792" s="3"/>
      <c r="M792" s="3"/>
      <c r="N792" s="3"/>
      <c r="O792" s="3"/>
    </row>
    <row r="793" spans="2:15" ht="15.75" thickBot="1">
      <c r="B793" s="3"/>
      <c r="C793" s="3"/>
      <c r="D793" s="3"/>
      <c r="E793" s="3"/>
      <c r="G793" s="3"/>
      <c r="H793" s="2"/>
      <c r="I793" s="3"/>
      <c r="J793" s="3"/>
      <c r="K793" s="3"/>
      <c r="L793" s="3"/>
      <c r="M793" s="3"/>
      <c r="N793" s="3"/>
      <c r="O793" s="3"/>
    </row>
    <row r="794" spans="2:15" ht="15.75" thickBot="1">
      <c r="B794" s="3"/>
      <c r="C794" s="3"/>
      <c r="D794" s="3"/>
      <c r="E794" s="3"/>
      <c r="G794" s="3"/>
      <c r="H794" s="2"/>
      <c r="I794" s="3"/>
      <c r="J794" s="3"/>
      <c r="K794" s="3"/>
      <c r="L794" s="3"/>
      <c r="M794" s="3"/>
      <c r="N794" s="3"/>
      <c r="O794" s="3"/>
    </row>
    <row r="795" spans="2:15" ht="15.75" thickBot="1">
      <c r="B795" s="3"/>
      <c r="C795" s="3"/>
      <c r="D795" s="3"/>
      <c r="E795" s="3"/>
      <c r="G795" s="3"/>
      <c r="H795" s="2"/>
      <c r="I795" s="3"/>
      <c r="J795" s="3"/>
      <c r="K795" s="3"/>
      <c r="L795" s="3"/>
      <c r="M795" s="3"/>
      <c r="N795" s="3"/>
      <c r="O795" s="3"/>
    </row>
    <row r="796" spans="2:15" ht="15.75" thickBot="1">
      <c r="B796" s="3"/>
      <c r="C796" s="3"/>
      <c r="D796" s="3"/>
      <c r="E796" s="3"/>
      <c r="G796" s="3"/>
      <c r="H796" s="2"/>
      <c r="I796" s="3"/>
      <c r="J796" s="3"/>
      <c r="K796" s="3"/>
      <c r="L796" s="3"/>
      <c r="M796" s="3"/>
      <c r="N796" s="3"/>
      <c r="O796" s="3"/>
    </row>
    <row r="797" spans="2:15" ht="15.75" thickBot="1">
      <c r="B797" s="3"/>
      <c r="C797" s="3"/>
      <c r="D797" s="3"/>
      <c r="E797" s="3"/>
      <c r="G797" s="3"/>
      <c r="H797" s="2"/>
      <c r="I797" s="3"/>
      <c r="J797" s="3"/>
      <c r="K797" s="3"/>
      <c r="L797" s="3"/>
      <c r="M797" s="3"/>
      <c r="N797" s="3"/>
      <c r="O797" s="3"/>
    </row>
    <row r="798" spans="2:15" ht="15.75" thickBot="1">
      <c r="B798" s="3"/>
      <c r="C798" s="3"/>
      <c r="D798" s="3"/>
      <c r="E798" s="3"/>
      <c r="G798" s="3"/>
      <c r="H798" s="2"/>
      <c r="I798" s="3"/>
      <c r="J798" s="3"/>
      <c r="K798" s="3"/>
      <c r="L798" s="3"/>
      <c r="M798" s="3"/>
      <c r="N798" s="3"/>
      <c r="O798" s="3"/>
    </row>
    <row r="799" spans="2:15" ht="15.75" thickBot="1">
      <c r="B799" s="3"/>
      <c r="C799" s="3"/>
      <c r="D799" s="3"/>
      <c r="E799" s="3"/>
      <c r="G799" s="3"/>
      <c r="H799" s="2"/>
      <c r="I799" s="3"/>
      <c r="J799" s="3"/>
      <c r="K799" s="3"/>
      <c r="L799" s="3"/>
      <c r="M799" s="3"/>
      <c r="N799" s="3"/>
      <c r="O799" s="3"/>
    </row>
    <row r="800" spans="2:15" ht="15.75" thickBot="1">
      <c r="B800" s="3"/>
      <c r="C800" s="3"/>
      <c r="D800" s="3"/>
      <c r="E800" s="3"/>
      <c r="G800" s="3"/>
      <c r="H800" s="2"/>
      <c r="I800" s="3"/>
      <c r="J800" s="3"/>
      <c r="K800" s="3"/>
      <c r="L800" s="3"/>
      <c r="M800" s="3"/>
      <c r="N800" s="3"/>
      <c r="O800" s="3"/>
    </row>
    <row r="801" spans="2:15" ht="15.75" thickBot="1">
      <c r="B801" s="3"/>
      <c r="C801" s="3"/>
      <c r="D801" s="3"/>
      <c r="E801" s="3"/>
      <c r="G801" s="3"/>
      <c r="H801" s="2"/>
      <c r="I801" s="3"/>
      <c r="J801" s="3"/>
      <c r="K801" s="3"/>
      <c r="L801" s="3"/>
      <c r="M801" s="3"/>
      <c r="N801" s="3"/>
      <c r="O801" s="3"/>
    </row>
    <row r="802" spans="2:15" ht="15.75" thickBot="1">
      <c r="B802" s="3"/>
      <c r="C802" s="3"/>
      <c r="D802" s="3"/>
      <c r="E802" s="3"/>
      <c r="G802" s="3"/>
      <c r="H802" s="2"/>
      <c r="I802" s="3"/>
      <c r="J802" s="3"/>
      <c r="K802" s="3"/>
      <c r="L802" s="3"/>
      <c r="M802" s="3"/>
      <c r="N802" s="3"/>
      <c r="O802" s="3"/>
    </row>
    <row r="803" spans="2:15" ht="15.75" thickBot="1">
      <c r="B803" s="3"/>
      <c r="C803" s="3"/>
      <c r="D803" s="3"/>
      <c r="E803" s="3"/>
      <c r="G803" s="3"/>
      <c r="H803" s="2"/>
      <c r="I803" s="3"/>
      <c r="J803" s="3"/>
      <c r="K803" s="3"/>
      <c r="L803" s="3"/>
      <c r="M803" s="3"/>
      <c r="N803" s="3"/>
      <c r="O803" s="3"/>
    </row>
    <row r="804" spans="2:15" ht="15.75" thickBot="1">
      <c r="B804" s="3"/>
      <c r="C804" s="3"/>
      <c r="D804" s="3"/>
      <c r="E804" s="3"/>
      <c r="G804" s="3"/>
      <c r="H804" s="2"/>
      <c r="I804" s="3"/>
      <c r="J804" s="3"/>
      <c r="K804" s="3"/>
      <c r="L804" s="3"/>
      <c r="M804" s="3"/>
      <c r="N804" s="3"/>
      <c r="O804" s="3"/>
    </row>
    <row r="805" spans="2:15" ht="15.75" thickBot="1">
      <c r="B805" s="3"/>
      <c r="C805" s="3"/>
      <c r="D805" s="3"/>
      <c r="E805" s="3"/>
      <c r="G805" s="3"/>
      <c r="H805" s="2"/>
      <c r="I805" s="3"/>
      <c r="J805" s="3"/>
      <c r="K805" s="3"/>
      <c r="L805" s="3"/>
      <c r="M805" s="3"/>
      <c r="N805" s="3"/>
      <c r="O805" s="3"/>
    </row>
    <row r="806" spans="2:15" ht="15.75" thickBot="1">
      <c r="B806" s="3"/>
      <c r="C806" s="3"/>
      <c r="D806" s="3"/>
      <c r="E806" s="3"/>
      <c r="G806" s="3"/>
      <c r="H806" s="2"/>
      <c r="I806" s="3"/>
      <c r="J806" s="3"/>
      <c r="K806" s="3"/>
      <c r="L806" s="3"/>
      <c r="M806" s="3"/>
      <c r="N806" s="3"/>
      <c r="O806" s="3"/>
    </row>
    <row r="807" spans="2:15" ht="15.75" thickBot="1">
      <c r="B807" s="3"/>
      <c r="C807" s="3"/>
      <c r="D807" s="3"/>
      <c r="E807" s="3"/>
      <c r="G807" s="3"/>
      <c r="H807" s="2"/>
      <c r="I807" s="3"/>
      <c r="J807" s="3"/>
      <c r="K807" s="3"/>
      <c r="L807" s="3"/>
      <c r="M807" s="3"/>
      <c r="N807" s="3"/>
      <c r="O807" s="3"/>
    </row>
    <row r="808" spans="2:15" ht="15.75" thickBot="1">
      <c r="B808" s="3"/>
      <c r="C808" s="3"/>
      <c r="D808" s="3"/>
      <c r="E808" s="3"/>
      <c r="G808" s="3"/>
      <c r="H808" s="2"/>
      <c r="I808" s="3"/>
      <c r="J808" s="3"/>
      <c r="K808" s="3"/>
      <c r="L808" s="3"/>
      <c r="M808" s="3"/>
      <c r="N808" s="3"/>
      <c r="O808" s="3"/>
    </row>
    <row r="809" spans="2:15" ht="15.75" thickBot="1">
      <c r="B809" s="3"/>
      <c r="C809" s="3"/>
      <c r="D809" s="3"/>
      <c r="E809" s="3"/>
      <c r="G809" s="3"/>
      <c r="H809" s="2"/>
      <c r="I809" s="3"/>
      <c r="J809" s="3"/>
      <c r="K809" s="3"/>
      <c r="L809" s="3"/>
      <c r="M809" s="3"/>
      <c r="N809" s="3"/>
      <c r="O809" s="3"/>
    </row>
    <row r="810" spans="2:15" ht="15.75" thickBot="1">
      <c r="B810" s="3"/>
      <c r="C810" s="3"/>
      <c r="D810" s="3"/>
      <c r="E810" s="3"/>
      <c r="G810" s="3"/>
      <c r="H810" s="2"/>
      <c r="I810" s="3"/>
      <c r="J810" s="3"/>
      <c r="K810" s="3"/>
      <c r="L810" s="3"/>
      <c r="M810" s="3"/>
      <c r="N810" s="3"/>
      <c r="O810" s="3"/>
    </row>
    <row r="811" spans="2:15" ht="15.75" thickBot="1">
      <c r="B811" s="3"/>
      <c r="C811" s="3"/>
      <c r="D811" s="3"/>
      <c r="E811" s="3"/>
      <c r="G811" s="3"/>
      <c r="H811" s="2"/>
      <c r="I811" s="3"/>
      <c r="J811" s="3"/>
      <c r="K811" s="3"/>
      <c r="L811" s="3"/>
      <c r="M811" s="3"/>
      <c r="N811" s="3"/>
      <c r="O811" s="3"/>
    </row>
    <row r="812" spans="2:15" ht="15.75" thickBot="1">
      <c r="B812" s="3"/>
      <c r="C812" s="3"/>
      <c r="D812" s="3"/>
      <c r="E812" s="3"/>
      <c r="G812" s="3"/>
      <c r="H812" s="2"/>
      <c r="I812" s="3"/>
      <c r="J812" s="3"/>
      <c r="K812" s="3"/>
      <c r="L812" s="3"/>
      <c r="M812" s="3"/>
      <c r="N812" s="3"/>
      <c r="O812" s="3"/>
    </row>
    <row r="813" spans="2:15" ht="15.75" thickBot="1">
      <c r="B813" s="3"/>
      <c r="C813" s="3"/>
      <c r="D813" s="3"/>
      <c r="E813" s="3"/>
      <c r="G813" s="3"/>
      <c r="H813" s="2"/>
      <c r="I813" s="3"/>
      <c r="J813" s="3"/>
      <c r="K813" s="3"/>
      <c r="L813" s="3"/>
      <c r="M813" s="3"/>
      <c r="N813" s="3"/>
      <c r="O813" s="3"/>
    </row>
    <row r="814" spans="2:15" ht="15.75" thickBot="1">
      <c r="B814" s="3"/>
      <c r="C814" s="3"/>
      <c r="D814" s="3"/>
      <c r="E814" s="3"/>
      <c r="G814" s="3"/>
      <c r="H814" s="2"/>
      <c r="I814" s="3"/>
      <c r="J814" s="3"/>
      <c r="K814" s="3"/>
      <c r="L814" s="3"/>
      <c r="M814" s="3"/>
      <c r="N814" s="3"/>
      <c r="O814" s="3"/>
    </row>
    <row r="815" spans="2:15" ht="15.75" thickBot="1">
      <c r="B815" s="3"/>
      <c r="C815" s="3"/>
      <c r="D815" s="3"/>
      <c r="E815" s="3"/>
      <c r="G815" s="3"/>
      <c r="H815" s="2"/>
      <c r="I815" s="3"/>
      <c r="J815" s="3"/>
      <c r="K815" s="3"/>
      <c r="L815" s="3"/>
      <c r="M815" s="3"/>
      <c r="N815" s="3"/>
      <c r="O815" s="3"/>
    </row>
    <row r="816" spans="2:15" ht="15.75" thickBot="1">
      <c r="B816" s="3"/>
      <c r="C816" s="3"/>
      <c r="D816" s="3"/>
      <c r="E816" s="3"/>
      <c r="G816" s="3"/>
      <c r="H816" s="2"/>
      <c r="I816" s="3"/>
      <c r="J816" s="3"/>
      <c r="K816" s="3"/>
      <c r="L816" s="3"/>
      <c r="M816" s="3"/>
      <c r="N816" s="3"/>
      <c r="O816" s="3"/>
    </row>
    <row r="817" spans="2:15" ht="15.75" thickBot="1">
      <c r="B817" s="3"/>
      <c r="C817" s="3"/>
      <c r="D817" s="3"/>
      <c r="E817" s="3"/>
      <c r="G817" s="3"/>
      <c r="H817" s="2"/>
      <c r="I817" s="3"/>
      <c r="J817" s="3"/>
      <c r="K817" s="3"/>
      <c r="L817" s="3"/>
      <c r="M817" s="3"/>
      <c r="N817" s="3"/>
      <c r="O817" s="3"/>
    </row>
    <row r="818" spans="2:15" ht="15.75" thickBot="1">
      <c r="B818" s="3"/>
      <c r="C818" s="3"/>
      <c r="D818" s="3"/>
      <c r="E818" s="3"/>
      <c r="G818" s="3"/>
      <c r="H818" s="2"/>
      <c r="I818" s="3"/>
      <c r="J818" s="3"/>
      <c r="K818" s="3"/>
      <c r="L818" s="3"/>
      <c r="M818" s="3"/>
      <c r="N818" s="3"/>
      <c r="O818" s="3"/>
    </row>
    <row r="819" spans="2:15" ht="15.75" thickBot="1">
      <c r="B819" s="3"/>
      <c r="C819" s="3"/>
      <c r="D819" s="3"/>
      <c r="E819" s="3"/>
      <c r="G819" s="3"/>
      <c r="H819" s="2"/>
      <c r="I819" s="3"/>
      <c r="J819" s="3"/>
      <c r="K819" s="3"/>
      <c r="L819" s="3"/>
      <c r="M819" s="3"/>
      <c r="N819" s="3"/>
      <c r="O819" s="3"/>
    </row>
    <row r="820" spans="2:15" ht="15.75" thickBot="1">
      <c r="B820" s="3"/>
      <c r="C820" s="3"/>
      <c r="D820" s="3"/>
      <c r="E820" s="3"/>
      <c r="G820" s="3"/>
      <c r="H820" s="2"/>
      <c r="I820" s="3"/>
      <c r="J820" s="3"/>
      <c r="K820" s="3"/>
      <c r="L820" s="3"/>
      <c r="M820" s="3"/>
      <c r="N820" s="3"/>
      <c r="O820" s="3"/>
    </row>
    <row r="821" spans="2:15" ht="15.75" thickBot="1">
      <c r="B821" s="3"/>
      <c r="C821" s="3"/>
      <c r="D821" s="3"/>
      <c r="E821" s="3"/>
      <c r="G821" s="3"/>
      <c r="H821" s="2"/>
      <c r="I821" s="3"/>
      <c r="J821" s="3"/>
      <c r="K821" s="3"/>
      <c r="L821" s="3"/>
      <c r="M821" s="3"/>
      <c r="N821" s="3"/>
      <c r="O821" s="3"/>
    </row>
    <row r="822" spans="2:15" ht="15.75" thickBot="1">
      <c r="B822" s="3"/>
      <c r="C822" s="3"/>
      <c r="D822" s="3"/>
      <c r="E822" s="3"/>
      <c r="G822" s="3"/>
      <c r="H822" s="2"/>
      <c r="I822" s="3"/>
      <c r="J822" s="3"/>
      <c r="K822" s="3"/>
      <c r="L822" s="3"/>
      <c r="M822" s="3"/>
      <c r="N822" s="3"/>
      <c r="O822" s="3"/>
    </row>
    <row r="823" spans="2:15" ht="15.75" thickBot="1">
      <c r="B823" s="3"/>
      <c r="C823" s="3"/>
      <c r="D823" s="3"/>
      <c r="E823" s="3"/>
      <c r="G823" s="3"/>
      <c r="H823" s="2"/>
      <c r="I823" s="3"/>
      <c r="J823" s="3"/>
      <c r="K823" s="3"/>
      <c r="L823" s="3"/>
      <c r="M823" s="3"/>
      <c r="N823" s="3"/>
      <c r="O823" s="3"/>
    </row>
    <row r="824" spans="2:15" ht="15.75" thickBot="1">
      <c r="B824" s="3"/>
      <c r="C824" s="3"/>
      <c r="D824" s="3"/>
      <c r="E824" s="3"/>
      <c r="G824" s="3"/>
      <c r="H824" s="2"/>
      <c r="I824" s="3"/>
      <c r="J824" s="3"/>
      <c r="K824" s="3"/>
      <c r="L824" s="3"/>
      <c r="M824" s="3"/>
      <c r="N824" s="3"/>
      <c r="O824" s="3"/>
    </row>
    <row r="825" spans="2:15" ht="15.75" thickBot="1">
      <c r="B825" s="3"/>
      <c r="C825" s="3"/>
      <c r="D825" s="3"/>
      <c r="E825" s="3"/>
      <c r="G825" s="3"/>
      <c r="H825" s="2"/>
      <c r="I825" s="3"/>
      <c r="J825" s="3"/>
      <c r="K825" s="3"/>
      <c r="L825" s="3"/>
      <c r="M825" s="3"/>
      <c r="N825" s="3"/>
      <c r="O825" s="3"/>
    </row>
    <row r="826" spans="2:15" ht="15.75" thickBot="1">
      <c r="B826" s="3"/>
      <c r="C826" s="3"/>
      <c r="D826" s="3"/>
      <c r="E826" s="3"/>
      <c r="G826" s="3"/>
      <c r="H826" s="2"/>
      <c r="I826" s="3"/>
      <c r="J826" s="3"/>
      <c r="K826" s="3"/>
      <c r="L826" s="3"/>
      <c r="M826" s="3"/>
      <c r="N826" s="3"/>
      <c r="O826" s="3"/>
    </row>
    <row r="827" spans="2:15" ht="15.75" thickBot="1">
      <c r="B827" s="3"/>
      <c r="C827" s="3"/>
      <c r="D827" s="3"/>
      <c r="E827" s="3"/>
      <c r="G827" s="3"/>
      <c r="H827" s="2"/>
      <c r="I827" s="3"/>
      <c r="J827" s="3"/>
      <c r="K827" s="3"/>
      <c r="L827" s="3"/>
      <c r="M827" s="3"/>
      <c r="N827" s="3"/>
      <c r="O827" s="3"/>
    </row>
    <row r="828" spans="2:15" ht="15.75" thickBot="1">
      <c r="B828" s="3"/>
      <c r="C828" s="3"/>
      <c r="D828" s="3"/>
      <c r="E828" s="3"/>
      <c r="G828" s="3"/>
      <c r="H828" s="2"/>
      <c r="I828" s="3"/>
      <c r="J828" s="3"/>
      <c r="K828" s="3"/>
      <c r="L828" s="3"/>
      <c r="M828" s="3"/>
      <c r="N828" s="3"/>
      <c r="O828" s="3"/>
    </row>
    <row r="829" spans="2:15" ht="15.75" thickBot="1">
      <c r="B829" s="3"/>
      <c r="C829" s="3"/>
      <c r="D829" s="3"/>
      <c r="E829" s="3"/>
      <c r="G829" s="3"/>
      <c r="H829" s="2"/>
      <c r="I829" s="3"/>
      <c r="J829" s="3"/>
      <c r="K829" s="3"/>
      <c r="L829" s="3"/>
      <c r="M829" s="3"/>
      <c r="N829" s="3"/>
      <c r="O829" s="3"/>
    </row>
    <row r="830" spans="2:15" ht="15.75" thickBot="1">
      <c r="B830" s="3"/>
      <c r="C830" s="3"/>
      <c r="D830" s="3"/>
      <c r="E830" s="3"/>
      <c r="G830" s="3"/>
      <c r="H830" s="2"/>
      <c r="I830" s="3"/>
      <c r="J830" s="3"/>
      <c r="K830" s="3"/>
      <c r="L830" s="3"/>
      <c r="M830" s="3"/>
      <c r="N830" s="3"/>
      <c r="O830" s="3"/>
    </row>
    <row r="831" spans="2:15" ht="15.75" thickBot="1">
      <c r="B831" s="3"/>
      <c r="C831" s="3"/>
      <c r="D831" s="3"/>
      <c r="E831" s="3"/>
      <c r="G831" s="3"/>
      <c r="H831" s="2"/>
      <c r="I831" s="3"/>
      <c r="J831" s="3"/>
      <c r="K831" s="3"/>
      <c r="L831" s="3"/>
      <c r="M831" s="3"/>
      <c r="N831" s="3"/>
      <c r="O831" s="3"/>
    </row>
    <row r="832" spans="2:15" ht="15.75" thickBot="1">
      <c r="B832" s="3"/>
      <c r="C832" s="3"/>
      <c r="D832" s="3"/>
      <c r="E832" s="3"/>
      <c r="G832" s="3"/>
      <c r="H832" s="2"/>
      <c r="I832" s="3"/>
      <c r="J832" s="3"/>
      <c r="K832" s="3"/>
      <c r="L832" s="3"/>
      <c r="M832" s="3"/>
      <c r="N832" s="3"/>
      <c r="O832" s="3"/>
    </row>
    <row r="833" spans="2:15" ht="15.75" thickBot="1">
      <c r="B833" s="3"/>
      <c r="C833" s="3"/>
      <c r="D833" s="3"/>
      <c r="E833" s="3"/>
      <c r="G833" s="3"/>
      <c r="H833" s="2"/>
      <c r="I833" s="3"/>
      <c r="J833" s="3"/>
      <c r="K833" s="3"/>
      <c r="L833" s="3"/>
      <c r="M833" s="3"/>
      <c r="N833" s="3"/>
      <c r="O833" s="3"/>
    </row>
    <row r="834" spans="2:15" ht="15.75" thickBot="1">
      <c r="B834" s="3"/>
      <c r="C834" s="3"/>
      <c r="D834" s="3"/>
      <c r="E834" s="3"/>
      <c r="G834" s="3"/>
      <c r="H834" s="2"/>
      <c r="I834" s="3"/>
      <c r="J834" s="3"/>
      <c r="K834" s="3"/>
      <c r="L834" s="3"/>
      <c r="M834" s="3"/>
      <c r="N834" s="3"/>
      <c r="O834" s="3"/>
    </row>
    <row r="835" spans="2:15" ht="15.75" thickBot="1">
      <c r="B835" s="3"/>
      <c r="C835" s="3"/>
      <c r="D835" s="3"/>
      <c r="E835" s="3"/>
      <c r="G835" s="3"/>
      <c r="H835" s="2"/>
      <c r="I835" s="3"/>
      <c r="J835" s="3"/>
      <c r="K835" s="3"/>
      <c r="L835" s="3"/>
      <c r="M835" s="3"/>
      <c r="N835" s="3"/>
      <c r="O835" s="3"/>
    </row>
    <row r="836" spans="2:15" ht="15.75" thickBot="1">
      <c r="B836" s="3"/>
      <c r="C836" s="3"/>
      <c r="D836" s="3"/>
      <c r="E836" s="3"/>
      <c r="G836" s="3"/>
      <c r="H836" s="2"/>
      <c r="I836" s="3"/>
      <c r="J836" s="3"/>
      <c r="K836" s="3"/>
      <c r="L836" s="3"/>
      <c r="M836" s="3"/>
      <c r="N836" s="3"/>
      <c r="O836" s="3"/>
    </row>
    <row r="837" spans="2:15" ht="15.75" thickBot="1">
      <c r="B837" s="3"/>
      <c r="C837" s="3"/>
      <c r="D837" s="3"/>
      <c r="E837" s="3"/>
      <c r="G837" s="3"/>
      <c r="H837" s="2"/>
      <c r="I837" s="3"/>
      <c r="J837" s="3"/>
      <c r="K837" s="3"/>
      <c r="L837" s="3"/>
      <c r="M837" s="3"/>
      <c r="N837" s="3"/>
      <c r="O837" s="3"/>
    </row>
    <row r="838" spans="2:15" ht="15.75" thickBot="1">
      <c r="B838" s="3"/>
      <c r="C838" s="3"/>
      <c r="D838" s="3"/>
      <c r="E838" s="3"/>
      <c r="G838" s="3"/>
      <c r="H838" s="2"/>
      <c r="I838" s="3"/>
      <c r="J838" s="3"/>
      <c r="K838" s="3"/>
      <c r="L838" s="3"/>
      <c r="M838" s="3"/>
      <c r="N838" s="3"/>
      <c r="O838" s="3"/>
    </row>
    <row r="839" spans="2:15" ht="15.75" thickBot="1">
      <c r="B839" s="3"/>
      <c r="C839" s="3"/>
      <c r="D839" s="3"/>
      <c r="E839" s="3"/>
      <c r="G839" s="3"/>
      <c r="H839" s="2"/>
      <c r="I839" s="3"/>
      <c r="J839" s="3"/>
      <c r="K839" s="3"/>
      <c r="L839" s="3"/>
      <c r="M839" s="3"/>
      <c r="N839" s="3"/>
      <c r="O839" s="3"/>
    </row>
    <row r="840" spans="2:15" ht="15.75" thickBot="1">
      <c r="B840" s="3"/>
      <c r="C840" s="3"/>
      <c r="D840" s="3"/>
      <c r="E840" s="3"/>
      <c r="G840" s="3"/>
      <c r="H840" s="2"/>
      <c r="I840" s="3"/>
      <c r="J840" s="3"/>
      <c r="K840" s="3"/>
      <c r="L840" s="3"/>
      <c r="M840" s="3"/>
      <c r="N840" s="3"/>
      <c r="O840" s="3"/>
    </row>
    <row r="841" spans="2:15" ht="15.75" thickBot="1">
      <c r="B841" s="3"/>
      <c r="C841" s="3"/>
      <c r="D841" s="3"/>
      <c r="E841" s="3"/>
      <c r="G841" s="3"/>
      <c r="H841" s="2"/>
      <c r="I841" s="3"/>
      <c r="J841" s="3"/>
      <c r="K841" s="3"/>
      <c r="L841" s="3"/>
      <c r="M841" s="3"/>
      <c r="N841" s="3"/>
      <c r="O841" s="3"/>
    </row>
    <row r="842" spans="2:15" ht="15.75" thickBot="1">
      <c r="B842" s="3"/>
      <c r="C842" s="3"/>
      <c r="D842" s="3"/>
      <c r="E842" s="3"/>
      <c r="G842" s="3"/>
      <c r="H842" s="2"/>
      <c r="I842" s="3"/>
      <c r="J842" s="3"/>
      <c r="K842" s="3"/>
      <c r="L842" s="3"/>
      <c r="M842" s="3"/>
      <c r="N842" s="3"/>
      <c r="O842" s="3"/>
    </row>
    <row r="843" spans="2:15" ht="15.75" thickBot="1">
      <c r="B843" s="3"/>
      <c r="C843" s="3"/>
      <c r="D843" s="3"/>
      <c r="E843" s="3"/>
      <c r="G843" s="3"/>
      <c r="H843" s="2"/>
      <c r="I843" s="3"/>
      <c r="J843" s="3"/>
      <c r="K843" s="3"/>
      <c r="L843" s="3"/>
      <c r="M843" s="3"/>
      <c r="N843" s="3"/>
      <c r="O843" s="3"/>
    </row>
    <row r="844" spans="2:15" ht="15.75" thickBot="1">
      <c r="B844" s="3"/>
      <c r="C844" s="3"/>
      <c r="D844" s="3"/>
      <c r="E844" s="3"/>
      <c r="G844" s="3"/>
      <c r="H844" s="2"/>
      <c r="I844" s="3"/>
      <c r="J844" s="3"/>
      <c r="K844" s="3"/>
      <c r="L844" s="3"/>
      <c r="M844" s="3"/>
      <c r="N844" s="3"/>
      <c r="O844" s="3"/>
    </row>
    <row r="845" spans="2:15" ht="15.75" thickBot="1">
      <c r="B845" s="3"/>
      <c r="C845" s="3"/>
      <c r="D845" s="3"/>
      <c r="E845" s="3"/>
      <c r="G845" s="3"/>
      <c r="H845" s="2"/>
      <c r="I845" s="3"/>
      <c r="J845" s="3"/>
      <c r="K845" s="3"/>
      <c r="L845" s="3"/>
      <c r="M845" s="3"/>
      <c r="N845" s="3"/>
      <c r="O845" s="3"/>
    </row>
    <row r="846" spans="2:15" ht="15.75" thickBot="1">
      <c r="B846" s="3"/>
      <c r="C846" s="3"/>
      <c r="D846" s="3"/>
      <c r="E846" s="3"/>
      <c r="G846" s="3"/>
      <c r="H846" s="2"/>
      <c r="I846" s="3"/>
      <c r="J846" s="3"/>
      <c r="K846" s="3"/>
      <c r="L846" s="3"/>
      <c r="M846" s="3"/>
      <c r="N846" s="3"/>
      <c r="O846" s="3"/>
    </row>
    <row r="847" spans="2:15" ht="15.75" thickBot="1">
      <c r="B847" s="3"/>
      <c r="C847" s="3"/>
      <c r="D847" s="3"/>
      <c r="E847" s="3"/>
      <c r="G847" s="3"/>
      <c r="H847" s="2"/>
      <c r="I847" s="3"/>
      <c r="J847" s="3"/>
      <c r="K847" s="3"/>
      <c r="L847" s="3"/>
      <c r="M847" s="3"/>
      <c r="N847" s="3"/>
      <c r="O847" s="3"/>
    </row>
    <row r="848" spans="2:15" ht="15.75" thickBot="1">
      <c r="B848" s="3"/>
      <c r="C848" s="3"/>
      <c r="D848" s="3"/>
      <c r="E848" s="3"/>
      <c r="G848" s="3"/>
      <c r="H848" s="2"/>
      <c r="I848" s="3"/>
      <c r="J848" s="3"/>
      <c r="K848" s="3"/>
      <c r="L848" s="3"/>
      <c r="M848" s="3"/>
      <c r="N848" s="3"/>
      <c r="O848" s="3"/>
    </row>
    <row r="849" spans="2:15" ht="15.75" thickBot="1">
      <c r="B849" s="3"/>
      <c r="C849" s="3"/>
      <c r="D849" s="3"/>
      <c r="E849" s="3"/>
      <c r="G849" s="3"/>
      <c r="H849" s="2"/>
      <c r="I849" s="3"/>
      <c r="J849" s="3"/>
      <c r="K849" s="3"/>
      <c r="L849" s="3"/>
      <c r="M849" s="3"/>
      <c r="N849" s="3"/>
      <c r="O849" s="3"/>
    </row>
    <row r="850" spans="2:15" ht="15.75" thickBot="1">
      <c r="B850" s="3"/>
      <c r="C850" s="3"/>
      <c r="D850" s="3"/>
      <c r="E850" s="3"/>
      <c r="G850" s="3"/>
      <c r="H850" s="2"/>
      <c r="I850" s="3"/>
      <c r="J850" s="3"/>
      <c r="K850" s="3"/>
      <c r="L850" s="3"/>
      <c r="M850" s="3"/>
      <c r="N850" s="3"/>
      <c r="O850" s="3"/>
    </row>
    <row r="851" spans="2:15" ht="15.75" thickBot="1">
      <c r="B851" s="3"/>
      <c r="C851" s="3"/>
      <c r="D851" s="3"/>
      <c r="E851" s="3"/>
      <c r="G851" s="3"/>
      <c r="H851" s="2"/>
      <c r="I851" s="3"/>
      <c r="J851" s="3"/>
      <c r="K851" s="3"/>
      <c r="L851" s="3"/>
      <c r="M851" s="3"/>
      <c r="N851" s="3"/>
      <c r="O851" s="3"/>
    </row>
    <row r="852" spans="2:15" ht="15.75" thickBot="1">
      <c r="B852" s="3"/>
      <c r="C852" s="3"/>
      <c r="D852" s="3"/>
      <c r="E852" s="3"/>
      <c r="G852" s="3"/>
      <c r="H852" s="2"/>
      <c r="I852" s="3"/>
      <c r="J852" s="3"/>
      <c r="K852" s="3"/>
      <c r="L852" s="3"/>
      <c r="M852" s="3"/>
      <c r="N852" s="3"/>
      <c r="O852" s="3"/>
    </row>
    <row r="853" spans="2:15" ht="15.75" thickBot="1">
      <c r="B853" s="3"/>
      <c r="C853" s="3"/>
      <c r="D853" s="3"/>
      <c r="E853" s="3"/>
      <c r="G853" s="3"/>
      <c r="H853" s="2"/>
      <c r="I853" s="3"/>
      <c r="J853" s="3"/>
      <c r="K853" s="3"/>
      <c r="L853" s="3"/>
      <c r="M853" s="3"/>
      <c r="N853" s="3"/>
      <c r="O853" s="3"/>
    </row>
    <row r="854" spans="2:15" ht="15.75" thickBot="1">
      <c r="B854" s="3"/>
      <c r="C854" s="3"/>
      <c r="D854" s="3"/>
      <c r="E854" s="3"/>
      <c r="G854" s="3"/>
      <c r="H854" s="2"/>
      <c r="I854" s="3"/>
      <c r="J854" s="3"/>
      <c r="K854" s="3"/>
      <c r="L854" s="3"/>
      <c r="M854" s="3"/>
      <c r="N854" s="3"/>
      <c r="O854" s="3"/>
    </row>
    <row r="855" spans="2:15" ht="15.75" thickBot="1">
      <c r="B855" s="3"/>
      <c r="C855" s="3"/>
      <c r="D855" s="3"/>
      <c r="E855" s="3"/>
      <c r="G855" s="3"/>
      <c r="H855" s="2"/>
      <c r="I855" s="3"/>
      <c r="J855" s="3"/>
      <c r="K855" s="3"/>
      <c r="L855" s="3"/>
      <c r="M855" s="3"/>
      <c r="N855" s="3"/>
      <c r="O855" s="3"/>
    </row>
    <row r="856" spans="2:15" ht="15.75" thickBot="1">
      <c r="B856" s="3"/>
      <c r="C856" s="3"/>
      <c r="D856" s="3"/>
      <c r="E856" s="3"/>
      <c r="G856" s="3"/>
      <c r="H856" s="2"/>
      <c r="I856" s="3"/>
      <c r="J856" s="3"/>
      <c r="K856" s="3"/>
      <c r="L856" s="3"/>
      <c r="M856" s="3"/>
      <c r="N856" s="3"/>
      <c r="O856" s="3"/>
    </row>
    <row r="857" spans="2:15" ht="15.75" thickBot="1">
      <c r="B857" s="3"/>
      <c r="C857" s="3"/>
      <c r="D857" s="3"/>
      <c r="E857" s="3"/>
      <c r="G857" s="3"/>
      <c r="H857" s="2"/>
      <c r="I857" s="3"/>
      <c r="J857" s="3"/>
      <c r="K857" s="3"/>
      <c r="L857" s="3"/>
      <c r="M857" s="3"/>
      <c r="N857" s="3"/>
      <c r="O857" s="3"/>
    </row>
    <row r="858" spans="2:15" ht="15.75" thickBot="1">
      <c r="B858" s="3"/>
      <c r="C858" s="3"/>
      <c r="D858" s="3"/>
      <c r="E858" s="3"/>
      <c r="G858" s="3"/>
      <c r="H858" s="2"/>
      <c r="I858" s="3"/>
      <c r="J858" s="3"/>
      <c r="K858" s="3"/>
      <c r="L858" s="3"/>
      <c r="M858" s="3"/>
      <c r="N858" s="3"/>
      <c r="O858" s="3"/>
    </row>
    <row r="859" spans="2:15" ht="15.75" thickBot="1">
      <c r="B859" s="3"/>
      <c r="C859" s="3"/>
      <c r="D859" s="3"/>
      <c r="E859" s="3"/>
      <c r="G859" s="3"/>
      <c r="H859" s="2"/>
      <c r="I859" s="3"/>
      <c r="J859" s="3"/>
      <c r="K859" s="3"/>
      <c r="L859" s="3"/>
      <c r="M859" s="3"/>
      <c r="N859" s="3"/>
      <c r="O859" s="3"/>
    </row>
    <row r="860" spans="2:15" ht="15.75" thickBot="1">
      <c r="B860" s="3"/>
      <c r="C860" s="3"/>
      <c r="D860" s="3"/>
      <c r="E860" s="3"/>
      <c r="G860" s="3"/>
      <c r="H860" s="2"/>
      <c r="I860" s="3"/>
      <c r="J860" s="3"/>
      <c r="K860" s="3"/>
      <c r="L860" s="3"/>
      <c r="M860" s="3"/>
      <c r="N860" s="3"/>
      <c r="O860" s="3"/>
    </row>
    <row r="861" spans="2:15" ht="15.75" thickBot="1">
      <c r="B861" s="3"/>
      <c r="C861" s="3"/>
      <c r="D861" s="3"/>
      <c r="E861" s="3"/>
      <c r="G861" s="3"/>
      <c r="H861" s="2"/>
      <c r="I861" s="3"/>
      <c r="J861" s="3"/>
      <c r="K861" s="3"/>
      <c r="L861" s="3"/>
      <c r="M861" s="3"/>
      <c r="N861" s="3"/>
      <c r="O861" s="3"/>
    </row>
    <row r="862" spans="2:15" ht="15.75" thickBot="1">
      <c r="B862" s="3"/>
      <c r="C862" s="3"/>
      <c r="D862" s="3"/>
      <c r="E862" s="3"/>
      <c r="G862" s="3"/>
      <c r="H862" s="2"/>
      <c r="I862" s="3"/>
      <c r="J862" s="3"/>
      <c r="K862" s="3"/>
      <c r="L862" s="3"/>
      <c r="M862" s="3"/>
      <c r="N862" s="3"/>
      <c r="O862" s="3"/>
    </row>
    <row r="863" spans="2:15" ht="15.75" thickBot="1">
      <c r="B863" s="3"/>
      <c r="C863" s="3"/>
      <c r="D863" s="3"/>
      <c r="E863" s="3"/>
      <c r="G863" s="3"/>
      <c r="H863" s="2"/>
      <c r="I863" s="3"/>
      <c r="J863" s="3"/>
      <c r="K863" s="3"/>
      <c r="L863" s="3"/>
      <c r="M863" s="3"/>
      <c r="N863" s="3"/>
      <c r="O863" s="3"/>
    </row>
    <row r="864" spans="2:15" ht="15.75" thickBot="1">
      <c r="B864" s="3"/>
      <c r="C864" s="3"/>
      <c r="D864" s="3"/>
      <c r="E864" s="3"/>
      <c r="G864" s="3"/>
      <c r="H864" s="2"/>
      <c r="I864" s="3"/>
      <c r="J864" s="3"/>
      <c r="K864" s="3"/>
      <c r="L864" s="3"/>
      <c r="M864" s="3"/>
      <c r="N864" s="3"/>
      <c r="O864" s="3"/>
    </row>
    <row r="865" spans="2:15" ht="15.75" thickBot="1">
      <c r="B865" s="3"/>
      <c r="C865" s="3"/>
      <c r="D865" s="3"/>
      <c r="E865" s="3"/>
      <c r="G865" s="3"/>
      <c r="H865" s="2"/>
      <c r="I865" s="3"/>
      <c r="J865" s="3"/>
      <c r="K865" s="3"/>
      <c r="L865" s="3"/>
      <c r="M865" s="3"/>
      <c r="N865" s="3"/>
      <c r="O865" s="3"/>
    </row>
    <row r="866" spans="2:15" ht="15.75" thickBot="1">
      <c r="B866" s="3"/>
      <c r="C866" s="3"/>
      <c r="D866" s="3"/>
      <c r="E866" s="3"/>
      <c r="G866" s="3"/>
      <c r="H866" s="2"/>
      <c r="I866" s="3"/>
      <c r="J866" s="3"/>
      <c r="K866" s="3"/>
      <c r="L866" s="3"/>
      <c r="M866" s="3"/>
      <c r="N866" s="3"/>
      <c r="O866" s="3"/>
    </row>
    <row r="867" spans="2:15" ht="15.75" thickBot="1">
      <c r="B867" s="3"/>
      <c r="C867" s="3"/>
      <c r="D867" s="3"/>
      <c r="E867" s="3"/>
      <c r="G867" s="3"/>
      <c r="H867" s="2"/>
      <c r="I867" s="3"/>
      <c r="J867" s="3"/>
      <c r="K867" s="3"/>
      <c r="L867" s="3"/>
      <c r="M867" s="3"/>
      <c r="N867" s="3"/>
      <c r="O867" s="3"/>
    </row>
    <row r="868" spans="2:15" ht="15.75" thickBot="1">
      <c r="B868" s="3"/>
      <c r="C868" s="3"/>
      <c r="D868" s="3"/>
      <c r="E868" s="3"/>
      <c r="G868" s="3"/>
      <c r="H868" s="2"/>
      <c r="I868" s="3"/>
      <c r="J868" s="3"/>
      <c r="K868" s="3"/>
      <c r="L868" s="3"/>
      <c r="M868" s="3"/>
      <c r="N868" s="3"/>
      <c r="O868" s="3"/>
    </row>
    <row r="869" spans="2:15" ht="15.75" thickBot="1">
      <c r="B869" s="3"/>
      <c r="C869" s="3"/>
      <c r="D869" s="3"/>
      <c r="E869" s="3"/>
      <c r="G869" s="3"/>
      <c r="H869" s="2"/>
      <c r="I869" s="3"/>
      <c r="J869" s="3"/>
      <c r="K869" s="3"/>
      <c r="L869" s="3"/>
      <c r="M869" s="3"/>
      <c r="N869" s="3"/>
      <c r="O869" s="3"/>
    </row>
    <row r="870" spans="2:15" ht="15.75" thickBot="1">
      <c r="B870" s="3"/>
      <c r="C870" s="3"/>
      <c r="D870" s="3"/>
      <c r="E870" s="3"/>
      <c r="G870" s="3"/>
      <c r="H870" s="2"/>
      <c r="I870" s="3"/>
      <c r="J870" s="3"/>
      <c r="K870" s="3"/>
      <c r="L870" s="3"/>
      <c r="M870" s="3"/>
      <c r="N870" s="3"/>
      <c r="O870" s="3"/>
    </row>
    <row r="871" spans="2:15" ht="15.75" thickBot="1">
      <c r="B871" s="3"/>
      <c r="C871" s="3"/>
      <c r="D871" s="3"/>
      <c r="E871" s="3"/>
      <c r="G871" s="3"/>
      <c r="H871" s="2"/>
      <c r="I871" s="3"/>
      <c r="J871" s="3"/>
      <c r="K871" s="3"/>
      <c r="L871" s="3"/>
      <c r="M871" s="3"/>
      <c r="N871" s="3"/>
      <c r="O871" s="3"/>
    </row>
    <row r="872" spans="2:15" ht="15.75" thickBot="1">
      <c r="B872" s="3"/>
      <c r="C872" s="3"/>
      <c r="D872" s="3"/>
      <c r="E872" s="3"/>
      <c r="G872" s="3"/>
      <c r="H872" s="2"/>
      <c r="I872" s="3"/>
      <c r="J872" s="3"/>
      <c r="K872" s="3"/>
      <c r="L872" s="3"/>
      <c r="M872" s="3"/>
      <c r="N872" s="3"/>
      <c r="O872" s="3"/>
    </row>
    <row r="873" spans="2:15" ht="15.75" thickBot="1">
      <c r="B873" s="3"/>
      <c r="C873" s="3"/>
      <c r="D873" s="3"/>
      <c r="E873" s="3"/>
      <c r="G873" s="3"/>
      <c r="H873" s="2"/>
      <c r="I873" s="3"/>
      <c r="J873" s="3"/>
      <c r="K873" s="3"/>
      <c r="L873" s="3"/>
      <c r="M873" s="3"/>
      <c r="N873" s="3"/>
      <c r="O873" s="3"/>
    </row>
    <row r="874" spans="2:15" ht="15.75" thickBot="1">
      <c r="B874" s="3"/>
      <c r="C874" s="3"/>
      <c r="D874" s="3"/>
      <c r="E874" s="3"/>
      <c r="G874" s="3"/>
      <c r="H874" s="2"/>
      <c r="I874" s="3"/>
      <c r="J874" s="3"/>
      <c r="K874" s="3"/>
      <c r="L874" s="3"/>
      <c r="M874" s="3"/>
      <c r="N874" s="3"/>
      <c r="O874" s="3"/>
    </row>
    <row r="875" spans="2:15" ht="15.75" thickBot="1">
      <c r="B875" s="3"/>
      <c r="C875" s="3"/>
      <c r="D875" s="3"/>
      <c r="E875" s="3"/>
      <c r="G875" s="3"/>
      <c r="H875" s="2"/>
      <c r="I875" s="3"/>
      <c r="J875" s="3"/>
      <c r="K875" s="3"/>
      <c r="L875" s="3"/>
      <c r="M875" s="3"/>
      <c r="N875" s="3"/>
      <c r="O875" s="3"/>
    </row>
    <row r="876" spans="2:15" ht="15.75" thickBot="1">
      <c r="B876" s="3"/>
      <c r="C876" s="3"/>
      <c r="D876" s="3"/>
      <c r="E876" s="3"/>
      <c r="G876" s="3"/>
      <c r="H876" s="2"/>
      <c r="I876" s="3"/>
      <c r="J876" s="3"/>
      <c r="K876" s="3"/>
      <c r="L876" s="3"/>
      <c r="M876" s="3"/>
      <c r="N876" s="3"/>
      <c r="O876" s="3"/>
    </row>
    <row r="877" spans="2:15" ht="15.75" thickBot="1">
      <c r="B877" s="3"/>
      <c r="C877" s="3"/>
      <c r="D877" s="3"/>
      <c r="E877" s="3"/>
      <c r="G877" s="3"/>
      <c r="H877" s="2"/>
      <c r="I877" s="3"/>
      <c r="J877" s="3"/>
      <c r="K877" s="3"/>
      <c r="L877" s="3"/>
      <c r="M877" s="3"/>
      <c r="N877" s="3"/>
      <c r="O877" s="3"/>
    </row>
    <row r="878" spans="2:15" ht="15.75" thickBot="1">
      <c r="B878" s="3"/>
      <c r="C878" s="3"/>
      <c r="D878" s="3"/>
      <c r="E878" s="3"/>
      <c r="G878" s="3"/>
      <c r="H878" s="2"/>
      <c r="I878" s="3"/>
      <c r="J878" s="3"/>
      <c r="K878" s="3"/>
      <c r="L878" s="3"/>
      <c r="M878" s="3"/>
      <c r="N878" s="3"/>
      <c r="O878" s="3"/>
    </row>
    <row r="879" spans="2:15" ht="15.75" thickBot="1">
      <c r="B879" s="3"/>
      <c r="C879" s="3"/>
      <c r="D879" s="3"/>
      <c r="E879" s="3"/>
      <c r="G879" s="3"/>
      <c r="H879" s="2"/>
      <c r="I879" s="3"/>
      <c r="J879" s="3"/>
      <c r="K879" s="3"/>
      <c r="L879" s="3"/>
      <c r="M879" s="3"/>
      <c r="N879" s="3"/>
      <c r="O879" s="3"/>
    </row>
    <row r="880" spans="2:15" ht="15.75" thickBot="1">
      <c r="B880" s="3"/>
      <c r="C880" s="3"/>
      <c r="D880" s="3"/>
      <c r="E880" s="3"/>
      <c r="G880" s="3"/>
      <c r="H880" s="2"/>
      <c r="I880" s="3"/>
      <c r="J880" s="3"/>
      <c r="K880" s="3"/>
      <c r="L880" s="3"/>
      <c r="M880" s="3"/>
      <c r="N880" s="3"/>
      <c r="O880" s="3"/>
    </row>
    <row r="881" spans="2:15" ht="15.75" thickBot="1">
      <c r="B881" s="3"/>
      <c r="C881" s="3"/>
      <c r="D881" s="3"/>
      <c r="E881" s="3"/>
      <c r="G881" s="3"/>
      <c r="H881" s="2"/>
      <c r="I881" s="3"/>
      <c r="J881" s="3"/>
      <c r="K881" s="3"/>
      <c r="L881" s="3"/>
      <c r="M881" s="3"/>
      <c r="N881" s="3"/>
      <c r="O881" s="3"/>
    </row>
    <row r="882" spans="2:15" ht="15.75" thickBot="1">
      <c r="B882" s="3"/>
      <c r="C882" s="3"/>
      <c r="D882" s="3"/>
      <c r="E882" s="3"/>
      <c r="G882" s="3"/>
      <c r="H882" s="2"/>
      <c r="I882" s="3"/>
      <c r="J882" s="3"/>
      <c r="K882" s="3"/>
      <c r="L882" s="3"/>
      <c r="M882" s="3"/>
      <c r="N882" s="3"/>
      <c r="O882" s="3"/>
    </row>
    <row r="883" spans="2:15" ht="15.75" thickBot="1">
      <c r="B883" s="3"/>
      <c r="C883" s="3"/>
      <c r="D883" s="3"/>
      <c r="E883" s="3"/>
      <c r="G883" s="3"/>
      <c r="H883" s="2"/>
      <c r="I883" s="3"/>
      <c r="J883" s="3"/>
      <c r="K883" s="3"/>
      <c r="L883" s="3"/>
      <c r="M883" s="3"/>
      <c r="N883" s="3"/>
      <c r="O883" s="3"/>
    </row>
    <row r="884" spans="2:15" ht="15.75" thickBot="1">
      <c r="B884" s="3"/>
      <c r="C884" s="3"/>
      <c r="D884" s="3"/>
      <c r="E884" s="3"/>
      <c r="G884" s="3"/>
      <c r="H884" s="2"/>
      <c r="I884" s="3"/>
      <c r="J884" s="3"/>
      <c r="K884" s="3"/>
      <c r="L884" s="3"/>
      <c r="M884" s="3"/>
      <c r="N884" s="3"/>
      <c r="O884" s="3"/>
    </row>
    <row r="885" spans="2:15" ht="15.75" thickBot="1">
      <c r="B885" s="3"/>
      <c r="C885" s="3"/>
      <c r="D885" s="3"/>
      <c r="E885" s="3"/>
      <c r="G885" s="3"/>
      <c r="H885" s="2"/>
      <c r="I885" s="3"/>
      <c r="J885" s="3"/>
      <c r="K885" s="3"/>
      <c r="L885" s="3"/>
      <c r="M885" s="3"/>
      <c r="N885" s="3"/>
      <c r="O885" s="3"/>
    </row>
    <row r="886" spans="2:15" ht="15.75" thickBot="1">
      <c r="B886" s="3"/>
      <c r="C886" s="3"/>
      <c r="D886" s="3"/>
      <c r="E886" s="3"/>
      <c r="G886" s="3"/>
      <c r="H886" s="2"/>
      <c r="I886" s="3"/>
      <c r="J886" s="3"/>
      <c r="K886" s="3"/>
      <c r="L886" s="3"/>
      <c r="M886" s="3"/>
      <c r="N886" s="3"/>
      <c r="O886" s="3"/>
    </row>
    <row r="887" spans="2:15" ht="15.75" thickBot="1">
      <c r="B887" s="3"/>
      <c r="C887" s="3"/>
      <c r="D887" s="3"/>
      <c r="E887" s="3"/>
      <c r="G887" s="3"/>
      <c r="H887" s="2"/>
      <c r="I887" s="3"/>
      <c r="J887" s="3"/>
      <c r="K887" s="3"/>
      <c r="L887" s="3"/>
      <c r="M887" s="3"/>
      <c r="N887" s="3"/>
      <c r="O887" s="3"/>
    </row>
    <row r="888" spans="2:15" ht="15.75" thickBot="1">
      <c r="B888" s="3"/>
      <c r="C888" s="3"/>
      <c r="D888" s="3"/>
      <c r="E888" s="3"/>
      <c r="G888" s="3"/>
      <c r="H888" s="2"/>
      <c r="I888" s="3"/>
      <c r="J888" s="3"/>
      <c r="K888" s="3"/>
      <c r="L888" s="3"/>
      <c r="M888" s="3"/>
      <c r="N888" s="3"/>
      <c r="O888" s="3"/>
    </row>
    <row r="889" spans="2:15" ht="15.75" thickBot="1">
      <c r="B889" s="3"/>
      <c r="C889" s="3"/>
      <c r="D889" s="3"/>
      <c r="E889" s="3"/>
      <c r="G889" s="3"/>
      <c r="H889" s="2"/>
      <c r="I889" s="3"/>
      <c r="J889" s="3"/>
      <c r="K889" s="3"/>
      <c r="L889" s="3"/>
      <c r="M889" s="3"/>
      <c r="N889" s="3"/>
      <c r="O889" s="3"/>
    </row>
    <row r="890" spans="2:15" ht="15.75" thickBot="1">
      <c r="B890" s="3"/>
      <c r="C890" s="3"/>
      <c r="D890" s="3"/>
      <c r="E890" s="3"/>
      <c r="G890" s="3"/>
      <c r="H890" s="2"/>
      <c r="I890" s="3"/>
      <c r="J890" s="3"/>
      <c r="K890" s="3"/>
      <c r="L890" s="3"/>
      <c r="M890" s="3"/>
      <c r="N890" s="3"/>
      <c r="O890" s="3"/>
    </row>
    <row r="891" spans="2:15" ht="15.75" thickBot="1">
      <c r="B891" s="3"/>
      <c r="C891" s="3"/>
      <c r="D891" s="3"/>
      <c r="E891" s="3"/>
      <c r="G891" s="3"/>
      <c r="H891" s="2"/>
      <c r="I891" s="3"/>
      <c r="J891" s="3"/>
      <c r="K891" s="3"/>
      <c r="L891" s="3"/>
      <c r="M891" s="3"/>
      <c r="N891" s="3"/>
      <c r="O891" s="3"/>
    </row>
    <row r="892" spans="2:15" ht="15.75" thickBot="1">
      <c r="B892" s="3"/>
      <c r="C892" s="3"/>
      <c r="D892" s="3"/>
      <c r="E892" s="3"/>
      <c r="G892" s="3"/>
      <c r="H892" s="2"/>
      <c r="I892" s="3"/>
      <c r="J892" s="3"/>
      <c r="K892" s="3"/>
      <c r="L892" s="3"/>
      <c r="M892" s="3"/>
      <c r="N892" s="3"/>
      <c r="O892" s="3"/>
    </row>
    <row r="893" spans="2:15" ht="15.75" thickBot="1">
      <c r="B893" s="3"/>
      <c r="C893" s="3"/>
      <c r="D893" s="3"/>
      <c r="E893" s="3"/>
      <c r="G893" s="3"/>
      <c r="H893" s="2"/>
      <c r="I893" s="3"/>
      <c r="J893" s="3"/>
      <c r="K893" s="3"/>
      <c r="L893" s="3"/>
      <c r="M893" s="3"/>
      <c r="N893" s="3"/>
      <c r="O893" s="3"/>
    </row>
    <row r="894" spans="2:15" ht="15.75" thickBot="1">
      <c r="B894" s="3"/>
      <c r="C894" s="3"/>
      <c r="D894" s="3"/>
      <c r="E894" s="3"/>
      <c r="G894" s="3"/>
      <c r="H894" s="2"/>
      <c r="I894" s="3"/>
      <c r="J894" s="3"/>
      <c r="K894" s="3"/>
      <c r="L894" s="3"/>
      <c r="M894" s="3"/>
      <c r="N894" s="3"/>
      <c r="O894" s="3"/>
    </row>
    <row r="895" spans="2:15" ht="15.75" thickBot="1">
      <c r="B895" s="3"/>
      <c r="C895" s="3"/>
      <c r="D895" s="3"/>
      <c r="E895" s="3"/>
      <c r="G895" s="3"/>
      <c r="H895" s="2"/>
      <c r="I895" s="3"/>
      <c r="J895" s="3"/>
      <c r="K895" s="3"/>
      <c r="L895" s="3"/>
      <c r="M895" s="3"/>
      <c r="N895" s="3"/>
      <c r="O895" s="3"/>
    </row>
    <row r="896" spans="2:15" ht="15.75" thickBot="1">
      <c r="B896" s="3"/>
      <c r="C896" s="3"/>
      <c r="D896" s="3"/>
      <c r="E896" s="3"/>
      <c r="G896" s="3"/>
      <c r="H896" s="2"/>
      <c r="I896" s="3"/>
      <c r="J896" s="3"/>
      <c r="K896" s="3"/>
      <c r="L896" s="3"/>
      <c r="M896" s="3"/>
      <c r="N896" s="3"/>
      <c r="O896" s="3"/>
    </row>
    <row r="897" spans="2:15" ht="15.75" thickBot="1">
      <c r="B897" s="3"/>
      <c r="C897" s="3"/>
      <c r="D897" s="3"/>
      <c r="E897" s="3"/>
      <c r="G897" s="3"/>
      <c r="H897" s="2"/>
      <c r="I897" s="3"/>
      <c r="J897" s="3"/>
      <c r="K897" s="3"/>
      <c r="L897" s="3"/>
      <c r="M897" s="3"/>
      <c r="N897" s="3"/>
      <c r="O897" s="3"/>
    </row>
    <row r="898" spans="2:15" ht="15.75" thickBot="1">
      <c r="B898" s="3"/>
      <c r="C898" s="3"/>
      <c r="D898" s="3"/>
      <c r="E898" s="3"/>
      <c r="G898" s="3"/>
      <c r="H898" s="2"/>
      <c r="I898" s="3"/>
      <c r="J898" s="3"/>
      <c r="K898" s="3"/>
      <c r="L898" s="3"/>
      <c r="M898" s="3"/>
      <c r="N898" s="3"/>
      <c r="O898" s="3"/>
    </row>
    <row r="899" spans="2:15" ht="15.75" thickBot="1">
      <c r="B899" s="3"/>
      <c r="C899" s="3"/>
      <c r="D899" s="3"/>
      <c r="E899" s="3"/>
      <c r="G899" s="3"/>
      <c r="H899" s="2"/>
      <c r="I899" s="3"/>
      <c r="J899" s="3"/>
      <c r="K899" s="3"/>
      <c r="L899" s="3"/>
      <c r="M899" s="3"/>
      <c r="N899" s="3"/>
      <c r="O899" s="3"/>
    </row>
    <row r="900" spans="2:15" ht="15.75" thickBot="1">
      <c r="B900" s="3"/>
      <c r="C900" s="3"/>
      <c r="D900" s="3"/>
      <c r="E900" s="3"/>
      <c r="G900" s="3"/>
      <c r="H900" s="2"/>
      <c r="I900" s="3"/>
      <c r="J900" s="3"/>
      <c r="K900" s="3"/>
      <c r="L900" s="3"/>
      <c r="M900" s="3"/>
      <c r="N900" s="3"/>
      <c r="O900" s="3"/>
    </row>
    <row r="901" spans="2:15" ht="15.75" thickBot="1">
      <c r="B901" s="3"/>
      <c r="C901" s="3"/>
      <c r="D901" s="3"/>
      <c r="E901" s="3"/>
      <c r="G901" s="3"/>
      <c r="H901" s="2"/>
      <c r="I901" s="3"/>
      <c r="J901" s="3"/>
      <c r="K901" s="3"/>
      <c r="L901" s="3"/>
      <c r="M901" s="3"/>
      <c r="N901" s="3"/>
      <c r="O901" s="3"/>
    </row>
    <row r="902" spans="2:15" ht="15.75" thickBot="1">
      <c r="B902" s="3"/>
      <c r="C902" s="3"/>
      <c r="D902" s="3"/>
      <c r="E902" s="3"/>
      <c r="G902" s="3"/>
      <c r="H902" s="2"/>
      <c r="I902" s="3"/>
      <c r="J902" s="3"/>
      <c r="K902" s="3"/>
      <c r="L902" s="3"/>
      <c r="M902" s="3"/>
      <c r="N902" s="3"/>
      <c r="O902" s="3"/>
    </row>
    <row r="903" spans="2:15" ht="15.75" thickBot="1">
      <c r="B903" s="3"/>
      <c r="C903" s="3"/>
      <c r="D903" s="3"/>
      <c r="E903" s="3"/>
      <c r="G903" s="3"/>
      <c r="H903" s="2"/>
      <c r="I903" s="3"/>
      <c r="J903" s="3"/>
      <c r="K903" s="3"/>
      <c r="L903" s="3"/>
      <c r="M903" s="3"/>
      <c r="N903" s="3"/>
      <c r="O903" s="3"/>
    </row>
    <row r="904" spans="2:15" ht="15.75" thickBot="1">
      <c r="B904" s="3"/>
      <c r="C904" s="3"/>
      <c r="D904" s="3"/>
      <c r="E904" s="3"/>
      <c r="G904" s="3"/>
      <c r="H904" s="2"/>
      <c r="I904" s="3"/>
      <c r="J904" s="3"/>
      <c r="K904" s="3"/>
      <c r="L904" s="3"/>
      <c r="M904" s="3"/>
      <c r="N904" s="3"/>
      <c r="O904" s="3"/>
    </row>
    <row r="905" spans="2:15" ht="15.75" thickBot="1">
      <c r="B905" s="3"/>
      <c r="C905" s="3"/>
      <c r="D905" s="3"/>
      <c r="E905" s="3"/>
      <c r="G905" s="3"/>
      <c r="H905" s="2"/>
      <c r="I905" s="3"/>
      <c r="J905" s="3"/>
      <c r="K905" s="3"/>
      <c r="L905" s="3"/>
      <c r="M905" s="3"/>
      <c r="N905" s="3"/>
      <c r="O905" s="3"/>
    </row>
    <row r="906" spans="2:15" ht="15.75" thickBot="1">
      <c r="B906" s="3"/>
      <c r="C906" s="3"/>
      <c r="D906" s="3"/>
      <c r="E906" s="3"/>
      <c r="G906" s="3"/>
      <c r="H906" s="2"/>
      <c r="I906" s="3"/>
      <c r="J906" s="3"/>
      <c r="K906" s="3"/>
      <c r="L906" s="3"/>
      <c r="M906" s="3"/>
      <c r="N906" s="3"/>
      <c r="O906" s="3"/>
    </row>
    <row r="907" spans="2:15" ht="15.75" thickBot="1">
      <c r="B907" s="3"/>
      <c r="C907" s="3"/>
      <c r="D907" s="3"/>
      <c r="E907" s="3"/>
      <c r="G907" s="3"/>
      <c r="H907" s="2"/>
      <c r="I907" s="3"/>
      <c r="J907" s="3"/>
      <c r="K907" s="3"/>
      <c r="L907" s="3"/>
      <c r="M907" s="3"/>
      <c r="N907" s="3"/>
      <c r="O907" s="3"/>
    </row>
    <row r="908" spans="2:15" ht="15.75" thickBot="1">
      <c r="B908" s="3"/>
      <c r="C908" s="3"/>
      <c r="D908" s="3"/>
      <c r="E908" s="3"/>
      <c r="G908" s="3"/>
      <c r="H908" s="2"/>
      <c r="I908" s="3"/>
      <c r="J908" s="3"/>
      <c r="K908" s="3"/>
      <c r="L908" s="3"/>
      <c r="M908" s="3"/>
      <c r="N908" s="3"/>
      <c r="O908" s="3"/>
    </row>
    <row r="909" spans="2:15" ht="15.75" thickBot="1">
      <c r="B909" s="3"/>
      <c r="C909" s="3"/>
      <c r="D909" s="3"/>
      <c r="E909" s="3"/>
      <c r="G909" s="3"/>
      <c r="H909" s="2"/>
      <c r="I909" s="3"/>
      <c r="J909" s="3"/>
      <c r="K909" s="3"/>
      <c r="L909" s="3"/>
      <c r="M909" s="3"/>
      <c r="N909" s="3"/>
      <c r="O909" s="3"/>
    </row>
    <row r="910" spans="2:15" ht="15.75" thickBot="1">
      <c r="B910" s="3"/>
      <c r="C910" s="3"/>
      <c r="D910" s="3"/>
      <c r="E910" s="3"/>
      <c r="G910" s="3"/>
      <c r="H910" s="2"/>
      <c r="I910" s="3"/>
      <c r="J910" s="3"/>
      <c r="K910" s="3"/>
      <c r="L910" s="3"/>
      <c r="M910" s="3"/>
      <c r="N910" s="3"/>
      <c r="O910" s="3"/>
    </row>
    <row r="911" spans="2:15" ht="15.75" thickBot="1">
      <c r="B911" s="3"/>
      <c r="C911" s="3"/>
      <c r="D911" s="3"/>
      <c r="E911" s="3"/>
      <c r="G911" s="3"/>
      <c r="H911" s="2"/>
      <c r="I911" s="3"/>
      <c r="J911" s="3"/>
      <c r="K911" s="3"/>
      <c r="L911" s="3"/>
      <c r="M911" s="3"/>
      <c r="N911" s="3"/>
      <c r="O911" s="3"/>
    </row>
    <row r="912" spans="2:15" ht="15.75" thickBot="1">
      <c r="B912" s="3"/>
      <c r="C912" s="3"/>
      <c r="D912" s="3"/>
      <c r="E912" s="3"/>
      <c r="G912" s="3"/>
      <c r="H912" s="2"/>
      <c r="I912" s="3"/>
      <c r="J912" s="3"/>
      <c r="K912" s="3"/>
      <c r="L912" s="3"/>
      <c r="M912" s="3"/>
      <c r="N912" s="3"/>
      <c r="O912" s="3"/>
    </row>
    <row r="913" spans="2:15" ht="15.75" thickBot="1">
      <c r="B913" s="3"/>
      <c r="C913" s="3"/>
      <c r="D913" s="3"/>
      <c r="E913" s="3"/>
      <c r="G913" s="3"/>
      <c r="H913" s="2"/>
      <c r="I913" s="3"/>
      <c r="J913" s="3"/>
      <c r="K913" s="3"/>
      <c r="L913" s="3"/>
      <c r="M913" s="3"/>
      <c r="N913" s="3"/>
      <c r="O913" s="3"/>
    </row>
    <row r="914" spans="2:15" ht="15.75" thickBot="1">
      <c r="B914" s="3"/>
      <c r="C914" s="3"/>
      <c r="D914" s="3"/>
      <c r="E914" s="3"/>
      <c r="G914" s="3"/>
      <c r="H914" s="2"/>
      <c r="I914" s="3"/>
      <c r="J914" s="3"/>
      <c r="K914" s="3"/>
      <c r="L914" s="3"/>
      <c r="M914" s="3"/>
      <c r="N914" s="3"/>
      <c r="O914" s="3"/>
    </row>
    <row r="915" spans="2:15" ht="15.75" thickBot="1">
      <c r="B915" s="3"/>
      <c r="C915" s="3"/>
      <c r="D915" s="3"/>
      <c r="E915" s="3"/>
      <c r="G915" s="3"/>
      <c r="H915" s="2"/>
      <c r="I915" s="3"/>
      <c r="J915" s="3"/>
      <c r="K915" s="3"/>
      <c r="L915" s="3"/>
      <c r="M915" s="3"/>
      <c r="N915" s="3"/>
      <c r="O915" s="3"/>
    </row>
    <row r="916" spans="2:15" ht="15.75" thickBot="1">
      <c r="B916" s="3"/>
      <c r="C916" s="3"/>
      <c r="D916" s="3"/>
      <c r="E916" s="3"/>
      <c r="G916" s="3"/>
      <c r="H916" s="2"/>
      <c r="I916" s="3"/>
      <c r="J916" s="3"/>
      <c r="K916" s="3"/>
      <c r="L916" s="3"/>
      <c r="M916" s="3"/>
      <c r="N916" s="3"/>
      <c r="O916" s="3"/>
    </row>
    <row r="917" spans="2:15" ht="15.75" thickBot="1">
      <c r="B917" s="3"/>
      <c r="C917" s="3"/>
      <c r="D917" s="3"/>
      <c r="E917" s="3"/>
      <c r="G917" s="3"/>
      <c r="H917" s="2"/>
      <c r="I917" s="3"/>
      <c r="J917" s="3"/>
      <c r="K917" s="3"/>
      <c r="L917" s="3"/>
      <c r="M917" s="3"/>
      <c r="N917" s="3"/>
      <c r="O917" s="3"/>
    </row>
    <row r="918" spans="2:15" ht="15.75" thickBot="1">
      <c r="B918" s="3"/>
      <c r="C918" s="3"/>
      <c r="D918" s="3"/>
      <c r="E918" s="3"/>
      <c r="G918" s="3"/>
      <c r="H918" s="2"/>
      <c r="I918" s="3"/>
      <c r="J918" s="3"/>
      <c r="K918" s="3"/>
      <c r="L918" s="3"/>
      <c r="M918" s="3"/>
      <c r="N918" s="3"/>
      <c r="O918" s="3"/>
    </row>
    <row r="919" spans="2:15" ht="15.75" thickBot="1">
      <c r="B919" s="3"/>
      <c r="C919" s="3"/>
      <c r="D919" s="3"/>
      <c r="E919" s="3"/>
      <c r="G919" s="3"/>
      <c r="H919" s="2"/>
      <c r="I919" s="3"/>
      <c r="J919" s="3"/>
      <c r="K919" s="3"/>
      <c r="L919" s="3"/>
      <c r="M919" s="3"/>
      <c r="N919" s="3"/>
      <c r="O919" s="3"/>
    </row>
    <row r="920" spans="2:15" ht="15.75" thickBot="1">
      <c r="B920" s="3"/>
      <c r="C920" s="3"/>
      <c r="D920" s="3"/>
      <c r="E920" s="3"/>
      <c r="G920" s="3"/>
      <c r="H920" s="2"/>
      <c r="I920" s="3"/>
      <c r="J920" s="3"/>
      <c r="K920" s="3"/>
      <c r="L920" s="3"/>
      <c r="M920" s="3"/>
      <c r="N920" s="3"/>
      <c r="O920" s="3"/>
    </row>
    <row r="921" spans="2:15" ht="15.75" thickBot="1">
      <c r="B921" s="3"/>
      <c r="C921" s="3"/>
      <c r="D921" s="3"/>
      <c r="E921" s="3"/>
      <c r="G921" s="3"/>
      <c r="H921" s="2"/>
      <c r="I921" s="3"/>
      <c r="J921" s="3"/>
      <c r="K921" s="3"/>
      <c r="L921" s="3"/>
      <c r="M921" s="3"/>
      <c r="N921" s="3"/>
      <c r="O921" s="3"/>
    </row>
    <row r="922" spans="2:15" ht="15.75" thickBot="1">
      <c r="B922" s="3"/>
      <c r="C922" s="3"/>
      <c r="D922" s="3"/>
      <c r="E922" s="3"/>
      <c r="G922" s="3"/>
      <c r="H922" s="2"/>
      <c r="I922" s="3"/>
      <c r="J922" s="3"/>
      <c r="K922" s="3"/>
      <c r="L922" s="3"/>
      <c r="M922" s="3"/>
      <c r="N922" s="3"/>
      <c r="O922" s="3"/>
    </row>
    <row r="923" spans="2:15" ht="15.75" thickBot="1">
      <c r="B923" s="3"/>
      <c r="C923" s="3"/>
      <c r="D923" s="3"/>
      <c r="E923" s="3"/>
      <c r="G923" s="3"/>
      <c r="H923" s="2"/>
      <c r="I923" s="3"/>
      <c r="J923" s="3"/>
      <c r="K923" s="3"/>
      <c r="L923" s="3"/>
      <c r="M923" s="3"/>
      <c r="N923" s="3"/>
      <c r="O923" s="3"/>
    </row>
    <row r="924" spans="2:15" ht="15.75" thickBot="1">
      <c r="B924" s="3"/>
      <c r="C924" s="3"/>
      <c r="D924" s="3"/>
      <c r="E924" s="3"/>
      <c r="G924" s="3"/>
      <c r="H924" s="2"/>
      <c r="I924" s="3"/>
      <c r="J924" s="3"/>
      <c r="K924" s="3"/>
      <c r="L924" s="3"/>
      <c r="M924" s="3"/>
      <c r="N924" s="3"/>
      <c r="O924" s="3"/>
    </row>
    <row r="925" spans="2:15" ht="15.75" thickBot="1">
      <c r="B925" s="3"/>
      <c r="C925" s="3"/>
      <c r="D925" s="3"/>
      <c r="E925" s="3"/>
      <c r="G925" s="3"/>
      <c r="H925" s="2"/>
      <c r="I925" s="3"/>
      <c r="J925" s="3"/>
      <c r="K925" s="3"/>
      <c r="L925" s="3"/>
      <c r="M925" s="3"/>
      <c r="N925" s="3"/>
      <c r="O925" s="3"/>
    </row>
    <row r="926" spans="2:15" ht="15.75" thickBot="1">
      <c r="B926" s="3"/>
      <c r="C926" s="3"/>
      <c r="D926" s="3"/>
      <c r="E926" s="3"/>
      <c r="G926" s="3"/>
      <c r="H926" s="2"/>
      <c r="I926" s="3"/>
      <c r="J926" s="3"/>
      <c r="K926" s="3"/>
      <c r="L926" s="3"/>
      <c r="M926" s="3"/>
      <c r="N926" s="3"/>
      <c r="O926" s="3"/>
    </row>
    <row r="927" spans="2:15" ht="15.75" thickBot="1">
      <c r="B927" s="3"/>
      <c r="C927" s="3"/>
      <c r="D927" s="3"/>
      <c r="E927" s="3"/>
      <c r="G927" s="3"/>
      <c r="H927" s="2"/>
      <c r="I927" s="3"/>
      <c r="J927" s="3"/>
      <c r="K927" s="3"/>
      <c r="L927" s="3"/>
      <c r="M927" s="3"/>
      <c r="N927" s="3"/>
      <c r="O927" s="3"/>
    </row>
    <row r="928" spans="2:15" ht="15.75" thickBot="1">
      <c r="B928" s="3"/>
      <c r="C928" s="3"/>
      <c r="D928" s="3"/>
      <c r="E928" s="3"/>
      <c r="G928" s="3"/>
      <c r="H928" s="2"/>
      <c r="I928" s="3"/>
      <c r="J928" s="3"/>
      <c r="K928" s="3"/>
      <c r="L928" s="3"/>
      <c r="M928" s="3"/>
      <c r="N928" s="3"/>
      <c r="O928" s="3"/>
    </row>
    <row r="929" spans="2:15" ht="15.75" thickBot="1">
      <c r="B929" s="3"/>
      <c r="C929" s="3"/>
      <c r="D929" s="3"/>
      <c r="E929" s="3"/>
      <c r="G929" s="3"/>
      <c r="H929" s="2"/>
      <c r="I929" s="3"/>
      <c r="J929" s="3"/>
      <c r="K929" s="3"/>
      <c r="L929" s="3"/>
      <c r="M929" s="3"/>
      <c r="N929" s="3"/>
      <c r="O929" s="3"/>
    </row>
    <row r="930" spans="2:15" ht="15.75" thickBot="1">
      <c r="B930" s="3"/>
      <c r="C930" s="3"/>
      <c r="D930" s="3"/>
      <c r="E930" s="3"/>
      <c r="G930" s="3"/>
      <c r="H930" s="2"/>
      <c r="I930" s="3"/>
      <c r="J930" s="3"/>
      <c r="K930" s="3"/>
      <c r="L930" s="3"/>
      <c r="M930" s="3"/>
      <c r="N930" s="3"/>
      <c r="O930" s="3"/>
    </row>
    <row r="931" spans="2:15" ht="15.75" thickBot="1">
      <c r="B931" s="3"/>
      <c r="C931" s="3"/>
      <c r="D931" s="3"/>
      <c r="E931" s="3"/>
      <c r="G931" s="3"/>
      <c r="H931" s="2"/>
      <c r="I931" s="3"/>
      <c r="J931" s="3"/>
      <c r="K931" s="3"/>
      <c r="L931" s="3"/>
      <c r="M931" s="3"/>
      <c r="N931" s="3"/>
      <c r="O931" s="3"/>
    </row>
    <row r="932" spans="2:15" ht="15.75" thickBot="1">
      <c r="B932" s="3"/>
      <c r="C932" s="3"/>
      <c r="D932" s="3"/>
      <c r="E932" s="3"/>
      <c r="G932" s="3"/>
      <c r="H932" s="2"/>
      <c r="I932" s="3"/>
      <c r="J932" s="3"/>
      <c r="K932" s="3"/>
      <c r="L932" s="3"/>
      <c r="M932" s="3"/>
      <c r="N932" s="3"/>
      <c r="O932" s="3"/>
    </row>
    <row r="933" spans="2:15" ht="15.75" thickBot="1">
      <c r="B933" s="3"/>
      <c r="C933" s="3"/>
      <c r="D933" s="3"/>
      <c r="E933" s="3"/>
      <c r="G933" s="3"/>
      <c r="H933" s="2"/>
      <c r="I933" s="3"/>
      <c r="J933" s="3"/>
      <c r="K933" s="3"/>
      <c r="L933" s="3"/>
      <c r="M933" s="3"/>
      <c r="N933" s="3"/>
      <c r="O933" s="3"/>
    </row>
    <row r="934" spans="2:15" ht="15.75" thickBot="1">
      <c r="B934" s="3"/>
      <c r="C934" s="3"/>
      <c r="D934" s="3"/>
      <c r="E934" s="3"/>
      <c r="G934" s="3"/>
      <c r="H934" s="2"/>
      <c r="I934" s="3"/>
      <c r="J934" s="3"/>
      <c r="K934" s="3"/>
      <c r="L934" s="3"/>
      <c r="M934" s="3"/>
      <c r="N934" s="3"/>
      <c r="O934" s="3"/>
    </row>
    <row r="935" spans="2:15" ht="15.75" thickBot="1">
      <c r="B935" s="3"/>
      <c r="C935" s="3"/>
      <c r="D935" s="3"/>
      <c r="E935" s="3"/>
      <c r="G935" s="3"/>
      <c r="H935" s="2"/>
      <c r="I935" s="3"/>
      <c r="J935" s="3"/>
      <c r="K935" s="3"/>
      <c r="L935" s="3"/>
      <c r="M935" s="3"/>
      <c r="N935" s="3"/>
      <c r="O935" s="3"/>
    </row>
    <row r="936" spans="2:15" ht="15.75" thickBot="1">
      <c r="B936" s="3"/>
      <c r="C936" s="3"/>
      <c r="D936" s="3"/>
      <c r="E936" s="3"/>
      <c r="G936" s="3"/>
      <c r="H936" s="2"/>
      <c r="I936" s="3"/>
      <c r="J936" s="3"/>
      <c r="K936" s="3"/>
      <c r="L936" s="3"/>
      <c r="M936" s="3"/>
      <c r="N936" s="3"/>
      <c r="O936" s="3"/>
    </row>
    <row r="937" spans="2:15" ht="15.75" thickBot="1">
      <c r="B937" s="3"/>
      <c r="C937" s="3"/>
      <c r="D937" s="3"/>
      <c r="E937" s="3"/>
      <c r="G937" s="3"/>
      <c r="H937" s="2"/>
      <c r="I937" s="3"/>
      <c r="J937" s="3"/>
      <c r="K937" s="3"/>
      <c r="L937" s="3"/>
      <c r="M937" s="3"/>
      <c r="N937" s="3"/>
      <c r="O937" s="3"/>
    </row>
    <row r="938" spans="2:15" ht="15.75" thickBot="1">
      <c r="B938" s="3"/>
      <c r="C938" s="3"/>
      <c r="D938" s="3"/>
      <c r="E938" s="3"/>
      <c r="G938" s="3"/>
      <c r="H938" s="2"/>
      <c r="I938" s="3"/>
      <c r="J938" s="3"/>
      <c r="K938" s="3"/>
      <c r="L938" s="3"/>
      <c r="M938" s="3"/>
      <c r="N938" s="3"/>
      <c r="O938" s="3"/>
    </row>
    <row r="939" spans="2:15" ht="15.75" thickBot="1">
      <c r="B939" s="3"/>
      <c r="C939" s="3"/>
      <c r="D939" s="3"/>
      <c r="E939" s="3"/>
      <c r="G939" s="3"/>
      <c r="H939" s="2"/>
      <c r="I939" s="3"/>
      <c r="J939" s="3"/>
      <c r="K939" s="3"/>
      <c r="L939" s="3"/>
      <c r="M939" s="3"/>
      <c r="N939" s="3"/>
      <c r="O939" s="3"/>
    </row>
    <row r="940" spans="2:15" ht="15.75" thickBot="1">
      <c r="B940" s="3"/>
      <c r="C940" s="3"/>
      <c r="D940" s="3"/>
      <c r="E940" s="3"/>
      <c r="G940" s="3"/>
      <c r="H940" s="2"/>
      <c r="I940" s="3"/>
      <c r="J940" s="3"/>
      <c r="K940" s="3"/>
      <c r="L940" s="3"/>
      <c r="M940" s="3"/>
      <c r="N940" s="3"/>
      <c r="O940" s="3"/>
    </row>
    <row r="941" spans="2:15" ht="15.75" thickBot="1">
      <c r="B941" s="3"/>
      <c r="C941" s="3"/>
      <c r="D941" s="3"/>
      <c r="E941" s="3"/>
      <c r="G941" s="3"/>
      <c r="H941" s="2"/>
      <c r="I941" s="3"/>
      <c r="J941" s="3"/>
      <c r="K941" s="3"/>
      <c r="L941" s="3"/>
      <c r="M941" s="3"/>
      <c r="N941" s="3"/>
      <c r="O941" s="3"/>
    </row>
    <row r="942" spans="2:15" ht="15.75" thickBot="1">
      <c r="B942" s="3"/>
      <c r="C942" s="3"/>
      <c r="D942" s="3"/>
      <c r="E942" s="3"/>
      <c r="G942" s="3"/>
      <c r="H942" s="2"/>
      <c r="I942" s="3"/>
      <c r="J942" s="3"/>
      <c r="K942" s="3"/>
      <c r="L942" s="3"/>
      <c r="M942" s="3"/>
      <c r="N942" s="3"/>
      <c r="O942" s="3"/>
    </row>
    <row r="943" spans="2:15" ht="15.75" thickBot="1">
      <c r="B943" s="3"/>
      <c r="C943" s="3"/>
      <c r="D943" s="3"/>
      <c r="E943" s="3"/>
      <c r="G943" s="3"/>
      <c r="H943" s="2"/>
      <c r="I943" s="3"/>
      <c r="J943" s="3"/>
      <c r="K943" s="3"/>
      <c r="L943" s="3"/>
      <c r="M943" s="3"/>
      <c r="N943" s="3"/>
      <c r="O943" s="3"/>
    </row>
    <row r="944" spans="2:15" ht="15.75" thickBot="1">
      <c r="B944" s="3"/>
      <c r="C944" s="3"/>
      <c r="D944" s="3"/>
      <c r="E944" s="3"/>
      <c r="G944" s="3"/>
      <c r="H944" s="2"/>
      <c r="I944" s="3"/>
      <c r="J944" s="3"/>
      <c r="K944" s="3"/>
      <c r="L944" s="3"/>
      <c r="M944" s="3"/>
      <c r="N944" s="3"/>
      <c r="O944" s="3"/>
    </row>
    <row r="945" spans="2:15" ht="15.75" thickBot="1">
      <c r="B945" s="3"/>
      <c r="C945" s="3"/>
      <c r="D945" s="3"/>
      <c r="E945" s="3"/>
      <c r="G945" s="3"/>
      <c r="H945" s="2"/>
      <c r="I945" s="3"/>
      <c r="J945" s="3"/>
      <c r="K945" s="3"/>
      <c r="L945" s="3"/>
      <c r="M945" s="3"/>
      <c r="N945" s="3"/>
      <c r="O945" s="3"/>
    </row>
    <row r="946" spans="2:15" ht="15.75" thickBot="1">
      <c r="B946" s="3"/>
      <c r="C946" s="3"/>
      <c r="D946" s="3"/>
      <c r="E946" s="3"/>
      <c r="G946" s="3"/>
      <c r="H946" s="2"/>
      <c r="I946" s="3"/>
      <c r="J946" s="3"/>
      <c r="K946" s="3"/>
      <c r="L946" s="3"/>
      <c r="M946" s="3"/>
      <c r="N946" s="3"/>
      <c r="O946" s="3"/>
    </row>
    <row r="947" spans="2:15" ht="15.75" thickBot="1">
      <c r="B947" s="3"/>
      <c r="C947" s="3"/>
      <c r="D947" s="3"/>
      <c r="E947" s="3"/>
      <c r="G947" s="3"/>
      <c r="H947" s="2"/>
      <c r="I947" s="3"/>
      <c r="J947" s="3"/>
      <c r="K947" s="3"/>
      <c r="L947" s="3"/>
      <c r="M947" s="3"/>
      <c r="N947" s="3"/>
      <c r="O947" s="3"/>
    </row>
    <row r="948" spans="2:15" ht="15.75" thickBot="1">
      <c r="B948" s="3"/>
      <c r="C948" s="3"/>
      <c r="D948" s="3"/>
      <c r="E948" s="3"/>
      <c r="G948" s="3"/>
      <c r="H948" s="2"/>
      <c r="I948" s="3"/>
      <c r="J948" s="3"/>
      <c r="K948" s="3"/>
      <c r="L948" s="3"/>
      <c r="M948" s="3"/>
      <c r="N948" s="3"/>
      <c r="O948" s="3"/>
    </row>
    <row r="949" spans="2:15" ht="15.75" thickBot="1">
      <c r="B949" s="3"/>
      <c r="C949" s="3"/>
      <c r="D949" s="3"/>
      <c r="E949" s="3"/>
      <c r="G949" s="3"/>
      <c r="H949" s="2"/>
      <c r="I949" s="3"/>
      <c r="J949" s="3"/>
      <c r="K949" s="3"/>
      <c r="L949" s="3"/>
      <c r="M949" s="3"/>
      <c r="N949" s="3"/>
      <c r="O949" s="3"/>
    </row>
    <row r="950" spans="2:15" ht="15.75" thickBot="1">
      <c r="B950" s="3"/>
      <c r="C950" s="3"/>
      <c r="D950" s="3"/>
      <c r="E950" s="3"/>
      <c r="G950" s="3"/>
      <c r="H950" s="2"/>
      <c r="I950" s="3"/>
      <c r="J950" s="3"/>
      <c r="K950" s="3"/>
      <c r="L950" s="3"/>
      <c r="M950" s="3"/>
      <c r="N950" s="3"/>
      <c r="O950" s="3"/>
    </row>
    <row r="951" spans="2:15" ht="15.75" thickBot="1">
      <c r="B951" s="3"/>
      <c r="C951" s="3"/>
      <c r="D951" s="3"/>
      <c r="E951" s="3"/>
      <c r="G951" s="3"/>
      <c r="H951" s="2"/>
      <c r="I951" s="3"/>
      <c r="J951" s="3"/>
      <c r="K951" s="3"/>
      <c r="L951" s="3"/>
      <c r="M951" s="3"/>
      <c r="N951" s="3"/>
      <c r="O951" s="3"/>
    </row>
    <row r="952" spans="2:15" ht="15.75" thickBot="1">
      <c r="B952" s="3"/>
      <c r="C952" s="3"/>
      <c r="D952" s="3"/>
      <c r="E952" s="3"/>
      <c r="G952" s="3"/>
      <c r="H952" s="2"/>
      <c r="I952" s="3"/>
      <c r="J952" s="3"/>
      <c r="K952" s="3"/>
      <c r="L952" s="3"/>
      <c r="M952" s="3"/>
      <c r="N952" s="3"/>
      <c r="O952" s="3"/>
    </row>
    <row r="953" spans="2:15" ht="15.75" thickBot="1">
      <c r="B953" s="3"/>
      <c r="C953" s="3"/>
      <c r="D953" s="3"/>
      <c r="E953" s="3"/>
      <c r="G953" s="3"/>
      <c r="H953" s="2"/>
      <c r="I953" s="3"/>
      <c r="J953" s="3"/>
      <c r="K953" s="3"/>
      <c r="L953" s="3"/>
      <c r="M953" s="3"/>
      <c r="N953" s="3"/>
      <c r="O953" s="3"/>
    </row>
    <row r="954" spans="2:15" ht="15.75" thickBot="1">
      <c r="B954" s="3"/>
      <c r="C954" s="3"/>
      <c r="D954" s="3"/>
      <c r="E954" s="3"/>
      <c r="G954" s="3"/>
      <c r="H954" s="2"/>
      <c r="I954" s="3"/>
      <c r="J954" s="3"/>
      <c r="K954" s="3"/>
      <c r="L954" s="3"/>
      <c r="M954" s="3"/>
      <c r="N954" s="3"/>
      <c r="O954" s="3"/>
    </row>
    <row r="955" spans="2:15" ht="15.75" thickBot="1">
      <c r="B955" s="3"/>
      <c r="C955" s="3"/>
      <c r="D955" s="3"/>
      <c r="E955" s="3"/>
      <c r="G955" s="3"/>
      <c r="H955" s="2"/>
      <c r="I955" s="3"/>
      <c r="J955" s="3"/>
      <c r="K955" s="3"/>
      <c r="L955" s="3"/>
      <c r="M955" s="3"/>
      <c r="N955" s="3"/>
      <c r="O955" s="3"/>
    </row>
    <row r="956" spans="2:15" ht="15.75" thickBot="1">
      <c r="B956" s="3"/>
      <c r="C956" s="3"/>
      <c r="D956" s="3"/>
      <c r="E956" s="3"/>
      <c r="G956" s="3"/>
      <c r="H956" s="2"/>
      <c r="I956" s="3"/>
      <c r="J956" s="3"/>
      <c r="K956" s="3"/>
      <c r="L956" s="3"/>
      <c r="M956" s="3"/>
      <c r="N956" s="3"/>
      <c r="O956" s="3"/>
    </row>
    <row r="957" spans="2:15" ht="15.75" thickBot="1">
      <c r="B957" s="3"/>
      <c r="C957" s="3"/>
      <c r="D957" s="3"/>
      <c r="E957" s="3"/>
      <c r="G957" s="3"/>
      <c r="H957" s="2"/>
      <c r="I957" s="3"/>
      <c r="J957" s="3"/>
      <c r="K957" s="3"/>
      <c r="L957" s="3"/>
      <c r="M957" s="3"/>
      <c r="N957" s="3"/>
      <c r="O957" s="3"/>
    </row>
    <row r="958" spans="2:15" ht="15.75" thickBot="1">
      <c r="B958" s="3"/>
      <c r="C958" s="3"/>
      <c r="D958" s="3"/>
      <c r="E958" s="3"/>
      <c r="G958" s="3"/>
      <c r="H958" s="2"/>
      <c r="I958" s="3"/>
      <c r="J958" s="3"/>
      <c r="K958" s="3"/>
      <c r="L958" s="3"/>
      <c r="M958" s="3"/>
      <c r="N958" s="3"/>
      <c r="O958" s="3"/>
    </row>
    <row r="959" spans="2:15" ht="15.75" thickBot="1">
      <c r="B959" s="3"/>
      <c r="C959" s="3"/>
      <c r="D959" s="3"/>
      <c r="E959" s="3"/>
      <c r="G959" s="3"/>
      <c r="H959" s="2"/>
      <c r="I959" s="3"/>
      <c r="J959" s="3"/>
      <c r="K959" s="3"/>
      <c r="L959" s="3"/>
      <c r="M959" s="3"/>
      <c r="N959" s="3"/>
      <c r="O959" s="3"/>
    </row>
    <row r="960" spans="2:15" ht="15.75" thickBot="1">
      <c r="B960" s="3"/>
      <c r="C960" s="3"/>
      <c r="D960" s="3"/>
      <c r="E960" s="3"/>
      <c r="G960" s="3"/>
      <c r="H960" s="2"/>
      <c r="I960" s="3"/>
      <c r="J960" s="3"/>
      <c r="K960" s="3"/>
      <c r="L960" s="3"/>
      <c r="M960" s="3"/>
      <c r="N960" s="3"/>
      <c r="O960" s="3"/>
    </row>
    <row r="961" spans="2:15" ht="15.75" thickBot="1">
      <c r="B961" s="3"/>
      <c r="C961" s="3"/>
      <c r="D961" s="3"/>
      <c r="E961" s="3"/>
      <c r="G961" s="3"/>
      <c r="H961" s="2"/>
      <c r="I961" s="3"/>
      <c r="J961" s="3"/>
      <c r="K961" s="3"/>
      <c r="L961" s="3"/>
      <c r="M961" s="3"/>
      <c r="N961" s="3"/>
      <c r="O961" s="3"/>
    </row>
    <row r="962" spans="2:15" ht="15.75" thickBot="1">
      <c r="B962" s="3"/>
      <c r="C962" s="3"/>
      <c r="D962" s="3"/>
      <c r="E962" s="3"/>
      <c r="G962" s="3"/>
      <c r="H962" s="2"/>
      <c r="I962" s="3"/>
      <c r="J962" s="3"/>
      <c r="K962" s="3"/>
      <c r="L962" s="3"/>
      <c r="M962" s="3"/>
      <c r="N962" s="3"/>
      <c r="O962" s="3"/>
    </row>
    <row r="963" spans="2:15" ht="15.75" thickBot="1">
      <c r="B963" s="3"/>
      <c r="C963" s="3"/>
      <c r="D963" s="3"/>
      <c r="E963" s="3"/>
      <c r="G963" s="3"/>
      <c r="H963" s="2"/>
      <c r="I963" s="3"/>
      <c r="J963" s="3"/>
      <c r="K963" s="3"/>
      <c r="L963" s="3"/>
      <c r="M963" s="3"/>
      <c r="N963" s="3"/>
      <c r="O963" s="3"/>
    </row>
    <row r="964" spans="2:15" ht="15.75" thickBot="1">
      <c r="B964" s="3"/>
      <c r="C964" s="3"/>
      <c r="D964" s="3"/>
      <c r="E964" s="3"/>
      <c r="G964" s="3"/>
      <c r="H964" s="2"/>
      <c r="I964" s="3"/>
      <c r="J964" s="3"/>
      <c r="K964" s="3"/>
      <c r="L964" s="3"/>
      <c r="M964" s="3"/>
      <c r="N964" s="3"/>
      <c r="O964" s="3"/>
    </row>
    <row r="965" spans="2:15" ht="15.75" thickBot="1">
      <c r="B965" s="3"/>
      <c r="C965" s="3"/>
      <c r="D965" s="3"/>
      <c r="E965" s="3"/>
      <c r="G965" s="3"/>
      <c r="H965" s="2"/>
      <c r="I965" s="3"/>
      <c r="J965" s="3"/>
      <c r="K965" s="3"/>
      <c r="L965" s="3"/>
      <c r="M965" s="3"/>
      <c r="N965" s="3"/>
      <c r="O965" s="3"/>
    </row>
    <row r="966" spans="2:15" ht="15.75" thickBot="1">
      <c r="B966" s="3"/>
      <c r="C966" s="3"/>
      <c r="D966" s="3"/>
      <c r="E966" s="3"/>
      <c r="G966" s="3"/>
      <c r="H966" s="2"/>
      <c r="I966" s="3"/>
      <c r="J966" s="3"/>
      <c r="K966" s="3"/>
      <c r="L966" s="3"/>
      <c r="M966" s="3"/>
      <c r="N966" s="3"/>
      <c r="O966" s="3"/>
    </row>
    <row r="967" spans="2:15" ht="15.75" thickBot="1">
      <c r="B967" s="3"/>
      <c r="C967" s="3"/>
      <c r="D967" s="3"/>
      <c r="E967" s="3"/>
      <c r="G967" s="3"/>
      <c r="H967" s="2"/>
      <c r="I967" s="3"/>
      <c r="J967" s="3"/>
      <c r="K967" s="3"/>
      <c r="L967" s="3"/>
      <c r="M967" s="3"/>
      <c r="N967" s="3"/>
      <c r="O967" s="3"/>
    </row>
    <row r="968" spans="2:15" ht="15.75" thickBot="1">
      <c r="B968" s="3"/>
      <c r="C968" s="3"/>
      <c r="D968" s="3"/>
      <c r="E968" s="3"/>
      <c r="G968" s="3"/>
      <c r="H968" s="2"/>
      <c r="I968" s="3"/>
      <c r="J968" s="3"/>
      <c r="K968" s="3"/>
      <c r="L968" s="3"/>
      <c r="M968" s="3"/>
      <c r="N968" s="3"/>
      <c r="O968" s="3"/>
    </row>
    <row r="969" spans="2:15" ht="15.75" thickBot="1">
      <c r="B969" s="3"/>
      <c r="C969" s="3"/>
      <c r="D969" s="3"/>
      <c r="E969" s="3"/>
      <c r="G969" s="3"/>
      <c r="H969" s="2"/>
      <c r="I969" s="3"/>
      <c r="J969" s="3"/>
      <c r="K969" s="3"/>
      <c r="L969" s="3"/>
      <c r="M969" s="3"/>
      <c r="N969" s="3"/>
      <c r="O969" s="3"/>
    </row>
    <row r="970" spans="2:15" ht="15.75" thickBot="1">
      <c r="B970" s="3"/>
      <c r="C970" s="3"/>
      <c r="D970" s="3"/>
      <c r="E970" s="3"/>
      <c r="G970" s="3"/>
      <c r="H970" s="2"/>
      <c r="I970" s="3"/>
      <c r="J970" s="3"/>
      <c r="K970" s="3"/>
      <c r="L970" s="3"/>
      <c r="M970" s="3"/>
      <c r="N970" s="3"/>
      <c r="O970" s="3"/>
    </row>
    <row r="971" spans="2:15" ht="15.75" thickBot="1">
      <c r="B971" s="3"/>
      <c r="C971" s="3"/>
      <c r="D971" s="3"/>
      <c r="E971" s="3"/>
      <c r="G971" s="3"/>
      <c r="H971" s="2"/>
      <c r="I971" s="3"/>
      <c r="J971" s="3"/>
      <c r="K971" s="3"/>
      <c r="L971" s="3"/>
      <c r="M971" s="3"/>
      <c r="N971" s="3"/>
      <c r="O971" s="3"/>
    </row>
    <row r="972" spans="2:15" ht="15.75" thickBot="1">
      <c r="B972" s="3"/>
      <c r="C972" s="3"/>
      <c r="D972" s="3"/>
      <c r="E972" s="3"/>
      <c r="G972" s="3"/>
      <c r="H972" s="2"/>
      <c r="I972" s="3"/>
      <c r="J972" s="3"/>
      <c r="K972" s="3"/>
      <c r="L972" s="3"/>
      <c r="M972" s="3"/>
      <c r="N972" s="3"/>
      <c r="O972" s="3"/>
    </row>
    <row r="973" spans="2:15" ht="15.75" thickBot="1">
      <c r="B973" s="3"/>
      <c r="C973" s="3"/>
      <c r="D973" s="3"/>
      <c r="E973" s="3"/>
      <c r="G973" s="3"/>
      <c r="H973" s="2"/>
      <c r="I973" s="3"/>
      <c r="J973" s="3"/>
      <c r="K973" s="3"/>
      <c r="L973" s="3"/>
      <c r="M973" s="3"/>
      <c r="N973" s="3"/>
      <c r="O973" s="3"/>
    </row>
    <row r="974" spans="2:15" ht="15.75" thickBot="1">
      <c r="B974" s="3"/>
      <c r="C974" s="3"/>
      <c r="D974" s="3"/>
      <c r="E974" s="3"/>
      <c r="G974" s="3"/>
      <c r="H974" s="2"/>
      <c r="I974" s="3"/>
      <c r="J974" s="3"/>
      <c r="K974" s="3"/>
      <c r="L974" s="3"/>
      <c r="M974" s="3"/>
      <c r="N974" s="3"/>
      <c r="O974" s="3"/>
    </row>
    <row r="975" spans="2:15" ht="15.75" thickBot="1">
      <c r="B975" s="3"/>
      <c r="C975" s="3"/>
      <c r="D975" s="3"/>
      <c r="E975" s="3"/>
      <c r="G975" s="3"/>
      <c r="H975" s="2"/>
      <c r="I975" s="3"/>
      <c r="J975" s="3"/>
      <c r="K975" s="3"/>
      <c r="L975" s="3"/>
      <c r="M975" s="3"/>
      <c r="N975" s="3"/>
      <c r="O975" s="3"/>
    </row>
    <row r="976" spans="2:15" ht="15.75" thickBot="1">
      <c r="B976" s="3"/>
      <c r="C976" s="3"/>
      <c r="D976" s="3"/>
      <c r="E976" s="3"/>
      <c r="G976" s="3"/>
      <c r="H976" s="2"/>
      <c r="I976" s="3"/>
      <c r="J976" s="3"/>
      <c r="K976" s="3"/>
      <c r="L976" s="3"/>
      <c r="M976" s="3"/>
      <c r="N976" s="3"/>
      <c r="O976" s="3"/>
    </row>
    <row r="977" spans="2:15" ht="15.75" thickBot="1">
      <c r="B977" s="3"/>
      <c r="C977" s="3"/>
      <c r="D977" s="3"/>
      <c r="E977" s="3"/>
      <c r="G977" s="3"/>
      <c r="H977" s="2"/>
      <c r="I977" s="3"/>
      <c r="J977" s="3"/>
      <c r="K977" s="3"/>
      <c r="L977" s="3"/>
      <c r="M977" s="3"/>
      <c r="N977" s="3"/>
      <c r="O977" s="3"/>
    </row>
    <row r="978" spans="2:15" ht="15.75" thickBot="1">
      <c r="B978" s="3"/>
      <c r="C978" s="3"/>
      <c r="D978" s="3"/>
      <c r="E978" s="3"/>
      <c r="G978" s="3"/>
      <c r="H978" s="2"/>
      <c r="I978" s="3"/>
      <c r="J978" s="3"/>
      <c r="K978" s="3"/>
      <c r="L978" s="3"/>
      <c r="M978" s="3"/>
      <c r="N978" s="3"/>
      <c r="O978" s="3"/>
    </row>
    <row r="979" spans="2:15" ht="15.75" thickBot="1">
      <c r="B979" s="3"/>
      <c r="C979" s="3"/>
      <c r="D979" s="3"/>
      <c r="E979" s="3"/>
      <c r="G979" s="3"/>
      <c r="H979" s="2"/>
      <c r="I979" s="3"/>
      <c r="J979" s="3"/>
      <c r="K979" s="3"/>
      <c r="L979" s="3"/>
      <c r="M979" s="3"/>
      <c r="N979" s="3"/>
      <c r="O979" s="3"/>
    </row>
    <row r="980" spans="2:15" ht="15.75" thickBot="1">
      <c r="B980" s="3"/>
      <c r="C980" s="3"/>
      <c r="D980" s="3"/>
      <c r="E980" s="3"/>
      <c r="G980" s="3"/>
      <c r="H980" s="2"/>
      <c r="I980" s="3"/>
      <c r="J980" s="3"/>
      <c r="K980" s="3"/>
      <c r="L980" s="3"/>
      <c r="M980" s="3"/>
      <c r="N980" s="3"/>
      <c r="O980" s="3"/>
    </row>
    <row r="981" spans="2:15" ht="15.75" thickBot="1">
      <c r="B981" s="3"/>
      <c r="C981" s="3"/>
      <c r="D981" s="3"/>
      <c r="E981" s="3"/>
      <c r="G981" s="3"/>
      <c r="H981" s="2"/>
      <c r="I981" s="3"/>
      <c r="J981" s="3"/>
      <c r="K981" s="3"/>
      <c r="L981" s="3"/>
      <c r="M981" s="3"/>
      <c r="N981" s="3"/>
      <c r="O981" s="3"/>
    </row>
    <row r="982" spans="2:15" ht="15.75" thickBot="1">
      <c r="B982" s="3"/>
      <c r="C982" s="3"/>
      <c r="D982" s="3"/>
      <c r="E982" s="3"/>
      <c r="G982" s="3"/>
      <c r="H982" s="2"/>
      <c r="I982" s="3"/>
      <c r="J982" s="3"/>
      <c r="K982" s="3"/>
      <c r="L982" s="3"/>
      <c r="M982" s="3"/>
      <c r="N982" s="3"/>
      <c r="O982" s="3"/>
    </row>
    <row r="983" spans="2:15" ht="15.75" thickBot="1">
      <c r="B983" s="3"/>
      <c r="C983" s="3"/>
      <c r="D983" s="3"/>
      <c r="E983" s="3"/>
      <c r="G983" s="3"/>
      <c r="H983" s="2"/>
      <c r="I983" s="3"/>
      <c r="J983" s="3"/>
      <c r="K983" s="3"/>
      <c r="L983" s="3"/>
      <c r="M983" s="3"/>
      <c r="N983" s="3"/>
      <c r="O983" s="3"/>
    </row>
    <row r="984" spans="2:15" ht="15.75" thickBot="1">
      <c r="B984" s="3"/>
      <c r="C984" s="3"/>
      <c r="D984" s="3"/>
      <c r="E984" s="3"/>
      <c r="G984" s="3"/>
      <c r="H984" s="2"/>
      <c r="I984" s="3"/>
      <c r="J984" s="3"/>
      <c r="K984" s="3"/>
      <c r="L984" s="3"/>
      <c r="M984" s="3"/>
      <c r="N984" s="3"/>
      <c r="O984" s="3"/>
    </row>
    <row r="985" spans="2:15" ht="15.75" thickBot="1">
      <c r="B985" s="3"/>
      <c r="C985" s="3"/>
      <c r="D985" s="3"/>
      <c r="E985" s="3"/>
      <c r="G985" s="3"/>
      <c r="H985" s="2"/>
      <c r="I985" s="3"/>
      <c r="J985" s="3"/>
      <c r="K985" s="3"/>
      <c r="L985" s="3"/>
      <c r="M985" s="3"/>
      <c r="N985" s="3"/>
      <c r="O985" s="3"/>
    </row>
    <row r="986" spans="2:15" ht="15.75" thickBot="1">
      <c r="B986" s="3"/>
      <c r="C986" s="3"/>
      <c r="D986" s="3"/>
      <c r="E986" s="3"/>
      <c r="G986" s="3"/>
      <c r="H986" s="2"/>
      <c r="I986" s="3"/>
      <c r="J986" s="3"/>
      <c r="K986" s="3"/>
      <c r="L986" s="3"/>
      <c r="M986" s="3"/>
      <c r="N986" s="3"/>
      <c r="O986" s="3"/>
    </row>
    <row r="987" spans="2:15" ht="15.75" thickBot="1">
      <c r="B987" s="3"/>
      <c r="C987" s="3"/>
      <c r="D987" s="3"/>
      <c r="E987" s="3"/>
      <c r="G987" s="3"/>
      <c r="H987" s="2"/>
      <c r="I987" s="3"/>
      <c r="J987" s="3"/>
      <c r="K987" s="3"/>
      <c r="L987" s="3"/>
      <c r="M987" s="3"/>
      <c r="N987" s="3"/>
      <c r="O987" s="3"/>
    </row>
    <row r="988" spans="2:15" ht="15.75" thickBot="1">
      <c r="B988" s="3"/>
      <c r="C988" s="3"/>
      <c r="D988" s="3"/>
      <c r="E988" s="3"/>
      <c r="G988" s="3"/>
      <c r="H988" s="2"/>
      <c r="I988" s="3"/>
      <c r="J988" s="3"/>
      <c r="K988" s="3"/>
      <c r="L988" s="3"/>
      <c r="M988" s="3"/>
      <c r="N988" s="3"/>
      <c r="O988" s="3"/>
    </row>
    <row r="989" spans="2:15" ht="15.75" thickBot="1">
      <c r="B989" s="3"/>
      <c r="C989" s="3"/>
      <c r="D989" s="3"/>
      <c r="E989" s="3"/>
      <c r="G989" s="3"/>
      <c r="H989" s="2"/>
      <c r="I989" s="3"/>
      <c r="J989" s="3"/>
      <c r="K989" s="3"/>
      <c r="L989" s="3"/>
      <c r="M989" s="3"/>
      <c r="N989" s="3"/>
      <c r="O989" s="3"/>
    </row>
    <row r="990" spans="2:15" ht="15.75" thickBot="1">
      <c r="B990" s="3"/>
      <c r="C990" s="3"/>
      <c r="D990" s="3"/>
      <c r="E990" s="3"/>
      <c r="G990" s="3"/>
      <c r="H990" s="2"/>
      <c r="I990" s="3"/>
      <c r="J990" s="3"/>
      <c r="K990" s="3"/>
      <c r="L990" s="3"/>
      <c r="M990" s="3"/>
      <c r="N990" s="3"/>
      <c r="O990" s="3"/>
    </row>
    <row r="991" spans="2:15" ht="15.75" thickBot="1">
      <c r="B991" s="3"/>
      <c r="C991" s="3"/>
      <c r="D991" s="3"/>
      <c r="E991" s="3"/>
      <c r="G991" s="3"/>
      <c r="H991" s="2"/>
      <c r="I991" s="3"/>
      <c r="J991" s="3"/>
      <c r="K991" s="3"/>
      <c r="L991" s="3"/>
      <c r="M991" s="3"/>
      <c r="N991" s="3"/>
      <c r="O991" s="3"/>
    </row>
    <row r="992" spans="2:15" ht="15.75" thickBot="1">
      <c r="B992" s="3"/>
      <c r="C992" s="3"/>
      <c r="D992" s="3"/>
      <c r="E992" s="3"/>
      <c r="G992" s="3"/>
      <c r="H992" s="2"/>
      <c r="I992" s="3"/>
      <c r="J992" s="3"/>
      <c r="K992" s="3"/>
      <c r="L992" s="3"/>
      <c r="M992" s="3"/>
      <c r="N992" s="3"/>
      <c r="O992" s="3"/>
    </row>
    <row r="993" spans="2:15" ht="15.75" thickBot="1">
      <c r="B993" s="3"/>
      <c r="C993" s="3"/>
      <c r="D993" s="3"/>
      <c r="E993" s="3"/>
      <c r="G993" s="3"/>
      <c r="H993" s="2"/>
      <c r="I993" s="3"/>
      <c r="J993" s="3"/>
      <c r="K993" s="3"/>
      <c r="L993" s="3"/>
      <c r="M993" s="3"/>
      <c r="N993" s="3"/>
      <c r="O993" s="3"/>
    </row>
    <row r="994" spans="2:15" ht="15.75" thickBot="1">
      <c r="B994" s="3"/>
      <c r="C994" s="3"/>
      <c r="D994" s="3"/>
      <c r="E994" s="3"/>
      <c r="G994" s="3"/>
      <c r="H994" s="2"/>
      <c r="I994" s="3"/>
      <c r="J994" s="3"/>
      <c r="K994" s="3"/>
      <c r="L994" s="3"/>
      <c r="M994" s="3"/>
      <c r="N994" s="3"/>
      <c r="O994" s="3"/>
    </row>
    <row r="995" spans="2:15" ht="15.75" thickBot="1">
      <c r="B995" s="3"/>
      <c r="C995" s="3"/>
      <c r="D995" s="3"/>
      <c r="E995" s="3"/>
      <c r="G995" s="3"/>
      <c r="H995" s="2"/>
      <c r="I995" s="3"/>
      <c r="J995" s="3"/>
      <c r="K995" s="3"/>
      <c r="L995" s="3"/>
      <c r="M995" s="3"/>
      <c r="N995" s="3"/>
      <c r="O995" s="3"/>
    </row>
    <row r="996" spans="2:15" ht="15.75" thickBot="1">
      <c r="B996" s="3"/>
      <c r="C996" s="3"/>
      <c r="D996" s="3"/>
      <c r="E996" s="3"/>
      <c r="G996" s="3"/>
      <c r="H996" s="2"/>
      <c r="I996" s="3"/>
      <c r="J996" s="3"/>
      <c r="K996" s="3"/>
      <c r="L996" s="3"/>
      <c r="M996" s="3"/>
      <c r="N996" s="3"/>
      <c r="O996" s="3"/>
    </row>
    <row r="997" spans="2:15" ht="15.75" thickBot="1">
      <c r="B997" s="3"/>
      <c r="C997" s="3"/>
      <c r="D997" s="3"/>
      <c r="E997" s="3"/>
      <c r="G997" s="3"/>
      <c r="H997" s="2"/>
      <c r="I997" s="3"/>
      <c r="J997" s="3"/>
      <c r="K997" s="3"/>
      <c r="L997" s="3"/>
      <c r="M997" s="3"/>
      <c r="N997" s="3"/>
      <c r="O997" s="3"/>
    </row>
    <row r="998" spans="2:15" ht="15.75" thickBot="1">
      <c r="B998" s="3"/>
      <c r="C998" s="3"/>
      <c r="D998" s="3"/>
      <c r="E998" s="3"/>
      <c r="G998" s="3"/>
      <c r="H998" s="2"/>
      <c r="I998" s="3"/>
      <c r="J998" s="3"/>
      <c r="K998" s="3"/>
      <c r="L998" s="3"/>
      <c r="M998" s="3"/>
      <c r="N998" s="3"/>
      <c r="O998" s="3"/>
    </row>
    <row r="999" spans="2:15" ht="15.75" thickBot="1">
      <c r="B999" s="3"/>
      <c r="C999" s="3"/>
      <c r="D999" s="3"/>
      <c r="E999" s="3"/>
      <c r="G999" s="3"/>
      <c r="H999" s="2"/>
      <c r="I999" s="3"/>
      <c r="J999" s="3"/>
      <c r="K999" s="3"/>
      <c r="L999" s="3"/>
      <c r="M999" s="3"/>
      <c r="N999" s="3"/>
      <c r="O999" s="3"/>
    </row>
    <row r="1000" spans="2:15" ht="15.75" thickBot="1">
      <c r="B1000" s="3"/>
      <c r="C1000" s="3"/>
      <c r="D1000" s="3"/>
      <c r="E1000" s="3"/>
      <c r="G1000" s="3"/>
      <c r="H1000" s="2"/>
      <c r="I1000" s="3"/>
      <c r="J1000" s="3"/>
      <c r="K1000" s="3"/>
      <c r="L1000" s="3"/>
      <c r="M1000" s="3"/>
      <c r="N1000" s="3"/>
      <c r="O1000" s="3"/>
    </row>
    <row r="1001" spans="2:15" ht="15.75" thickBot="1">
      <c r="B1001" s="3"/>
      <c r="C1001" s="3"/>
      <c r="D1001" s="3"/>
      <c r="E1001" s="3"/>
      <c r="G1001" s="3"/>
      <c r="H1001" s="2"/>
      <c r="I1001" s="3"/>
      <c r="J1001" s="3"/>
      <c r="K1001" s="3"/>
      <c r="L1001" s="3"/>
      <c r="M1001" s="3"/>
      <c r="N1001" s="3"/>
      <c r="O1001" s="3"/>
    </row>
    <row r="1002" spans="2:15" ht="15.75" thickBot="1">
      <c r="B1002" s="3"/>
      <c r="C1002" s="3"/>
      <c r="D1002" s="3"/>
      <c r="E1002" s="3"/>
      <c r="G1002" s="3"/>
      <c r="H1002" s="2"/>
      <c r="I1002" s="3"/>
      <c r="J1002" s="3"/>
      <c r="K1002" s="3"/>
      <c r="L1002" s="3"/>
      <c r="M1002" s="3"/>
      <c r="N1002" s="3"/>
      <c r="O1002" s="3"/>
    </row>
    <row r="1003" spans="2:15" ht="15.75" thickBot="1">
      <c r="B1003" s="3"/>
      <c r="C1003" s="3"/>
      <c r="D1003" s="3"/>
      <c r="E1003" s="3"/>
      <c r="G1003" s="3"/>
      <c r="H1003" s="2"/>
      <c r="I1003" s="3"/>
      <c r="J1003" s="3"/>
      <c r="K1003" s="3"/>
      <c r="L1003" s="3"/>
      <c r="M1003" s="3"/>
      <c r="N1003" s="3"/>
      <c r="O1003" s="3"/>
    </row>
    <row r="1004" spans="2:15" ht="15.75" thickBot="1">
      <c r="B1004" s="3"/>
      <c r="C1004" s="3"/>
      <c r="D1004" s="3"/>
      <c r="E1004" s="3"/>
      <c r="G1004" s="3"/>
      <c r="H1004" s="2"/>
      <c r="I1004" s="3"/>
      <c r="J1004" s="3"/>
      <c r="K1004" s="3"/>
      <c r="L1004" s="3"/>
      <c r="M1004" s="3"/>
      <c r="N1004" s="3"/>
      <c r="O1004" s="3"/>
    </row>
    <row r="1005" spans="2:15" ht="15.75" thickBot="1">
      <c r="B1005" s="3"/>
      <c r="C1005" s="3"/>
      <c r="D1005" s="3"/>
      <c r="E1005" s="3"/>
      <c r="G1005" s="3"/>
      <c r="H1005" s="2"/>
      <c r="I1005" s="3"/>
      <c r="J1005" s="3"/>
      <c r="K1005" s="3"/>
      <c r="L1005" s="3"/>
      <c r="M1005" s="3"/>
      <c r="N1005" s="3"/>
      <c r="O1005" s="3"/>
    </row>
    <row r="1006" spans="2:15" ht="15.75" thickBot="1">
      <c r="B1006" s="3"/>
      <c r="C1006" s="3"/>
      <c r="D1006" s="3"/>
      <c r="E1006" s="3"/>
      <c r="G1006" s="3"/>
      <c r="H1006" s="2"/>
      <c r="I1006" s="3"/>
      <c r="J1006" s="3"/>
      <c r="K1006" s="3"/>
      <c r="L1006" s="3"/>
      <c r="M1006" s="3"/>
      <c r="N1006" s="3"/>
      <c r="O1006" s="3"/>
    </row>
    <row r="1007" spans="2:15" ht="15.75" thickBot="1">
      <c r="B1007" s="3"/>
      <c r="C1007" s="3"/>
      <c r="D1007" s="3"/>
      <c r="E1007" s="3"/>
      <c r="G1007" s="3"/>
      <c r="H1007" s="2"/>
      <c r="I1007" s="3"/>
      <c r="J1007" s="3"/>
      <c r="K1007" s="3"/>
      <c r="L1007" s="3"/>
      <c r="M1007" s="3"/>
      <c r="N1007" s="3"/>
      <c r="O1007" s="3"/>
    </row>
    <row r="1008" spans="2:15" ht="15.75" thickBot="1">
      <c r="B1008" s="3"/>
      <c r="C1008" s="3"/>
      <c r="D1008" s="3"/>
      <c r="E1008" s="3"/>
      <c r="G1008" s="3"/>
      <c r="H1008" s="2"/>
      <c r="I1008" s="3"/>
      <c r="J1008" s="3"/>
      <c r="K1008" s="3"/>
      <c r="L1008" s="3"/>
      <c r="M1008" s="3"/>
      <c r="N1008" s="3"/>
      <c r="O1008" s="3"/>
    </row>
    <row r="1009" spans="2:15" ht="15.75" thickBot="1">
      <c r="B1009" s="3"/>
      <c r="C1009" s="3"/>
      <c r="D1009" s="3"/>
      <c r="E1009" s="3"/>
      <c r="G1009" s="3"/>
      <c r="H1009" s="2"/>
      <c r="I1009" s="3"/>
      <c r="J1009" s="3"/>
      <c r="K1009" s="3"/>
      <c r="L1009" s="3"/>
      <c r="M1009" s="3"/>
      <c r="N1009" s="3"/>
      <c r="O1009" s="3"/>
    </row>
    <row r="1010" spans="2:15" ht="15.75" thickBot="1">
      <c r="B1010" s="3"/>
      <c r="C1010" s="3"/>
      <c r="D1010" s="3"/>
      <c r="E1010" s="3"/>
      <c r="G1010" s="3"/>
      <c r="H1010" s="2"/>
      <c r="I1010" s="3"/>
      <c r="J1010" s="3"/>
      <c r="K1010" s="3"/>
      <c r="L1010" s="3"/>
      <c r="M1010" s="3"/>
      <c r="N1010" s="3"/>
      <c r="O1010" s="3"/>
    </row>
    <row r="1011" spans="2:15" ht="15.75" thickBot="1">
      <c r="B1011" s="3"/>
      <c r="C1011" s="3"/>
      <c r="D1011" s="3"/>
      <c r="E1011" s="3"/>
      <c r="G1011" s="3"/>
      <c r="H1011" s="2"/>
      <c r="I1011" s="3"/>
      <c r="J1011" s="3"/>
      <c r="K1011" s="3"/>
      <c r="L1011" s="3"/>
      <c r="M1011" s="3"/>
      <c r="N1011" s="3"/>
      <c r="O1011" s="3"/>
    </row>
    <row r="1012" spans="2:15" ht="15.75" thickBot="1">
      <c r="B1012" s="3"/>
      <c r="C1012" s="3"/>
      <c r="D1012" s="3"/>
      <c r="E1012" s="3"/>
      <c r="G1012" s="3"/>
      <c r="H1012" s="2"/>
      <c r="I1012" s="3"/>
      <c r="J1012" s="3"/>
      <c r="K1012" s="3"/>
      <c r="L1012" s="3"/>
      <c r="M1012" s="3"/>
      <c r="N1012" s="3"/>
      <c r="O1012" s="3"/>
    </row>
    <row r="1013" spans="2:15" ht="15.75" thickBot="1">
      <c r="B1013" s="3"/>
      <c r="C1013" s="3"/>
      <c r="D1013" s="3"/>
      <c r="E1013" s="3"/>
      <c r="G1013" s="3"/>
      <c r="H1013" s="2"/>
      <c r="I1013" s="3"/>
      <c r="J1013" s="3"/>
      <c r="K1013" s="3"/>
      <c r="L1013" s="3"/>
      <c r="M1013" s="3"/>
      <c r="N1013" s="3"/>
      <c r="O1013" s="3"/>
    </row>
    <row r="1014" spans="2:15" ht="15.75" thickBot="1">
      <c r="B1014" s="3"/>
      <c r="C1014" s="3"/>
      <c r="D1014" s="3"/>
      <c r="E1014" s="3"/>
      <c r="G1014" s="3"/>
      <c r="H1014" s="2"/>
      <c r="I1014" s="3"/>
      <c r="J1014" s="3"/>
      <c r="K1014" s="3"/>
      <c r="L1014" s="3"/>
      <c r="M1014" s="3"/>
      <c r="N1014" s="3"/>
      <c r="O1014" s="3"/>
    </row>
    <row r="1015" spans="2:15" ht="15.75" thickBot="1">
      <c r="B1015" s="3"/>
      <c r="C1015" s="3"/>
      <c r="D1015" s="3"/>
      <c r="E1015" s="3"/>
      <c r="G1015" s="3"/>
      <c r="H1015" s="2"/>
      <c r="I1015" s="3"/>
      <c r="J1015" s="3"/>
      <c r="K1015" s="3"/>
      <c r="L1015" s="3"/>
      <c r="M1015" s="3"/>
      <c r="N1015" s="3"/>
      <c r="O1015" s="3"/>
    </row>
    <row r="1016" spans="2:15" ht="15.75" thickBot="1">
      <c r="B1016" s="3"/>
      <c r="C1016" s="3"/>
      <c r="D1016" s="3"/>
      <c r="E1016" s="3"/>
      <c r="G1016" s="3"/>
      <c r="H1016" s="2"/>
      <c r="I1016" s="3"/>
      <c r="J1016" s="3"/>
      <c r="K1016" s="3"/>
      <c r="L1016" s="3"/>
      <c r="M1016" s="3"/>
      <c r="N1016" s="3"/>
      <c r="O1016" s="3"/>
    </row>
    <row r="1017" spans="2:15" ht="15.75" thickBot="1">
      <c r="B1017" s="3"/>
      <c r="C1017" s="3"/>
      <c r="D1017" s="3"/>
      <c r="E1017" s="3"/>
      <c r="G1017" s="3"/>
      <c r="H1017" s="2"/>
      <c r="I1017" s="3"/>
      <c r="J1017" s="3"/>
      <c r="K1017" s="3"/>
      <c r="L1017" s="3"/>
      <c r="M1017" s="3"/>
      <c r="N1017" s="3"/>
      <c r="O1017" s="3"/>
    </row>
    <row r="1018" spans="2:15" ht="15.75" thickBot="1">
      <c r="B1018" s="3"/>
      <c r="C1018" s="3"/>
      <c r="D1018" s="3"/>
      <c r="E1018" s="3"/>
      <c r="G1018" s="3"/>
      <c r="H1018" s="2"/>
      <c r="I1018" s="3"/>
      <c r="J1018" s="3"/>
      <c r="K1018" s="3"/>
      <c r="L1018" s="3"/>
      <c r="M1018" s="3"/>
      <c r="N1018" s="3"/>
      <c r="O1018" s="3"/>
    </row>
    <row r="1019" spans="2:15" ht="15.75" thickBot="1">
      <c r="B1019" s="3"/>
      <c r="C1019" s="3"/>
      <c r="D1019" s="3"/>
      <c r="E1019" s="3"/>
      <c r="G1019" s="3"/>
      <c r="H1019" s="2"/>
      <c r="I1019" s="3"/>
      <c r="J1019" s="3"/>
      <c r="K1019" s="3"/>
      <c r="L1019" s="3"/>
      <c r="M1019" s="3"/>
      <c r="N1019" s="3"/>
      <c r="O1019" s="3"/>
    </row>
    <row r="1020" spans="2:15" ht="15.75" thickBot="1">
      <c r="B1020" s="3"/>
      <c r="C1020" s="3"/>
      <c r="D1020" s="3"/>
      <c r="E1020" s="3"/>
      <c r="G1020" s="3"/>
      <c r="H1020" s="2"/>
      <c r="I1020" s="3"/>
      <c r="J1020" s="3"/>
      <c r="K1020" s="3"/>
      <c r="L1020" s="3"/>
      <c r="M1020" s="3"/>
      <c r="N1020" s="3"/>
      <c r="O1020" s="3"/>
    </row>
    <row r="1021" spans="2:15" ht="15.75" thickBot="1">
      <c r="B1021" s="3"/>
      <c r="C1021" s="3"/>
      <c r="D1021" s="3"/>
      <c r="E1021" s="3"/>
      <c r="G1021" s="3"/>
      <c r="H1021" s="2"/>
      <c r="I1021" s="3"/>
      <c r="J1021" s="3"/>
      <c r="K1021" s="3"/>
      <c r="L1021" s="3"/>
      <c r="M1021" s="3"/>
      <c r="N1021" s="3"/>
      <c r="O1021" s="3"/>
    </row>
    <row r="1022" spans="2:15" ht="15.75" thickBot="1">
      <c r="B1022" s="3"/>
      <c r="C1022" s="3"/>
      <c r="D1022" s="3"/>
      <c r="E1022" s="3"/>
      <c r="G1022" s="3"/>
      <c r="H1022" s="2"/>
      <c r="I1022" s="3"/>
      <c r="J1022" s="3"/>
      <c r="K1022" s="3"/>
      <c r="L1022" s="3"/>
      <c r="M1022" s="3"/>
      <c r="N1022" s="3"/>
      <c r="O1022" s="3"/>
    </row>
    <row r="1023" spans="2:15" ht="15.75" thickBot="1">
      <c r="B1023" s="3"/>
      <c r="C1023" s="3"/>
      <c r="D1023" s="3"/>
      <c r="E1023" s="3"/>
      <c r="G1023" s="3"/>
      <c r="H1023" s="2"/>
      <c r="I1023" s="3"/>
      <c r="J1023" s="3"/>
      <c r="K1023" s="3"/>
      <c r="L1023" s="3"/>
      <c r="M1023" s="3"/>
      <c r="N1023" s="3"/>
      <c r="O1023" s="3"/>
    </row>
    <row r="1024" spans="2:15" ht="15.75" thickBot="1">
      <c r="B1024" s="3"/>
      <c r="C1024" s="3"/>
      <c r="D1024" s="3"/>
      <c r="E1024" s="3"/>
      <c r="G1024" s="3"/>
      <c r="H1024" s="2"/>
      <c r="I1024" s="3"/>
      <c r="J1024" s="3"/>
      <c r="K1024" s="3"/>
      <c r="L1024" s="3"/>
      <c r="M1024" s="3"/>
      <c r="N1024" s="3"/>
      <c r="O1024" s="3"/>
    </row>
    <row r="1025" spans="2:15" ht="15.75" thickBot="1">
      <c r="B1025" s="3"/>
      <c r="C1025" s="3"/>
      <c r="D1025" s="3"/>
      <c r="E1025" s="3"/>
      <c r="G1025" s="3"/>
      <c r="H1025" s="2"/>
      <c r="I1025" s="3"/>
      <c r="J1025" s="3"/>
      <c r="K1025" s="3"/>
      <c r="L1025" s="3"/>
      <c r="M1025" s="3"/>
      <c r="N1025" s="3"/>
      <c r="O1025" s="3"/>
    </row>
    <row r="1026" spans="2:15" ht="15.75" thickBot="1">
      <c r="B1026" s="3"/>
      <c r="C1026" s="3"/>
      <c r="D1026" s="3"/>
      <c r="E1026" s="3"/>
      <c r="G1026" s="3"/>
      <c r="H1026" s="2"/>
      <c r="I1026" s="3"/>
      <c r="J1026" s="3"/>
      <c r="K1026" s="3"/>
      <c r="L1026" s="3"/>
      <c r="M1026" s="3"/>
      <c r="N1026" s="3"/>
      <c r="O1026" s="3"/>
    </row>
    <row r="1027" spans="2:15" ht="15.75" thickBot="1">
      <c r="B1027" s="3"/>
      <c r="C1027" s="3"/>
      <c r="D1027" s="3"/>
      <c r="E1027" s="3"/>
      <c r="G1027" s="3"/>
      <c r="H1027" s="2"/>
      <c r="I1027" s="3"/>
      <c r="J1027" s="3"/>
      <c r="K1027" s="3"/>
      <c r="L1027" s="3"/>
      <c r="M1027" s="3"/>
      <c r="N1027" s="3"/>
      <c r="O1027" s="3"/>
    </row>
    <row r="1028" spans="2:15" ht="15.75" thickBot="1">
      <c r="B1028" s="3"/>
      <c r="C1028" s="3"/>
      <c r="D1028" s="3"/>
      <c r="E1028" s="3"/>
      <c r="G1028" s="3"/>
      <c r="H1028" s="2"/>
      <c r="I1028" s="3"/>
      <c r="J1028" s="3"/>
      <c r="K1028" s="3"/>
      <c r="L1028" s="3"/>
      <c r="M1028" s="3"/>
      <c r="N1028" s="3"/>
      <c r="O1028" s="3"/>
    </row>
    <row r="1029" spans="2:15" ht="15.75" thickBot="1">
      <c r="B1029" s="3"/>
      <c r="C1029" s="3"/>
      <c r="D1029" s="3"/>
      <c r="E1029" s="3"/>
      <c r="G1029" s="3"/>
      <c r="H1029" s="2"/>
      <c r="I1029" s="3"/>
      <c r="J1029" s="3"/>
      <c r="K1029" s="3"/>
      <c r="L1029" s="3"/>
      <c r="M1029" s="3"/>
      <c r="N1029" s="3"/>
      <c r="O1029" s="3"/>
    </row>
    <row r="1030" spans="2:15" ht="15.75" thickBot="1">
      <c r="B1030" s="3"/>
      <c r="C1030" s="3"/>
      <c r="D1030" s="3"/>
      <c r="E1030" s="3"/>
      <c r="G1030" s="3"/>
      <c r="H1030" s="2"/>
      <c r="I1030" s="3"/>
      <c r="J1030" s="3"/>
      <c r="K1030" s="3"/>
      <c r="L1030" s="3"/>
      <c r="M1030" s="3"/>
      <c r="N1030" s="3"/>
      <c r="O1030" s="3"/>
    </row>
    <row r="1031" spans="2:15" ht="15.75" thickBot="1">
      <c r="B1031" s="3"/>
      <c r="C1031" s="3"/>
      <c r="D1031" s="3"/>
      <c r="E1031" s="3"/>
      <c r="G1031" s="3"/>
      <c r="H1031" s="2"/>
      <c r="I1031" s="3"/>
      <c r="J1031" s="3"/>
      <c r="K1031" s="3"/>
      <c r="L1031" s="3"/>
      <c r="M1031" s="3"/>
      <c r="N1031" s="3"/>
      <c r="O1031" s="3"/>
    </row>
    <row r="1032" spans="2:15" ht="15.75" thickBot="1">
      <c r="B1032" s="3"/>
      <c r="C1032" s="3"/>
      <c r="D1032" s="3"/>
      <c r="E1032" s="3"/>
      <c r="G1032" s="3"/>
      <c r="H1032" s="2"/>
      <c r="I1032" s="3"/>
      <c r="J1032" s="3"/>
      <c r="K1032" s="3"/>
      <c r="L1032" s="3"/>
      <c r="M1032" s="3"/>
      <c r="N1032" s="3"/>
      <c r="O1032" s="3"/>
    </row>
    <row r="1033" spans="2:15" ht="15.75" thickBot="1">
      <c r="B1033" s="3"/>
      <c r="C1033" s="3"/>
      <c r="D1033" s="3"/>
      <c r="E1033" s="3"/>
      <c r="G1033" s="3"/>
      <c r="H1033" s="2"/>
      <c r="I1033" s="3"/>
      <c r="J1033" s="3"/>
      <c r="K1033" s="3"/>
      <c r="L1033" s="3"/>
      <c r="M1033" s="3"/>
      <c r="N1033" s="3"/>
      <c r="O1033" s="3"/>
    </row>
    <row r="1034" spans="2:15" ht="15.75" thickBot="1">
      <c r="B1034" s="3"/>
      <c r="C1034" s="3"/>
      <c r="D1034" s="3"/>
      <c r="E1034" s="3"/>
      <c r="G1034" s="3"/>
      <c r="H1034" s="2"/>
      <c r="I1034" s="3"/>
      <c r="J1034" s="3"/>
      <c r="K1034" s="3"/>
      <c r="L1034" s="3"/>
      <c r="M1034" s="3"/>
      <c r="N1034" s="3"/>
      <c r="O1034" s="3"/>
    </row>
    <row r="1035" spans="2:15" ht="15.75" thickBot="1">
      <c r="B1035" s="3"/>
      <c r="C1035" s="3"/>
      <c r="D1035" s="3"/>
      <c r="E1035" s="3"/>
      <c r="G1035" s="3"/>
      <c r="H1035" s="2"/>
      <c r="I1035" s="3"/>
      <c r="J1035" s="3"/>
      <c r="K1035" s="3"/>
      <c r="L1035" s="3"/>
      <c r="M1035" s="3"/>
      <c r="N1035" s="3"/>
      <c r="O1035" s="3"/>
    </row>
    <row r="1036" spans="2:15" ht="15.75" thickBot="1">
      <c r="B1036" s="3"/>
      <c r="C1036" s="3"/>
      <c r="D1036" s="3"/>
      <c r="E1036" s="3"/>
      <c r="G1036" s="3"/>
      <c r="H1036" s="2"/>
      <c r="I1036" s="3"/>
      <c r="J1036" s="3"/>
      <c r="K1036" s="3"/>
      <c r="L1036" s="3"/>
      <c r="M1036" s="3"/>
      <c r="N1036" s="3"/>
      <c r="O1036" s="3"/>
    </row>
    <row r="1037" spans="2:15" ht="15.75" thickBot="1">
      <c r="B1037" s="3"/>
      <c r="C1037" s="3"/>
      <c r="D1037" s="3"/>
      <c r="E1037" s="3"/>
      <c r="G1037" s="3"/>
      <c r="H1037" s="2"/>
      <c r="I1037" s="3"/>
      <c r="J1037" s="3"/>
      <c r="K1037" s="3"/>
      <c r="L1037" s="3"/>
      <c r="M1037" s="3"/>
      <c r="N1037" s="3"/>
      <c r="O1037" s="3"/>
    </row>
    <row r="1038" spans="2:15" ht="15.75" thickBot="1">
      <c r="B1038" s="3"/>
      <c r="C1038" s="3"/>
      <c r="D1038" s="3"/>
      <c r="E1038" s="3"/>
      <c r="G1038" s="3"/>
      <c r="H1038" s="2"/>
      <c r="I1038" s="3"/>
      <c r="J1038" s="3"/>
      <c r="K1038" s="3"/>
      <c r="L1038" s="3"/>
      <c r="M1038" s="3"/>
      <c r="N1038" s="3"/>
      <c r="O1038" s="3"/>
    </row>
    <row r="1039" spans="2:15" ht="15.75" thickBot="1">
      <c r="B1039" s="3"/>
      <c r="C1039" s="3"/>
      <c r="D1039" s="3"/>
      <c r="E1039" s="3"/>
      <c r="G1039" s="3"/>
      <c r="H1039" s="2"/>
      <c r="I1039" s="3"/>
      <c r="J1039" s="3"/>
      <c r="K1039" s="3"/>
      <c r="L1039" s="3"/>
      <c r="M1039" s="3"/>
      <c r="N1039" s="3"/>
      <c r="O1039" s="3"/>
    </row>
    <row r="1040" spans="2:15" ht="15.75" thickBot="1">
      <c r="B1040" s="3"/>
      <c r="C1040" s="3"/>
      <c r="D1040" s="3"/>
      <c r="E1040" s="3"/>
      <c r="G1040" s="3"/>
      <c r="H1040" s="2"/>
      <c r="I1040" s="3"/>
      <c r="J1040" s="3"/>
      <c r="K1040" s="3"/>
      <c r="L1040" s="3"/>
      <c r="M1040" s="3"/>
      <c r="N1040" s="3"/>
      <c r="O1040" s="3"/>
    </row>
    <row r="1041" spans="2:15" ht="15.75" thickBot="1">
      <c r="B1041" s="3"/>
      <c r="C1041" s="3"/>
      <c r="D1041" s="3"/>
      <c r="E1041" s="3"/>
      <c r="G1041" s="3"/>
      <c r="H1041" s="2"/>
      <c r="I1041" s="3"/>
      <c r="J1041" s="3"/>
      <c r="K1041" s="3"/>
      <c r="L1041" s="3"/>
      <c r="M1041" s="3"/>
      <c r="N1041" s="3"/>
      <c r="O1041" s="3"/>
    </row>
    <row r="1042" spans="2:15" ht="15.75" thickBot="1">
      <c r="B1042" s="3"/>
      <c r="C1042" s="3"/>
      <c r="D1042" s="3"/>
      <c r="E1042" s="3"/>
      <c r="G1042" s="3"/>
      <c r="H1042" s="2"/>
      <c r="I1042" s="3"/>
      <c r="J1042" s="3"/>
      <c r="K1042" s="3"/>
      <c r="L1042" s="3"/>
      <c r="M1042" s="3"/>
      <c r="N1042" s="3"/>
      <c r="O1042" s="3"/>
    </row>
    <row r="1043" spans="2:15" ht="15.75" thickBot="1">
      <c r="B1043" s="3"/>
      <c r="C1043" s="3"/>
      <c r="D1043" s="3"/>
      <c r="E1043" s="3"/>
      <c r="G1043" s="3"/>
      <c r="H1043" s="2"/>
      <c r="I1043" s="3"/>
      <c r="J1043" s="3"/>
      <c r="K1043" s="3"/>
      <c r="L1043" s="3"/>
      <c r="M1043" s="3"/>
      <c r="N1043" s="3"/>
      <c r="O1043" s="3"/>
    </row>
    <row r="1044" spans="2:15" ht="15.75" thickBot="1">
      <c r="B1044" s="3"/>
      <c r="C1044" s="3"/>
      <c r="D1044" s="3"/>
      <c r="E1044" s="3"/>
      <c r="G1044" s="3"/>
      <c r="H1044" s="2"/>
      <c r="I1044" s="3"/>
      <c r="J1044" s="3"/>
      <c r="K1044" s="3"/>
      <c r="L1044" s="3"/>
      <c r="M1044" s="3"/>
      <c r="N1044" s="3"/>
      <c r="O1044" s="3"/>
    </row>
    <row r="1045" spans="2:15" ht="15.75" thickBot="1">
      <c r="B1045" s="3"/>
      <c r="C1045" s="3"/>
      <c r="D1045" s="3"/>
      <c r="E1045" s="3"/>
      <c r="G1045" s="3"/>
      <c r="H1045" s="2"/>
      <c r="I1045" s="3"/>
      <c r="J1045" s="3"/>
      <c r="K1045" s="3"/>
      <c r="L1045" s="3"/>
      <c r="M1045" s="3"/>
      <c r="N1045" s="3"/>
      <c r="O1045" s="3"/>
    </row>
    <row r="1046" spans="2:15" ht="15.75" thickBot="1">
      <c r="B1046" s="3"/>
      <c r="C1046" s="3"/>
      <c r="D1046" s="3"/>
      <c r="E1046" s="3"/>
      <c r="G1046" s="3"/>
      <c r="H1046" s="2"/>
      <c r="I1046" s="3"/>
      <c r="J1046" s="3"/>
      <c r="K1046" s="3"/>
      <c r="L1046" s="3"/>
      <c r="M1046" s="3"/>
      <c r="N1046" s="3"/>
      <c r="O1046" s="3"/>
    </row>
    <row r="1047" spans="2:15" ht="15.75" thickBot="1">
      <c r="B1047" s="3"/>
      <c r="C1047" s="3"/>
      <c r="D1047" s="3"/>
      <c r="E1047" s="3"/>
      <c r="G1047" s="3"/>
      <c r="H1047" s="2"/>
      <c r="I1047" s="3"/>
      <c r="J1047" s="3"/>
      <c r="K1047" s="3"/>
      <c r="L1047" s="3"/>
      <c r="M1047" s="3"/>
      <c r="N1047" s="3"/>
      <c r="O1047" s="3"/>
    </row>
    <row r="1048" spans="2:15" ht="15.75" thickBot="1">
      <c r="B1048" s="3"/>
      <c r="C1048" s="3"/>
      <c r="D1048" s="3"/>
      <c r="E1048" s="3"/>
      <c r="G1048" s="3"/>
      <c r="H1048" s="2"/>
      <c r="I1048" s="3"/>
      <c r="J1048" s="3"/>
      <c r="K1048" s="3"/>
      <c r="L1048" s="3"/>
      <c r="M1048" s="3"/>
      <c r="N1048" s="3"/>
      <c r="O1048" s="3"/>
    </row>
    <row r="1049" spans="2:15" ht="15.75" thickBot="1">
      <c r="B1049" s="3"/>
      <c r="C1049" s="3"/>
      <c r="D1049" s="3"/>
      <c r="E1049" s="3"/>
      <c r="G1049" s="3"/>
      <c r="H1049" s="2"/>
      <c r="I1049" s="3"/>
      <c r="J1049" s="3"/>
      <c r="K1049" s="3"/>
      <c r="L1049" s="3"/>
      <c r="M1049" s="3"/>
      <c r="N1049" s="3"/>
      <c r="O1049" s="3"/>
    </row>
    <row r="1050" spans="2:15" ht="15.75" thickBot="1">
      <c r="B1050" s="3"/>
      <c r="C1050" s="3"/>
      <c r="D1050" s="3"/>
      <c r="E1050" s="3"/>
      <c r="G1050" s="3"/>
      <c r="H1050" s="2"/>
      <c r="I1050" s="3"/>
      <c r="J1050" s="3"/>
      <c r="K1050" s="3"/>
      <c r="L1050" s="3"/>
      <c r="M1050" s="3"/>
      <c r="N1050" s="3"/>
      <c r="O1050" s="3"/>
    </row>
    <row r="1051" spans="2:15" ht="15.75" thickBot="1">
      <c r="B1051" s="3"/>
      <c r="C1051" s="3"/>
      <c r="D1051" s="3"/>
      <c r="E1051" s="3"/>
      <c r="G1051" s="3"/>
      <c r="H1051" s="2"/>
      <c r="I1051" s="3"/>
      <c r="J1051" s="3"/>
      <c r="K1051" s="3"/>
      <c r="L1051" s="3"/>
      <c r="M1051" s="3"/>
      <c r="N1051" s="3"/>
      <c r="O1051" s="3"/>
    </row>
    <row r="1052" spans="2:15" ht="15.75" thickBot="1">
      <c r="B1052" s="3"/>
      <c r="C1052" s="3"/>
      <c r="D1052" s="3"/>
      <c r="E1052" s="3"/>
      <c r="G1052" s="3"/>
      <c r="H1052" s="2"/>
      <c r="I1052" s="3"/>
      <c r="J1052" s="3"/>
      <c r="K1052" s="3"/>
      <c r="L1052" s="3"/>
      <c r="M1052" s="3"/>
      <c r="N1052" s="3"/>
      <c r="O1052" s="3"/>
    </row>
    <row r="1053" spans="2:15" ht="15.75" thickBot="1">
      <c r="B1053" s="3"/>
      <c r="C1053" s="3"/>
      <c r="D1053" s="3"/>
      <c r="E1053" s="3"/>
      <c r="G1053" s="3"/>
      <c r="H1053" s="2"/>
      <c r="I1053" s="3"/>
      <c r="J1053" s="3"/>
      <c r="K1053" s="3"/>
      <c r="L1053" s="3"/>
      <c r="M1053" s="3"/>
      <c r="N1053" s="3"/>
      <c r="O1053" s="3"/>
    </row>
    <row r="1054" spans="2:15" ht="15.75" thickBot="1">
      <c r="B1054" s="3"/>
      <c r="C1054" s="3"/>
      <c r="D1054" s="3"/>
      <c r="E1054" s="3"/>
      <c r="G1054" s="3"/>
      <c r="H1054" s="2"/>
      <c r="I1054" s="3"/>
      <c r="J1054" s="3"/>
      <c r="K1054" s="3"/>
      <c r="L1054" s="3"/>
      <c r="M1054" s="3"/>
      <c r="N1054" s="3"/>
      <c r="O1054" s="3"/>
    </row>
    <row r="1055" spans="2:15" ht="15.75" thickBot="1">
      <c r="B1055" s="3"/>
      <c r="C1055" s="3"/>
      <c r="D1055" s="3"/>
      <c r="E1055" s="3"/>
      <c r="G1055" s="3"/>
      <c r="H1055" s="2"/>
      <c r="I1055" s="3"/>
      <c r="J1055" s="3"/>
      <c r="K1055" s="3"/>
      <c r="L1055" s="3"/>
      <c r="M1055" s="3"/>
      <c r="N1055" s="3"/>
      <c r="O1055" s="3"/>
    </row>
    <row r="1056" spans="2:15" ht="15.75" thickBot="1">
      <c r="B1056" s="3"/>
      <c r="C1056" s="3"/>
      <c r="D1056" s="3"/>
      <c r="E1056" s="3"/>
      <c r="G1056" s="3"/>
      <c r="H1056" s="2"/>
      <c r="I1056" s="3"/>
      <c r="J1056" s="3"/>
      <c r="K1056" s="3"/>
      <c r="L1056" s="3"/>
      <c r="M1056" s="3"/>
      <c r="N1056" s="3"/>
      <c r="O1056" s="3"/>
    </row>
    <row r="1057" spans="2:15" ht="15.75" thickBot="1">
      <c r="B1057" s="3"/>
      <c r="C1057" s="3"/>
      <c r="D1057" s="3"/>
      <c r="E1057" s="3"/>
      <c r="G1057" s="3"/>
      <c r="H1057" s="2"/>
      <c r="I1057" s="3"/>
      <c r="J1057" s="3"/>
      <c r="K1057" s="3"/>
      <c r="L1057" s="3"/>
      <c r="M1057" s="3"/>
      <c r="N1057" s="3"/>
      <c r="O1057" s="3"/>
    </row>
    <row r="1058" spans="2:15" ht="15.75" thickBot="1">
      <c r="B1058" s="3"/>
      <c r="C1058" s="3"/>
      <c r="D1058" s="3"/>
      <c r="E1058" s="3"/>
      <c r="G1058" s="3"/>
      <c r="H1058" s="2"/>
      <c r="I1058" s="3"/>
      <c r="J1058" s="3"/>
      <c r="K1058" s="3"/>
      <c r="L1058" s="3"/>
      <c r="M1058" s="3"/>
      <c r="N1058" s="3"/>
      <c r="O1058" s="3"/>
    </row>
    <row r="1059" spans="2:15" ht="15.75" thickBot="1">
      <c r="B1059" s="3"/>
      <c r="C1059" s="3"/>
      <c r="D1059" s="3"/>
      <c r="E1059" s="3"/>
      <c r="G1059" s="3"/>
      <c r="H1059" s="2"/>
      <c r="I1059" s="3"/>
      <c r="J1059" s="3"/>
      <c r="K1059" s="3"/>
      <c r="L1059" s="3"/>
      <c r="M1059" s="3"/>
      <c r="N1059" s="3"/>
      <c r="O1059" s="3"/>
    </row>
    <row r="1060" spans="2:15" ht="15.75" thickBot="1">
      <c r="B1060" s="3"/>
      <c r="C1060" s="3"/>
      <c r="D1060" s="3"/>
      <c r="E1060" s="3"/>
      <c r="G1060" s="3"/>
      <c r="H1060" s="2"/>
      <c r="I1060" s="3"/>
      <c r="J1060" s="3"/>
      <c r="K1060" s="3"/>
      <c r="L1060" s="3"/>
      <c r="M1060" s="3"/>
      <c r="N1060" s="3"/>
      <c r="O1060" s="3"/>
    </row>
    <row r="1061" spans="2:15" ht="15.75" thickBot="1">
      <c r="B1061" s="3"/>
      <c r="C1061" s="3"/>
      <c r="D1061" s="3"/>
      <c r="E1061" s="3"/>
      <c r="G1061" s="3"/>
      <c r="H1061" s="2"/>
      <c r="I1061" s="3"/>
      <c r="J1061" s="3"/>
      <c r="K1061" s="3"/>
      <c r="L1061" s="3"/>
      <c r="M1061" s="3"/>
      <c r="N1061" s="3"/>
      <c r="O1061" s="3"/>
    </row>
    <row r="1062" spans="2:15" ht="15.75" thickBot="1">
      <c r="B1062" s="3"/>
      <c r="C1062" s="3"/>
      <c r="D1062" s="3"/>
      <c r="E1062" s="3"/>
      <c r="G1062" s="3"/>
      <c r="H1062" s="2"/>
      <c r="I1062" s="3"/>
      <c r="J1062" s="3"/>
      <c r="K1062" s="3"/>
      <c r="L1062" s="3"/>
      <c r="M1062" s="3"/>
      <c r="N1062" s="3"/>
      <c r="O1062" s="3"/>
    </row>
    <row r="1063" spans="2:15" ht="15.75" thickBot="1">
      <c r="B1063" s="3"/>
      <c r="C1063" s="3"/>
      <c r="D1063" s="3"/>
      <c r="E1063" s="3"/>
      <c r="G1063" s="3"/>
      <c r="H1063" s="2"/>
      <c r="I1063" s="3"/>
      <c r="J1063" s="3"/>
      <c r="K1063" s="3"/>
      <c r="L1063" s="3"/>
      <c r="M1063" s="3"/>
      <c r="N1063" s="3"/>
      <c r="O1063" s="3"/>
    </row>
    <row r="1064" spans="2:15" ht="15.75" thickBot="1">
      <c r="B1064" s="3"/>
      <c r="C1064" s="3"/>
      <c r="D1064" s="3"/>
      <c r="E1064" s="3"/>
      <c r="G1064" s="3"/>
      <c r="H1064" s="2"/>
      <c r="I1064" s="3"/>
      <c r="J1064" s="3"/>
      <c r="K1064" s="3"/>
      <c r="L1064" s="3"/>
      <c r="M1064" s="3"/>
      <c r="N1064" s="3"/>
      <c r="O1064" s="3"/>
    </row>
    <row r="1065" spans="2:15" ht="15.75" thickBot="1">
      <c r="B1065" s="3"/>
      <c r="C1065" s="3"/>
      <c r="D1065" s="3"/>
      <c r="E1065" s="3"/>
      <c r="G1065" s="3"/>
      <c r="H1065" s="2"/>
      <c r="I1065" s="3"/>
      <c r="J1065" s="3"/>
      <c r="K1065" s="3"/>
      <c r="L1065" s="3"/>
      <c r="M1065" s="3"/>
      <c r="N1065" s="3"/>
      <c r="O1065" s="3"/>
    </row>
    <row r="1066" spans="2:15" ht="15.75" thickBot="1">
      <c r="B1066" s="3"/>
      <c r="C1066" s="3"/>
      <c r="D1066" s="3"/>
      <c r="E1066" s="3"/>
      <c r="G1066" s="3"/>
      <c r="H1066" s="2"/>
      <c r="I1066" s="3"/>
      <c r="J1066" s="3"/>
      <c r="K1066" s="3"/>
      <c r="L1066" s="3"/>
      <c r="M1066" s="3"/>
      <c r="N1066" s="3"/>
      <c r="O1066" s="3"/>
    </row>
    <row r="1067" spans="2:15" ht="15.75" thickBot="1">
      <c r="B1067" s="3"/>
      <c r="C1067" s="3"/>
      <c r="D1067" s="3"/>
      <c r="E1067" s="3"/>
      <c r="G1067" s="3"/>
      <c r="H1067" s="2"/>
      <c r="I1067" s="3"/>
      <c r="J1067" s="3"/>
      <c r="K1067" s="3"/>
      <c r="L1067" s="3"/>
      <c r="M1067" s="3"/>
      <c r="N1067" s="3"/>
      <c r="O1067" s="3"/>
    </row>
    <row r="1068" spans="2:15" ht="15.75" thickBot="1">
      <c r="B1068" s="3"/>
      <c r="C1068" s="3"/>
      <c r="D1068" s="3"/>
      <c r="E1068" s="3"/>
      <c r="G1068" s="3"/>
      <c r="H1068" s="2"/>
      <c r="I1068" s="3"/>
      <c r="J1068" s="3"/>
      <c r="K1068" s="3"/>
      <c r="L1068" s="3"/>
      <c r="M1068" s="3"/>
      <c r="N1068" s="3"/>
      <c r="O1068" s="3"/>
    </row>
    <row r="1069" spans="2:15" ht="15.75" thickBot="1">
      <c r="B1069" s="3"/>
      <c r="C1069" s="3"/>
      <c r="D1069" s="3"/>
      <c r="E1069" s="3"/>
      <c r="G1069" s="3"/>
      <c r="H1069" s="2"/>
      <c r="I1069" s="3"/>
      <c r="J1069" s="3"/>
      <c r="K1069" s="3"/>
      <c r="L1069" s="3"/>
      <c r="M1069" s="3"/>
      <c r="N1069" s="3"/>
      <c r="O1069" s="3"/>
    </row>
    <row r="1070" spans="2:15" ht="15.75" thickBot="1">
      <c r="B1070" s="3"/>
      <c r="C1070" s="3"/>
      <c r="D1070" s="3"/>
      <c r="E1070" s="3"/>
      <c r="G1070" s="3"/>
      <c r="H1070" s="2"/>
      <c r="I1070" s="3"/>
      <c r="J1070" s="3"/>
      <c r="K1070" s="3"/>
      <c r="L1070" s="3"/>
      <c r="M1070" s="3"/>
      <c r="N1070" s="3"/>
      <c r="O1070" s="3"/>
    </row>
    <row r="1071" spans="2:15" ht="15.75" thickBot="1">
      <c r="B1071" s="3"/>
      <c r="C1071" s="3"/>
      <c r="D1071" s="3"/>
      <c r="E1071" s="3"/>
      <c r="G1071" s="3"/>
      <c r="H1071" s="2"/>
      <c r="I1071" s="3"/>
      <c r="J1071" s="3"/>
      <c r="K1071" s="3"/>
      <c r="L1071" s="3"/>
      <c r="M1071" s="3"/>
      <c r="N1071" s="3"/>
      <c r="O1071" s="3"/>
    </row>
    <row r="1072" spans="2:15" ht="15.75" thickBot="1">
      <c r="B1072" s="3"/>
      <c r="C1072" s="3"/>
      <c r="D1072" s="3"/>
      <c r="E1072" s="3"/>
      <c r="G1072" s="3"/>
      <c r="H1072" s="2"/>
      <c r="I1072" s="3"/>
      <c r="J1072" s="3"/>
      <c r="K1072" s="3"/>
      <c r="L1072" s="3"/>
      <c r="M1072" s="3"/>
      <c r="N1072" s="3"/>
      <c r="O1072" s="3"/>
    </row>
    <row r="1073" spans="2:15" ht="15.75" thickBot="1">
      <c r="B1073" s="3"/>
      <c r="C1073" s="3"/>
      <c r="D1073" s="3"/>
      <c r="E1073" s="3"/>
      <c r="G1073" s="3"/>
      <c r="H1073" s="2"/>
      <c r="I1073" s="3"/>
      <c r="J1073" s="3"/>
      <c r="K1073" s="3"/>
      <c r="L1073" s="3"/>
      <c r="M1073" s="3"/>
      <c r="N1073" s="3"/>
      <c r="O1073" s="3"/>
    </row>
    <row r="1074" spans="2:15" ht="15.75" thickBot="1">
      <c r="B1074" s="3"/>
      <c r="C1074" s="3"/>
      <c r="D1074" s="3"/>
      <c r="E1074" s="3"/>
      <c r="G1074" s="3"/>
      <c r="H1074" s="2"/>
      <c r="I1074" s="3"/>
      <c r="J1074" s="3"/>
      <c r="K1074" s="3"/>
      <c r="L1074" s="3"/>
      <c r="M1074" s="3"/>
      <c r="N1074" s="3"/>
      <c r="O1074" s="3"/>
    </row>
    <row r="1075" spans="2:15" ht="15.75" thickBot="1">
      <c r="B1075" s="3"/>
      <c r="C1075" s="3"/>
      <c r="D1075" s="3"/>
      <c r="E1075" s="3"/>
      <c r="G1075" s="3"/>
      <c r="H1075" s="2"/>
      <c r="I1075" s="3"/>
      <c r="J1075" s="3"/>
      <c r="K1075" s="3"/>
      <c r="L1075" s="3"/>
      <c r="M1075" s="3"/>
      <c r="N1075" s="3"/>
      <c r="O1075" s="3"/>
    </row>
    <row r="1076" spans="2:15" ht="15.75" thickBot="1">
      <c r="B1076" s="3"/>
      <c r="C1076" s="3"/>
      <c r="D1076" s="3"/>
      <c r="E1076" s="3"/>
      <c r="G1076" s="3"/>
      <c r="H1076" s="2"/>
      <c r="I1076" s="3"/>
      <c r="J1076" s="3"/>
      <c r="K1076" s="3"/>
      <c r="L1076" s="3"/>
      <c r="M1076" s="3"/>
      <c r="N1076" s="3"/>
      <c r="O1076" s="3"/>
    </row>
    <row r="1077" spans="2:15" ht="15.75" thickBot="1">
      <c r="B1077" s="3"/>
      <c r="C1077" s="3"/>
      <c r="D1077" s="3"/>
      <c r="E1077" s="3"/>
      <c r="G1077" s="3"/>
      <c r="H1077" s="2"/>
      <c r="I1077" s="3"/>
      <c r="J1077" s="3"/>
      <c r="K1077" s="3"/>
      <c r="L1077" s="3"/>
      <c r="M1077" s="3"/>
      <c r="N1077" s="3"/>
      <c r="O1077" s="3"/>
    </row>
    <row r="1078" spans="2:15" ht="15.75" thickBot="1">
      <c r="B1078" s="3"/>
      <c r="C1078" s="3"/>
      <c r="D1078" s="3"/>
      <c r="E1078" s="3"/>
      <c r="G1078" s="3"/>
      <c r="H1078" s="2"/>
      <c r="I1078" s="3"/>
      <c r="J1078" s="3"/>
      <c r="K1078" s="3"/>
      <c r="L1078" s="3"/>
      <c r="M1078" s="3"/>
      <c r="N1078" s="3"/>
      <c r="O1078" s="3"/>
    </row>
    <row r="1079" spans="2:15" ht="15.75" thickBot="1">
      <c r="B1079" s="3"/>
      <c r="C1079" s="3"/>
      <c r="D1079" s="3"/>
      <c r="E1079" s="3"/>
      <c r="G1079" s="3"/>
      <c r="H1079" s="2"/>
      <c r="I1079" s="3"/>
      <c r="J1079" s="3"/>
      <c r="K1079" s="3"/>
      <c r="L1079" s="3"/>
      <c r="M1079" s="3"/>
      <c r="N1079" s="3"/>
      <c r="O1079" s="3"/>
    </row>
    <row r="1080" spans="2:15" ht="15.75" thickBot="1">
      <c r="B1080" s="3"/>
      <c r="C1080" s="3"/>
      <c r="D1080" s="3"/>
      <c r="E1080" s="3"/>
      <c r="G1080" s="3"/>
      <c r="H1080" s="2"/>
      <c r="I1080" s="3"/>
      <c r="J1080" s="3"/>
      <c r="K1080" s="3"/>
      <c r="L1080" s="3"/>
      <c r="M1080" s="3"/>
      <c r="N1080" s="3"/>
      <c r="O1080" s="3"/>
    </row>
    <row r="1081" spans="2:15" ht="15.75" thickBot="1">
      <c r="B1081" s="3"/>
      <c r="C1081" s="3"/>
      <c r="D1081" s="3"/>
      <c r="E1081" s="3"/>
      <c r="G1081" s="3"/>
      <c r="H1081" s="2"/>
      <c r="I1081" s="3"/>
      <c r="J1081" s="3"/>
      <c r="K1081" s="3"/>
      <c r="L1081" s="3"/>
      <c r="M1081" s="3"/>
      <c r="N1081" s="3"/>
      <c r="O1081" s="3"/>
    </row>
    <row r="1082" spans="2:15" ht="15.75" thickBot="1">
      <c r="B1082" s="3"/>
      <c r="C1082" s="3"/>
      <c r="D1082" s="3"/>
      <c r="E1082" s="3"/>
      <c r="G1082" s="3"/>
      <c r="H1082" s="2"/>
      <c r="I1082" s="3"/>
      <c r="J1082" s="3"/>
      <c r="K1082" s="3"/>
      <c r="L1082" s="3"/>
      <c r="M1082" s="3"/>
      <c r="N1082" s="3"/>
      <c r="O1082" s="3"/>
    </row>
    <row r="1083" spans="2:15" ht="15.75" thickBot="1">
      <c r="B1083" s="3"/>
      <c r="C1083" s="3"/>
      <c r="D1083" s="3"/>
      <c r="E1083" s="3"/>
      <c r="G1083" s="3"/>
      <c r="H1083" s="2"/>
      <c r="I1083" s="3"/>
      <c r="J1083" s="3"/>
      <c r="K1083" s="3"/>
      <c r="L1083" s="3"/>
      <c r="M1083" s="3"/>
      <c r="N1083" s="3"/>
      <c r="O1083" s="3"/>
    </row>
    <row r="1084" spans="2:15" ht="15.75" thickBot="1">
      <c r="B1084" s="3"/>
      <c r="C1084" s="3"/>
      <c r="D1084" s="3"/>
      <c r="E1084" s="3"/>
      <c r="G1084" s="3"/>
      <c r="H1084" s="2"/>
      <c r="I1084" s="3"/>
      <c r="J1084" s="3"/>
      <c r="K1084" s="3"/>
      <c r="L1084" s="3"/>
      <c r="M1084" s="3"/>
      <c r="N1084" s="3"/>
      <c r="O1084" s="3"/>
    </row>
    <row r="1085" spans="2:15" ht="15.75" thickBot="1">
      <c r="B1085" s="3"/>
      <c r="C1085" s="3"/>
      <c r="D1085" s="3"/>
      <c r="E1085" s="3"/>
      <c r="G1085" s="3"/>
      <c r="H1085" s="2"/>
      <c r="I1085" s="3"/>
      <c r="J1085" s="3"/>
      <c r="K1085" s="3"/>
      <c r="L1085" s="3"/>
      <c r="M1085" s="3"/>
      <c r="N1085" s="3"/>
      <c r="O1085" s="3"/>
    </row>
    <row r="1086" spans="2:15" ht="15.75" thickBot="1">
      <c r="B1086" s="3"/>
      <c r="C1086" s="3"/>
      <c r="D1086" s="3"/>
      <c r="E1086" s="3"/>
      <c r="G1086" s="3"/>
      <c r="H1086" s="2"/>
      <c r="I1086" s="3"/>
      <c r="J1086" s="3"/>
      <c r="K1086" s="3"/>
      <c r="L1086" s="3"/>
      <c r="M1086" s="3"/>
      <c r="N1086" s="3"/>
      <c r="O1086" s="3"/>
    </row>
    <row r="1087" spans="2:15" ht="15.75" thickBot="1">
      <c r="B1087" s="3"/>
      <c r="C1087" s="3"/>
      <c r="D1087" s="3"/>
      <c r="E1087" s="3"/>
      <c r="G1087" s="3"/>
      <c r="H1087" s="2"/>
      <c r="I1087" s="3"/>
      <c r="J1087" s="3"/>
      <c r="K1087" s="3"/>
      <c r="L1087" s="3"/>
      <c r="M1087" s="3"/>
      <c r="N1087" s="3"/>
      <c r="O1087" s="3"/>
    </row>
    <row r="1088" spans="2:15" ht="15.75" thickBot="1">
      <c r="B1088" s="3"/>
      <c r="C1088" s="3"/>
      <c r="D1088" s="3"/>
      <c r="E1088" s="3"/>
      <c r="G1088" s="3"/>
      <c r="H1088" s="2"/>
      <c r="I1088" s="3"/>
      <c r="J1088" s="3"/>
      <c r="K1088" s="3"/>
      <c r="L1088" s="3"/>
      <c r="M1088" s="3"/>
      <c r="N1088" s="3"/>
      <c r="O1088" s="3"/>
    </row>
    <row r="1089" spans="2:15" ht="15.75" thickBot="1">
      <c r="B1089" s="3"/>
      <c r="C1089" s="3"/>
      <c r="D1089" s="3"/>
      <c r="E1089" s="3"/>
      <c r="G1089" s="3"/>
      <c r="H1089" s="2"/>
      <c r="I1089" s="3"/>
      <c r="J1089" s="3"/>
      <c r="K1089" s="3"/>
      <c r="L1089" s="3"/>
      <c r="M1089" s="3"/>
      <c r="N1089" s="3"/>
      <c r="O1089" s="3"/>
    </row>
    <row r="1090" spans="2:15" ht="15.75" thickBot="1">
      <c r="B1090" s="3"/>
      <c r="C1090" s="3"/>
      <c r="D1090" s="3"/>
      <c r="E1090" s="3"/>
      <c r="G1090" s="3"/>
      <c r="H1090" s="2"/>
      <c r="I1090" s="3"/>
      <c r="J1090" s="3"/>
      <c r="K1090" s="3"/>
      <c r="L1090" s="3"/>
      <c r="M1090" s="3"/>
      <c r="N1090" s="3"/>
      <c r="O1090" s="3"/>
    </row>
    <row r="1091" spans="2:15" ht="15.75" thickBot="1">
      <c r="B1091" s="3"/>
      <c r="C1091" s="3"/>
      <c r="D1091" s="3"/>
      <c r="E1091" s="3"/>
      <c r="G1091" s="3"/>
      <c r="H1091" s="2"/>
      <c r="I1091" s="3"/>
      <c r="J1091" s="3"/>
      <c r="K1091" s="3"/>
      <c r="L1091" s="3"/>
      <c r="M1091" s="3"/>
      <c r="N1091" s="3"/>
      <c r="O1091" s="3"/>
    </row>
    <row r="1092" spans="2:15" ht="15.75" thickBot="1">
      <c r="B1092" s="3"/>
      <c r="C1092" s="3"/>
      <c r="D1092" s="3"/>
      <c r="E1092" s="3"/>
      <c r="G1092" s="3"/>
      <c r="H1092" s="2"/>
      <c r="I1092" s="3"/>
      <c r="J1092" s="3"/>
      <c r="K1092" s="3"/>
      <c r="L1092" s="3"/>
      <c r="M1092" s="3"/>
      <c r="N1092" s="3"/>
      <c r="O1092" s="3"/>
    </row>
    <row r="1093" spans="2:15" ht="15.75" thickBot="1">
      <c r="B1093" s="3"/>
      <c r="C1093" s="3"/>
      <c r="D1093" s="3"/>
      <c r="E1093" s="3"/>
      <c r="G1093" s="3"/>
      <c r="H1093" s="2"/>
      <c r="I1093" s="3"/>
      <c r="J1093" s="3"/>
      <c r="K1093" s="3"/>
      <c r="L1093" s="3"/>
      <c r="M1093" s="3"/>
      <c r="N1093" s="3"/>
      <c r="O1093" s="3"/>
    </row>
    <row r="1094" spans="2:15" ht="15.75" thickBot="1">
      <c r="B1094" s="3"/>
      <c r="C1094" s="3"/>
      <c r="D1094" s="3"/>
      <c r="E1094" s="3"/>
      <c r="G1094" s="3"/>
      <c r="H1094" s="2"/>
      <c r="I1094" s="3"/>
      <c r="J1094" s="3"/>
      <c r="K1094" s="3"/>
      <c r="L1094" s="3"/>
      <c r="M1094" s="3"/>
      <c r="N1094" s="3"/>
      <c r="O1094" s="3"/>
    </row>
    <row r="1095" spans="2:15" ht="15.75" thickBot="1">
      <c r="B1095" s="3"/>
      <c r="C1095" s="3"/>
      <c r="D1095" s="3"/>
      <c r="E1095" s="3"/>
      <c r="G1095" s="3"/>
      <c r="H1095" s="2"/>
      <c r="I1095" s="3"/>
      <c r="J1095" s="3"/>
      <c r="K1095" s="3"/>
      <c r="L1095" s="3"/>
      <c r="M1095" s="3"/>
      <c r="N1095" s="3"/>
      <c r="O1095" s="3"/>
    </row>
    <row r="1096" spans="2:15" ht="15.75" thickBot="1">
      <c r="B1096" s="3"/>
      <c r="C1096" s="3"/>
      <c r="D1096" s="3"/>
      <c r="E1096" s="3"/>
      <c r="G1096" s="3"/>
      <c r="H1096" s="2"/>
      <c r="I1096" s="3"/>
      <c r="J1096" s="3"/>
      <c r="K1096" s="3"/>
      <c r="L1096" s="3"/>
      <c r="M1096" s="3"/>
      <c r="N1096" s="3"/>
      <c r="O1096" s="3"/>
    </row>
    <row r="1097" spans="2:15" ht="15.75" thickBot="1">
      <c r="B1097" s="3"/>
      <c r="C1097" s="3"/>
      <c r="D1097" s="3"/>
      <c r="E1097" s="3"/>
      <c r="G1097" s="3"/>
      <c r="H1097" s="2"/>
      <c r="I1097" s="3"/>
      <c r="J1097" s="3"/>
      <c r="K1097" s="3"/>
      <c r="L1097" s="3"/>
      <c r="M1097" s="3"/>
      <c r="N1097" s="3"/>
      <c r="O1097" s="3"/>
    </row>
    <row r="1098" spans="2:15" ht="15.75" thickBot="1">
      <c r="B1098" s="3"/>
      <c r="C1098" s="3"/>
      <c r="D1098" s="3"/>
      <c r="E1098" s="3"/>
      <c r="G1098" s="3"/>
      <c r="H1098" s="2"/>
      <c r="I1098" s="3"/>
      <c r="J1098" s="3"/>
      <c r="K1098" s="3"/>
      <c r="L1098" s="3"/>
      <c r="M1098" s="3"/>
      <c r="N1098" s="3"/>
      <c r="O1098" s="3"/>
    </row>
    <row r="1099" spans="2:15" ht="15.75" thickBot="1">
      <c r="B1099" s="3"/>
      <c r="C1099" s="3"/>
      <c r="D1099" s="3"/>
      <c r="E1099" s="3"/>
      <c r="G1099" s="3"/>
      <c r="H1099" s="2"/>
      <c r="I1099" s="3"/>
      <c r="J1099" s="3"/>
      <c r="K1099" s="3"/>
      <c r="L1099" s="3"/>
      <c r="M1099" s="3"/>
      <c r="N1099" s="3"/>
      <c r="O1099" s="3"/>
    </row>
    <row r="1100" spans="2:15" ht="15.75" thickBot="1">
      <c r="B1100" s="3"/>
      <c r="C1100" s="3"/>
      <c r="D1100" s="3"/>
      <c r="E1100" s="3"/>
      <c r="G1100" s="3"/>
      <c r="H1100" s="2"/>
      <c r="I1100" s="3"/>
      <c r="J1100" s="3"/>
      <c r="K1100" s="3"/>
      <c r="L1100" s="3"/>
      <c r="M1100" s="3"/>
      <c r="N1100" s="3"/>
      <c r="O1100" s="3"/>
    </row>
    <row r="1101" spans="2:15" ht="15.75" thickBot="1">
      <c r="B1101" s="3"/>
      <c r="C1101" s="3"/>
      <c r="D1101" s="3"/>
      <c r="E1101" s="3"/>
      <c r="G1101" s="3"/>
      <c r="H1101" s="2"/>
      <c r="I1101" s="3"/>
      <c r="J1101" s="3"/>
      <c r="K1101" s="3"/>
      <c r="L1101" s="3"/>
      <c r="M1101" s="3"/>
      <c r="N1101" s="3"/>
      <c r="O1101" s="3"/>
    </row>
    <row r="1102" spans="2:15" ht="15.75" thickBot="1">
      <c r="B1102" s="3"/>
      <c r="C1102" s="3"/>
      <c r="D1102" s="3"/>
      <c r="E1102" s="3"/>
      <c r="G1102" s="3"/>
      <c r="H1102" s="2"/>
      <c r="I1102" s="3"/>
      <c r="J1102" s="3"/>
      <c r="K1102" s="3"/>
      <c r="L1102" s="3"/>
      <c r="M1102" s="3"/>
      <c r="N1102" s="3"/>
      <c r="O1102" s="3"/>
    </row>
    <row r="1103" spans="2:15" ht="15.75" thickBot="1">
      <c r="B1103" s="3"/>
      <c r="C1103" s="3"/>
      <c r="D1103" s="3"/>
      <c r="E1103" s="3"/>
      <c r="G1103" s="3"/>
      <c r="H1103" s="2"/>
      <c r="I1103" s="3"/>
      <c r="J1103" s="3"/>
      <c r="K1103" s="3"/>
      <c r="L1103" s="3"/>
      <c r="M1103" s="3"/>
      <c r="N1103" s="3"/>
      <c r="O1103" s="3"/>
    </row>
    <row r="1104" spans="2:15" ht="15.75" thickBot="1">
      <c r="B1104" s="3"/>
      <c r="C1104" s="3"/>
      <c r="D1104" s="3"/>
      <c r="E1104" s="3"/>
      <c r="G1104" s="3"/>
      <c r="H1104" s="2"/>
      <c r="I1104" s="3"/>
      <c r="J1104" s="3"/>
      <c r="K1104" s="3"/>
      <c r="L1104" s="3"/>
      <c r="M1104" s="3"/>
      <c r="N1104" s="3"/>
      <c r="O1104" s="3"/>
    </row>
    <row r="1105" spans="2:15" ht="15.75" thickBot="1">
      <c r="B1105" s="3"/>
      <c r="C1105" s="3"/>
      <c r="D1105" s="3"/>
      <c r="E1105" s="3"/>
      <c r="G1105" s="3"/>
      <c r="H1105" s="2"/>
      <c r="I1105" s="3"/>
      <c r="J1105" s="3"/>
      <c r="K1105" s="3"/>
      <c r="L1105" s="3"/>
      <c r="M1105" s="3"/>
      <c r="N1105" s="3"/>
      <c r="O1105" s="3"/>
    </row>
    <row r="1106" spans="2:15" ht="15.75" thickBot="1">
      <c r="B1106" s="3"/>
      <c r="C1106" s="3"/>
      <c r="D1106" s="3"/>
      <c r="E1106" s="3"/>
      <c r="G1106" s="3"/>
      <c r="H1106" s="2"/>
      <c r="I1106" s="3"/>
      <c r="J1106" s="3"/>
      <c r="K1106" s="3"/>
      <c r="L1106" s="3"/>
      <c r="M1106" s="3"/>
      <c r="N1106" s="3"/>
      <c r="O1106" s="3"/>
    </row>
    <row r="1107" spans="2:15" ht="15.75" thickBot="1">
      <c r="B1107" s="3"/>
      <c r="C1107" s="3"/>
      <c r="D1107" s="3"/>
      <c r="E1107" s="3"/>
      <c r="G1107" s="3"/>
      <c r="H1107" s="2"/>
      <c r="I1107" s="3"/>
      <c r="J1107" s="3"/>
      <c r="K1107" s="3"/>
      <c r="L1107" s="3"/>
      <c r="M1107" s="3"/>
      <c r="N1107" s="3"/>
      <c r="O1107" s="3"/>
    </row>
    <row r="1108" spans="2:15" ht="15.75" thickBot="1">
      <c r="B1108" s="3"/>
      <c r="C1108" s="3"/>
      <c r="D1108" s="3"/>
      <c r="E1108" s="3"/>
      <c r="G1108" s="3"/>
      <c r="H1108" s="2"/>
      <c r="I1108" s="3"/>
      <c r="J1108" s="3"/>
      <c r="K1108" s="3"/>
      <c r="L1108" s="3"/>
      <c r="M1108" s="3"/>
      <c r="N1108" s="3"/>
      <c r="O1108" s="3"/>
    </row>
    <row r="1109" spans="2:15" ht="15.75" thickBot="1">
      <c r="B1109" s="3"/>
      <c r="C1109" s="3"/>
      <c r="D1109" s="3"/>
      <c r="E1109" s="3"/>
      <c r="G1109" s="3"/>
      <c r="H1109" s="2"/>
      <c r="I1109" s="3"/>
      <c r="J1109" s="3"/>
      <c r="K1109" s="3"/>
      <c r="L1109" s="3"/>
      <c r="M1109" s="3"/>
      <c r="N1109" s="3"/>
      <c r="O1109" s="3"/>
    </row>
    <row r="1110" spans="2:15" ht="15.75" thickBot="1">
      <c r="B1110" s="3"/>
      <c r="C1110" s="3"/>
      <c r="D1110" s="3"/>
      <c r="E1110" s="3"/>
      <c r="G1110" s="3"/>
      <c r="H1110" s="2"/>
      <c r="I1110" s="3"/>
      <c r="J1110" s="3"/>
      <c r="K1110" s="3"/>
      <c r="L1110" s="3"/>
      <c r="M1110" s="3"/>
      <c r="N1110" s="3"/>
      <c r="O1110" s="3"/>
    </row>
    <row r="1111" spans="2:15" ht="15.75" thickBot="1">
      <c r="B1111" s="3"/>
      <c r="C1111" s="3"/>
      <c r="D1111" s="3"/>
      <c r="E1111" s="3"/>
      <c r="G1111" s="3"/>
      <c r="H1111" s="2"/>
      <c r="I1111" s="3"/>
      <c r="J1111" s="3"/>
      <c r="K1111" s="3"/>
      <c r="L1111" s="3"/>
      <c r="M1111" s="3"/>
      <c r="N1111" s="3"/>
      <c r="O1111" s="3"/>
    </row>
    <row r="1112" spans="2:15" ht="15.75" thickBot="1">
      <c r="B1112" s="3"/>
      <c r="C1112" s="3"/>
      <c r="D1112" s="3"/>
      <c r="E1112" s="3"/>
      <c r="G1112" s="3"/>
      <c r="H1112" s="2"/>
      <c r="I1112" s="3"/>
      <c r="J1112" s="3"/>
      <c r="K1112" s="3"/>
      <c r="L1112" s="3"/>
      <c r="M1112" s="3"/>
      <c r="N1112" s="3"/>
      <c r="O1112" s="3"/>
    </row>
    <row r="1113" spans="2:15" ht="15.75" thickBot="1">
      <c r="B1113" s="3"/>
      <c r="C1113" s="3"/>
      <c r="D1113" s="3"/>
      <c r="E1113" s="3"/>
      <c r="G1113" s="3"/>
      <c r="H1113" s="2"/>
      <c r="I1113" s="3"/>
      <c r="J1113" s="3"/>
      <c r="K1113" s="3"/>
      <c r="L1113" s="3"/>
      <c r="M1113" s="3"/>
      <c r="N1113" s="3"/>
      <c r="O1113" s="3"/>
    </row>
    <row r="1114" spans="2:15" ht="15.75" thickBot="1">
      <c r="B1114" s="3"/>
      <c r="C1114" s="3"/>
      <c r="D1114" s="3"/>
      <c r="E1114" s="3"/>
      <c r="G1114" s="3"/>
      <c r="H1114" s="2"/>
      <c r="I1114" s="3"/>
      <c r="J1114" s="3"/>
      <c r="K1114" s="3"/>
      <c r="L1114" s="3"/>
      <c r="M1114" s="3"/>
      <c r="N1114" s="3"/>
      <c r="O1114" s="3"/>
    </row>
    <row r="1115" spans="2:15" ht="15.75" thickBot="1">
      <c r="B1115" s="3"/>
      <c r="C1115" s="3"/>
      <c r="D1115" s="3"/>
      <c r="E1115" s="3"/>
      <c r="G1115" s="3"/>
      <c r="H1115" s="2"/>
      <c r="I1115" s="3"/>
      <c r="J1115" s="3"/>
      <c r="K1115" s="3"/>
      <c r="L1115" s="3"/>
      <c r="M1115" s="3"/>
      <c r="N1115" s="3"/>
      <c r="O1115" s="3"/>
    </row>
    <row r="1116" spans="2:15" ht="15.75" thickBot="1">
      <c r="B1116" s="3"/>
      <c r="C1116" s="3"/>
      <c r="D1116" s="3"/>
      <c r="E1116" s="3"/>
      <c r="G1116" s="3"/>
      <c r="H1116" s="2"/>
      <c r="I1116" s="3"/>
      <c r="J1116" s="3"/>
      <c r="K1116" s="3"/>
      <c r="L1116" s="3"/>
      <c r="M1116" s="3"/>
      <c r="N1116" s="3"/>
      <c r="O1116" s="3"/>
    </row>
    <row r="1117" spans="2:15" ht="15.75" thickBot="1">
      <c r="B1117" s="3"/>
      <c r="C1117" s="3"/>
      <c r="D1117" s="3"/>
      <c r="E1117" s="3"/>
      <c r="G1117" s="3"/>
      <c r="H1117" s="2"/>
      <c r="I1117" s="3"/>
      <c r="J1117" s="3"/>
      <c r="K1117" s="3"/>
      <c r="L1117" s="3"/>
      <c r="M1117" s="3"/>
      <c r="N1117" s="3"/>
      <c r="O1117" s="3"/>
    </row>
    <row r="1118" spans="2:15" ht="15.75" thickBot="1">
      <c r="B1118" s="3"/>
      <c r="C1118" s="3"/>
      <c r="D1118" s="3"/>
      <c r="E1118" s="3"/>
      <c r="G1118" s="3"/>
      <c r="H1118" s="2"/>
      <c r="I1118" s="3"/>
      <c r="J1118" s="3"/>
      <c r="K1118" s="3"/>
      <c r="L1118" s="3"/>
      <c r="M1118" s="3"/>
      <c r="N1118" s="3"/>
      <c r="O1118" s="3"/>
    </row>
    <row r="1119" spans="2:15" ht="15.75" thickBot="1">
      <c r="B1119" s="3"/>
      <c r="C1119" s="3"/>
      <c r="D1119" s="3"/>
      <c r="E1119" s="3"/>
      <c r="G1119" s="3"/>
      <c r="H1119" s="2"/>
      <c r="I1119" s="3"/>
      <c r="J1119" s="3"/>
      <c r="K1119" s="3"/>
      <c r="L1119" s="3"/>
      <c r="M1119" s="3"/>
      <c r="N1119" s="3"/>
      <c r="O1119" s="3"/>
    </row>
    <row r="1120" spans="2:15" ht="15.75" thickBot="1">
      <c r="B1120" s="3"/>
      <c r="C1120" s="3"/>
      <c r="D1120" s="3"/>
      <c r="E1120" s="3"/>
      <c r="G1120" s="3"/>
      <c r="H1120" s="2"/>
      <c r="I1120" s="3"/>
      <c r="J1120" s="3"/>
      <c r="K1120" s="3"/>
      <c r="L1120" s="3"/>
      <c r="M1120" s="3"/>
      <c r="N1120" s="3"/>
      <c r="O1120" s="3"/>
    </row>
    <row r="1121" spans="2:15" ht="15.75" thickBot="1">
      <c r="B1121" s="3"/>
      <c r="C1121" s="3"/>
      <c r="D1121" s="3"/>
      <c r="E1121" s="3"/>
      <c r="G1121" s="3"/>
      <c r="H1121" s="2"/>
      <c r="I1121" s="3"/>
      <c r="J1121" s="3"/>
      <c r="K1121" s="3"/>
      <c r="L1121" s="3"/>
      <c r="M1121" s="3"/>
      <c r="N1121" s="3"/>
      <c r="O1121" s="3"/>
    </row>
    <row r="1122" spans="2:15" ht="15.75" thickBot="1">
      <c r="B1122" s="3"/>
      <c r="C1122" s="3"/>
      <c r="D1122" s="3"/>
      <c r="E1122" s="3"/>
      <c r="G1122" s="3"/>
      <c r="H1122" s="2"/>
      <c r="I1122" s="3"/>
      <c r="J1122" s="3"/>
      <c r="K1122" s="3"/>
      <c r="L1122" s="3"/>
      <c r="M1122" s="3"/>
      <c r="N1122" s="3"/>
      <c r="O1122" s="3"/>
    </row>
    <row r="1123" spans="2:15" ht="15.75" thickBot="1">
      <c r="B1123" s="3"/>
      <c r="C1123" s="3"/>
      <c r="D1123" s="3"/>
      <c r="E1123" s="3"/>
      <c r="G1123" s="3"/>
      <c r="H1123" s="2"/>
      <c r="I1123" s="3"/>
      <c r="J1123" s="3"/>
      <c r="K1123" s="3"/>
      <c r="L1123" s="3"/>
      <c r="M1123" s="3"/>
      <c r="N1123" s="3"/>
      <c r="O1123" s="3"/>
    </row>
    <row r="1124" spans="2:15" ht="15.75" thickBot="1">
      <c r="B1124" s="3"/>
      <c r="C1124" s="3"/>
      <c r="D1124" s="3"/>
      <c r="E1124" s="3"/>
      <c r="G1124" s="3"/>
      <c r="H1124" s="2"/>
      <c r="I1124" s="3"/>
      <c r="J1124" s="3"/>
      <c r="K1124" s="3"/>
      <c r="L1124" s="3"/>
      <c r="M1124" s="3"/>
      <c r="N1124" s="3"/>
      <c r="O1124" s="3"/>
    </row>
    <row r="1125" spans="2:15" ht="15.75" thickBot="1">
      <c r="B1125" s="3"/>
      <c r="C1125" s="3"/>
      <c r="D1125" s="3"/>
      <c r="E1125" s="3"/>
      <c r="G1125" s="3"/>
      <c r="H1125" s="2"/>
      <c r="I1125" s="3"/>
      <c r="J1125" s="3"/>
      <c r="K1125" s="3"/>
      <c r="L1125" s="3"/>
      <c r="M1125" s="3"/>
      <c r="N1125" s="3"/>
      <c r="O1125" s="3"/>
    </row>
    <row r="1126" spans="2:15" ht="15.75" thickBot="1">
      <c r="B1126" s="3"/>
      <c r="C1126" s="3"/>
      <c r="D1126" s="3"/>
      <c r="E1126" s="3"/>
      <c r="G1126" s="3"/>
      <c r="H1126" s="2"/>
      <c r="I1126" s="3"/>
      <c r="J1126" s="3"/>
      <c r="K1126" s="3"/>
      <c r="L1126" s="3"/>
      <c r="M1126" s="3"/>
      <c r="N1126" s="3"/>
      <c r="O1126" s="3"/>
    </row>
    <row r="1127" spans="2:15" ht="15.75" thickBot="1">
      <c r="B1127" s="3"/>
      <c r="C1127" s="3"/>
      <c r="D1127" s="3"/>
      <c r="E1127" s="3"/>
      <c r="G1127" s="3"/>
      <c r="H1127" s="2"/>
      <c r="I1127" s="3"/>
      <c r="J1127" s="3"/>
      <c r="K1127" s="3"/>
      <c r="L1127" s="3"/>
      <c r="M1127" s="3"/>
      <c r="N1127" s="3"/>
      <c r="O1127" s="3"/>
    </row>
    <row r="1128" spans="2:15" ht="15.75" thickBot="1">
      <c r="B1128" s="3"/>
      <c r="C1128" s="3"/>
      <c r="D1128" s="3"/>
      <c r="E1128" s="3"/>
      <c r="G1128" s="3"/>
      <c r="H1128" s="2"/>
      <c r="I1128" s="3"/>
      <c r="J1128" s="3"/>
      <c r="K1128" s="3"/>
      <c r="L1128" s="3"/>
      <c r="M1128" s="3"/>
      <c r="N1128" s="3"/>
      <c r="O1128" s="3"/>
    </row>
    <row r="1129" spans="2:15" ht="15.75" thickBot="1">
      <c r="B1129" s="3"/>
      <c r="C1129" s="3"/>
      <c r="D1129" s="3"/>
      <c r="E1129" s="3"/>
      <c r="G1129" s="3"/>
      <c r="H1129" s="2"/>
      <c r="I1129" s="3"/>
      <c r="J1129" s="3"/>
      <c r="K1129" s="3"/>
      <c r="L1129" s="3"/>
      <c r="M1129" s="3"/>
      <c r="N1129" s="3"/>
      <c r="O1129" s="3"/>
    </row>
    <row r="1130" spans="2:15" ht="15.75" thickBot="1">
      <c r="B1130" s="3"/>
      <c r="C1130" s="3"/>
      <c r="D1130" s="3"/>
      <c r="E1130" s="3"/>
      <c r="G1130" s="3"/>
      <c r="H1130" s="2"/>
      <c r="I1130" s="3"/>
      <c r="J1130" s="3"/>
      <c r="K1130" s="3"/>
      <c r="L1130" s="3"/>
      <c r="M1130" s="3"/>
      <c r="N1130" s="3"/>
      <c r="O1130" s="3"/>
    </row>
    <row r="1131" spans="2:15" ht="15.75" thickBot="1">
      <c r="B1131" s="3"/>
      <c r="C1131" s="3"/>
      <c r="D1131" s="3"/>
      <c r="E1131" s="3"/>
      <c r="G1131" s="3"/>
      <c r="H1131" s="2"/>
      <c r="I1131" s="3"/>
      <c r="J1131" s="3"/>
      <c r="K1131" s="3"/>
      <c r="L1131" s="3"/>
      <c r="M1131" s="3"/>
      <c r="N1131" s="3"/>
      <c r="O1131" s="3"/>
    </row>
    <row r="1132" spans="2:15" ht="15.75" thickBot="1">
      <c r="B1132" s="3"/>
      <c r="C1132" s="3"/>
      <c r="D1132" s="3"/>
      <c r="E1132" s="3"/>
      <c r="G1132" s="3"/>
      <c r="H1132" s="2"/>
      <c r="I1132" s="3"/>
      <c r="J1132" s="3"/>
      <c r="K1132" s="3"/>
      <c r="L1132" s="3"/>
      <c r="M1132" s="3"/>
      <c r="N1132" s="3"/>
      <c r="O1132" s="3"/>
    </row>
    <row r="1133" spans="2:15" ht="15.75" thickBot="1">
      <c r="B1133" s="3"/>
      <c r="C1133" s="3"/>
      <c r="D1133" s="3"/>
      <c r="E1133" s="3"/>
      <c r="G1133" s="3"/>
      <c r="H1133" s="2"/>
      <c r="I1133" s="3"/>
      <c r="J1133" s="3"/>
      <c r="K1133" s="3"/>
      <c r="L1133" s="3"/>
      <c r="M1133" s="3"/>
      <c r="N1133" s="3"/>
      <c r="O1133" s="3"/>
    </row>
    <row r="1134" spans="2:15" ht="15.75" thickBot="1">
      <c r="B1134" s="3"/>
      <c r="C1134" s="3"/>
      <c r="D1134" s="3"/>
      <c r="E1134" s="3"/>
      <c r="G1134" s="3"/>
      <c r="H1134" s="2"/>
      <c r="I1134" s="3"/>
      <c r="J1134" s="3"/>
      <c r="K1134" s="3"/>
      <c r="L1134" s="3"/>
      <c r="M1134" s="3"/>
      <c r="N1134" s="3"/>
      <c r="O1134" s="3"/>
    </row>
    <row r="1135" spans="2:15" ht="15.75" thickBot="1">
      <c r="B1135" s="3"/>
      <c r="C1135" s="3"/>
      <c r="D1135" s="3"/>
      <c r="E1135" s="3"/>
      <c r="G1135" s="3"/>
      <c r="H1135" s="2"/>
      <c r="I1135" s="3"/>
      <c r="J1135" s="3"/>
      <c r="K1135" s="3"/>
      <c r="L1135" s="3"/>
      <c r="M1135" s="3"/>
      <c r="N1135" s="3"/>
      <c r="O1135" s="3"/>
    </row>
    <row r="1136" spans="2:15" ht="15.75" thickBot="1">
      <c r="B1136" s="3"/>
      <c r="C1136" s="3"/>
      <c r="D1136" s="3"/>
      <c r="E1136" s="3"/>
      <c r="G1136" s="3"/>
      <c r="H1136" s="2"/>
      <c r="I1136" s="3"/>
      <c r="J1136" s="3"/>
      <c r="K1136" s="3"/>
      <c r="L1136" s="3"/>
      <c r="M1136" s="3"/>
      <c r="N1136" s="3"/>
      <c r="O1136" s="3"/>
    </row>
    <row r="1137" spans="2:15" ht="15.75" thickBot="1">
      <c r="B1137" s="3"/>
      <c r="C1137" s="3"/>
      <c r="D1137" s="3"/>
      <c r="E1137" s="3"/>
      <c r="G1137" s="3"/>
      <c r="H1137" s="2"/>
      <c r="I1137" s="3"/>
      <c r="J1137" s="3"/>
      <c r="K1137" s="3"/>
      <c r="L1137" s="3"/>
      <c r="M1137" s="3"/>
      <c r="N1137" s="3"/>
      <c r="O1137" s="3"/>
    </row>
    <row r="1138" spans="2:15" ht="15.75" thickBot="1">
      <c r="B1138" s="3"/>
      <c r="C1138" s="3"/>
      <c r="D1138" s="3"/>
      <c r="E1138" s="3"/>
      <c r="G1138" s="3"/>
      <c r="H1138" s="2"/>
      <c r="I1138" s="3"/>
      <c r="J1138" s="3"/>
      <c r="K1138" s="3"/>
      <c r="L1138" s="3"/>
      <c r="M1138" s="3"/>
      <c r="N1138" s="3"/>
      <c r="O1138" s="3"/>
    </row>
    <row r="1139" spans="2:15" ht="15.75" thickBot="1">
      <c r="B1139" s="3"/>
      <c r="C1139" s="3"/>
      <c r="D1139" s="3"/>
      <c r="E1139" s="3"/>
      <c r="G1139" s="3"/>
      <c r="H1139" s="2"/>
      <c r="I1139" s="3"/>
      <c r="J1139" s="3"/>
      <c r="K1139" s="3"/>
      <c r="L1139" s="3"/>
      <c r="M1139" s="3"/>
      <c r="N1139" s="3"/>
      <c r="O1139" s="3"/>
    </row>
    <row r="1140" spans="2:15" ht="15.75" thickBot="1">
      <c r="B1140" s="3"/>
      <c r="C1140" s="3"/>
      <c r="D1140" s="3"/>
      <c r="E1140" s="3"/>
      <c r="G1140" s="3"/>
      <c r="H1140" s="2"/>
      <c r="I1140" s="3"/>
      <c r="J1140" s="3"/>
      <c r="K1140" s="3"/>
      <c r="L1140" s="3"/>
      <c r="M1140" s="3"/>
      <c r="N1140" s="3"/>
      <c r="O1140" s="3"/>
    </row>
    <row r="1141" spans="2:15" ht="15.75" thickBot="1">
      <c r="B1141" s="3"/>
      <c r="C1141" s="3"/>
      <c r="D1141" s="3"/>
      <c r="E1141" s="3"/>
      <c r="G1141" s="3"/>
      <c r="H1141" s="2"/>
      <c r="I1141" s="3"/>
      <c r="J1141" s="3"/>
      <c r="K1141" s="3"/>
      <c r="L1141" s="3"/>
      <c r="M1141" s="3"/>
      <c r="N1141" s="3"/>
      <c r="O1141" s="3"/>
    </row>
    <row r="1142" spans="2:15" ht="15.75" thickBot="1">
      <c r="B1142" s="3"/>
      <c r="C1142" s="3"/>
      <c r="D1142" s="3"/>
      <c r="E1142" s="3"/>
      <c r="G1142" s="3"/>
      <c r="H1142" s="2"/>
      <c r="I1142" s="3"/>
      <c r="J1142" s="3"/>
      <c r="K1142" s="3"/>
      <c r="L1142" s="3"/>
      <c r="M1142" s="3"/>
      <c r="N1142" s="3"/>
      <c r="O1142" s="3"/>
    </row>
    <row r="1143" spans="2:15" ht="15.75" thickBot="1">
      <c r="B1143" s="3"/>
      <c r="C1143" s="3"/>
      <c r="D1143" s="3"/>
      <c r="E1143" s="3"/>
      <c r="G1143" s="3"/>
      <c r="H1143" s="2"/>
      <c r="I1143" s="3"/>
      <c r="J1143" s="3"/>
      <c r="K1143" s="3"/>
      <c r="L1143" s="3"/>
      <c r="M1143" s="3"/>
      <c r="N1143" s="3"/>
      <c r="O1143" s="3"/>
    </row>
    <row r="1144" spans="2:15" ht="15.75" thickBot="1">
      <c r="B1144" s="3"/>
      <c r="C1144" s="3"/>
      <c r="D1144" s="3"/>
      <c r="E1144" s="3"/>
      <c r="G1144" s="3"/>
      <c r="H1144" s="2"/>
      <c r="I1144" s="3"/>
      <c r="J1144" s="3"/>
      <c r="K1144" s="3"/>
      <c r="L1144" s="3"/>
      <c r="M1144" s="3"/>
      <c r="N1144" s="3"/>
      <c r="O1144" s="3"/>
    </row>
    <row r="1145" spans="2:15" ht="15.75" thickBot="1">
      <c r="B1145" s="3"/>
      <c r="C1145" s="3"/>
      <c r="D1145" s="3"/>
      <c r="E1145" s="3"/>
      <c r="G1145" s="3"/>
      <c r="H1145" s="2"/>
      <c r="I1145" s="3"/>
      <c r="J1145" s="3"/>
      <c r="K1145" s="3"/>
      <c r="L1145" s="3"/>
      <c r="M1145" s="3"/>
      <c r="N1145" s="3"/>
      <c r="O1145" s="3"/>
    </row>
    <row r="1146" spans="2:15" ht="15.75" thickBot="1">
      <c r="B1146" s="3"/>
      <c r="C1146" s="3"/>
      <c r="D1146" s="3"/>
      <c r="E1146" s="3"/>
      <c r="G1146" s="3"/>
      <c r="H1146" s="2"/>
      <c r="I1146" s="3"/>
      <c r="J1146" s="3"/>
      <c r="K1146" s="3"/>
      <c r="L1146" s="3"/>
      <c r="M1146" s="3"/>
      <c r="N1146" s="3"/>
      <c r="O1146" s="3"/>
    </row>
    <row r="1147" spans="2:15" ht="15.75" thickBot="1">
      <c r="B1147" s="3"/>
      <c r="C1147" s="3"/>
      <c r="D1147" s="3"/>
      <c r="E1147" s="3"/>
      <c r="G1147" s="3"/>
      <c r="H1147" s="2"/>
      <c r="I1147" s="3"/>
      <c r="J1147" s="3"/>
      <c r="K1147" s="3"/>
      <c r="L1147" s="3"/>
      <c r="M1147" s="3"/>
      <c r="N1147" s="3"/>
      <c r="O1147" s="3"/>
    </row>
    <row r="1148" spans="2:15" ht="15.75" thickBot="1">
      <c r="B1148" s="3"/>
      <c r="C1148" s="3"/>
      <c r="D1148" s="3"/>
      <c r="E1148" s="3"/>
      <c r="G1148" s="3"/>
      <c r="H1148" s="2"/>
      <c r="I1148" s="3"/>
      <c r="J1148" s="3"/>
      <c r="K1148" s="3"/>
      <c r="L1148" s="3"/>
      <c r="M1148" s="3"/>
      <c r="N1148" s="3"/>
      <c r="O1148" s="3"/>
    </row>
    <row r="1149" spans="2:15" ht="15.75" thickBot="1">
      <c r="B1149" s="3"/>
      <c r="C1149" s="3"/>
      <c r="D1149" s="3"/>
      <c r="E1149" s="3"/>
      <c r="G1149" s="3"/>
      <c r="H1149" s="2"/>
      <c r="I1149" s="3"/>
      <c r="J1149" s="3"/>
      <c r="K1149" s="3"/>
      <c r="L1149" s="3"/>
      <c r="M1149" s="3"/>
      <c r="N1149" s="3"/>
      <c r="O1149" s="3"/>
    </row>
    <row r="1150" spans="2:15" ht="15.75" thickBot="1">
      <c r="B1150" s="3"/>
      <c r="C1150" s="3"/>
      <c r="D1150" s="3"/>
      <c r="E1150" s="3"/>
      <c r="G1150" s="3"/>
      <c r="H1150" s="2"/>
      <c r="I1150" s="3"/>
      <c r="J1150" s="3"/>
      <c r="K1150" s="3"/>
      <c r="L1150" s="3"/>
      <c r="M1150" s="3"/>
      <c r="N1150" s="3"/>
      <c r="O1150" s="3"/>
    </row>
    <row r="1151" spans="2:15" ht="15.75" thickBot="1">
      <c r="B1151" s="3"/>
      <c r="C1151" s="3"/>
      <c r="D1151" s="3"/>
      <c r="E1151" s="3"/>
      <c r="G1151" s="3"/>
      <c r="H1151" s="2"/>
      <c r="I1151" s="3"/>
      <c r="J1151" s="3"/>
      <c r="K1151" s="3"/>
      <c r="L1151" s="3"/>
      <c r="M1151" s="3"/>
      <c r="N1151" s="3"/>
      <c r="O1151" s="3"/>
    </row>
    <row r="1152" spans="2:15" ht="15.75" thickBot="1">
      <c r="B1152" s="3"/>
      <c r="C1152" s="3"/>
      <c r="D1152" s="3"/>
      <c r="E1152" s="3"/>
      <c r="G1152" s="3"/>
      <c r="H1152" s="2"/>
      <c r="I1152" s="3"/>
      <c r="J1152" s="3"/>
      <c r="K1152" s="3"/>
      <c r="L1152" s="3"/>
      <c r="M1152" s="3"/>
      <c r="N1152" s="3"/>
      <c r="O1152" s="3"/>
    </row>
    <row r="1153" spans="2:15" ht="15.75" thickBot="1">
      <c r="B1153" s="3"/>
      <c r="C1153" s="3"/>
      <c r="D1153" s="3"/>
      <c r="E1153" s="3"/>
      <c r="G1153" s="3"/>
      <c r="H1153" s="2"/>
      <c r="I1153" s="3"/>
      <c r="J1153" s="3"/>
      <c r="K1153" s="3"/>
      <c r="L1153" s="3"/>
      <c r="M1153" s="3"/>
      <c r="N1153" s="3"/>
      <c r="O1153" s="3"/>
    </row>
    <row r="1154" spans="2:15" ht="15.75" thickBot="1">
      <c r="B1154" s="3"/>
      <c r="C1154" s="3"/>
      <c r="D1154" s="3"/>
      <c r="E1154" s="3"/>
      <c r="G1154" s="3"/>
      <c r="H1154" s="2"/>
      <c r="I1154" s="3"/>
      <c r="J1154" s="3"/>
      <c r="K1154" s="3"/>
      <c r="L1154" s="3"/>
      <c r="M1154" s="3"/>
      <c r="N1154" s="3"/>
      <c r="O1154" s="3"/>
    </row>
    <row r="1155" spans="2:15" ht="15.75" thickBot="1">
      <c r="B1155" s="3"/>
      <c r="C1155" s="3"/>
      <c r="D1155" s="3"/>
      <c r="E1155" s="3"/>
      <c r="G1155" s="3"/>
      <c r="H1155" s="2"/>
      <c r="I1155" s="3"/>
      <c r="J1155" s="3"/>
      <c r="K1155" s="3"/>
      <c r="L1155" s="3"/>
      <c r="M1155" s="3"/>
      <c r="N1155" s="3"/>
      <c r="O1155" s="3"/>
    </row>
    <row r="1156" spans="2:15" ht="15.75" thickBot="1">
      <c r="B1156" s="3"/>
      <c r="C1156" s="3"/>
      <c r="D1156" s="3"/>
      <c r="E1156" s="3"/>
      <c r="G1156" s="3"/>
      <c r="H1156" s="2"/>
      <c r="I1156" s="3"/>
      <c r="J1156" s="3"/>
      <c r="K1156" s="3"/>
      <c r="L1156" s="3"/>
      <c r="M1156" s="3"/>
      <c r="N1156" s="3"/>
      <c r="O1156" s="3"/>
    </row>
    <row r="1157" spans="2:15" ht="15.75" thickBot="1">
      <c r="B1157" s="3"/>
      <c r="C1157" s="3"/>
      <c r="D1157" s="3"/>
      <c r="E1157" s="3"/>
      <c r="G1157" s="3"/>
      <c r="H1157" s="2"/>
      <c r="I1157" s="3"/>
      <c r="J1157" s="3"/>
      <c r="K1157" s="3"/>
      <c r="L1157" s="3"/>
      <c r="M1157" s="3"/>
      <c r="N1157" s="3"/>
      <c r="O1157" s="3"/>
    </row>
    <row r="1158" spans="2:15" ht="15.75" thickBot="1">
      <c r="B1158" s="3"/>
      <c r="C1158" s="3"/>
      <c r="D1158" s="3"/>
      <c r="E1158" s="3"/>
      <c r="G1158" s="3"/>
      <c r="H1158" s="2"/>
      <c r="I1158" s="3"/>
      <c r="J1158" s="3"/>
      <c r="K1158" s="3"/>
      <c r="L1158" s="3"/>
      <c r="M1158" s="3"/>
      <c r="N1158" s="3"/>
      <c r="O1158" s="3"/>
    </row>
    <row r="1159" spans="2:15" ht="15.75" thickBot="1">
      <c r="B1159" s="3"/>
      <c r="C1159" s="3"/>
      <c r="D1159" s="3"/>
      <c r="E1159" s="3"/>
      <c r="G1159" s="3"/>
      <c r="H1159" s="2"/>
      <c r="I1159" s="3"/>
      <c r="J1159" s="3"/>
      <c r="K1159" s="3"/>
      <c r="L1159" s="3"/>
      <c r="M1159" s="3"/>
      <c r="N1159" s="3"/>
      <c r="O1159" s="3"/>
    </row>
    <row r="1160" spans="2:15" ht="15.75" thickBot="1">
      <c r="B1160" s="3"/>
      <c r="C1160" s="3"/>
      <c r="D1160" s="3"/>
      <c r="E1160" s="3"/>
      <c r="G1160" s="3"/>
      <c r="H1160" s="2"/>
      <c r="I1160" s="3"/>
      <c r="J1160" s="3"/>
      <c r="K1160" s="3"/>
      <c r="L1160" s="3"/>
      <c r="M1160" s="3"/>
      <c r="N1160" s="3"/>
      <c r="O1160" s="3"/>
    </row>
    <row r="1161" spans="2:15" ht="15.75" thickBot="1">
      <c r="B1161" s="3"/>
      <c r="C1161" s="3"/>
      <c r="D1161" s="3"/>
      <c r="E1161" s="3"/>
      <c r="G1161" s="3"/>
      <c r="H1161" s="2"/>
      <c r="I1161" s="3"/>
      <c r="J1161" s="3"/>
      <c r="K1161" s="3"/>
      <c r="L1161" s="3"/>
      <c r="M1161" s="3"/>
      <c r="N1161" s="3"/>
      <c r="O1161" s="3"/>
    </row>
    <row r="1162" spans="2:15" ht="15.75" thickBot="1">
      <c r="B1162" s="3"/>
      <c r="C1162" s="3"/>
      <c r="D1162" s="3"/>
      <c r="E1162" s="3"/>
      <c r="G1162" s="3"/>
      <c r="H1162" s="2"/>
      <c r="I1162" s="3"/>
      <c r="J1162" s="3"/>
      <c r="K1162" s="3"/>
      <c r="L1162" s="3"/>
      <c r="M1162" s="3"/>
      <c r="N1162" s="3"/>
      <c r="O1162" s="3"/>
    </row>
    <row r="1163" spans="2:15" ht="15.75" thickBot="1">
      <c r="B1163" s="3"/>
      <c r="C1163" s="3"/>
      <c r="D1163" s="3"/>
      <c r="E1163" s="3"/>
      <c r="G1163" s="3"/>
      <c r="H1163" s="2"/>
      <c r="I1163" s="3"/>
      <c r="J1163" s="3"/>
      <c r="K1163" s="3"/>
      <c r="L1163" s="3"/>
      <c r="M1163" s="3"/>
      <c r="N1163" s="3"/>
      <c r="O1163" s="3"/>
    </row>
    <row r="1164" spans="2:15" ht="15.75" thickBot="1">
      <c r="B1164" s="3"/>
      <c r="C1164" s="3"/>
      <c r="D1164" s="3"/>
      <c r="E1164" s="3"/>
      <c r="G1164" s="3"/>
      <c r="H1164" s="2"/>
      <c r="I1164" s="3"/>
      <c r="J1164" s="3"/>
      <c r="K1164" s="3"/>
      <c r="L1164" s="3"/>
      <c r="M1164" s="3"/>
      <c r="N1164" s="3"/>
      <c r="O1164" s="3"/>
    </row>
    <row r="1165" spans="2:15" ht="15.75" thickBot="1">
      <c r="B1165" s="3"/>
      <c r="C1165" s="3"/>
      <c r="D1165" s="3"/>
      <c r="E1165" s="3"/>
      <c r="G1165" s="3"/>
      <c r="H1165" s="2"/>
      <c r="I1165" s="3"/>
      <c r="J1165" s="3"/>
      <c r="K1165" s="3"/>
      <c r="L1165" s="3"/>
      <c r="M1165" s="3"/>
      <c r="N1165" s="3"/>
      <c r="O1165" s="3"/>
    </row>
    <row r="1166" spans="2:15" ht="15.75" thickBot="1">
      <c r="B1166" s="3"/>
      <c r="C1166" s="3"/>
      <c r="D1166" s="3"/>
      <c r="E1166" s="3"/>
      <c r="G1166" s="3"/>
      <c r="H1166" s="2"/>
      <c r="I1166" s="3"/>
      <c r="J1166" s="3"/>
      <c r="K1166" s="3"/>
      <c r="L1166" s="3"/>
      <c r="M1166" s="3"/>
      <c r="N1166" s="3"/>
      <c r="O1166" s="3"/>
    </row>
    <row r="1167" spans="2:15" ht="15.75" thickBot="1">
      <c r="B1167" s="3"/>
      <c r="C1167" s="3"/>
      <c r="D1167" s="3"/>
      <c r="E1167" s="3"/>
      <c r="G1167" s="3"/>
      <c r="H1167" s="2"/>
      <c r="I1167" s="3"/>
      <c r="J1167" s="3"/>
      <c r="K1167" s="3"/>
      <c r="L1167" s="3"/>
      <c r="M1167" s="3"/>
      <c r="N1167" s="3"/>
      <c r="O1167" s="3"/>
    </row>
    <row r="1168" spans="2:15" ht="15.75" thickBot="1">
      <c r="B1168" s="3"/>
      <c r="C1168" s="3"/>
      <c r="D1168" s="3"/>
      <c r="E1168" s="3"/>
      <c r="G1168" s="3"/>
      <c r="H1168" s="2"/>
      <c r="I1168" s="3"/>
      <c r="J1168" s="3"/>
      <c r="K1168" s="3"/>
      <c r="L1168" s="3"/>
      <c r="M1168" s="3"/>
      <c r="N1168" s="3"/>
      <c r="O1168" s="3"/>
    </row>
    <row r="1169" spans="2:15" ht="15.75" thickBot="1">
      <c r="B1169" s="3"/>
      <c r="C1169" s="3"/>
      <c r="D1169" s="3"/>
      <c r="E1169" s="3"/>
      <c r="G1169" s="3"/>
      <c r="H1169" s="2"/>
      <c r="I1169" s="3"/>
      <c r="J1169" s="3"/>
      <c r="K1169" s="3"/>
      <c r="L1169" s="3"/>
      <c r="M1169" s="3"/>
      <c r="N1169" s="3"/>
      <c r="O1169" s="3"/>
    </row>
    <row r="1170" spans="2:15" ht="15.75" thickBot="1">
      <c r="B1170" s="3"/>
      <c r="C1170" s="3"/>
      <c r="D1170" s="3"/>
      <c r="E1170" s="3"/>
      <c r="G1170" s="3"/>
      <c r="H1170" s="2"/>
      <c r="I1170" s="3"/>
      <c r="J1170" s="3"/>
      <c r="K1170" s="3"/>
      <c r="L1170" s="3"/>
      <c r="M1170" s="3"/>
      <c r="N1170" s="3"/>
      <c r="O1170" s="3"/>
    </row>
    <row r="1171" spans="2:15" ht="15.75" thickBot="1">
      <c r="B1171" s="3"/>
      <c r="C1171" s="3"/>
      <c r="D1171" s="3"/>
      <c r="E1171" s="3"/>
      <c r="G1171" s="3"/>
      <c r="H1171" s="2"/>
      <c r="I1171" s="3"/>
      <c r="J1171" s="3"/>
      <c r="K1171" s="3"/>
      <c r="L1171" s="3"/>
      <c r="M1171" s="3"/>
      <c r="N1171" s="3"/>
      <c r="O1171" s="3"/>
    </row>
    <row r="1172" spans="2:15" ht="15.75" thickBot="1">
      <c r="B1172" s="3"/>
      <c r="C1172" s="3"/>
      <c r="D1172" s="3"/>
      <c r="E1172" s="3"/>
      <c r="G1172" s="3"/>
      <c r="H1172" s="2"/>
      <c r="I1172" s="3"/>
      <c r="J1172" s="3"/>
      <c r="K1172" s="3"/>
      <c r="L1172" s="3"/>
      <c r="M1172" s="3"/>
      <c r="N1172" s="3"/>
      <c r="O1172" s="3"/>
    </row>
    <row r="1173" spans="2:15" ht="15.75" thickBot="1">
      <c r="B1173" s="3"/>
      <c r="C1173" s="3"/>
      <c r="D1173" s="3"/>
      <c r="E1173" s="3"/>
      <c r="G1173" s="3"/>
      <c r="H1173" s="2"/>
      <c r="I1173" s="3"/>
      <c r="J1173" s="3"/>
      <c r="K1173" s="3"/>
      <c r="L1173" s="3"/>
      <c r="M1173" s="3"/>
      <c r="N1173" s="3"/>
      <c r="O1173" s="3"/>
    </row>
    <row r="1174" spans="2:15" ht="15.75" thickBot="1">
      <c r="B1174" s="3"/>
      <c r="C1174" s="3"/>
      <c r="D1174" s="3"/>
      <c r="E1174" s="3"/>
      <c r="G1174" s="3"/>
      <c r="H1174" s="2"/>
      <c r="I1174" s="3"/>
      <c r="J1174" s="3"/>
      <c r="K1174" s="3"/>
      <c r="L1174" s="3"/>
      <c r="M1174" s="3"/>
      <c r="N1174" s="3"/>
      <c r="O1174" s="3"/>
    </row>
    <row r="1175" spans="2:15" ht="15.75" thickBot="1">
      <c r="B1175" s="3"/>
      <c r="C1175" s="3"/>
      <c r="D1175" s="3"/>
      <c r="E1175" s="3"/>
      <c r="G1175" s="3"/>
      <c r="H1175" s="2"/>
      <c r="I1175" s="3"/>
      <c r="J1175" s="3"/>
      <c r="K1175" s="3"/>
      <c r="L1175" s="3"/>
      <c r="M1175" s="3"/>
      <c r="N1175" s="3"/>
      <c r="O1175" s="3"/>
    </row>
    <row r="1176" spans="2:15" ht="15.75" thickBot="1">
      <c r="B1176" s="3"/>
      <c r="C1176" s="3"/>
      <c r="D1176" s="3"/>
      <c r="E1176" s="3"/>
      <c r="G1176" s="3"/>
      <c r="H1176" s="2"/>
      <c r="I1176" s="3"/>
      <c r="J1176" s="3"/>
      <c r="K1176" s="3"/>
      <c r="L1176" s="3"/>
      <c r="M1176" s="3"/>
      <c r="N1176" s="3"/>
      <c r="O1176" s="3"/>
    </row>
    <row r="1177" spans="2:15" ht="15.75" thickBot="1">
      <c r="B1177" s="3"/>
      <c r="C1177" s="3"/>
      <c r="D1177" s="3"/>
      <c r="E1177" s="3"/>
      <c r="G1177" s="3"/>
      <c r="H1177" s="2"/>
      <c r="I1177" s="3"/>
      <c r="J1177" s="3"/>
      <c r="K1177" s="3"/>
      <c r="L1177" s="3"/>
      <c r="M1177" s="3"/>
      <c r="N1177" s="3"/>
      <c r="O1177" s="3"/>
    </row>
    <row r="1178" spans="2:15" ht="15.75" thickBot="1">
      <c r="B1178" s="3"/>
      <c r="C1178" s="3"/>
      <c r="D1178" s="3"/>
      <c r="E1178" s="3"/>
      <c r="G1178" s="3"/>
      <c r="H1178" s="2"/>
      <c r="I1178" s="3"/>
      <c r="J1178" s="3"/>
      <c r="K1178" s="3"/>
      <c r="L1178" s="3"/>
      <c r="M1178" s="3"/>
      <c r="N1178" s="3"/>
      <c r="O1178" s="3"/>
    </row>
    <row r="1179" spans="2:15" ht="15.75" thickBot="1">
      <c r="B1179" s="3"/>
      <c r="C1179" s="3"/>
      <c r="D1179" s="3"/>
      <c r="E1179" s="3"/>
      <c r="G1179" s="3"/>
      <c r="H1179" s="2"/>
      <c r="I1179" s="3"/>
      <c r="J1179" s="3"/>
      <c r="K1179" s="3"/>
      <c r="L1179" s="3"/>
      <c r="M1179" s="3"/>
      <c r="N1179" s="3"/>
      <c r="O1179" s="3"/>
    </row>
    <row r="1180" spans="2:15" ht="15.75" thickBot="1">
      <c r="B1180" s="3"/>
      <c r="C1180" s="3"/>
      <c r="D1180" s="3"/>
      <c r="E1180" s="3"/>
      <c r="G1180" s="3"/>
      <c r="H1180" s="2"/>
      <c r="I1180" s="3"/>
      <c r="J1180" s="3"/>
      <c r="K1180" s="3"/>
      <c r="L1180" s="3"/>
      <c r="M1180" s="3"/>
      <c r="N1180" s="3"/>
      <c r="O1180" s="3"/>
    </row>
    <row r="1181" spans="2:15" ht="15.75" thickBot="1">
      <c r="B1181" s="3"/>
      <c r="C1181" s="3"/>
      <c r="D1181" s="3"/>
      <c r="E1181" s="3"/>
      <c r="G1181" s="3"/>
      <c r="H1181" s="2"/>
      <c r="I1181" s="3"/>
      <c r="J1181" s="3"/>
      <c r="K1181" s="3"/>
      <c r="L1181" s="3"/>
      <c r="M1181" s="3"/>
      <c r="N1181" s="3"/>
      <c r="O1181" s="3"/>
    </row>
    <row r="1182" spans="2:15" ht="15.75" thickBot="1">
      <c r="B1182" s="3"/>
      <c r="C1182" s="3"/>
      <c r="D1182" s="3"/>
      <c r="E1182" s="3"/>
      <c r="G1182" s="3"/>
      <c r="H1182" s="2"/>
      <c r="I1182" s="3"/>
      <c r="J1182" s="3"/>
      <c r="K1182" s="3"/>
      <c r="L1182" s="3"/>
      <c r="M1182" s="3"/>
      <c r="N1182" s="3"/>
      <c r="O1182" s="3"/>
    </row>
    <row r="1183" spans="2:15" ht="15.75" thickBot="1">
      <c r="B1183" s="3"/>
      <c r="C1183" s="3"/>
      <c r="D1183" s="3"/>
      <c r="E1183" s="3"/>
      <c r="G1183" s="3"/>
      <c r="H1183" s="2"/>
      <c r="I1183" s="3"/>
      <c r="J1183" s="3"/>
      <c r="K1183" s="3"/>
      <c r="L1183" s="3"/>
      <c r="M1183" s="3"/>
      <c r="N1183" s="3"/>
      <c r="O1183" s="3"/>
    </row>
    <row r="1184" spans="2:15" ht="15.75" thickBot="1">
      <c r="B1184" s="3"/>
      <c r="C1184" s="3"/>
      <c r="D1184" s="3"/>
      <c r="E1184" s="3"/>
      <c r="G1184" s="3"/>
      <c r="H1184" s="2"/>
      <c r="I1184" s="3"/>
      <c r="J1184" s="3"/>
      <c r="K1184" s="3"/>
      <c r="L1184" s="3"/>
      <c r="M1184" s="3"/>
      <c r="N1184" s="3"/>
      <c r="O1184" s="3"/>
    </row>
    <row r="1185" spans="2:15" ht="15.75" thickBot="1">
      <c r="B1185" s="3"/>
      <c r="C1185" s="3"/>
      <c r="D1185" s="3"/>
      <c r="E1185" s="3"/>
      <c r="G1185" s="3"/>
      <c r="H1185" s="2"/>
      <c r="I1185" s="3"/>
      <c r="J1185" s="3"/>
      <c r="K1185" s="3"/>
      <c r="L1185" s="3"/>
      <c r="M1185" s="3"/>
      <c r="N1185" s="3"/>
      <c r="O1185" s="3"/>
    </row>
    <row r="1186" spans="2:15" ht="15.75" thickBot="1">
      <c r="B1186" s="3"/>
      <c r="C1186" s="3"/>
      <c r="D1186" s="3"/>
      <c r="E1186" s="3"/>
      <c r="G1186" s="3"/>
      <c r="H1186" s="2"/>
      <c r="I1186" s="3"/>
      <c r="J1186" s="3"/>
      <c r="K1186" s="3"/>
      <c r="L1186" s="3"/>
      <c r="M1186" s="3"/>
      <c r="N1186" s="3"/>
      <c r="O1186" s="3"/>
    </row>
    <row r="1187" spans="2:15" ht="15.75" thickBot="1">
      <c r="B1187" s="3"/>
      <c r="C1187" s="3"/>
      <c r="D1187" s="3"/>
      <c r="E1187" s="3"/>
      <c r="G1187" s="3"/>
      <c r="H1187" s="2"/>
      <c r="I1187" s="3"/>
      <c r="J1187" s="3"/>
      <c r="K1187" s="3"/>
      <c r="L1187" s="3"/>
      <c r="M1187" s="3"/>
      <c r="N1187" s="3"/>
      <c r="O1187" s="3"/>
    </row>
    <row r="1188" spans="2:15" ht="15.75" thickBot="1">
      <c r="B1188" s="3"/>
      <c r="C1188" s="3"/>
      <c r="D1188" s="3"/>
      <c r="E1188" s="3"/>
      <c r="G1188" s="3"/>
      <c r="H1188" s="2"/>
      <c r="I1188" s="3"/>
      <c r="J1188" s="3"/>
      <c r="K1188" s="3"/>
      <c r="L1188" s="3"/>
      <c r="M1188" s="3"/>
      <c r="N1188" s="3"/>
      <c r="O1188" s="3"/>
    </row>
    <row r="1189" spans="2:15" ht="15.75" thickBot="1">
      <c r="B1189" s="3"/>
      <c r="C1189" s="3"/>
      <c r="D1189" s="3"/>
      <c r="E1189" s="3"/>
      <c r="G1189" s="3"/>
      <c r="H1189" s="2"/>
      <c r="I1189" s="3"/>
      <c r="J1189" s="3"/>
      <c r="K1189" s="3"/>
      <c r="L1189" s="3"/>
      <c r="M1189" s="3"/>
      <c r="N1189" s="3"/>
      <c r="O1189" s="3"/>
    </row>
    <row r="1190" spans="2:15" ht="15.75" thickBot="1">
      <c r="B1190" s="3"/>
      <c r="C1190" s="3"/>
      <c r="D1190" s="3"/>
      <c r="E1190" s="3"/>
      <c r="G1190" s="3"/>
      <c r="H1190" s="2"/>
      <c r="I1190" s="3"/>
      <c r="J1190" s="3"/>
      <c r="K1190" s="3"/>
      <c r="L1190" s="3"/>
      <c r="M1190" s="3"/>
      <c r="N1190" s="3"/>
      <c r="O1190" s="3"/>
    </row>
    <row r="1191" spans="2:15" ht="15.75" thickBot="1">
      <c r="B1191" s="3"/>
      <c r="C1191" s="3"/>
      <c r="D1191" s="3"/>
      <c r="E1191" s="3"/>
      <c r="G1191" s="3"/>
      <c r="H1191" s="2"/>
      <c r="I1191" s="3"/>
      <c r="J1191" s="3"/>
      <c r="K1191" s="3"/>
      <c r="L1191" s="3"/>
      <c r="M1191" s="3"/>
      <c r="N1191" s="3"/>
      <c r="O1191" s="3"/>
    </row>
    <row r="1192" spans="2:15" ht="15.75" thickBot="1">
      <c r="B1192" s="3"/>
      <c r="C1192" s="3"/>
      <c r="D1192" s="3"/>
      <c r="E1192" s="3"/>
      <c r="G1192" s="3"/>
      <c r="H1192" s="2"/>
      <c r="I1192" s="3"/>
      <c r="J1192" s="3"/>
      <c r="K1192" s="3"/>
      <c r="L1192" s="3"/>
      <c r="M1192" s="3"/>
      <c r="N1192" s="3"/>
      <c r="O1192" s="3"/>
    </row>
    <row r="1193" spans="2:15" ht="15.75" thickBot="1">
      <c r="B1193" s="3"/>
      <c r="C1193" s="3"/>
      <c r="D1193" s="3"/>
      <c r="E1193" s="3"/>
      <c r="G1193" s="3"/>
      <c r="H1193" s="2"/>
      <c r="I1193" s="3"/>
      <c r="J1193" s="3"/>
      <c r="K1193" s="3"/>
      <c r="L1193" s="3"/>
      <c r="M1193" s="3"/>
      <c r="N1193" s="3"/>
      <c r="O1193" s="3"/>
    </row>
    <row r="1194" spans="2:15" ht="15.75" thickBot="1">
      <c r="B1194" s="3"/>
      <c r="C1194" s="3"/>
      <c r="D1194" s="3"/>
      <c r="E1194" s="3"/>
      <c r="G1194" s="3"/>
      <c r="H1194" s="2"/>
      <c r="I1194" s="3"/>
      <c r="J1194" s="3"/>
      <c r="K1194" s="3"/>
      <c r="L1194" s="3"/>
      <c r="M1194" s="3"/>
      <c r="N1194" s="3"/>
      <c r="O1194" s="3"/>
    </row>
    <row r="1195" spans="2:15" ht="15.75" thickBot="1">
      <c r="B1195" s="3"/>
      <c r="C1195" s="3"/>
      <c r="D1195" s="3"/>
      <c r="E1195" s="3"/>
      <c r="G1195" s="3"/>
      <c r="H1195" s="2"/>
      <c r="I1195" s="3"/>
      <c r="J1195" s="3"/>
      <c r="K1195" s="3"/>
      <c r="L1195" s="3"/>
      <c r="M1195" s="3"/>
      <c r="N1195" s="3"/>
      <c r="O1195" s="3"/>
    </row>
    <row r="1196" spans="2:15" ht="15.75" thickBot="1">
      <c r="B1196" s="3"/>
      <c r="C1196" s="3"/>
      <c r="D1196" s="3"/>
      <c r="E1196" s="3"/>
      <c r="G1196" s="3"/>
      <c r="H1196" s="2"/>
      <c r="I1196" s="3"/>
      <c r="J1196" s="3"/>
      <c r="K1196" s="3"/>
      <c r="L1196" s="3"/>
      <c r="M1196" s="3"/>
      <c r="N1196" s="3"/>
      <c r="O1196" s="3"/>
    </row>
    <row r="1197" spans="2:15" ht="15.75" thickBot="1">
      <c r="B1197" s="3"/>
      <c r="C1197" s="3"/>
      <c r="D1197" s="3"/>
      <c r="E1197" s="3"/>
      <c r="G1197" s="3"/>
      <c r="H1197" s="2"/>
      <c r="I1197" s="3"/>
      <c r="J1197" s="3"/>
      <c r="K1197" s="3"/>
      <c r="L1197" s="3"/>
      <c r="M1197" s="3"/>
      <c r="N1197" s="3"/>
      <c r="O1197" s="3"/>
    </row>
    <row r="1198" spans="2:15" ht="15.75" thickBot="1">
      <c r="B1198" s="3"/>
      <c r="C1198" s="3"/>
      <c r="D1198" s="3"/>
      <c r="E1198" s="3"/>
      <c r="G1198" s="3"/>
      <c r="H1198" s="2"/>
      <c r="I1198" s="3"/>
      <c r="J1198" s="3"/>
      <c r="K1198" s="3"/>
      <c r="L1198" s="3"/>
      <c r="M1198" s="3"/>
      <c r="N1198" s="3"/>
      <c r="O1198" s="3"/>
    </row>
    <row r="1199" spans="2:15" ht="15.75" thickBot="1">
      <c r="B1199" s="3"/>
      <c r="C1199" s="3"/>
      <c r="D1199" s="3"/>
      <c r="E1199" s="3"/>
      <c r="G1199" s="3"/>
      <c r="H1199" s="2"/>
      <c r="I1199" s="3"/>
      <c r="J1199" s="3"/>
      <c r="K1199" s="3"/>
      <c r="L1199" s="3"/>
      <c r="M1199" s="3"/>
      <c r="N1199" s="3"/>
      <c r="O1199" s="3"/>
    </row>
    <row r="1200" spans="2:15" ht="15.75" thickBot="1">
      <c r="B1200" s="3"/>
      <c r="C1200" s="3"/>
      <c r="D1200" s="3"/>
      <c r="E1200" s="3"/>
      <c r="G1200" s="3"/>
      <c r="H1200" s="2"/>
      <c r="I1200" s="3"/>
      <c r="J1200" s="3"/>
      <c r="K1200" s="3"/>
      <c r="L1200" s="3"/>
      <c r="M1200" s="3"/>
      <c r="N1200" s="3"/>
      <c r="O1200" s="3"/>
    </row>
    <row r="1201" spans="2:15" ht="15.75" thickBot="1">
      <c r="B1201" s="3"/>
      <c r="C1201" s="3"/>
      <c r="D1201" s="3"/>
      <c r="E1201" s="3"/>
      <c r="G1201" s="3"/>
      <c r="H1201" s="2"/>
      <c r="I1201" s="3"/>
      <c r="J1201" s="3"/>
      <c r="K1201" s="3"/>
      <c r="L1201" s="3"/>
      <c r="M1201" s="3"/>
      <c r="N1201" s="3"/>
      <c r="O1201" s="3"/>
    </row>
    <row r="1202" spans="2:15" ht="15.75" thickBot="1">
      <c r="B1202" s="3"/>
      <c r="C1202" s="3"/>
      <c r="D1202" s="3"/>
      <c r="E1202" s="3"/>
      <c r="G1202" s="3"/>
      <c r="H1202" s="2"/>
      <c r="I1202" s="3"/>
      <c r="J1202" s="3"/>
      <c r="K1202" s="3"/>
      <c r="L1202" s="3"/>
      <c r="M1202" s="3"/>
      <c r="N1202" s="3"/>
      <c r="O1202" s="3"/>
    </row>
    <row r="1203" spans="2:15" ht="15.75" thickBot="1">
      <c r="B1203" s="3"/>
      <c r="C1203" s="3"/>
      <c r="D1203" s="3"/>
      <c r="E1203" s="3"/>
      <c r="G1203" s="3"/>
      <c r="H1203" s="2"/>
      <c r="I1203" s="3"/>
      <c r="J1203" s="3"/>
      <c r="K1203" s="3"/>
      <c r="L1203" s="3"/>
      <c r="M1203" s="3"/>
      <c r="N1203" s="3"/>
      <c r="O1203" s="3"/>
    </row>
    <row r="1204" spans="2:15" ht="15.75" thickBot="1">
      <c r="B1204" s="3"/>
      <c r="C1204" s="3"/>
      <c r="D1204" s="3"/>
      <c r="E1204" s="3"/>
      <c r="G1204" s="3"/>
      <c r="H1204" s="2"/>
      <c r="I1204" s="3"/>
      <c r="J1204" s="3"/>
      <c r="K1204" s="3"/>
      <c r="L1204" s="3"/>
      <c r="M1204" s="3"/>
      <c r="N1204" s="3"/>
      <c r="O1204" s="3"/>
    </row>
    <row r="1205" spans="2:15" ht="15.75" thickBot="1">
      <c r="B1205" s="3"/>
      <c r="C1205" s="3"/>
      <c r="D1205" s="3"/>
      <c r="E1205" s="3"/>
      <c r="G1205" s="3"/>
      <c r="H1205" s="2"/>
      <c r="I1205" s="3"/>
      <c r="J1205" s="3"/>
      <c r="K1205" s="3"/>
      <c r="L1205" s="3"/>
      <c r="M1205" s="3"/>
      <c r="N1205" s="3"/>
      <c r="O1205" s="3"/>
    </row>
    <row r="1206" spans="2:15" ht="15.75" thickBot="1">
      <c r="B1206" s="3"/>
      <c r="C1206" s="3"/>
      <c r="D1206" s="3"/>
      <c r="E1206" s="3"/>
      <c r="G1206" s="3"/>
      <c r="H1206" s="2"/>
      <c r="I1206" s="3"/>
      <c r="J1206" s="3"/>
      <c r="K1206" s="3"/>
      <c r="L1206" s="3"/>
      <c r="M1206" s="3"/>
      <c r="N1206" s="3"/>
      <c r="O1206" s="3"/>
    </row>
    <row r="1207" spans="2:15" ht="15.75" thickBot="1">
      <c r="B1207" s="3"/>
      <c r="C1207" s="3"/>
      <c r="D1207" s="3"/>
      <c r="E1207" s="3"/>
      <c r="G1207" s="3"/>
      <c r="H1207" s="2"/>
      <c r="I1207" s="3"/>
      <c r="J1207" s="3"/>
      <c r="K1207" s="3"/>
      <c r="L1207" s="3"/>
      <c r="M1207" s="3"/>
      <c r="N1207" s="3"/>
      <c r="O1207" s="3"/>
    </row>
    <row r="1208" spans="2:15" ht="15.75" thickBot="1">
      <c r="B1208" s="3"/>
      <c r="C1208" s="3"/>
      <c r="D1208" s="3"/>
      <c r="E1208" s="3"/>
      <c r="G1208" s="3"/>
      <c r="H1208" s="2"/>
      <c r="I1208" s="3"/>
      <c r="J1208" s="3"/>
      <c r="K1208" s="3"/>
      <c r="L1208" s="3"/>
      <c r="M1208" s="3"/>
      <c r="N1208" s="3"/>
      <c r="O1208" s="3"/>
    </row>
    <row r="1209" spans="2:15" ht="15.75" thickBot="1">
      <c r="B1209" s="3"/>
      <c r="C1209" s="3"/>
      <c r="D1209" s="3"/>
      <c r="E1209" s="3"/>
      <c r="G1209" s="3"/>
      <c r="H1209" s="2"/>
      <c r="I1209" s="3"/>
      <c r="J1209" s="3"/>
      <c r="K1209" s="3"/>
      <c r="L1209" s="3"/>
      <c r="M1209" s="3"/>
      <c r="N1209" s="3"/>
      <c r="O1209" s="3"/>
    </row>
    <row r="1210" spans="2:15" ht="15.75" thickBot="1">
      <c r="B1210" s="3"/>
      <c r="C1210" s="3"/>
      <c r="D1210" s="3"/>
      <c r="E1210" s="3"/>
      <c r="G1210" s="3"/>
      <c r="I1210" s="3"/>
      <c r="J1210" s="3"/>
      <c r="K1210" s="3"/>
      <c r="L1210" s="3"/>
      <c r="M1210" s="3"/>
      <c r="N1210" s="3"/>
      <c r="O1210" s="3"/>
    </row>
    <row r="1211" spans="2:15" ht="15.75" thickBot="1">
      <c r="B1211" s="3"/>
      <c r="C1211" s="3"/>
      <c r="D1211" s="3"/>
      <c r="E1211" s="3"/>
      <c r="G1211" s="3"/>
      <c r="I1211" s="3"/>
      <c r="J1211" s="3"/>
      <c r="K1211" s="3"/>
      <c r="L1211" s="3"/>
      <c r="M1211" s="3"/>
      <c r="N1211" s="3"/>
      <c r="O1211" s="3"/>
    </row>
    <row r="1212" spans="2:15" ht="15.75" thickBot="1">
      <c r="B1212" s="3"/>
      <c r="C1212" s="3"/>
      <c r="D1212" s="3"/>
      <c r="E1212" s="3"/>
      <c r="G1212" s="3"/>
      <c r="I1212" s="3"/>
      <c r="J1212" s="3"/>
      <c r="K1212" s="3"/>
      <c r="L1212" s="3"/>
      <c r="M1212" s="3"/>
      <c r="N1212" s="3"/>
      <c r="O1212" s="3"/>
    </row>
    <row r="1213" spans="2:15" ht="15.75" thickBot="1">
      <c r="B1213" s="3"/>
      <c r="C1213" s="3"/>
      <c r="D1213" s="3"/>
      <c r="E1213" s="3"/>
      <c r="G1213" s="3"/>
      <c r="I1213" s="3"/>
      <c r="J1213" s="3"/>
      <c r="K1213" s="3"/>
      <c r="L1213" s="3"/>
      <c r="M1213" s="3"/>
      <c r="N1213" s="3"/>
      <c r="O1213" s="3"/>
    </row>
    <row r="1214" spans="2:15" ht="15.75" thickBot="1">
      <c r="B1214" s="3"/>
      <c r="C1214" s="3"/>
      <c r="D1214" s="3"/>
      <c r="E1214" s="3"/>
      <c r="G1214" s="3"/>
      <c r="I1214" s="3"/>
      <c r="J1214" s="3"/>
      <c r="K1214" s="3"/>
      <c r="L1214" s="3"/>
      <c r="M1214" s="3"/>
      <c r="N1214" s="3"/>
      <c r="O1214" s="3"/>
    </row>
    <row r="1215" spans="2:15" ht="15.75" thickBot="1">
      <c r="B1215" s="3"/>
      <c r="C1215" s="3"/>
      <c r="D1215" s="3"/>
      <c r="E1215" s="3"/>
      <c r="G1215" s="3"/>
      <c r="I1215" s="3"/>
      <c r="J1215" s="3"/>
      <c r="K1215" s="3"/>
      <c r="L1215" s="3"/>
      <c r="M1215" s="3"/>
      <c r="N1215" s="3"/>
      <c r="O1215" s="3"/>
    </row>
    <row r="1216" spans="2:15" ht="15.75" thickBot="1">
      <c r="B1216" s="3"/>
      <c r="C1216" s="3"/>
      <c r="D1216" s="3"/>
      <c r="E1216" s="3"/>
      <c r="G1216" s="3"/>
      <c r="I1216" s="3"/>
      <c r="J1216" s="3"/>
      <c r="K1216" s="3"/>
      <c r="L1216" s="3"/>
      <c r="M1216" s="3"/>
      <c r="N1216" s="3"/>
      <c r="O1216" s="3"/>
    </row>
    <row r="1217" spans="2:15" ht="15.75" thickBot="1">
      <c r="B1217" s="3"/>
      <c r="C1217" s="3"/>
      <c r="D1217" s="3"/>
      <c r="E1217" s="3"/>
      <c r="G1217" s="3"/>
      <c r="I1217" s="3"/>
      <c r="J1217" s="3"/>
      <c r="K1217" s="3"/>
      <c r="L1217" s="3"/>
      <c r="M1217" s="3"/>
      <c r="N1217" s="3"/>
      <c r="O1217" s="3"/>
    </row>
    <row r="1218" spans="2:15" ht="15.75" thickBot="1">
      <c r="B1218" s="3"/>
      <c r="C1218" s="3"/>
      <c r="D1218" s="3"/>
      <c r="E1218" s="3"/>
      <c r="G1218" s="3"/>
      <c r="I1218" s="3"/>
      <c r="J1218" s="3"/>
      <c r="K1218" s="3"/>
      <c r="L1218" s="3"/>
      <c r="M1218" s="3"/>
      <c r="N1218" s="3"/>
      <c r="O1218" s="3"/>
    </row>
    <row r="1219" spans="2:15" ht="15.75" thickBot="1">
      <c r="B1219" s="3"/>
      <c r="C1219" s="3"/>
      <c r="D1219" s="3"/>
      <c r="E1219" s="3"/>
      <c r="G1219" s="3"/>
      <c r="I1219" s="3"/>
      <c r="J1219" s="3"/>
      <c r="K1219" s="3"/>
      <c r="L1219" s="3"/>
      <c r="M1219" s="3"/>
      <c r="N1219" s="3"/>
      <c r="O1219" s="3"/>
    </row>
    <row r="1220" spans="2:15" ht="15.75" thickBot="1">
      <c r="B1220" s="3"/>
      <c r="C1220" s="3"/>
      <c r="D1220" s="3"/>
      <c r="E1220" s="3"/>
      <c r="G1220" s="3"/>
      <c r="I1220" s="3"/>
      <c r="J1220" s="3"/>
      <c r="K1220" s="3"/>
      <c r="L1220" s="3"/>
      <c r="M1220" s="3"/>
      <c r="N1220" s="3"/>
      <c r="O1220" s="3"/>
    </row>
    <row r="1221" spans="2:15" ht="15.75" thickBot="1">
      <c r="B1221" s="3"/>
      <c r="C1221" s="3"/>
      <c r="D1221" s="3"/>
      <c r="E1221" s="3"/>
      <c r="G1221" s="3"/>
      <c r="I1221" s="3"/>
      <c r="J1221" s="3"/>
      <c r="K1221" s="3"/>
      <c r="L1221" s="3"/>
      <c r="M1221" s="3"/>
      <c r="N1221" s="3"/>
      <c r="O1221" s="3"/>
    </row>
    <row r="1222" spans="2:15" ht="15.75" thickBot="1">
      <c r="B1222" s="3"/>
      <c r="C1222" s="3"/>
      <c r="D1222" s="3"/>
      <c r="E1222" s="3"/>
      <c r="G1222" s="3"/>
      <c r="I1222" s="3"/>
      <c r="J1222" s="3"/>
      <c r="K1222" s="3"/>
      <c r="L1222" s="3"/>
      <c r="M1222" s="3"/>
      <c r="N1222" s="3"/>
      <c r="O1222" s="3"/>
    </row>
    <row r="1223" spans="2:15" ht="15.75" thickBot="1">
      <c r="B1223" s="3"/>
      <c r="C1223" s="3"/>
      <c r="D1223" s="3"/>
      <c r="E1223" s="3"/>
      <c r="G1223" s="3"/>
      <c r="I1223" s="3"/>
      <c r="J1223" s="3"/>
      <c r="K1223" s="3"/>
      <c r="L1223" s="3"/>
      <c r="M1223" s="3"/>
      <c r="N1223" s="3"/>
      <c r="O1223" s="3"/>
    </row>
    <row r="1224" spans="2:15" ht="15.75" thickBot="1">
      <c r="B1224" s="3"/>
      <c r="C1224" s="3"/>
      <c r="D1224" s="3"/>
      <c r="E1224" s="3"/>
      <c r="G1224" s="3"/>
      <c r="I1224" s="3"/>
      <c r="J1224" s="3"/>
      <c r="K1224" s="3"/>
      <c r="L1224" s="3"/>
      <c r="M1224" s="3"/>
      <c r="N1224" s="3"/>
      <c r="O1224" s="3"/>
    </row>
    <row r="1225" spans="2:15" ht="15.75" thickBot="1">
      <c r="B1225" s="3"/>
      <c r="C1225" s="3"/>
      <c r="D1225" s="3"/>
      <c r="E1225" s="3"/>
      <c r="G1225" s="3"/>
      <c r="I1225" s="3"/>
      <c r="J1225" s="3"/>
      <c r="K1225" s="3"/>
      <c r="L1225" s="3"/>
      <c r="M1225" s="3"/>
      <c r="N1225" s="3"/>
      <c r="O1225" s="3"/>
    </row>
    <row r="1226" spans="2:15" ht="15.75" thickBot="1">
      <c r="B1226" s="3"/>
      <c r="C1226" s="3"/>
      <c r="D1226" s="3"/>
      <c r="E1226" s="3"/>
      <c r="G1226" s="3"/>
      <c r="I1226" s="3"/>
      <c r="J1226" s="3"/>
      <c r="K1226" s="3"/>
      <c r="L1226" s="3"/>
      <c r="M1226" s="3"/>
      <c r="N1226" s="3"/>
      <c r="O1226" s="3"/>
    </row>
    <row r="1227" spans="2:15" ht="15.75" thickBot="1">
      <c r="B1227" s="3"/>
      <c r="C1227" s="3"/>
      <c r="D1227" s="3"/>
      <c r="E1227" s="3"/>
      <c r="G1227" s="3"/>
      <c r="I1227" s="3"/>
      <c r="J1227" s="3"/>
      <c r="K1227" s="3"/>
      <c r="L1227" s="3"/>
      <c r="M1227" s="3"/>
      <c r="N1227" s="3"/>
      <c r="O1227" s="3"/>
    </row>
    <row r="1228" spans="2:15" ht="15.75" thickBot="1">
      <c r="B1228" s="3"/>
      <c r="C1228" s="3"/>
      <c r="D1228" s="3"/>
      <c r="E1228" s="3"/>
      <c r="G1228" s="3"/>
      <c r="I1228" s="3"/>
      <c r="J1228" s="3"/>
      <c r="K1228" s="3"/>
      <c r="L1228" s="3"/>
      <c r="M1228" s="3"/>
      <c r="N1228" s="3"/>
      <c r="O1228" s="3"/>
    </row>
    <row r="1229" spans="2:15" ht="15.75" thickBot="1">
      <c r="B1229" s="3"/>
      <c r="C1229" s="3"/>
      <c r="D1229" s="3"/>
      <c r="E1229" s="3"/>
      <c r="G1229" s="3"/>
      <c r="I1229" s="3"/>
      <c r="J1229" s="3"/>
      <c r="K1229" s="3"/>
      <c r="L1229" s="3"/>
      <c r="M1229" s="3"/>
      <c r="N1229" s="3"/>
      <c r="O1229" s="3"/>
    </row>
    <row r="1230" spans="2:15" ht="15.75" thickBot="1">
      <c r="B1230" s="3"/>
      <c r="C1230" s="3"/>
      <c r="D1230" s="3"/>
      <c r="E1230" s="3"/>
      <c r="G1230" s="3"/>
      <c r="I1230" s="3"/>
      <c r="J1230" s="3"/>
      <c r="K1230" s="3"/>
      <c r="L1230" s="3"/>
      <c r="M1230" s="3"/>
      <c r="N1230" s="3"/>
      <c r="O1230" s="3"/>
    </row>
    <row r="1231" spans="2:15" ht="15.75" thickBot="1">
      <c r="B1231" s="3"/>
      <c r="C1231" s="3"/>
      <c r="D1231" s="3"/>
      <c r="E1231" s="3"/>
      <c r="G1231" s="3"/>
      <c r="I1231" s="3"/>
      <c r="J1231" s="3"/>
      <c r="K1231" s="3"/>
      <c r="L1231" s="3"/>
      <c r="M1231" s="3"/>
      <c r="N1231" s="3"/>
      <c r="O1231" s="3"/>
    </row>
    <row r="1232" spans="2:15" ht="15.75" thickBot="1">
      <c r="B1232" s="3"/>
      <c r="C1232" s="3"/>
      <c r="D1232" s="3"/>
      <c r="E1232" s="3"/>
      <c r="G1232" s="3"/>
      <c r="I1232" s="3"/>
      <c r="J1232" s="3"/>
      <c r="K1232" s="3"/>
      <c r="L1232" s="3"/>
      <c r="M1232" s="3"/>
      <c r="N1232" s="3"/>
      <c r="O1232" s="3"/>
    </row>
    <row r="1233" spans="2:15" ht="15.75" thickBot="1">
      <c r="B1233" s="3"/>
      <c r="C1233" s="3"/>
      <c r="D1233" s="3"/>
      <c r="E1233" s="3"/>
      <c r="G1233" s="3"/>
      <c r="I1233" s="3"/>
      <c r="J1233" s="3"/>
      <c r="K1233" s="3"/>
      <c r="L1233" s="3"/>
      <c r="M1233" s="3"/>
      <c r="N1233" s="3"/>
      <c r="O1233" s="3"/>
    </row>
    <row r="1234" spans="2:15" ht="15.75" thickBot="1">
      <c r="B1234" s="3"/>
      <c r="C1234" s="3"/>
      <c r="D1234" s="3"/>
      <c r="E1234" s="3"/>
      <c r="G1234" s="3"/>
      <c r="I1234" s="3"/>
      <c r="J1234" s="3"/>
      <c r="K1234" s="3"/>
      <c r="L1234" s="3"/>
      <c r="M1234" s="3"/>
      <c r="N1234" s="3"/>
      <c r="O1234" s="3"/>
    </row>
    <row r="1235" spans="2:15" ht="15.75" thickBot="1">
      <c r="B1235" s="3"/>
      <c r="C1235" s="3"/>
      <c r="D1235" s="3"/>
      <c r="E1235" s="3"/>
      <c r="G1235" s="3"/>
      <c r="I1235" s="3"/>
      <c r="J1235" s="3"/>
      <c r="K1235" s="3"/>
      <c r="L1235" s="3"/>
      <c r="M1235" s="3"/>
      <c r="N1235" s="3"/>
      <c r="O1235" s="3"/>
    </row>
    <row r="1236" spans="2:15" ht="15.75" thickBot="1">
      <c r="B1236" s="3"/>
      <c r="C1236" s="3"/>
      <c r="D1236" s="3"/>
      <c r="E1236" s="3"/>
      <c r="G1236" s="3"/>
      <c r="I1236" s="3"/>
      <c r="J1236" s="3"/>
      <c r="K1236" s="3"/>
      <c r="L1236" s="3"/>
      <c r="M1236" s="3"/>
      <c r="N1236" s="3"/>
      <c r="O1236" s="3"/>
    </row>
    <row r="1237" spans="2:15" ht="15.75" thickBot="1">
      <c r="B1237" s="3"/>
      <c r="C1237" s="3"/>
      <c r="D1237" s="3"/>
      <c r="E1237" s="3"/>
      <c r="G1237" s="3"/>
      <c r="I1237" s="3"/>
      <c r="J1237" s="3"/>
      <c r="K1237" s="3"/>
      <c r="L1237" s="3"/>
      <c r="M1237" s="3"/>
      <c r="N1237" s="3"/>
      <c r="O1237" s="3"/>
    </row>
    <row r="1238" spans="2:15" ht="15.75" thickBot="1">
      <c r="B1238" s="3"/>
      <c r="C1238" s="3"/>
      <c r="D1238" s="3"/>
      <c r="E1238" s="3"/>
      <c r="G1238" s="3"/>
      <c r="I1238" s="3"/>
      <c r="J1238" s="3"/>
      <c r="K1238" s="3"/>
      <c r="L1238" s="3"/>
      <c r="M1238" s="3"/>
      <c r="N1238" s="3"/>
      <c r="O1238" s="3"/>
    </row>
    <row r="1239" spans="2:15" ht="15.75" thickBot="1">
      <c r="B1239" s="3"/>
      <c r="C1239" s="3"/>
      <c r="D1239" s="3"/>
      <c r="E1239" s="3"/>
      <c r="G1239" s="3"/>
      <c r="I1239" s="3"/>
      <c r="J1239" s="3"/>
      <c r="K1239" s="3"/>
      <c r="L1239" s="3"/>
      <c r="M1239" s="3"/>
      <c r="N1239" s="3"/>
      <c r="O1239" s="3"/>
    </row>
    <row r="1240" spans="2:15" ht="15.75" thickBot="1">
      <c r="B1240" s="3"/>
      <c r="C1240" s="3"/>
      <c r="D1240" s="3"/>
      <c r="E1240" s="3"/>
      <c r="G1240" s="3"/>
      <c r="I1240" s="3"/>
      <c r="J1240" s="3"/>
      <c r="K1240" s="3"/>
      <c r="L1240" s="3"/>
      <c r="M1240" s="3"/>
      <c r="N1240" s="3"/>
      <c r="O1240" s="3"/>
    </row>
    <row r="1241" spans="2:15" ht="15.75" thickBot="1">
      <c r="B1241" s="3"/>
      <c r="C1241" s="3"/>
      <c r="D1241" s="3"/>
      <c r="E1241" s="3"/>
      <c r="G1241" s="3"/>
      <c r="I1241" s="3"/>
      <c r="J1241" s="3"/>
      <c r="K1241" s="3"/>
      <c r="L1241" s="3"/>
      <c r="M1241" s="3"/>
      <c r="N1241" s="3"/>
      <c r="O1241" s="3"/>
    </row>
    <row r="1242" spans="2:15" ht="15.75" thickBot="1">
      <c r="B1242" s="3"/>
      <c r="C1242" s="3"/>
      <c r="D1242" s="3"/>
      <c r="E1242" s="3"/>
      <c r="G1242" s="3"/>
      <c r="I1242" s="3"/>
      <c r="J1242" s="3"/>
      <c r="K1242" s="3"/>
      <c r="L1242" s="3"/>
      <c r="M1242" s="3"/>
      <c r="N1242" s="3"/>
      <c r="O1242" s="3"/>
    </row>
    <row r="1243" spans="2:15" ht="15.75" thickBot="1">
      <c r="B1243" s="3"/>
      <c r="C1243" s="3"/>
      <c r="D1243" s="3"/>
      <c r="E1243" s="3"/>
      <c r="G1243" s="3"/>
      <c r="I1243" s="3"/>
      <c r="J1243" s="3"/>
      <c r="K1243" s="3"/>
      <c r="L1243" s="3"/>
      <c r="M1243" s="3"/>
      <c r="N1243" s="3"/>
      <c r="O1243" s="3"/>
    </row>
    <row r="1244" spans="2:15" ht="15.75" thickBot="1">
      <c r="B1244" s="3"/>
      <c r="C1244" s="3"/>
      <c r="D1244" s="3"/>
      <c r="E1244" s="3"/>
      <c r="G1244" s="3"/>
      <c r="I1244" s="3"/>
      <c r="J1244" s="3"/>
      <c r="K1244" s="3"/>
      <c r="L1244" s="3"/>
      <c r="M1244" s="3"/>
      <c r="N1244" s="3"/>
      <c r="O1244" s="3"/>
    </row>
    <row r="1245" spans="2:15" ht="15.75" thickBot="1">
      <c r="B1245" s="3"/>
      <c r="C1245" s="3"/>
      <c r="D1245" s="3"/>
      <c r="E1245" s="3"/>
      <c r="G1245" s="3"/>
      <c r="I1245" s="3"/>
      <c r="J1245" s="3"/>
      <c r="K1245" s="3"/>
      <c r="L1245" s="3"/>
      <c r="M1245" s="3"/>
      <c r="N1245" s="3"/>
      <c r="O1245" s="3"/>
    </row>
    <row r="1246" spans="2:15" ht="15.75" thickBot="1">
      <c r="B1246" s="3"/>
      <c r="C1246" s="3"/>
      <c r="D1246" s="3"/>
      <c r="E1246" s="3"/>
      <c r="G1246" s="3"/>
      <c r="I1246" s="3"/>
      <c r="J1246" s="3"/>
      <c r="K1246" s="3"/>
      <c r="L1246" s="3"/>
      <c r="M1246" s="3"/>
      <c r="N1246" s="3"/>
      <c r="O1246" s="3"/>
    </row>
    <row r="1247" spans="2:15" ht="15.75" thickBot="1">
      <c r="B1247" s="3"/>
      <c r="C1247" s="3"/>
      <c r="D1247" s="3"/>
      <c r="E1247" s="3"/>
      <c r="G1247" s="3"/>
      <c r="I1247" s="3"/>
      <c r="J1247" s="3"/>
      <c r="K1247" s="3"/>
      <c r="L1247" s="3"/>
      <c r="M1247" s="3"/>
      <c r="N1247" s="3"/>
      <c r="O1247" s="3"/>
    </row>
    <row r="1248" spans="2:15" ht="15.75" thickBot="1">
      <c r="B1248" s="3"/>
      <c r="C1248" s="3"/>
      <c r="D1248" s="3"/>
      <c r="E1248" s="3"/>
      <c r="G1248" s="3"/>
      <c r="I1248" s="3"/>
      <c r="J1248" s="3"/>
      <c r="K1248" s="3"/>
      <c r="L1248" s="3"/>
      <c r="M1248" s="3"/>
      <c r="N1248" s="3"/>
      <c r="O1248" s="3"/>
    </row>
    <row r="1249" spans="2:15" ht="15.75" thickBot="1">
      <c r="B1249" s="3"/>
      <c r="C1249" s="3"/>
      <c r="D1249" s="3"/>
      <c r="E1249" s="3"/>
      <c r="G1249" s="3"/>
      <c r="I1249" s="3"/>
      <c r="J1249" s="3"/>
      <c r="K1249" s="3"/>
      <c r="L1249" s="3"/>
      <c r="M1249" s="3"/>
      <c r="N1249" s="3"/>
      <c r="O1249" s="3"/>
    </row>
    <row r="1250" spans="2:15" ht="15.75" thickBot="1">
      <c r="B1250" s="3"/>
      <c r="C1250" s="3"/>
      <c r="D1250" s="3"/>
      <c r="E1250" s="3"/>
      <c r="G1250" s="3"/>
      <c r="I1250" s="3"/>
      <c r="J1250" s="3"/>
      <c r="K1250" s="3"/>
      <c r="L1250" s="3"/>
      <c r="M1250" s="3"/>
      <c r="N1250" s="3"/>
      <c r="O1250" s="3"/>
    </row>
    <row r="1251" spans="2:15" ht="15.75" thickBot="1">
      <c r="B1251" s="3"/>
      <c r="C1251" s="3"/>
      <c r="D1251" s="3"/>
      <c r="E1251" s="3"/>
      <c r="G1251" s="3"/>
      <c r="I1251" s="3"/>
      <c r="J1251" s="3"/>
      <c r="K1251" s="3"/>
      <c r="L1251" s="3"/>
      <c r="M1251" s="3"/>
      <c r="N1251" s="3"/>
      <c r="O1251" s="3"/>
    </row>
    <row r="1252" spans="2:15" ht="15.75" thickBot="1">
      <c r="B1252" s="3"/>
      <c r="C1252" s="3"/>
      <c r="D1252" s="3"/>
      <c r="E1252" s="3"/>
      <c r="G1252" s="3"/>
      <c r="I1252" s="3"/>
      <c r="J1252" s="3"/>
      <c r="K1252" s="3"/>
      <c r="L1252" s="3"/>
      <c r="M1252" s="3"/>
      <c r="N1252" s="3"/>
      <c r="O1252" s="3"/>
    </row>
    <row r="1253" spans="2:15" ht="15.75" thickBot="1">
      <c r="B1253" s="3"/>
      <c r="C1253" s="3"/>
      <c r="D1253" s="3"/>
      <c r="E1253" s="3"/>
      <c r="G1253" s="3"/>
      <c r="I1253" s="3"/>
      <c r="J1253" s="3"/>
      <c r="K1253" s="3"/>
      <c r="L1253" s="3"/>
      <c r="M1253" s="3"/>
      <c r="N1253" s="3"/>
      <c r="O1253" s="3"/>
    </row>
    <row r="1254" spans="2:15" ht="15.75" thickBot="1">
      <c r="B1254" s="3"/>
      <c r="C1254" s="3"/>
      <c r="D1254" s="3"/>
      <c r="E1254" s="3"/>
      <c r="G1254" s="3"/>
      <c r="I1254" s="3"/>
      <c r="J1254" s="3"/>
      <c r="K1254" s="3"/>
      <c r="L1254" s="3"/>
      <c r="M1254" s="3"/>
      <c r="N1254" s="3"/>
      <c r="O1254" s="3"/>
    </row>
    <row r="1255" spans="2:15" ht="15.75" thickBot="1">
      <c r="B1255" s="3"/>
      <c r="C1255" s="3"/>
      <c r="D1255" s="3"/>
      <c r="E1255" s="3"/>
      <c r="G1255" s="3"/>
      <c r="I1255" s="3"/>
      <c r="J1255" s="3"/>
      <c r="K1255" s="3"/>
      <c r="L1255" s="3"/>
      <c r="M1255" s="3"/>
      <c r="N1255" s="3"/>
      <c r="O1255" s="3"/>
    </row>
    <row r="1256" spans="2:15" ht="15.75" thickBot="1">
      <c r="B1256" s="3"/>
      <c r="C1256" s="3"/>
      <c r="D1256" s="3"/>
      <c r="E1256" s="3"/>
      <c r="G1256" s="3"/>
      <c r="I1256" s="3"/>
      <c r="J1256" s="3"/>
      <c r="K1256" s="3"/>
      <c r="L1256" s="3"/>
      <c r="M1256" s="3"/>
      <c r="N1256" s="3"/>
      <c r="O1256" s="3"/>
    </row>
    <row r="1257" spans="2:15" ht="15.75" thickBot="1">
      <c r="B1257" s="3"/>
      <c r="C1257" s="3"/>
      <c r="D1257" s="3"/>
      <c r="E1257" s="3"/>
      <c r="G1257" s="3"/>
      <c r="I1257" s="3"/>
      <c r="J1257" s="3"/>
      <c r="K1257" s="3"/>
      <c r="L1257" s="3"/>
      <c r="M1257" s="3"/>
      <c r="N1257" s="3"/>
      <c r="O1257" s="3"/>
    </row>
    <row r="1258" spans="2:15" ht="15.75" thickBot="1">
      <c r="B1258" s="3"/>
      <c r="C1258" s="3"/>
      <c r="D1258" s="3"/>
      <c r="E1258" s="3"/>
      <c r="G1258" s="3"/>
      <c r="I1258" s="3"/>
      <c r="J1258" s="3"/>
      <c r="K1258" s="3"/>
      <c r="L1258" s="3"/>
      <c r="M1258" s="3"/>
      <c r="N1258" s="3"/>
      <c r="O1258" s="3"/>
    </row>
    <row r="1259" spans="2:15" ht="15.75" thickBot="1">
      <c r="B1259" s="3"/>
      <c r="C1259" s="3"/>
      <c r="D1259" s="3"/>
      <c r="E1259" s="3"/>
      <c r="G1259" s="3"/>
      <c r="I1259" s="3"/>
      <c r="J1259" s="3"/>
      <c r="K1259" s="3"/>
      <c r="L1259" s="3"/>
      <c r="M1259" s="3"/>
      <c r="N1259" s="3"/>
      <c r="O1259" s="3"/>
    </row>
    <row r="1260" spans="2:15" ht="15.75" thickBot="1">
      <c r="B1260" s="3"/>
      <c r="C1260" s="3"/>
      <c r="D1260" s="3"/>
      <c r="E1260" s="3"/>
      <c r="G1260" s="3"/>
      <c r="I1260" s="3"/>
      <c r="J1260" s="3"/>
      <c r="K1260" s="3"/>
      <c r="L1260" s="3"/>
      <c r="M1260" s="3"/>
      <c r="N1260" s="3"/>
      <c r="O1260" s="3"/>
    </row>
    <row r="1261" spans="2:15" ht="15.75" thickBot="1">
      <c r="B1261" s="3"/>
      <c r="C1261" s="3"/>
      <c r="D1261" s="3"/>
      <c r="E1261" s="3"/>
      <c r="G1261" s="3"/>
      <c r="I1261" s="3"/>
      <c r="J1261" s="3"/>
      <c r="K1261" s="3"/>
      <c r="L1261" s="3"/>
      <c r="M1261" s="3"/>
      <c r="N1261" s="3"/>
      <c r="O1261" s="3"/>
    </row>
    <row r="1262" spans="2:15" ht="15.75" thickBot="1">
      <c r="B1262" s="3"/>
      <c r="C1262" s="3"/>
      <c r="D1262" s="3"/>
      <c r="E1262" s="3"/>
      <c r="G1262" s="3"/>
      <c r="I1262" s="3"/>
      <c r="J1262" s="3"/>
      <c r="K1262" s="3"/>
      <c r="L1262" s="3"/>
      <c r="M1262" s="3"/>
      <c r="N1262" s="3"/>
      <c r="O1262" s="3"/>
    </row>
    <row r="1263" spans="2:15" ht="15.75" thickBot="1">
      <c r="B1263" s="3"/>
      <c r="C1263" s="3"/>
      <c r="D1263" s="3"/>
      <c r="E1263" s="3"/>
      <c r="G1263" s="3"/>
      <c r="I1263" s="3"/>
      <c r="J1263" s="3"/>
      <c r="K1263" s="3"/>
      <c r="L1263" s="3"/>
      <c r="M1263" s="3"/>
      <c r="N1263" s="3"/>
      <c r="O1263" s="3"/>
    </row>
    <row r="1264" spans="2:15" ht="15.75" thickBot="1">
      <c r="B1264" s="3"/>
      <c r="C1264" s="3"/>
      <c r="D1264" s="3"/>
      <c r="E1264" s="3"/>
      <c r="G1264" s="3"/>
      <c r="I1264" s="3"/>
      <c r="J1264" s="3"/>
      <c r="K1264" s="3"/>
      <c r="L1264" s="3"/>
      <c r="M1264" s="3"/>
      <c r="N1264" s="3"/>
      <c r="O1264" s="3"/>
    </row>
    <row r="1265" spans="2:15" ht="15.75" thickBot="1">
      <c r="B1265" s="3"/>
      <c r="C1265" s="3"/>
      <c r="D1265" s="3"/>
      <c r="E1265" s="3"/>
      <c r="G1265" s="3"/>
      <c r="I1265" s="3"/>
      <c r="J1265" s="3"/>
      <c r="K1265" s="3"/>
      <c r="L1265" s="3"/>
      <c r="M1265" s="3"/>
      <c r="N1265" s="3"/>
      <c r="O1265" s="3"/>
    </row>
    <row r="1266" spans="2:15" ht="15.75" thickBot="1">
      <c r="B1266" s="3"/>
      <c r="C1266" s="3"/>
      <c r="D1266" s="3"/>
      <c r="E1266" s="3"/>
      <c r="G1266" s="3"/>
      <c r="I1266" s="3"/>
      <c r="J1266" s="3"/>
      <c r="K1266" s="3"/>
      <c r="L1266" s="3"/>
      <c r="M1266" s="3"/>
      <c r="N1266" s="3"/>
      <c r="O1266" s="3"/>
    </row>
    <row r="1267" spans="2:15" ht="15.75" thickBot="1">
      <c r="B1267" s="3"/>
      <c r="C1267" s="3"/>
      <c r="D1267" s="3"/>
      <c r="E1267" s="3"/>
      <c r="G1267" s="3"/>
      <c r="I1267" s="3"/>
      <c r="J1267" s="3"/>
      <c r="K1267" s="3"/>
      <c r="L1267" s="3"/>
      <c r="M1267" s="3"/>
      <c r="N1267" s="3"/>
      <c r="O1267" s="3"/>
    </row>
    <row r="1268" spans="2:15" ht="15.75" thickBot="1">
      <c r="B1268" s="3"/>
      <c r="C1268" s="3"/>
      <c r="D1268" s="3"/>
      <c r="E1268" s="3"/>
      <c r="G1268" s="3"/>
      <c r="I1268" s="3"/>
      <c r="J1268" s="3"/>
      <c r="K1268" s="3"/>
      <c r="L1268" s="3"/>
      <c r="M1268" s="3"/>
      <c r="N1268" s="3"/>
      <c r="O1268" s="3"/>
    </row>
    <row r="1269" spans="2:15" ht="15.75" thickBot="1">
      <c r="B1269" s="3"/>
      <c r="C1269" s="3"/>
      <c r="D1269" s="3"/>
      <c r="E1269" s="3"/>
      <c r="G1269" s="3"/>
      <c r="I1269" s="3"/>
      <c r="J1269" s="3"/>
      <c r="K1269" s="3"/>
      <c r="L1269" s="3"/>
      <c r="M1269" s="3"/>
      <c r="N1269" s="3"/>
      <c r="O1269" s="3"/>
    </row>
    <row r="1270" spans="2:15" ht="15.75" thickBot="1">
      <c r="B1270" s="3"/>
      <c r="C1270" s="3"/>
      <c r="D1270" s="3"/>
      <c r="E1270" s="3"/>
      <c r="G1270" s="3"/>
      <c r="I1270" s="3"/>
      <c r="J1270" s="3"/>
      <c r="K1270" s="3"/>
      <c r="L1270" s="3"/>
      <c r="M1270" s="3"/>
      <c r="N1270" s="3"/>
      <c r="O1270" s="3"/>
    </row>
    <row r="1271" spans="2:15" ht="15.75" thickBot="1">
      <c r="B1271" s="3"/>
      <c r="C1271" s="3"/>
      <c r="D1271" s="3"/>
      <c r="E1271" s="3"/>
      <c r="G1271" s="3"/>
      <c r="I1271" s="3"/>
      <c r="J1271" s="3"/>
      <c r="K1271" s="3"/>
      <c r="L1271" s="3"/>
      <c r="M1271" s="3"/>
      <c r="N1271" s="3"/>
      <c r="O1271" s="3"/>
    </row>
    <row r="1272" spans="2:15" ht="15.75" thickBot="1">
      <c r="B1272" s="3"/>
      <c r="C1272" s="3"/>
      <c r="D1272" s="3"/>
      <c r="E1272" s="3"/>
      <c r="G1272" s="3"/>
      <c r="I1272" s="3"/>
      <c r="J1272" s="3"/>
      <c r="K1272" s="3"/>
      <c r="L1272" s="3"/>
      <c r="M1272" s="3"/>
      <c r="N1272" s="3"/>
      <c r="O1272" s="3"/>
    </row>
    <row r="1273" spans="2:15" ht="15.75" thickBot="1">
      <c r="B1273" s="3"/>
      <c r="C1273" s="3"/>
      <c r="D1273" s="3"/>
      <c r="E1273" s="3"/>
      <c r="G1273" s="3"/>
      <c r="I1273" s="3"/>
      <c r="J1273" s="3"/>
      <c r="K1273" s="3"/>
      <c r="L1273" s="3"/>
      <c r="M1273" s="3"/>
      <c r="O1273" s="3"/>
    </row>
    <row r="1274" spans="2:15" ht="15.75" thickBot="1">
      <c r="B1274" s="3"/>
      <c r="C1274" s="3"/>
      <c r="D1274" s="3"/>
      <c r="E1274" s="3"/>
      <c r="G1274" s="3"/>
      <c r="I1274" s="3"/>
      <c r="J1274" s="3"/>
      <c r="K1274" s="3"/>
      <c r="L1274" s="3"/>
      <c r="M1274" s="3"/>
      <c r="O1274" s="3"/>
    </row>
    <row r="1275" spans="2:15" ht="15.75" thickBot="1">
      <c r="B1275" s="3"/>
      <c r="C1275" s="3"/>
      <c r="D1275" s="3"/>
      <c r="E1275" s="3"/>
      <c r="G1275" s="3"/>
      <c r="I1275" s="3"/>
      <c r="J1275" s="3"/>
      <c r="K1275" s="3"/>
      <c r="L1275" s="3"/>
      <c r="M1275" s="3"/>
      <c r="O1275" s="3"/>
    </row>
    <row r="1276" spans="2:15" ht="15.75" thickBot="1">
      <c r="B1276" s="3"/>
      <c r="C1276" s="3"/>
      <c r="D1276" s="3"/>
      <c r="E1276" s="3"/>
      <c r="G1276" s="3"/>
      <c r="I1276" s="3"/>
      <c r="J1276" s="3"/>
      <c r="K1276" s="3"/>
      <c r="L1276" s="3"/>
      <c r="M1276" s="3"/>
      <c r="O1276" s="3"/>
    </row>
    <row r="1277" spans="2:15" ht="15.75" thickBot="1">
      <c r="B1277" s="3"/>
      <c r="C1277" s="3"/>
      <c r="D1277" s="3"/>
      <c r="E1277" s="3"/>
      <c r="G1277" s="3"/>
      <c r="I1277" s="3"/>
      <c r="J1277" s="3"/>
      <c r="K1277" s="3"/>
      <c r="L1277" s="3"/>
      <c r="M1277" s="3"/>
      <c r="O1277" s="3"/>
    </row>
    <row r="1278" spans="2:15" ht="15.75" thickBot="1">
      <c r="B1278" s="3"/>
      <c r="C1278" s="3"/>
      <c r="D1278" s="3"/>
      <c r="E1278" s="3"/>
      <c r="G1278" s="3"/>
      <c r="I1278" s="3"/>
      <c r="J1278" s="3"/>
      <c r="K1278" s="3"/>
      <c r="L1278" s="3"/>
      <c r="M1278" s="3"/>
      <c r="O1278" s="3"/>
    </row>
    <row r="1279" spans="2:15" ht="15.75" thickBot="1">
      <c r="B1279" s="3"/>
      <c r="C1279" s="3"/>
      <c r="D1279" s="3"/>
      <c r="E1279" s="3"/>
      <c r="G1279" s="3"/>
      <c r="I1279" s="3"/>
      <c r="J1279" s="3"/>
      <c r="K1279" s="3"/>
      <c r="L1279" s="3"/>
      <c r="M1279" s="3"/>
      <c r="O1279" s="3"/>
    </row>
    <row r="1280" spans="2:15" ht="15.75" thickBot="1">
      <c r="B1280" s="3"/>
      <c r="C1280" s="3"/>
      <c r="D1280" s="3"/>
      <c r="E1280" s="3"/>
      <c r="G1280" s="3"/>
      <c r="I1280" s="3"/>
      <c r="J1280" s="3"/>
      <c r="K1280" s="3"/>
      <c r="L1280" s="3"/>
      <c r="M1280" s="3"/>
      <c r="O1280" s="3"/>
    </row>
    <row r="1281" spans="2:15" ht="15.75" thickBot="1">
      <c r="B1281" s="3"/>
      <c r="C1281" s="3"/>
      <c r="D1281" s="3"/>
      <c r="E1281" s="3"/>
      <c r="G1281" s="3"/>
      <c r="I1281" s="3"/>
      <c r="J1281" s="3"/>
      <c r="K1281" s="3"/>
      <c r="L1281" s="3"/>
      <c r="M1281" s="3"/>
      <c r="O1281" s="3"/>
    </row>
    <row r="1282" spans="2:15" ht="15.75" thickBot="1">
      <c r="B1282" s="3"/>
      <c r="C1282" s="3"/>
      <c r="D1282" s="3"/>
      <c r="E1282" s="3"/>
      <c r="G1282" s="3"/>
      <c r="I1282" s="3"/>
      <c r="J1282" s="3"/>
      <c r="K1282" s="3"/>
      <c r="L1282" s="3"/>
      <c r="M1282" s="3"/>
      <c r="O1282" s="3"/>
    </row>
    <row r="1283" spans="2:15" ht="15.75" thickBot="1">
      <c r="B1283" s="3"/>
      <c r="C1283" s="3"/>
      <c r="D1283" s="3"/>
      <c r="E1283" s="3"/>
      <c r="G1283" s="3"/>
      <c r="I1283" s="3"/>
      <c r="J1283" s="3"/>
      <c r="K1283" s="3"/>
      <c r="L1283" s="3"/>
      <c r="M1283" s="3"/>
      <c r="O1283" s="3"/>
    </row>
    <row r="1284" spans="2:15" ht="15.75" thickBot="1">
      <c r="B1284" s="3"/>
      <c r="C1284" s="3"/>
      <c r="D1284" s="3"/>
      <c r="E1284" s="3"/>
      <c r="G1284" s="3"/>
      <c r="I1284" s="3"/>
      <c r="J1284" s="3"/>
      <c r="K1284" s="3"/>
      <c r="L1284" s="3"/>
      <c r="M1284" s="3"/>
      <c r="O1284" s="3"/>
    </row>
    <row r="1285" spans="2:15" ht="15.75" thickBot="1">
      <c r="B1285" s="3"/>
      <c r="C1285" s="3"/>
      <c r="D1285" s="3"/>
      <c r="E1285" s="3"/>
      <c r="G1285" s="3"/>
      <c r="I1285" s="3"/>
      <c r="J1285" s="3"/>
      <c r="K1285" s="3"/>
      <c r="L1285" s="3"/>
      <c r="M1285" s="3"/>
      <c r="O1285" s="3"/>
    </row>
    <row r="1286" spans="2:15" ht="15.75" thickBot="1">
      <c r="B1286" s="3"/>
      <c r="C1286" s="3"/>
      <c r="D1286" s="3"/>
      <c r="E1286" s="3"/>
      <c r="G1286" s="3"/>
      <c r="I1286" s="3"/>
      <c r="J1286" s="3"/>
      <c r="K1286" s="3"/>
      <c r="L1286" s="3"/>
      <c r="M1286" s="3"/>
      <c r="O1286" s="3"/>
    </row>
    <row r="1287" spans="2:15" ht="15.75" thickBot="1">
      <c r="B1287" s="3"/>
      <c r="C1287" s="3"/>
      <c r="D1287" s="3"/>
      <c r="E1287" s="3"/>
      <c r="G1287" s="3"/>
      <c r="I1287" s="3"/>
      <c r="J1287" s="3"/>
      <c r="K1287" s="3"/>
      <c r="L1287" s="3"/>
      <c r="M1287" s="3"/>
      <c r="O1287" s="3"/>
    </row>
    <row r="1288" spans="2:15" ht="15.75" thickBot="1">
      <c r="B1288" s="3"/>
      <c r="C1288" s="3"/>
      <c r="D1288" s="3"/>
      <c r="E1288" s="3"/>
      <c r="G1288" s="3"/>
      <c r="I1288" s="3"/>
      <c r="J1288" s="3"/>
      <c r="K1288" s="3"/>
      <c r="L1288" s="3"/>
      <c r="M1288" s="3"/>
      <c r="O1288" s="3"/>
    </row>
    <row r="1289" spans="2:15" ht="15.75" thickBot="1">
      <c r="B1289" s="3"/>
      <c r="C1289" s="3"/>
      <c r="D1289" s="3"/>
      <c r="E1289" s="3"/>
      <c r="G1289" s="3"/>
      <c r="I1289" s="3"/>
      <c r="J1289" s="3"/>
      <c r="K1289" s="3"/>
      <c r="L1289" s="3"/>
      <c r="M1289" s="3"/>
      <c r="O1289" s="3"/>
    </row>
    <row r="1290" spans="2:15" ht="15.75" thickBot="1">
      <c r="B1290" s="3"/>
      <c r="C1290" s="3"/>
      <c r="D1290" s="3"/>
      <c r="E1290" s="3"/>
      <c r="G1290" s="3"/>
      <c r="I1290" s="3"/>
      <c r="J1290" s="3"/>
      <c r="K1290" s="3"/>
      <c r="L1290" s="3"/>
      <c r="M1290" s="3"/>
      <c r="O1290" s="3"/>
    </row>
    <row r="1291" spans="2:15" ht="15.75" thickBot="1">
      <c r="B1291" s="3"/>
      <c r="C1291" s="3"/>
      <c r="D1291" s="3"/>
      <c r="E1291" s="3"/>
      <c r="G1291" s="3"/>
      <c r="I1291" s="3"/>
      <c r="J1291" s="3"/>
      <c r="K1291" s="3"/>
      <c r="L1291" s="3"/>
      <c r="M1291" s="3"/>
      <c r="O1291" s="3"/>
    </row>
    <row r="1292" spans="2:15" ht="15.75" thickBot="1">
      <c r="B1292" s="3"/>
      <c r="C1292" s="3"/>
      <c r="D1292" s="3"/>
      <c r="E1292" s="3"/>
      <c r="G1292" s="3"/>
      <c r="I1292" s="3"/>
      <c r="J1292" s="3"/>
      <c r="K1292" s="3"/>
      <c r="L1292" s="3"/>
      <c r="M1292" s="3"/>
      <c r="O1292" s="3"/>
    </row>
    <row r="1293" spans="2:15" ht="15.75" thickBot="1">
      <c r="B1293" s="3"/>
      <c r="C1293" s="3"/>
      <c r="D1293" s="3"/>
      <c r="E1293" s="3"/>
      <c r="G1293" s="3"/>
      <c r="I1293" s="3"/>
      <c r="J1293" s="3"/>
      <c r="K1293" s="3"/>
      <c r="L1293" s="3"/>
      <c r="M1293" s="3"/>
      <c r="O1293" s="3"/>
    </row>
    <row r="1294" spans="2:15" ht="15.75" thickBot="1">
      <c r="B1294" s="3"/>
      <c r="C1294" s="3"/>
      <c r="D1294" s="3"/>
      <c r="E1294" s="3"/>
      <c r="G1294" s="3"/>
      <c r="I1294" s="3"/>
      <c r="J1294" s="3"/>
      <c r="K1294" s="3"/>
      <c r="L1294" s="3"/>
      <c r="M1294" s="3"/>
      <c r="O1294" s="3"/>
    </row>
    <row r="1295" spans="2:15" ht="15.75" thickBot="1">
      <c r="B1295" s="3"/>
      <c r="C1295" s="3"/>
      <c r="D1295" s="3"/>
      <c r="E1295" s="3"/>
      <c r="G1295" s="3"/>
      <c r="I1295" s="3"/>
      <c r="J1295" s="3"/>
      <c r="K1295" s="3"/>
      <c r="L1295" s="3"/>
      <c r="M1295" s="3"/>
      <c r="O1295" s="3"/>
    </row>
    <row r="1296" spans="2:15" ht="15.75" thickBot="1">
      <c r="B1296" s="3"/>
      <c r="C1296" s="3"/>
      <c r="D1296" s="3"/>
      <c r="E1296" s="3"/>
      <c r="G1296" s="3"/>
      <c r="I1296" s="3"/>
      <c r="J1296" s="3"/>
      <c r="K1296" s="3"/>
      <c r="L1296" s="3"/>
      <c r="M1296" s="3"/>
      <c r="O1296" s="3"/>
    </row>
    <row r="1297" spans="2:15" ht="15.75" thickBot="1">
      <c r="B1297" s="3"/>
      <c r="C1297" s="3"/>
      <c r="D1297" s="3"/>
      <c r="E1297" s="3"/>
      <c r="G1297" s="3"/>
      <c r="I1297" s="3"/>
      <c r="J1297" s="3"/>
      <c r="K1297" s="3"/>
      <c r="L1297" s="3"/>
      <c r="M1297" s="3"/>
      <c r="O1297" s="3"/>
    </row>
    <row r="1298" spans="2:15" ht="15.75" thickBot="1">
      <c r="B1298" s="3"/>
      <c r="C1298" s="3"/>
      <c r="D1298" s="3"/>
      <c r="E1298" s="3"/>
      <c r="G1298" s="3"/>
      <c r="I1298" s="3"/>
      <c r="J1298" s="3"/>
      <c r="K1298" s="3"/>
      <c r="L1298" s="3"/>
      <c r="M1298" s="3"/>
      <c r="O1298" s="3"/>
    </row>
    <row r="1299" spans="2:15" ht="15.75" thickBot="1">
      <c r="B1299" s="3"/>
      <c r="C1299" s="3"/>
      <c r="D1299" s="3"/>
      <c r="E1299" s="3"/>
      <c r="G1299" s="3"/>
      <c r="I1299" s="3"/>
      <c r="J1299" s="3"/>
      <c r="K1299" s="3"/>
      <c r="L1299" s="3"/>
      <c r="M1299" s="3"/>
      <c r="O1299" s="3"/>
    </row>
    <row r="1300" spans="2:15" ht="15.75" thickBot="1">
      <c r="B1300" s="3"/>
      <c r="C1300" s="3"/>
      <c r="D1300" s="3"/>
      <c r="E1300" s="3"/>
      <c r="G1300" s="3"/>
      <c r="I1300" s="3"/>
      <c r="J1300" s="3"/>
      <c r="K1300" s="3"/>
      <c r="L1300" s="3"/>
      <c r="M1300" s="3"/>
      <c r="O1300" s="3"/>
    </row>
    <row r="1301" spans="2:15" ht="15.75" thickBot="1">
      <c r="B1301" s="3"/>
      <c r="C1301" s="3"/>
      <c r="D1301" s="3"/>
      <c r="E1301" s="3"/>
      <c r="G1301" s="3"/>
      <c r="I1301" s="3"/>
      <c r="J1301" s="3"/>
      <c r="K1301" s="3"/>
      <c r="L1301" s="3"/>
      <c r="M1301" s="3"/>
      <c r="O1301" s="3"/>
    </row>
    <row r="1302" spans="2:15" ht="15.75" thickBot="1">
      <c r="B1302" s="3"/>
      <c r="C1302" s="3"/>
      <c r="D1302" s="3"/>
      <c r="E1302" s="3"/>
      <c r="G1302" s="3"/>
      <c r="I1302" s="3"/>
      <c r="J1302" s="3"/>
      <c r="K1302" s="3"/>
      <c r="L1302" s="3"/>
      <c r="M1302" s="3"/>
      <c r="O1302" s="3"/>
    </row>
    <row r="1303" spans="2:15" ht="15.75" thickBot="1">
      <c r="B1303" s="3"/>
      <c r="C1303" s="3"/>
      <c r="D1303" s="3"/>
      <c r="E1303" s="3"/>
      <c r="G1303" s="3"/>
      <c r="I1303" s="3"/>
      <c r="J1303" s="3"/>
      <c r="K1303" s="3"/>
      <c r="L1303" s="3"/>
      <c r="M1303" s="3"/>
      <c r="O1303" s="3"/>
    </row>
    <row r="1304" spans="2:15" ht="15.75" thickBot="1">
      <c r="B1304" s="3"/>
      <c r="C1304" s="3"/>
      <c r="D1304" s="3"/>
      <c r="E1304" s="3"/>
      <c r="G1304" s="3"/>
      <c r="I1304" s="3"/>
      <c r="J1304" s="3"/>
      <c r="K1304" s="3"/>
      <c r="L1304" s="3"/>
      <c r="M1304" s="3"/>
      <c r="O1304" s="3"/>
    </row>
    <row r="1305" spans="2:15" ht="15.75" thickBot="1">
      <c r="B1305" s="3"/>
      <c r="C1305" s="3"/>
      <c r="D1305" s="3"/>
      <c r="E1305" s="3"/>
      <c r="G1305" s="3"/>
      <c r="I1305" s="3"/>
      <c r="J1305" s="3"/>
      <c r="K1305" s="3"/>
      <c r="L1305" s="3"/>
      <c r="M1305" s="3"/>
      <c r="O1305" s="3"/>
    </row>
    <row r="1306" spans="2:15" ht="15.75" thickBot="1">
      <c r="B1306" s="3"/>
      <c r="C1306" s="3"/>
      <c r="D1306" s="3"/>
      <c r="E1306" s="3"/>
      <c r="G1306" s="3"/>
      <c r="I1306" s="3"/>
      <c r="J1306" s="3"/>
      <c r="K1306" s="3"/>
      <c r="L1306" s="3"/>
      <c r="M1306" s="3"/>
      <c r="O1306" s="3"/>
    </row>
    <row r="1307" spans="2:15" ht="15.75" thickBot="1">
      <c r="B1307" s="3"/>
      <c r="C1307" s="3"/>
      <c r="D1307" s="3"/>
      <c r="E1307" s="3"/>
      <c r="G1307" s="3"/>
      <c r="I1307" s="3"/>
      <c r="J1307" s="3"/>
      <c r="K1307" s="3"/>
      <c r="L1307" s="3"/>
      <c r="M1307" s="3"/>
      <c r="O1307" s="3"/>
    </row>
    <row r="1308" spans="2:15" ht="15.75" thickBot="1">
      <c r="B1308" s="3"/>
      <c r="C1308" s="3"/>
      <c r="D1308" s="3"/>
      <c r="E1308" s="3"/>
      <c r="G1308" s="3"/>
      <c r="I1308" s="3"/>
      <c r="J1308" s="3"/>
      <c r="K1308" s="3"/>
      <c r="L1308" s="3"/>
      <c r="M1308" s="3"/>
      <c r="O1308" s="3"/>
    </row>
    <row r="1309" spans="2:15" ht="15.75" thickBot="1">
      <c r="B1309" s="3"/>
      <c r="C1309" s="3"/>
      <c r="D1309" s="3"/>
      <c r="E1309" s="3"/>
      <c r="G1309" s="3"/>
      <c r="I1309" s="3"/>
      <c r="J1309" s="3"/>
      <c r="K1309" s="3"/>
      <c r="L1309" s="3"/>
      <c r="M1309" s="3"/>
      <c r="O1309" s="3"/>
    </row>
    <row r="1310" spans="2:15" ht="15.75" thickBot="1">
      <c r="B1310" s="3"/>
      <c r="C1310" s="3"/>
      <c r="D1310" s="3"/>
      <c r="E1310" s="3"/>
      <c r="G1310" s="3"/>
      <c r="I1310" s="3"/>
      <c r="J1310" s="3"/>
      <c r="K1310" s="3"/>
      <c r="L1310" s="3"/>
      <c r="M1310" s="3"/>
      <c r="O1310" s="3"/>
    </row>
    <row r="1311" spans="2:15" ht="15.75" thickBot="1">
      <c r="B1311" s="3"/>
      <c r="C1311" s="3"/>
      <c r="D1311" s="3"/>
      <c r="E1311" s="3"/>
      <c r="G1311" s="3"/>
      <c r="I1311" s="3"/>
      <c r="J1311" s="3"/>
      <c r="K1311" s="3"/>
      <c r="L1311" s="3"/>
      <c r="M1311" s="3"/>
      <c r="O1311" s="3"/>
    </row>
    <row r="1312" spans="2:15" ht="15.75" thickBot="1">
      <c r="B1312" s="3"/>
      <c r="C1312" s="3"/>
      <c r="D1312" s="3"/>
      <c r="E1312" s="3"/>
      <c r="G1312" s="3"/>
      <c r="I1312" s="3"/>
      <c r="J1312" s="3"/>
      <c r="K1312" s="3"/>
      <c r="L1312" s="3"/>
      <c r="M1312" s="3"/>
      <c r="O1312" s="3"/>
    </row>
    <row r="1313" spans="2:15" ht="15.75" thickBot="1">
      <c r="B1313" s="3"/>
      <c r="C1313" s="3"/>
      <c r="D1313" s="3"/>
      <c r="E1313" s="3"/>
      <c r="G1313" s="3"/>
      <c r="I1313" s="3"/>
      <c r="J1313" s="3"/>
      <c r="K1313" s="3"/>
      <c r="L1313" s="3"/>
      <c r="M1313" s="3"/>
      <c r="O1313" s="3"/>
    </row>
    <row r="1314" spans="2:15" ht="15.75" thickBot="1">
      <c r="B1314" s="3"/>
      <c r="C1314" s="3"/>
      <c r="D1314" s="3"/>
      <c r="E1314" s="3"/>
      <c r="G1314" s="3"/>
      <c r="I1314" s="3"/>
      <c r="J1314" s="3"/>
      <c r="K1314" s="3"/>
      <c r="L1314" s="3"/>
      <c r="M1314" s="3"/>
      <c r="O1314" s="3"/>
    </row>
    <row r="1315" spans="2:15" ht="15.75" thickBot="1">
      <c r="B1315" s="3"/>
      <c r="C1315" s="3"/>
      <c r="D1315" s="3"/>
      <c r="E1315" s="3"/>
      <c r="G1315" s="3"/>
      <c r="I1315" s="3"/>
      <c r="J1315" s="3"/>
      <c r="K1315" s="3"/>
      <c r="L1315" s="3"/>
      <c r="M1315" s="3"/>
      <c r="O1315" s="3"/>
    </row>
    <row r="1316" spans="2:15" ht="15.75" thickBot="1">
      <c r="B1316" s="3"/>
      <c r="C1316" s="3"/>
      <c r="D1316" s="3"/>
      <c r="E1316" s="3"/>
      <c r="G1316" s="3"/>
      <c r="I1316" s="3"/>
      <c r="J1316" s="3"/>
      <c r="K1316" s="3"/>
      <c r="L1316" s="3"/>
      <c r="M1316" s="3"/>
      <c r="O1316" s="3"/>
    </row>
    <row r="1317" spans="2:15" ht="15.75" thickBot="1">
      <c r="B1317" s="3"/>
      <c r="C1317" s="3"/>
      <c r="D1317" s="3"/>
      <c r="E1317" s="3"/>
      <c r="G1317" s="3"/>
      <c r="I1317" s="3"/>
      <c r="J1317" s="3"/>
      <c r="K1317" s="3"/>
      <c r="L1317" s="3"/>
      <c r="M1317" s="3"/>
      <c r="O1317" s="3"/>
    </row>
    <row r="1318" spans="2:15" ht="15.75" thickBot="1">
      <c r="B1318" s="3"/>
      <c r="C1318" s="3"/>
      <c r="D1318" s="3"/>
      <c r="E1318" s="3"/>
      <c r="G1318" s="3"/>
      <c r="I1318" s="3"/>
      <c r="J1318" s="3"/>
      <c r="K1318" s="3"/>
      <c r="L1318" s="3"/>
      <c r="M1318" s="3"/>
      <c r="O1318" s="3"/>
    </row>
    <row r="1319" spans="2:15" ht="15.75" thickBot="1">
      <c r="B1319" s="3"/>
      <c r="C1319" s="3"/>
      <c r="D1319" s="3"/>
      <c r="E1319" s="3"/>
      <c r="G1319" s="3"/>
      <c r="I1319" s="3"/>
      <c r="J1319" s="3"/>
      <c r="K1319" s="3"/>
      <c r="L1319" s="3"/>
      <c r="M1319" s="3"/>
      <c r="O1319" s="3"/>
    </row>
    <row r="1320" spans="2:15" ht="15.75" thickBot="1">
      <c r="B1320" s="3"/>
      <c r="C1320" s="3"/>
      <c r="D1320" s="3"/>
      <c r="E1320" s="3"/>
      <c r="G1320" s="3"/>
      <c r="I1320" s="3"/>
      <c r="J1320" s="3"/>
      <c r="K1320" s="3"/>
      <c r="L1320" s="3"/>
      <c r="M1320" s="3"/>
      <c r="O1320" s="3"/>
    </row>
    <row r="1321" spans="2:15" ht="15.75" thickBot="1">
      <c r="B1321" s="3"/>
      <c r="C1321" s="3"/>
      <c r="D1321" s="3"/>
      <c r="E1321" s="3"/>
      <c r="G1321" s="3"/>
      <c r="I1321" s="3"/>
      <c r="J1321" s="3"/>
      <c r="K1321" s="3"/>
      <c r="L1321" s="3"/>
      <c r="M1321" s="3"/>
      <c r="O1321" s="3"/>
    </row>
    <row r="1322" spans="2:15" ht="15.75" thickBot="1">
      <c r="B1322" s="3"/>
      <c r="C1322" s="3"/>
      <c r="D1322" s="3"/>
      <c r="E1322" s="3"/>
      <c r="G1322" s="3"/>
      <c r="I1322" s="3"/>
      <c r="J1322" s="3"/>
      <c r="K1322" s="3"/>
      <c r="L1322" s="3"/>
      <c r="M1322" s="3"/>
      <c r="O1322" s="3"/>
    </row>
    <row r="1323" spans="2:15" ht="15.75" thickBot="1">
      <c r="B1323" s="3"/>
      <c r="C1323" s="3"/>
      <c r="D1323" s="3"/>
      <c r="E1323" s="3"/>
      <c r="G1323" s="3"/>
      <c r="I1323" s="3"/>
      <c r="J1323" s="3"/>
      <c r="K1323" s="3"/>
      <c r="L1323" s="3"/>
      <c r="M1323" s="3"/>
      <c r="O1323" s="3"/>
    </row>
    <row r="1324" spans="2:15" ht="15.75" thickBot="1">
      <c r="B1324" s="3"/>
      <c r="C1324" s="3"/>
      <c r="D1324" s="3"/>
      <c r="E1324" s="3"/>
      <c r="G1324" s="3"/>
      <c r="I1324" s="3"/>
      <c r="J1324" s="3"/>
      <c r="K1324" s="3"/>
      <c r="L1324" s="3"/>
      <c r="M1324" s="3"/>
      <c r="O1324" s="3"/>
    </row>
    <row r="1325" spans="2:15" ht="15.75" thickBot="1">
      <c r="B1325" s="3"/>
      <c r="C1325" s="3"/>
      <c r="D1325" s="3"/>
      <c r="E1325" s="3"/>
      <c r="G1325" s="3"/>
      <c r="I1325" s="3"/>
      <c r="J1325" s="3"/>
      <c r="K1325" s="3"/>
      <c r="L1325" s="3"/>
      <c r="M1325" s="3"/>
      <c r="O1325" s="3"/>
    </row>
    <row r="1326" spans="2:15" ht="15.75" thickBot="1">
      <c r="B1326" s="3"/>
      <c r="C1326" s="3"/>
      <c r="D1326" s="3"/>
      <c r="E1326" s="3"/>
      <c r="G1326" s="3"/>
      <c r="I1326" s="3"/>
      <c r="J1326" s="3"/>
      <c r="K1326" s="3"/>
      <c r="L1326" s="3"/>
      <c r="M1326" s="3"/>
      <c r="O1326" s="3"/>
    </row>
    <row r="1327" spans="2:15" ht="15.75" thickBot="1">
      <c r="B1327" s="3"/>
      <c r="C1327" s="3"/>
      <c r="D1327" s="3"/>
      <c r="E1327" s="3"/>
      <c r="G1327" s="3"/>
      <c r="I1327" s="3"/>
      <c r="J1327" s="3"/>
      <c r="K1327" s="3"/>
      <c r="L1327" s="3"/>
      <c r="M1327" s="3"/>
      <c r="O1327" s="3"/>
    </row>
    <row r="1328" spans="2:15" ht="15.75" thickBot="1">
      <c r="B1328" s="3"/>
      <c r="C1328" s="3"/>
      <c r="D1328" s="3"/>
      <c r="E1328" s="3"/>
      <c r="G1328" s="3"/>
      <c r="I1328" s="3"/>
      <c r="J1328" s="3"/>
      <c r="K1328" s="3"/>
      <c r="L1328" s="3"/>
      <c r="M1328" s="3"/>
      <c r="O1328" s="3"/>
    </row>
    <row r="1329" spans="2:15" ht="15.75" thickBot="1">
      <c r="B1329" s="3"/>
      <c r="C1329" s="3"/>
      <c r="D1329" s="3"/>
      <c r="E1329" s="3"/>
      <c r="G1329" s="3"/>
      <c r="I1329" s="3"/>
      <c r="J1329" s="3"/>
      <c r="K1329" s="3"/>
      <c r="L1329" s="3"/>
      <c r="M1329" s="3"/>
      <c r="O1329" s="3"/>
    </row>
    <row r="1330" spans="2:15" ht="15.75" thickBot="1">
      <c r="B1330" s="3"/>
      <c r="C1330" s="3"/>
      <c r="D1330" s="3"/>
      <c r="E1330" s="3"/>
      <c r="G1330" s="3"/>
      <c r="I1330" s="3"/>
      <c r="J1330" s="3"/>
      <c r="K1330" s="3"/>
      <c r="L1330" s="3"/>
      <c r="M1330" s="3"/>
      <c r="O1330" s="3"/>
    </row>
    <row r="1331" spans="2:15" ht="15.75" thickBot="1">
      <c r="B1331" s="3"/>
      <c r="C1331" s="3"/>
      <c r="D1331" s="3"/>
      <c r="E1331" s="3"/>
      <c r="G1331" s="3"/>
      <c r="I1331" s="3"/>
      <c r="J1331" s="3"/>
      <c r="K1331" s="3"/>
      <c r="L1331" s="3"/>
      <c r="M1331" s="3"/>
      <c r="O1331" s="3"/>
    </row>
    <row r="1332" spans="2:15" ht="15.75" thickBot="1">
      <c r="B1332" s="3"/>
      <c r="C1332" s="3"/>
      <c r="D1332" s="3"/>
      <c r="E1332" s="3"/>
      <c r="G1332" s="3"/>
      <c r="I1332" s="3"/>
      <c r="J1332" s="3"/>
      <c r="K1332" s="3"/>
      <c r="L1332" s="3"/>
      <c r="M1332" s="3"/>
      <c r="O1332" s="3"/>
    </row>
    <row r="1333" spans="2:15" ht="15.75" thickBot="1">
      <c r="B1333" s="3"/>
      <c r="C1333" s="3"/>
      <c r="D1333" s="3"/>
      <c r="E1333" s="3"/>
      <c r="G1333" s="3"/>
      <c r="I1333" s="3"/>
      <c r="J1333" s="3"/>
      <c r="K1333" s="3"/>
      <c r="L1333" s="3"/>
      <c r="M1333" s="3"/>
      <c r="O1333" s="3"/>
    </row>
    <row r="1334" spans="2:15" ht="15.75" thickBot="1">
      <c r="B1334" s="3"/>
      <c r="C1334" s="3"/>
      <c r="D1334" s="3"/>
      <c r="E1334" s="3"/>
      <c r="G1334" s="3"/>
      <c r="I1334" s="3"/>
      <c r="J1334" s="3"/>
      <c r="K1334" s="3"/>
      <c r="L1334" s="3"/>
      <c r="M1334" s="3"/>
      <c r="O1334" s="3"/>
    </row>
    <row r="1335" spans="2:15" ht="15.75" thickBot="1">
      <c r="B1335" s="3"/>
      <c r="C1335" s="3"/>
      <c r="D1335" s="3"/>
      <c r="E1335" s="3"/>
      <c r="G1335" s="3"/>
      <c r="I1335" s="3"/>
      <c r="J1335" s="3"/>
      <c r="K1335" s="3"/>
      <c r="L1335" s="3"/>
      <c r="M1335" s="3"/>
      <c r="O1335" s="3"/>
    </row>
    <row r="1336" spans="2:15" ht="15.75" thickBot="1">
      <c r="B1336" s="3"/>
      <c r="C1336" s="3"/>
      <c r="D1336" s="3"/>
      <c r="E1336" s="3"/>
      <c r="G1336" s="3"/>
      <c r="I1336" s="3"/>
      <c r="J1336" s="3"/>
      <c r="K1336" s="3"/>
      <c r="L1336" s="3"/>
      <c r="M1336" s="3"/>
      <c r="O1336" s="3"/>
    </row>
    <row r="1337" spans="2:15" ht="15.75" thickBot="1">
      <c r="B1337" s="3"/>
      <c r="C1337" s="3"/>
      <c r="D1337" s="3"/>
      <c r="E1337" s="3"/>
      <c r="G1337" s="3"/>
      <c r="I1337" s="3"/>
      <c r="J1337" s="3"/>
      <c r="K1337" s="3"/>
      <c r="L1337" s="3"/>
      <c r="M1337" s="3"/>
      <c r="O1337" s="3"/>
    </row>
    <row r="1338" spans="2:15" ht="15.75" thickBot="1">
      <c r="B1338" s="3"/>
      <c r="C1338" s="3"/>
      <c r="D1338" s="3"/>
      <c r="E1338" s="3"/>
      <c r="G1338" s="3"/>
      <c r="I1338" s="3"/>
      <c r="J1338" s="3"/>
      <c r="K1338" s="3"/>
      <c r="L1338" s="3"/>
      <c r="M1338" s="3"/>
      <c r="O1338" s="3"/>
    </row>
    <row r="1339" spans="2:15" ht="15.75" thickBot="1">
      <c r="B1339" s="3"/>
      <c r="C1339" s="3"/>
      <c r="D1339" s="3"/>
      <c r="E1339" s="3"/>
      <c r="G1339" s="3"/>
      <c r="I1339" s="3"/>
      <c r="J1339" s="3"/>
      <c r="K1339" s="3"/>
      <c r="L1339" s="3"/>
      <c r="M1339" s="3"/>
      <c r="O1339" s="3"/>
    </row>
    <row r="1340" spans="2:15" ht="15.75" thickBot="1">
      <c r="B1340" s="3"/>
      <c r="C1340" s="3"/>
      <c r="D1340" s="3"/>
      <c r="E1340" s="3"/>
      <c r="G1340" s="3"/>
      <c r="I1340" s="3"/>
      <c r="J1340" s="3"/>
      <c r="K1340" s="3"/>
      <c r="L1340" s="3"/>
      <c r="M1340" s="3"/>
      <c r="O1340" s="3"/>
    </row>
    <row r="1341" spans="2:15" ht="15.75" thickBot="1">
      <c r="B1341" s="3"/>
      <c r="C1341" s="3"/>
      <c r="D1341" s="3"/>
      <c r="E1341" s="3"/>
      <c r="G1341" s="3"/>
      <c r="I1341" s="3"/>
      <c r="J1341" s="3"/>
      <c r="K1341" s="3"/>
      <c r="L1341" s="3"/>
      <c r="M1341" s="3"/>
      <c r="O1341" s="3"/>
    </row>
    <row r="1342" spans="2:15" ht="15.75" thickBot="1">
      <c r="B1342" s="3"/>
      <c r="C1342" s="3"/>
      <c r="D1342" s="3"/>
      <c r="E1342" s="3"/>
      <c r="G1342" s="3"/>
      <c r="I1342" s="3"/>
      <c r="J1342" s="3"/>
      <c r="K1342" s="3"/>
      <c r="L1342" s="3"/>
      <c r="M1342" s="3"/>
      <c r="O1342" s="3"/>
    </row>
    <row r="1343" spans="2:15" ht="15.75" thickBot="1">
      <c r="B1343" s="3"/>
      <c r="C1343" s="3"/>
      <c r="D1343" s="3"/>
      <c r="E1343" s="3"/>
      <c r="G1343" s="3"/>
      <c r="I1343" s="3"/>
      <c r="J1343" s="3"/>
      <c r="K1343" s="3"/>
      <c r="L1343" s="3"/>
      <c r="M1343" s="3"/>
      <c r="O1343" s="3"/>
    </row>
    <row r="1344" spans="2:15" ht="15.75" thickBot="1">
      <c r="B1344" s="3"/>
      <c r="C1344" s="3"/>
      <c r="D1344" s="3"/>
      <c r="E1344" s="3"/>
      <c r="G1344" s="3"/>
      <c r="I1344" s="3"/>
      <c r="J1344" s="3"/>
      <c r="K1344" s="3"/>
      <c r="L1344" s="3"/>
      <c r="M1344" s="3"/>
      <c r="O1344" s="3"/>
    </row>
    <row r="1345" spans="2:15" ht="15.75" thickBot="1">
      <c r="B1345" s="3"/>
      <c r="C1345" s="3"/>
      <c r="D1345" s="3"/>
      <c r="E1345" s="3"/>
      <c r="G1345" s="3"/>
      <c r="I1345" s="3"/>
      <c r="J1345" s="3"/>
      <c r="K1345" s="3"/>
      <c r="L1345" s="3"/>
      <c r="M1345" s="3"/>
      <c r="O1345" s="3"/>
    </row>
    <row r="1346" spans="2:15" ht="15.75" thickBot="1">
      <c r="B1346" s="3"/>
      <c r="C1346" s="3"/>
      <c r="D1346" s="3"/>
      <c r="E1346" s="3"/>
      <c r="G1346" s="3"/>
      <c r="I1346" s="3"/>
      <c r="J1346" s="3"/>
      <c r="K1346" s="3"/>
      <c r="L1346" s="3"/>
      <c r="M1346" s="3"/>
      <c r="O1346" s="3"/>
    </row>
    <row r="1347" spans="2:15" ht="15.75" thickBot="1">
      <c r="B1347" s="3"/>
      <c r="C1347" s="3"/>
      <c r="D1347" s="3"/>
      <c r="E1347" s="3"/>
      <c r="G1347" s="3"/>
      <c r="I1347" s="3"/>
      <c r="J1347" s="3"/>
      <c r="K1347" s="3"/>
      <c r="L1347" s="3"/>
      <c r="M1347" s="3"/>
      <c r="O1347" s="3"/>
    </row>
    <row r="1348" spans="2:15" ht="15.75" thickBot="1">
      <c r="B1348" s="3"/>
      <c r="C1348" s="3"/>
      <c r="D1348" s="3"/>
      <c r="E1348" s="3"/>
      <c r="G1348" s="3"/>
      <c r="I1348" s="3"/>
      <c r="J1348" s="3"/>
      <c r="K1348" s="3"/>
      <c r="L1348" s="3"/>
      <c r="M1348" s="3"/>
      <c r="O1348" s="3"/>
    </row>
    <row r="1349" spans="2:15" ht="15.75" thickBot="1">
      <c r="B1349" s="3"/>
      <c r="C1349" s="3"/>
      <c r="D1349" s="3"/>
      <c r="E1349" s="3"/>
      <c r="G1349" s="3"/>
      <c r="I1349" s="3"/>
      <c r="J1349" s="3"/>
      <c r="K1349" s="3"/>
      <c r="L1349" s="3"/>
      <c r="M1349" s="3"/>
      <c r="O1349" s="3"/>
    </row>
    <row r="1350" spans="2:15" ht="15.75" thickBot="1">
      <c r="B1350" s="3"/>
      <c r="C1350" s="3"/>
      <c r="D1350" s="3"/>
      <c r="E1350" s="3"/>
      <c r="G1350" s="3"/>
      <c r="I1350" s="3"/>
      <c r="J1350" s="3"/>
      <c r="K1350" s="3"/>
      <c r="L1350" s="3"/>
      <c r="M1350" s="3"/>
      <c r="O1350" s="3"/>
    </row>
    <row r="1351" spans="2:15" ht="15.75" thickBot="1">
      <c r="B1351" s="3"/>
      <c r="C1351" s="3"/>
      <c r="D1351" s="3"/>
      <c r="E1351" s="3"/>
      <c r="G1351" s="3"/>
      <c r="I1351" s="3"/>
      <c r="J1351" s="3"/>
      <c r="K1351" s="3"/>
      <c r="L1351" s="3"/>
      <c r="M1351" s="3"/>
      <c r="O1351" s="3"/>
    </row>
    <row r="1352" spans="2:15" ht="15.75" thickBot="1">
      <c r="B1352" s="3"/>
      <c r="C1352" s="3"/>
      <c r="D1352" s="3"/>
      <c r="E1352" s="3"/>
      <c r="G1352" s="3"/>
      <c r="I1352" s="3"/>
      <c r="J1352" s="3"/>
      <c r="K1352" s="3"/>
      <c r="L1352" s="3"/>
      <c r="M1352" s="3"/>
      <c r="O1352" s="3"/>
    </row>
    <row r="1353" spans="2:15" ht="15.75" thickBot="1">
      <c r="B1353" s="3"/>
      <c r="C1353" s="3"/>
      <c r="D1353" s="3"/>
      <c r="E1353" s="3"/>
      <c r="G1353" s="3"/>
      <c r="I1353" s="3"/>
      <c r="J1353" s="3"/>
      <c r="K1353" s="3"/>
      <c r="L1353" s="3"/>
      <c r="M1353" s="3"/>
      <c r="O1353" s="3"/>
    </row>
    <row r="1354" spans="2:15" ht="15.75" thickBot="1">
      <c r="B1354" s="3"/>
      <c r="C1354" s="3"/>
      <c r="D1354" s="3"/>
      <c r="E1354" s="3"/>
      <c r="G1354" s="3"/>
      <c r="I1354" s="3"/>
      <c r="J1354" s="3"/>
      <c r="K1354" s="3"/>
      <c r="L1354" s="3"/>
      <c r="M1354" s="3"/>
      <c r="O1354" s="3"/>
    </row>
    <row r="1355" spans="2:15" ht="15.75" thickBot="1">
      <c r="B1355" s="3"/>
      <c r="C1355" s="3"/>
      <c r="D1355" s="3"/>
      <c r="E1355" s="3"/>
      <c r="G1355" s="3"/>
      <c r="I1355" s="3"/>
      <c r="J1355" s="3"/>
      <c r="K1355" s="3"/>
      <c r="L1355" s="3"/>
      <c r="M1355" s="3"/>
      <c r="O1355" s="3"/>
    </row>
    <row r="1356" spans="2:15" ht="15.75" thickBot="1">
      <c r="B1356" s="3"/>
      <c r="C1356" s="3"/>
      <c r="D1356" s="3"/>
      <c r="E1356" s="3"/>
      <c r="G1356" s="3"/>
      <c r="I1356" s="3"/>
      <c r="J1356" s="3"/>
      <c r="K1356" s="3"/>
      <c r="L1356" s="3"/>
      <c r="M1356" s="3"/>
      <c r="O1356" s="3"/>
    </row>
    <row r="1357" spans="2:15" ht="15.75" thickBot="1">
      <c r="B1357" s="3"/>
      <c r="C1357" s="3"/>
      <c r="D1357" s="3"/>
      <c r="E1357" s="3"/>
      <c r="G1357" s="3"/>
      <c r="I1357" s="3"/>
      <c r="J1357" s="3"/>
      <c r="K1357" s="3"/>
      <c r="L1357" s="3"/>
      <c r="M1357" s="3"/>
      <c r="O1357" s="3"/>
    </row>
    <row r="1358" spans="2:15" ht="15.75" thickBot="1">
      <c r="B1358" s="3"/>
      <c r="C1358" s="3"/>
      <c r="D1358" s="3"/>
      <c r="E1358" s="3"/>
      <c r="G1358" s="3"/>
      <c r="I1358" s="3"/>
      <c r="J1358" s="3"/>
      <c r="K1358" s="3"/>
      <c r="L1358" s="3"/>
      <c r="M1358" s="3"/>
      <c r="O1358" s="3"/>
    </row>
    <row r="1359" spans="2:15" ht="15.75" thickBot="1">
      <c r="B1359" s="3"/>
      <c r="C1359" s="3"/>
      <c r="D1359" s="3"/>
      <c r="E1359" s="3"/>
      <c r="G1359" s="3"/>
      <c r="I1359" s="3"/>
      <c r="J1359" s="3"/>
      <c r="K1359" s="3"/>
      <c r="L1359" s="3"/>
      <c r="M1359" s="3"/>
      <c r="O1359" s="3"/>
    </row>
    <row r="1360" spans="2:15" ht="15.75" thickBot="1">
      <c r="B1360" s="3"/>
      <c r="C1360" s="3"/>
      <c r="D1360" s="3"/>
      <c r="E1360" s="3"/>
      <c r="G1360" s="3"/>
      <c r="I1360" s="3"/>
      <c r="J1360" s="3"/>
      <c r="K1360" s="3"/>
      <c r="L1360" s="3"/>
      <c r="M1360" s="3"/>
      <c r="O1360" s="3"/>
    </row>
    <row r="1361" spans="2:15" ht="15.75" thickBot="1">
      <c r="B1361" s="3"/>
      <c r="C1361" s="3"/>
      <c r="D1361" s="3"/>
      <c r="E1361" s="3"/>
      <c r="G1361" s="3"/>
      <c r="I1361" s="3"/>
      <c r="J1361" s="3"/>
      <c r="K1361" s="3"/>
      <c r="L1361" s="3"/>
      <c r="M1361" s="3"/>
      <c r="O1361" s="3"/>
    </row>
    <row r="1362" spans="2:15" ht="15.75" thickBot="1">
      <c r="B1362" s="3"/>
      <c r="C1362" s="3"/>
      <c r="D1362" s="3"/>
      <c r="E1362" s="3"/>
      <c r="G1362" s="3"/>
      <c r="I1362" s="3"/>
      <c r="J1362" s="3"/>
      <c r="K1362" s="3"/>
      <c r="L1362" s="3"/>
      <c r="M1362" s="3"/>
      <c r="O1362" s="3"/>
    </row>
    <row r="1363" spans="2:15" ht="15.75" thickBot="1">
      <c r="C1363" s="3"/>
      <c r="D1363" s="3"/>
      <c r="E1363" s="3"/>
      <c r="G1363" s="3"/>
      <c r="I1363" s="3"/>
      <c r="J1363" s="3"/>
      <c r="K1363" s="3"/>
      <c r="L1363" s="3"/>
      <c r="M1363" s="3"/>
      <c r="O1363" s="3"/>
    </row>
    <row r="1364" spans="2:15" ht="15.75" thickBot="1">
      <c r="C1364" s="3"/>
      <c r="D1364" s="3"/>
      <c r="E1364" s="3"/>
      <c r="G1364" s="3"/>
      <c r="I1364" s="3"/>
      <c r="J1364" s="3"/>
      <c r="K1364" s="3"/>
      <c r="L1364" s="3"/>
      <c r="M1364" s="3"/>
      <c r="O1364" s="3"/>
    </row>
    <row r="1365" spans="2:15" ht="15.75" thickBot="1">
      <c r="C1365" s="3"/>
      <c r="D1365" s="3"/>
      <c r="E1365" s="3"/>
      <c r="G1365" s="3"/>
      <c r="I1365" s="3"/>
      <c r="J1365" s="3"/>
      <c r="K1365" s="3"/>
      <c r="L1365" s="3"/>
      <c r="M1365" s="3"/>
      <c r="O1365" s="3"/>
    </row>
    <row r="1366" spans="2:15" ht="15.75" thickBot="1">
      <c r="C1366" s="3"/>
      <c r="D1366" s="3"/>
      <c r="E1366" s="3"/>
      <c r="G1366" s="3"/>
      <c r="I1366" s="3"/>
      <c r="J1366" s="3"/>
      <c r="K1366" s="3"/>
      <c r="L1366" s="3"/>
      <c r="M1366" s="3"/>
      <c r="O1366" s="3"/>
    </row>
    <row r="1367" spans="2:15" ht="15.75" thickBot="1">
      <c r="C1367" s="3"/>
      <c r="D1367" s="3"/>
      <c r="E1367" s="3"/>
      <c r="G1367" s="3"/>
      <c r="I1367" s="3"/>
      <c r="J1367" s="3"/>
      <c r="K1367" s="3"/>
      <c r="L1367" s="3"/>
      <c r="M1367" s="3"/>
      <c r="O1367" s="3"/>
    </row>
    <row r="1368" spans="2:15" ht="15.75" thickBot="1">
      <c r="C1368" s="3"/>
      <c r="D1368" s="3"/>
      <c r="E1368" s="3"/>
      <c r="G1368" s="3"/>
      <c r="I1368" s="3"/>
      <c r="J1368" s="3"/>
      <c r="K1368" s="3"/>
      <c r="L1368" s="3"/>
      <c r="M1368" s="3"/>
      <c r="O1368" s="3"/>
    </row>
    <row r="1369" spans="2:15" ht="15.75" thickBot="1">
      <c r="C1369" s="3"/>
      <c r="D1369" s="3"/>
      <c r="E1369" s="3"/>
      <c r="G1369" s="3"/>
      <c r="I1369" s="3"/>
      <c r="J1369" s="3"/>
      <c r="K1369" s="3"/>
      <c r="L1369" s="3"/>
      <c r="M1369" s="3"/>
      <c r="O1369" s="3"/>
    </row>
    <row r="1370" spans="2:15" ht="15.75" thickBot="1">
      <c r="C1370" s="3"/>
      <c r="D1370" s="3"/>
      <c r="E1370" s="3"/>
      <c r="G1370" s="3"/>
      <c r="I1370" s="3"/>
      <c r="J1370" s="3"/>
      <c r="K1370" s="3"/>
      <c r="L1370" s="3"/>
      <c r="M1370" s="3"/>
      <c r="O1370" s="3"/>
    </row>
    <row r="1371" spans="2:15" ht="15.75" thickBot="1">
      <c r="C1371" s="3"/>
      <c r="D1371" s="3"/>
      <c r="E1371" s="3"/>
      <c r="G1371" s="3"/>
      <c r="I1371" s="3"/>
      <c r="J1371" s="3"/>
      <c r="K1371" s="3"/>
      <c r="L1371" s="3"/>
      <c r="M1371" s="3"/>
      <c r="O1371" s="3"/>
    </row>
    <row r="1372" spans="2:15" ht="15.75" thickBot="1">
      <c r="C1372" s="3"/>
      <c r="D1372" s="3"/>
      <c r="E1372" s="3"/>
      <c r="G1372" s="3"/>
      <c r="I1372" s="3"/>
      <c r="J1372" s="3"/>
      <c r="K1372" s="3"/>
      <c r="L1372" s="3"/>
      <c r="M1372" s="3"/>
      <c r="O1372" s="3"/>
    </row>
    <row r="1373" spans="2:15" ht="15.75" thickBot="1">
      <c r="C1373" s="3"/>
      <c r="D1373" s="3"/>
      <c r="E1373" s="3"/>
      <c r="G1373" s="3"/>
      <c r="I1373" s="3"/>
      <c r="J1373" s="3"/>
      <c r="K1373" s="3"/>
      <c r="L1373" s="3"/>
      <c r="M1373" s="3"/>
      <c r="O1373" s="3"/>
    </row>
    <row r="1374" spans="2:15" ht="15.75" thickBot="1">
      <c r="C1374" s="3"/>
      <c r="D1374" s="3"/>
      <c r="E1374" s="3"/>
      <c r="G1374" s="3"/>
      <c r="I1374" s="3"/>
      <c r="J1374" s="3"/>
      <c r="K1374" s="3"/>
      <c r="L1374" s="3"/>
      <c r="M1374" s="3"/>
      <c r="O1374" s="3"/>
    </row>
    <row r="1375" spans="2:15" ht="15.75" thickBot="1">
      <c r="C1375" s="3"/>
      <c r="D1375" s="3"/>
      <c r="E1375" s="3"/>
      <c r="G1375" s="3"/>
      <c r="I1375" s="3"/>
      <c r="J1375" s="3"/>
      <c r="K1375" s="3"/>
      <c r="L1375" s="3"/>
      <c r="M1375" s="3"/>
      <c r="O1375" s="3"/>
    </row>
    <row r="1376" spans="2:15" ht="15.75" thickBot="1">
      <c r="C1376" s="3"/>
      <c r="D1376" s="3"/>
      <c r="E1376" s="3"/>
      <c r="G1376" s="3"/>
      <c r="I1376" s="3"/>
      <c r="J1376" s="3"/>
      <c r="K1376" s="3"/>
      <c r="L1376" s="3"/>
      <c r="M1376" s="3"/>
      <c r="O1376" s="3"/>
    </row>
    <row r="1377" spans="3:15" ht="15.75" thickBot="1">
      <c r="C1377" s="3"/>
      <c r="D1377" s="3"/>
      <c r="E1377" s="3"/>
      <c r="G1377" s="3"/>
      <c r="I1377" s="3"/>
      <c r="J1377" s="3"/>
      <c r="K1377" s="3"/>
      <c r="L1377" s="3"/>
      <c r="M1377" s="3"/>
      <c r="O1377" s="3"/>
    </row>
    <row r="1378" spans="3:15" ht="15.75" thickBot="1">
      <c r="C1378" s="3"/>
      <c r="D1378" s="3"/>
      <c r="E1378" s="3"/>
      <c r="G1378" s="3"/>
      <c r="I1378" s="3"/>
      <c r="J1378" s="3"/>
      <c r="K1378" s="3"/>
      <c r="L1378" s="3"/>
      <c r="M1378" s="3"/>
      <c r="O1378" s="3"/>
    </row>
    <row r="1379" spans="3:15" ht="15.75" thickBot="1">
      <c r="C1379" s="3"/>
      <c r="D1379" s="3"/>
      <c r="E1379" s="3"/>
      <c r="G1379" s="3"/>
      <c r="I1379" s="3"/>
      <c r="J1379" s="3"/>
      <c r="K1379" s="3"/>
      <c r="L1379" s="3"/>
      <c r="M1379" s="3"/>
      <c r="O1379" s="3"/>
    </row>
    <row r="1380" spans="3:15" ht="15.75" thickBot="1">
      <c r="C1380" s="3"/>
      <c r="D1380" s="3"/>
      <c r="E1380" s="3"/>
      <c r="G1380" s="3"/>
      <c r="I1380" s="3"/>
      <c r="J1380" s="3"/>
      <c r="K1380" s="3"/>
      <c r="L1380" s="3"/>
      <c r="M1380" s="3"/>
      <c r="O1380" s="3"/>
    </row>
    <row r="1381" spans="3:15" ht="15.75" thickBot="1">
      <c r="C1381" s="3"/>
      <c r="D1381" s="3"/>
      <c r="E1381" s="3"/>
      <c r="G1381" s="3"/>
      <c r="I1381" s="3"/>
      <c r="J1381" s="3"/>
      <c r="K1381" s="3"/>
      <c r="L1381" s="3"/>
      <c r="M1381" s="3"/>
      <c r="O1381" s="3"/>
    </row>
    <row r="1382" spans="3:15" ht="15.75" thickBot="1">
      <c r="C1382" s="3"/>
      <c r="D1382" s="3"/>
      <c r="E1382" s="3"/>
      <c r="G1382" s="3"/>
      <c r="I1382" s="3"/>
      <c r="J1382" s="3"/>
      <c r="K1382" s="3"/>
      <c r="L1382" s="3"/>
      <c r="M1382" s="3"/>
      <c r="O1382" s="3"/>
    </row>
    <row r="1383" spans="3:15" ht="15.75" thickBot="1">
      <c r="C1383" s="3"/>
      <c r="D1383" s="3"/>
      <c r="E1383" s="3"/>
      <c r="G1383" s="3"/>
      <c r="I1383" s="3"/>
      <c r="J1383" s="3"/>
      <c r="K1383" s="3"/>
      <c r="L1383" s="3"/>
      <c r="M1383" s="3"/>
      <c r="O1383" s="3"/>
    </row>
    <row r="1384" spans="3:15" ht="15.75" thickBot="1">
      <c r="C1384" s="3"/>
      <c r="D1384" s="3"/>
      <c r="E1384" s="3"/>
      <c r="G1384" s="3"/>
      <c r="I1384" s="3"/>
      <c r="J1384" s="3"/>
      <c r="K1384" s="3"/>
      <c r="L1384" s="3"/>
      <c r="M1384" s="3"/>
      <c r="O1384" s="3"/>
    </row>
    <row r="1385" spans="3:15" ht="15.75" thickBot="1">
      <c r="C1385" s="3"/>
      <c r="D1385" s="3"/>
      <c r="E1385" s="3"/>
      <c r="G1385" s="3"/>
      <c r="I1385" s="3"/>
      <c r="J1385" s="3"/>
      <c r="K1385" s="3"/>
      <c r="L1385" s="3"/>
      <c r="M1385" s="3"/>
      <c r="O1385" s="3"/>
    </row>
    <row r="1386" spans="3:15" ht="15.75" thickBot="1">
      <c r="C1386" s="3"/>
      <c r="D1386" s="3"/>
      <c r="E1386" s="3"/>
      <c r="G1386" s="3"/>
      <c r="I1386" s="3"/>
      <c r="J1386" s="3"/>
      <c r="K1386" s="3"/>
      <c r="L1386" s="3"/>
      <c r="M1386" s="3"/>
      <c r="O1386" s="3"/>
    </row>
    <row r="1387" spans="3:15" ht="15.75" thickBot="1">
      <c r="C1387" s="3"/>
      <c r="D1387" s="3"/>
      <c r="E1387" s="3"/>
      <c r="G1387" s="3"/>
      <c r="I1387" s="3"/>
      <c r="J1387" s="3"/>
      <c r="K1387" s="3"/>
      <c r="L1387" s="3"/>
      <c r="M1387" s="3"/>
      <c r="O1387" s="3"/>
    </row>
    <row r="1388" spans="3:15" ht="15.75" thickBot="1">
      <c r="C1388" s="3"/>
      <c r="D1388" s="3"/>
      <c r="E1388" s="3"/>
      <c r="G1388" s="3"/>
      <c r="I1388" s="3"/>
      <c r="J1388" s="3"/>
      <c r="K1388" s="3"/>
      <c r="L1388" s="3"/>
      <c r="M1388" s="3"/>
      <c r="O1388" s="3"/>
    </row>
    <row r="1389" spans="3:15" ht="15.75" thickBot="1">
      <c r="C1389" s="3"/>
      <c r="D1389" s="3"/>
      <c r="E1389" s="3"/>
      <c r="G1389" s="3"/>
      <c r="I1389" s="3"/>
      <c r="J1389" s="3"/>
      <c r="K1389" s="3"/>
      <c r="L1389" s="3"/>
      <c r="M1389" s="3"/>
      <c r="O1389" s="3"/>
    </row>
    <row r="1390" spans="3:15" ht="15.75" thickBot="1">
      <c r="C1390" s="3"/>
      <c r="D1390" s="3"/>
      <c r="E1390" s="3"/>
      <c r="G1390" s="3"/>
      <c r="I1390" s="3"/>
      <c r="J1390" s="3"/>
      <c r="K1390" s="3"/>
      <c r="L1390" s="3"/>
      <c r="M1390" s="3"/>
      <c r="O1390" s="3"/>
    </row>
    <row r="1391" spans="3:15" ht="15.75" thickBot="1">
      <c r="C1391" s="3"/>
      <c r="D1391" s="3"/>
      <c r="E1391" s="3"/>
      <c r="G1391" s="3"/>
      <c r="I1391" s="3"/>
      <c r="J1391" s="3"/>
      <c r="K1391" s="3"/>
      <c r="L1391" s="3"/>
      <c r="M1391" s="3"/>
      <c r="O1391" s="3"/>
    </row>
    <row r="1392" spans="3:15" ht="15.75" thickBot="1">
      <c r="C1392" s="3"/>
      <c r="D1392" s="3"/>
      <c r="E1392" s="3"/>
      <c r="G1392" s="3"/>
      <c r="I1392" s="3"/>
      <c r="J1392" s="3"/>
      <c r="K1392" s="3"/>
      <c r="L1392" s="3"/>
      <c r="M1392" s="3"/>
      <c r="O1392" s="3"/>
    </row>
    <row r="1393" spans="3:15" ht="15.75" thickBot="1">
      <c r="C1393" s="3"/>
      <c r="D1393" s="3"/>
      <c r="E1393" s="3"/>
      <c r="G1393" s="3"/>
      <c r="I1393" s="3"/>
      <c r="J1393" s="3"/>
      <c r="K1393" s="3"/>
      <c r="L1393" s="3"/>
      <c r="M1393" s="3"/>
      <c r="O1393" s="3"/>
    </row>
    <row r="1394" spans="3:15" ht="15.75" thickBot="1">
      <c r="C1394" s="3"/>
      <c r="D1394" s="3"/>
      <c r="E1394" s="3"/>
      <c r="G1394" s="3"/>
      <c r="I1394" s="3"/>
      <c r="J1394" s="3"/>
      <c r="K1394" s="3"/>
      <c r="L1394" s="3"/>
      <c r="M1394" s="3"/>
      <c r="O1394" s="3"/>
    </row>
    <row r="1395" spans="3:15" ht="15.75" thickBot="1">
      <c r="C1395" s="3"/>
      <c r="D1395" s="3"/>
      <c r="E1395" s="3"/>
      <c r="G1395" s="3"/>
      <c r="I1395" s="3"/>
      <c r="J1395" s="3"/>
      <c r="K1395" s="3"/>
      <c r="L1395" s="3"/>
      <c r="M1395" s="3"/>
      <c r="O1395" s="3"/>
    </row>
    <row r="1396" spans="3:15" ht="15.75" thickBot="1">
      <c r="C1396" s="3"/>
      <c r="D1396" s="3"/>
      <c r="E1396" s="3"/>
      <c r="G1396" s="3"/>
      <c r="I1396" s="3"/>
      <c r="J1396" s="3"/>
      <c r="K1396" s="3"/>
      <c r="L1396" s="3"/>
      <c r="M1396" s="3"/>
      <c r="O1396" s="3"/>
    </row>
    <row r="1397" spans="3:15" ht="15.75" thickBot="1">
      <c r="C1397" s="3"/>
      <c r="D1397" s="3"/>
      <c r="E1397" s="3"/>
      <c r="G1397" s="3"/>
      <c r="I1397" s="3"/>
      <c r="J1397" s="3"/>
      <c r="K1397" s="3"/>
      <c r="L1397" s="3"/>
      <c r="M1397" s="3"/>
      <c r="O1397" s="3"/>
    </row>
    <row r="1398" spans="3:15" ht="15.75" thickBot="1">
      <c r="C1398" s="3"/>
      <c r="D1398" s="3"/>
      <c r="E1398" s="3"/>
      <c r="G1398" s="3"/>
      <c r="I1398" s="3"/>
      <c r="J1398" s="3"/>
      <c r="K1398" s="3"/>
      <c r="L1398" s="3"/>
      <c r="M1398" s="3"/>
      <c r="O1398" s="3"/>
    </row>
    <row r="1399" spans="3:15" ht="15.75" thickBot="1">
      <c r="C1399" s="3"/>
      <c r="D1399" s="3"/>
      <c r="E1399" s="3"/>
      <c r="G1399" s="3"/>
      <c r="I1399" s="3"/>
      <c r="J1399" s="3"/>
      <c r="K1399" s="3"/>
      <c r="L1399" s="3"/>
      <c r="M1399" s="3"/>
      <c r="O1399" s="3"/>
    </row>
    <row r="1400" spans="3:15" ht="15.75" thickBot="1">
      <c r="C1400" s="3"/>
      <c r="D1400" s="3"/>
      <c r="E1400" s="3"/>
      <c r="G1400" s="3"/>
      <c r="I1400" s="3"/>
      <c r="J1400" s="3"/>
      <c r="K1400" s="3"/>
      <c r="L1400" s="3"/>
      <c r="M1400" s="3"/>
      <c r="O1400" s="3"/>
    </row>
    <row r="1401" spans="3:15" ht="15.75" thickBot="1">
      <c r="C1401" s="3"/>
      <c r="D1401" s="3"/>
      <c r="E1401" s="3"/>
      <c r="G1401" s="3"/>
      <c r="I1401" s="3"/>
      <c r="J1401" s="3"/>
      <c r="K1401" s="3"/>
      <c r="L1401" s="3"/>
      <c r="M1401" s="3"/>
      <c r="O1401" s="3"/>
    </row>
    <row r="1402" spans="3:15" ht="15.75" thickBot="1">
      <c r="C1402" s="3"/>
      <c r="D1402" s="3"/>
      <c r="E1402" s="3"/>
      <c r="G1402" s="3"/>
      <c r="I1402" s="3"/>
      <c r="J1402" s="3"/>
      <c r="K1402" s="3"/>
      <c r="L1402" s="3"/>
      <c r="M1402" s="3"/>
      <c r="O1402" s="3"/>
    </row>
    <row r="1403" spans="3:15" ht="15.75" thickBot="1">
      <c r="C1403" s="3"/>
      <c r="D1403" s="3"/>
      <c r="E1403" s="3"/>
      <c r="G1403" s="3"/>
      <c r="I1403" s="3"/>
      <c r="J1403" s="3"/>
      <c r="K1403" s="3"/>
      <c r="L1403" s="3"/>
      <c r="M1403" s="3"/>
      <c r="O1403" s="3"/>
    </row>
    <row r="1404" spans="3:15" ht="15.75" thickBot="1">
      <c r="C1404" s="3"/>
      <c r="D1404" s="3"/>
      <c r="E1404" s="3"/>
      <c r="G1404" s="3"/>
      <c r="I1404" s="3"/>
      <c r="J1404" s="3"/>
      <c r="K1404" s="3"/>
      <c r="L1404" s="3"/>
      <c r="M1404" s="3"/>
      <c r="O1404" s="3"/>
    </row>
    <row r="1405" spans="3:15" ht="15.75" thickBot="1">
      <c r="C1405" s="3"/>
      <c r="D1405" s="3"/>
      <c r="E1405" s="3"/>
      <c r="G1405" s="3"/>
      <c r="I1405" s="3"/>
      <c r="J1405" s="3"/>
      <c r="K1405" s="3"/>
      <c r="L1405" s="3"/>
      <c r="M1405" s="3"/>
      <c r="O1405" s="3"/>
    </row>
    <row r="1406" spans="3:15" ht="15.75" thickBot="1">
      <c r="C1406" s="3"/>
      <c r="D1406" s="3"/>
      <c r="E1406" s="3"/>
      <c r="G1406" s="3"/>
      <c r="I1406" s="3"/>
      <c r="J1406" s="3"/>
      <c r="K1406" s="3"/>
      <c r="L1406" s="3"/>
      <c r="M1406" s="3"/>
      <c r="O1406" s="3"/>
    </row>
    <row r="1407" spans="3:15" ht="15.75" thickBot="1">
      <c r="C1407" s="3"/>
      <c r="D1407" s="3"/>
      <c r="E1407" s="3"/>
      <c r="G1407" s="3"/>
      <c r="I1407" s="3"/>
      <c r="J1407" s="3"/>
      <c r="K1407" s="3"/>
      <c r="L1407" s="3"/>
      <c r="M1407" s="3"/>
      <c r="O1407" s="3"/>
    </row>
    <row r="1408" spans="3:15" ht="15.75" thickBot="1">
      <c r="C1408" s="3"/>
      <c r="D1408" s="3"/>
      <c r="E1408" s="3"/>
      <c r="G1408" s="3"/>
      <c r="I1408" s="3"/>
      <c r="J1408" s="3"/>
      <c r="K1408" s="3"/>
      <c r="L1408" s="3"/>
      <c r="M1408" s="3"/>
      <c r="O1408" s="3"/>
    </row>
    <row r="1409" spans="3:15" ht="15.75" thickBot="1">
      <c r="C1409" s="3"/>
      <c r="D1409" s="3"/>
      <c r="E1409" s="3"/>
      <c r="G1409" s="3"/>
      <c r="I1409" s="3"/>
      <c r="J1409" s="3"/>
      <c r="K1409" s="3"/>
      <c r="L1409" s="3"/>
      <c r="M1409" s="3"/>
      <c r="O1409" s="3"/>
    </row>
    <row r="1410" spans="3:15" ht="15.75" thickBot="1">
      <c r="C1410" s="3"/>
      <c r="D1410" s="3"/>
      <c r="E1410" s="3"/>
      <c r="G1410" s="3"/>
      <c r="I1410" s="3"/>
      <c r="J1410" s="3"/>
      <c r="K1410" s="3"/>
      <c r="L1410" s="3"/>
      <c r="M1410" s="3"/>
      <c r="O1410" s="3"/>
    </row>
    <row r="1411" spans="3:15" ht="15.75" thickBot="1">
      <c r="C1411" s="3"/>
      <c r="D1411" s="3"/>
      <c r="E1411" s="3"/>
      <c r="G1411" s="3"/>
      <c r="I1411" s="3"/>
      <c r="J1411" s="3"/>
      <c r="K1411" s="3"/>
      <c r="L1411" s="3"/>
      <c r="M1411" s="3"/>
      <c r="O1411" s="3"/>
    </row>
    <row r="1412" spans="3:15" ht="15.75" thickBot="1">
      <c r="C1412" s="3"/>
      <c r="D1412" s="3"/>
      <c r="E1412" s="3"/>
      <c r="G1412" s="3"/>
      <c r="I1412" s="3"/>
      <c r="J1412" s="3"/>
      <c r="K1412" s="3"/>
      <c r="L1412" s="3"/>
      <c r="M1412" s="3"/>
      <c r="O1412" s="3"/>
    </row>
    <row r="1413" spans="3:15" ht="15.75" thickBot="1">
      <c r="C1413" s="3"/>
      <c r="D1413" s="3"/>
      <c r="E1413" s="3"/>
      <c r="G1413" s="3"/>
      <c r="I1413" s="3"/>
      <c r="J1413" s="3"/>
      <c r="K1413" s="3"/>
      <c r="L1413" s="3"/>
      <c r="M1413" s="3"/>
      <c r="O1413" s="3"/>
    </row>
    <row r="1414" spans="3:15" ht="15.75" thickBot="1">
      <c r="C1414" s="3"/>
      <c r="D1414" s="3"/>
      <c r="E1414" s="3"/>
      <c r="G1414" s="3"/>
      <c r="I1414" s="3"/>
      <c r="J1414" s="3"/>
      <c r="K1414" s="3"/>
      <c r="L1414" s="3"/>
      <c r="M1414" s="3"/>
      <c r="O1414" s="3"/>
    </row>
    <row r="1415" spans="3:15" ht="15.75" thickBot="1">
      <c r="C1415" s="3"/>
      <c r="D1415" s="3"/>
      <c r="E1415" s="3"/>
      <c r="G1415" s="3"/>
      <c r="I1415" s="3"/>
      <c r="J1415" s="3"/>
      <c r="K1415" s="3"/>
      <c r="L1415" s="3"/>
      <c r="M1415" s="3"/>
      <c r="O1415" s="3"/>
    </row>
    <row r="1416" spans="3:15" ht="15.75" thickBot="1">
      <c r="C1416" s="3"/>
      <c r="D1416" s="3"/>
      <c r="E1416" s="3"/>
      <c r="G1416" s="3"/>
      <c r="I1416" s="3"/>
      <c r="J1416" s="3"/>
      <c r="K1416" s="3"/>
      <c r="L1416" s="3"/>
      <c r="M1416" s="3"/>
      <c r="O1416" s="3"/>
    </row>
    <row r="1417" spans="3:15" ht="15.75" thickBot="1">
      <c r="C1417" s="3"/>
      <c r="D1417" s="3"/>
      <c r="E1417" s="3"/>
      <c r="G1417" s="3"/>
      <c r="I1417" s="3"/>
      <c r="J1417" s="3"/>
      <c r="K1417" s="3"/>
      <c r="L1417" s="3"/>
      <c r="M1417" s="3"/>
      <c r="O1417" s="3"/>
    </row>
    <row r="1418" spans="3:15" ht="15.75" thickBot="1">
      <c r="C1418" s="3"/>
      <c r="D1418" s="3"/>
      <c r="E1418" s="3"/>
      <c r="G1418" s="3"/>
      <c r="I1418" s="3"/>
      <c r="J1418" s="3"/>
      <c r="K1418" s="3"/>
      <c r="L1418" s="3"/>
      <c r="M1418" s="3"/>
      <c r="O1418" s="3"/>
    </row>
    <row r="1419" spans="3:15" ht="15.75" thickBot="1">
      <c r="C1419" s="3"/>
      <c r="D1419" s="3"/>
      <c r="E1419" s="3"/>
      <c r="G1419" s="3"/>
      <c r="I1419" s="3"/>
      <c r="J1419" s="3"/>
      <c r="K1419" s="3"/>
      <c r="L1419" s="3"/>
      <c r="M1419" s="3"/>
      <c r="O1419" s="3"/>
    </row>
    <row r="1420" spans="3:15" ht="15.75" thickBot="1">
      <c r="C1420" s="3"/>
      <c r="D1420" s="3"/>
      <c r="E1420" s="3"/>
      <c r="G1420" s="3"/>
      <c r="I1420" s="3"/>
      <c r="J1420" s="3"/>
      <c r="K1420" s="3"/>
      <c r="L1420" s="3"/>
      <c r="M1420" s="3"/>
      <c r="O1420" s="3"/>
    </row>
    <row r="1421" spans="3:15" ht="15.75" thickBot="1">
      <c r="C1421" s="3"/>
      <c r="D1421" s="3"/>
      <c r="E1421" s="3"/>
      <c r="G1421" s="3"/>
      <c r="I1421" s="3"/>
      <c r="J1421" s="3"/>
      <c r="K1421" s="3"/>
      <c r="L1421" s="3"/>
      <c r="M1421" s="3"/>
      <c r="O1421" s="3"/>
    </row>
    <row r="1422" spans="3:15" ht="15.75" thickBot="1">
      <c r="C1422" s="3"/>
      <c r="D1422" s="3"/>
      <c r="E1422" s="3"/>
      <c r="G1422" s="3"/>
      <c r="I1422" s="3"/>
      <c r="J1422" s="3"/>
      <c r="K1422" s="3"/>
      <c r="L1422" s="3"/>
      <c r="M1422" s="3"/>
      <c r="O1422" s="3"/>
    </row>
    <row r="1423" spans="3:15" ht="15.75" thickBot="1">
      <c r="C1423" s="3"/>
      <c r="D1423" s="3"/>
      <c r="E1423" s="3"/>
      <c r="G1423" s="3"/>
      <c r="I1423" s="3"/>
      <c r="J1423" s="3"/>
      <c r="K1423" s="3"/>
      <c r="L1423" s="3"/>
      <c r="M1423" s="3"/>
      <c r="O1423" s="3"/>
    </row>
    <row r="1424" spans="3:15" ht="15.75" thickBot="1">
      <c r="C1424" s="3"/>
      <c r="D1424" s="3"/>
      <c r="E1424" s="3"/>
      <c r="G1424" s="3"/>
      <c r="I1424" s="3"/>
      <c r="J1424" s="3"/>
      <c r="K1424" s="3"/>
      <c r="L1424" s="3"/>
      <c r="M1424" s="3"/>
      <c r="O1424" s="3"/>
    </row>
    <row r="1425" spans="3:15" ht="15.75" thickBot="1">
      <c r="C1425" s="3"/>
      <c r="D1425" s="3"/>
      <c r="E1425" s="3"/>
      <c r="G1425" s="3"/>
      <c r="I1425" s="3"/>
      <c r="J1425" s="3"/>
      <c r="K1425" s="3"/>
      <c r="L1425" s="3"/>
      <c r="M1425" s="3"/>
      <c r="O1425" s="3"/>
    </row>
    <row r="1426" spans="3:15" ht="15.75" thickBot="1">
      <c r="C1426" s="3"/>
      <c r="D1426" s="3"/>
      <c r="E1426" s="3"/>
      <c r="G1426" s="3"/>
      <c r="I1426" s="3"/>
      <c r="J1426" s="3"/>
      <c r="K1426" s="3"/>
      <c r="L1426" s="3"/>
      <c r="M1426" s="3"/>
      <c r="O1426" s="3"/>
    </row>
    <row r="1427" spans="3:15" ht="15.75" thickBot="1">
      <c r="C1427" s="3"/>
      <c r="D1427" s="3"/>
      <c r="E1427" s="3"/>
      <c r="G1427" s="3"/>
      <c r="I1427" s="3"/>
      <c r="J1427" s="3"/>
      <c r="K1427" s="3"/>
      <c r="L1427" s="3"/>
      <c r="M1427" s="3"/>
      <c r="O1427" s="3"/>
    </row>
    <row r="1428" spans="3:15" ht="15.75" thickBot="1">
      <c r="C1428" s="3"/>
      <c r="D1428" s="3"/>
      <c r="E1428" s="3"/>
      <c r="G1428" s="3"/>
      <c r="I1428" s="3"/>
      <c r="J1428" s="3"/>
      <c r="K1428" s="3"/>
      <c r="L1428" s="3"/>
      <c r="M1428" s="3"/>
      <c r="O1428" s="3"/>
    </row>
    <row r="1429" spans="3:15" ht="15.75" thickBot="1">
      <c r="C1429" s="3"/>
      <c r="D1429" s="3"/>
      <c r="E1429" s="3"/>
      <c r="G1429" s="3"/>
      <c r="I1429" s="3"/>
      <c r="J1429" s="3"/>
      <c r="K1429" s="3"/>
      <c r="L1429" s="3"/>
      <c r="M1429" s="3"/>
      <c r="O1429" s="3"/>
    </row>
    <row r="1430" spans="3:15" ht="15.75" thickBot="1">
      <c r="C1430" s="3"/>
      <c r="D1430" s="3"/>
      <c r="E1430" s="3"/>
      <c r="G1430" s="3"/>
      <c r="I1430" s="3"/>
      <c r="J1430" s="3"/>
      <c r="K1430" s="3"/>
      <c r="L1430" s="3"/>
      <c r="M1430" s="3"/>
      <c r="O1430" s="3"/>
    </row>
    <row r="1431" spans="3:15" ht="15.75" thickBot="1">
      <c r="C1431" s="3"/>
      <c r="D1431" s="3"/>
      <c r="E1431" s="3"/>
      <c r="G1431" s="3"/>
      <c r="I1431" s="3"/>
      <c r="J1431" s="3"/>
      <c r="K1431" s="3"/>
      <c r="L1431" s="3"/>
      <c r="M1431" s="3"/>
      <c r="O1431" s="3"/>
    </row>
    <row r="1432" spans="3:15" ht="15.75" thickBot="1">
      <c r="C1432" s="3"/>
      <c r="D1432" s="3"/>
      <c r="E1432" s="3"/>
      <c r="G1432" s="3"/>
      <c r="I1432" s="3"/>
      <c r="J1432" s="3"/>
      <c r="K1432" s="3"/>
      <c r="L1432" s="3"/>
      <c r="M1432" s="3"/>
      <c r="O1432" s="3"/>
    </row>
    <row r="1433" spans="3:15" ht="15.75" thickBot="1">
      <c r="C1433" s="3"/>
      <c r="D1433" s="3"/>
      <c r="E1433" s="3"/>
      <c r="G1433" s="3"/>
      <c r="I1433" s="3"/>
      <c r="J1433" s="3"/>
      <c r="K1433" s="3"/>
      <c r="L1433" s="3"/>
      <c r="M1433" s="3"/>
      <c r="O1433" s="3"/>
    </row>
    <row r="1434" spans="3:15" ht="15.75" thickBot="1">
      <c r="C1434" s="3"/>
      <c r="D1434" s="3"/>
      <c r="E1434" s="3"/>
      <c r="G1434" s="3"/>
      <c r="I1434" s="3"/>
      <c r="J1434" s="3"/>
      <c r="K1434" s="3"/>
      <c r="L1434" s="3"/>
      <c r="M1434" s="3"/>
      <c r="O1434" s="3"/>
    </row>
    <row r="1435" spans="3:15" ht="15.75" thickBot="1">
      <c r="C1435" s="3"/>
      <c r="D1435" s="3"/>
      <c r="E1435" s="3"/>
      <c r="G1435" s="3"/>
      <c r="I1435" s="3"/>
      <c r="J1435" s="3"/>
      <c r="K1435" s="3"/>
      <c r="L1435" s="3"/>
      <c r="M1435" s="3"/>
      <c r="O1435" s="3"/>
    </row>
    <row r="1436" spans="3:15" ht="15.75" thickBot="1">
      <c r="C1436" s="3"/>
      <c r="D1436" s="3"/>
      <c r="E1436" s="3"/>
      <c r="G1436" s="3"/>
      <c r="I1436" s="3"/>
      <c r="J1436" s="3"/>
      <c r="K1436" s="3"/>
      <c r="L1436" s="3"/>
      <c r="M1436" s="3"/>
      <c r="O1436" s="3"/>
    </row>
    <row r="1437" spans="3:15" ht="15.75" thickBot="1">
      <c r="C1437" s="3"/>
      <c r="D1437" s="3"/>
      <c r="E1437" s="3"/>
      <c r="G1437" s="3"/>
      <c r="I1437" s="3"/>
      <c r="J1437" s="3"/>
      <c r="K1437" s="3"/>
      <c r="L1437" s="3"/>
      <c r="M1437" s="3"/>
      <c r="O1437" s="3"/>
    </row>
    <row r="1438" spans="3:15" ht="15.75" thickBot="1">
      <c r="C1438" s="3"/>
      <c r="D1438" s="3"/>
      <c r="E1438" s="3"/>
      <c r="G1438" s="3"/>
      <c r="I1438" s="3"/>
      <c r="J1438" s="3"/>
      <c r="K1438" s="3"/>
      <c r="L1438" s="3"/>
      <c r="M1438" s="3"/>
      <c r="O1438" s="3"/>
    </row>
    <row r="1439" spans="3:15" ht="15.75" thickBot="1">
      <c r="C1439" s="3"/>
      <c r="D1439" s="3"/>
      <c r="E1439" s="3"/>
      <c r="G1439" s="3"/>
      <c r="I1439" s="3"/>
      <c r="J1439" s="3"/>
      <c r="K1439" s="3"/>
      <c r="L1439" s="3"/>
      <c r="M1439" s="3"/>
      <c r="O1439" s="3"/>
    </row>
    <row r="1440" spans="3:15" ht="15.75" thickBot="1">
      <c r="C1440" s="3"/>
      <c r="D1440" s="3"/>
      <c r="E1440" s="3"/>
      <c r="G1440" s="3"/>
      <c r="I1440" s="3"/>
      <c r="J1440" s="3"/>
      <c r="K1440" s="3"/>
      <c r="L1440" s="3"/>
      <c r="M1440" s="3"/>
      <c r="O1440" s="3"/>
    </row>
    <row r="1441" spans="3:15" ht="15.75" thickBot="1">
      <c r="C1441" s="3"/>
      <c r="D1441" s="3"/>
      <c r="E1441" s="3"/>
      <c r="G1441" s="3"/>
      <c r="I1441" s="3"/>
      <c r="J1441" s="3"/>
      <c r="K1441" s="3"/>
      <c r="L1441" s="3"/>
      <c r="M1441" s="3"/>
      <c r="O1441" s="3"/>
    </row>
    <row r="1442" spans="3:15" ht="15.75" thickBot="1">
      <c r="C1442" s="3"/>
      <c r="D1442" s="3"/>
      <c r="E1442" s="3"/>
      <c r="G1442" s="3"/>
      <c r="I1442" s="3"/>
      <c r="J1442" s="3"/>
      <c r="K1442" s="3"/>
      <c r="L1442" s="3"/>
      <c r="M1442" s="3"/>
      <c r="O1442" s="3"/>
    </row>
    <row r="1443" spans="3:15" ht="15.75" thickBot="1">
      <c r="C1443" s="3"/>
      <c r="D1443" s="3"/>
      <c r="E1443" s="3"/>
      <c r="G1443" s="3"/>
      <c r="I1443" s="3"/>
      <c r="J1443" s="3"/>
      <c r="K1443" s="3"/>
      <c r="L1443" s="3"/>
      <c r="M1443" s="3"/>
      <c r="O1443" s="3"/>
    </row>
    <row r="1444" spans="3:15" ht="15.75" thickBot="1">
      <c r="C1444" s="3"/>
      <c r="D1444" s="3"/>
      <c r="E1444" s="3"/>
      <c r="G1444" s="3"/>
      <c r="I1444" s="3"/>
      <c r="J1444" s="3"/>
      <c r="K1444" s="3"/>
      <c r="L1444" s="3"/>
      <c r="M1444" s="3"/>
      <c r="O1444" s="3"/>
    </row>
    <row r="1445" spans="3:15" ht="15.75" thickBot="1">
      <c r="C1445" s="3"/>
      <c r="D1445" s="3"/>
      <c r="E1445" s="3"/>
      <c r="G1445" s="3"/>
      <c r="I1445" s="3"/>
      <c r="J1445" s="3"/>
      <c r="K1445" s="3"/>
      <c r="L1445" s="3"/>
      <c r="M1445" s="3"/>
      <c r="O1445" s="3"/>
    </row>
    <row r="1446" spans="3:15" ht="15.75" thickBot="1">
      <c r="C1446" s="3"/>
      <c r="D1446" s="3"/>
      <c r="E1446" s="3"/>
      <c r="G1446" s="3"/>
      <c r="I1446" s="3"/>
      <c r="J1446" s="3"/>
      <c r="K1446" s="3"/>
      <c r="L1446" s="3"/>
      <c r="M1446" s="3"/>
      <c r="O1446" s="3"/>
    </row>
    <row r="1447" spans="3:15" ht="15.75" thickBot="1">
      <c r="C1447" s="3"/>
      <c r="D1447" s="3"/>
      <c r="E1447" s="3"/>
      <c r="G1447" s="3"/>
      <c r="I1447" s="3"/>
      <c r="J1447" s="3"/>
      <c r="K1447" s="3"/>
      <c r="L1447" s="3"/>
      <c r="M1447" s="3"/>
      <c r="O1447" s="3"/>
    </row>
    <row r="1448" spans="3:15" ht="15.75" thickBot="1">
      <c r="C1448" s="3"/>
      <c r="D1448" s="3"/>
      <c r="E1448" s="3"/>
      <c r="G1448" s="3"/>
      <c r="I1448" s="3"/>
      <c r="J1448" s="3"/>
      <c r="K1448" s="3"/>
      <c r="L1448" s="3"/>
      <c r="M1448" s="3"/>
      <c r="O1448" s="3"/>
    </row>
    <row r="1449" spans="3:15" ht="15.75" thickBot="1">
      <c r="C1449" s="3"/>
      <c r="D1449" s="3"/>
      <c r="E1449" s="3"/>
      <c r="G1449" s="3"/>
      <c r="I1449" s="3"/>
      <c r="J1449" s="3"/>
      <c r="K1449" s="3"/>
      <c r="L1449" s="3"/>
      <c r="M1449" s="3"/>
      <c r="O1449" s="3"/>
    </row>
    <row r="1450" spans="3:15" ht="15.75" thickBot="1">
      <c r="C1450" s="3"/>
      <c r="D1450" s="3"/>
      <c r="E1450" s="3"/>
      <c r="G1450" s="3"/>
      <c r="I1450" s="3"/>
      <c r="J1450" s="3"/>
      <c r="K1450" s="3"/>
      <c r="L1450" s="3"/>
      <c r="M1450" s="3"/>
      <c r="O1450" s="3"/>
    </row>
    <row r="1451" spans="3:15" ht="15.75" thickBot="1">
      <c r="C1451" s="3"/>
      <c r="D1451" s="3"/>
      <c r="E1451" s="3"/>
      <c r="G1451" s="3"/>
      <c r="I1451" s="3"/>
      <c r="J1451" s="3"/>
      <c r="K1451" s="3"/>
      <c r="L1451" s="3"/>
      <c r="M1451" s="3"/>
      <c r="O1451" s="3"/>
    </row>
    <row r="1452" spans="3:15" ht="15.75" thickBot="1">
      <c r="C1452" s="3"/>
      <c r="D1452" s="3"/>
      <c r="E1452" s="3"/>
      <c r="G1452" s="3"/>
      <c r="I1452" s="3"/>
      <c r="J1452" s="3"/>
      <c r="K1452" s="3"/>
      <c r="L1452" s="3"/>
      <c r="M1452" s="3"/>
      <c r="O1452" s="3"/>
    </row>
    <row r="1453" spans="3:15" ht="15.75" thickBot="1">
      <c r="C1453" s="3"/>
      <c r="D1453" s="3"/>
      <c r="E1453" s="3"/>
      <c r="G1453" s="3"/>
      <c r="I1453" s="3"/>
      <c r="J1453" s="3"/>
      <c r="K1453" s="3"/>
      <c r="L1453" s="3"/>
      <c r="M1453" s="3"/>
      <c r="O1453" s="3"/>
    </row>
    <row r="1454" spans="3:15" ht="15.75" thickBot="1">
      <c r="C1454" s="3"/>
      <c r="D1454" s="3"/>
      <c r="E1454" s="3"/>
      <c r="G1454" s="3"/>
      <c r="I1454" s="3"/>
      <c r="J1454" s="3"/>
      <c r="K1454" s="3"/>
      <c r="L1454" s="3"/>
      <c r="M1454" s="3"/>
      <c r="O1454" s="3"/>
    </row>
    <row r="1455" spans="3:15" ht="15.75" thickBot="1">
      <c r="C1455" s="3"/>
      <c r="D1455" s="3"/>
      <c r="E1455" s="3"/>
      <c r="G1455" s="3"/>
      <c r="I1455" s="3"/>
      <c r="J1455" s="3"/>
      <c r="K1455" s="3"/>
      <c r="L1455" s="3"/>
      <c r="M1455" s="3"/>
      <c r="O1455" s="3"/>
    </row>
    <row r="1456" spans="3:15" ht="15.75" thickBot="1">
      <c r="C1456" s="3"/>
      <c r="D1456" s="3"/>
      <c r="E1456" s="3"/>
      <c r="G1456" s="3"/>
      <c r="I1456" s="3"/>
      <c r="J1456" s="3"/>
      <c r="K1456" s="3"/>
      <c r="L1456" s="3"/>
      <c r="M1456" s="3"/>
      <c r="O1456" s="3"/>
    </row>
    <row r="1457" spans="3:15" ht="15.75" thickBot="1">
      <c r="C1457" s="3"/>
      <c r="D1457" s="3"/>
      <c r="E1457" s="3"/>
      <c r="G1457" s="3"/>
      <c r="I1457" s="3"/>
      <c r="J1457" s="3"/>
      <c r="K1457" s="3"/>
      <c r="L1457" s="3"/>
      <c r="M1457" s="3"/>
      <c r="O1457" s="3"/>
    </row>
    <row r="1458" spans="3:15" ht="15.75" thickBot="1">
      <c r="C1458" s="3"/>
      <c r="D1458" s="3"/>
      <c r="E1458" s="3"/>
      <c r="G1458" s="3"/>
      <c r="I1458" s="3"/>
      <c r="J1458" s="3"/>
      <c r="K1458" s="3"/>
      <c r="L1458" s="3"/>
      <c r="M1458" s="3"/>
      <c r="O1458" s="3"/>
    </row>
    <row r="1459" spans="3:15" ht="15.75" thickBot="1">
      <c r="C1459" s="3"/>
      <c r="D1459" s="3"/>
      <c r="E1459" s="3"/>
      <c r="G1459" s="3"/>
      <c r="I1459" s="3"/>
      <c r="J1459" s="3"/>
      <c r="K1459" s="3"/>
      <c r="L1459" s="3"/>
      <c r="M1459" s="3"/>
      <c r="O1459" s="3"/>
    </row>
    <row r="1460" spans="3:15" ht="15.75" thickBot="1">
      <c r="C1460" s="3"/>
      <c r="D1460" s="3"/>
      <c r="E1460" s="3"/>
      <c r="G1460" s="3"/>
      <c r="I1460" s="3"/>
      <c r="J1460" s="3"/>
      <c r="K1460" s="3"/>
      <c r="L1460" s="3"/>
      <c r="M1460" s="3"/>
      <c r="O1460" s="3"/>
    </row>
    <row r="1461" spans="3:15" ht="15.75" thickBot="1">
      <c r="C1461" s="3"/>
      <c r="D1461" s="3"/>
      <c r="E1461" s="3"/>
      <c r="G1461" s="3"/>
      <c r="I1461" s="3"/>
      <c r="J1461" s="3"/>
      <c r="K1461" s="3"/>
      <c r="L1461" s="3"/>
      <c r="M1461" s="3"/>
      <c r="O1461" s="3"/>
    </row>
    <row r="1462" spans="3:15" ht="15.75" thickBot="1">
      <c r="C1462" s="3"/>
      <c r="D1462" s="3"/>
      <c r="E1462" s="3"/>
      <c r="G1462" s="3"/>
      <c r="I1462" s="3"/>
      <c r="J1462" s="3"/>
      <c r="K1462" s="3"/>
      <c r="L1462" s="3"/>
      <c r="M1462" s="3"/>
      <c r="O1462" s="3"/>
    </row>
    <row r="1463" spans="3:15" ht="15.75" thickBot="1">
      <c r="C1463" s="3"/>
      <c r="D1463" s="3"/>
      <c r="E1463" s="3"/>
      <c r="G1463" s="3"/>
      <c r="I1463" s="3"/>
      <c r="J1463" s="3"/>
      <c r="K1463" s="3"/>
      <c r="L1463" s="3"/>
      <c r="M1463" s="3"/>
      <c r="O1463" s="3"/>
    </row>
    <row r="1464" spans="3:15" ht="15.75" thickBot="1">
      <c r="C1464" s="3"/>
      <c r="D1464" s="3"/>
      <c r="E1464" s="3"/>
      <c r="G1464" s="3"/>
      <c r="I1464" s="3"/>
      <c r="J1464" s="3"/>
      <c r="K1464" s="3"/>
      <c r="L1464" s="3"/>
      <c r="M1464" s="3"/>
      <c r="O1464" s="3"/>
    </row>
    <row r="1465" spans="3:15" ht="15.75" thickBot="1">
      <c r="C1465" s="3"/>
      <c r="D1465" s="3"/>
      <c r="E1465" s="3"/>
      <c r="G1465" s="3"/>
      <c r="I1465" s="3"/>
      <c r="J1465" s="3"/>
      <c r="K1465" s="3"/>
      <c r="L1465" s="3"/>
      <c r="M1465" s="3"/>
      <c r="O1465" s="3"/>
    </row>
    <row r="1466" spans="3:15" ht="15.75" thickBot="1">
      <c r="C1466" s="3"/>
      <c r="D1466" s="3"/>
      <c r="E1466" s="3"/>
      <c r="G1466" s="3"/>
      <c r="I1466" s="3"/>
      <c r="J1466" s="3"/>
      <c r="K1466" s="3"/>
      <c r="L1466" s="3"/>
      <c r="M1466" s="3"/>
      <c r="O1466" s="3"/>
    </row>
    <row r="1467" spans="3:15" ht="15.75" thickBot="1">
      <c r="C1467" s="3"/>
      <c r="D1467" s="3"/>
      <c r="E1467" s="3"/>
      <c r="G1467" s="3"/>
      <c r="I1467" s="3"/>
      <c r="J1467" s="3"/>
      <c r="K1467" s="3"/>
      <c r="L1467" s="3"/>
      <c r="M1467" s="3"/>
      <c r="O1467" s="3"/>
    </row>
    <row r="1468" spans="3:15" ht="15.75" thickBot="1">
      <c r="C1468" s="3"/>
      <c r="D1468" s="3"/>
      <c r="E1468" s="3"/>
      <c r="G1468" s="3"/>
      <c r="I1468" s="3"/>
      <c r="J1468" s="3"/>
      <c r="K1468" s="3"/>
      <c r="L1468" s="3"/>
      <c r="M1468" s="3"/>
      <c r="O1468" s="3"/>
    </row>
    <row r="1469" spans="3:15" ht="15.75" thickBot="1">
      <c r="C1469" s="3"/>
      <c r="D1469" s="3"/>
      <c r="E1469" s="3"/>
      <c r="G1469" s="3"/>
      <c r="I1469" s="3"/>
      <c r="J1469" s="3"/>
      <c r="K1469" s="3"/>
      <c r="L1469" s="3"/>
      <c r="M1469" s="3"/>
      <c r="O1469" s="3"/>
    </row>
    <row r="1470" spans="3:15" ht="15.75" thickBot="1">
      <c r="C1470" s="3"/>
      <c r="D1470" s="3"/>
      <c r="E1470" s="3"/>
      <c r="G1470" s="3"/>
      <c r="I1470" s="3"/>
      <c r="J1470" s="3"/>
      <c r="K1470" s="3"/>
      <c r="L1470" s="3"/>
      <c r="M1470" s="3"/>
      <c r="O1470" s="3"/>
    </row>
    <row r="1471" spans="3:15" ht="15.75" thickBot="1">
      <c r="C1471" s="3"/>
      <c r="D1471" s="3"/>
      <c r="E1471" s="3"/>
      <c r="G1471" s="3"/>
      <c r="I1471" s="3"/>
      <c r="J1471" s="3"/>
      <c r="K1471" s="3"/>
      <c r="L1471" s="3"/>
      <c r="M1471" s="3"/>
      <c r="O1471" s="3"/>
    </row>
    <row r="1472" spans="3:15" ht="15.75" thickBot="1">
      <c r="C1472" s="3"/>
      <c r="D1472" s="3"/>
      <c r="E1472" s="3"/>
      <c r="G1472" s="3"/>
      <c r="I1472" s="3"/>
      <c r="J1472" s="3"/>
      <c r="K1472" s="3"/>
      <c r="L1472" s="3"/>
      <c r="M1472" s="3"/>
      <c r="O1472" s="3"/>
    </row>
    <row r="1473" spans="3:15" ht="15.75" thickBot="1">
      <c r="C1473" s="3"/>
      <c r="D1473" s="3"/>
      <c r="E1473" s="3"/>
      <c r="G1473" s="3"/>
      <c r="I1473" s="3"/>
      <c r="J1473" s="3"/>
      <c r="K1473" s="3"/>
      <c r="L1473" s="3"/>
      <c r="M1473" s="3"/>
      <c r="O1473" s="3"/>
    </row>
    <row r="1474" spans="3:15" ht="15.75" thickBot="1">
      <c r="C1474" s="3"/>
      <c r="D1474" s="3"/>
      <c r="E1474" s="3"/>
      <c r="G1474" s="3"/>
      <c r="I1474" s="3"/>
      <c r="J1474" s="3"/>
      <c r="K1474" s="3"/>
      <c r="L1474" s="3"/>
      <c r="M1474" s="3"/>
      <c r="O1474" s="3"/>
    </row>
    <row r="1475" spans="3:15" ht="15.75" thickBot="1">
      <c r="C1475" s="3"/>
      <c r="D1475" s="3"/>
      <c r="E1475" s="3"/>
      <c r="G1475" s="3"/>
      <c r="I1475" s="3"/>
      <c r="J1475" s="3"/>
      <c r="K1475" s="3"/>
      <c r="L1475" s="3"/>
      <c r="M1475" s="3"/>
      <c r="O1475" s="3"/>
    </row>
    <row r="1476" spans="3:15" ht="15.75" thickBot="1">
      <c r="C1476" s="3"/>
      <c r="D1476" s="3"/>
      <c r="E1476" s="3"/>
      <c r="G1476" s="3"/>
      <c r="I1476" s="3"/>
      <c r="J1476" s="3"/>
      <c r="K1476" s="3"/>
      <c r="L1476" s="3"/>
      <c r="M1476" s="3"/>
      <c r="O1476" s="3"/>
    </row>
    <row r="1477" spans="3:15" ht="15.75" thickBot="1">
      <c r="C1477" s="3"/>
      <c r="D1477" s="3"/>
      <c r="E1477" s="3"/>
      <c r="G1477" s="3"/>
      <c r="I1477" s="3"/>
      <c r="J1477" s="3"/>
      <c r="K1477" s="3"/>
      <c r="L1477" s="3"/>
      <c r="M1477" s="3"/>
      <c r="O1477" s="3"/>
    </row>
    <row r="1478" spans="3:15" ht="15.75" thickBot="1">
      <c r="C1478" s="3"/>
      <c r="D1478" s="3"/>
      <c r="E1478" s="3"/>
      <c r="G1478" s="3"/>
      <c r="I1478" s="3"/>
      <c r="J1478" s="3"/>
      <c r="K1478" s="3"/>
      <c r="L1478" s="3"/>
      <c r="M1478" s="3"/>
      <c r="O1478" s="3"/>
    </row>
    <row r="1479" spans="3:15" ht="15.75" thickBot="1">
      <c r="C1479" s="3"/>
      <c r="D1479" s="3"/>
      <c r="E1479" s="3"/>
      <c r="G1479" s="3"/>
      <c r="I1479" s="3"/>
      <c r="J1479" s="3"/>
      <c r="K1479" s="3"/>
      <c r="L1479" s="3"/>
      <c r="M1479" s="3"/>
      <c r="O1479" s="3"/>
    </row>
    <row r="1480" spans="3:15" ht="15.75" thickBot="1">
      <c r="C1480" s="3"/>
      <c r="D1480" s="3"/>
      <c r="E1480" s="3"/>
      <c r="G1480" s="3"/>
      <c r="I1480" s="3"/>
      <c r="J1480" s="3"/>
      <c r="K1480" s="3"/>
      <c r="L1480" s="3"/>
      <c r="M1480" s="3"/>
      <c r="O1480" s="3"/>
    </row>
    <row r="1481" spans="3:15" ht="15.75" thickBot="1">
      <c r="C1481" s="3"/>
      <c r="D1481" s="3"/>
      <c r="E1481" s="3"/>
      <c r="G1481" s="3"/>
      <c r="I1481" s="3"/>
      <c r="J1481" s="3"/>
      <c r="K1481" s="3"/>
      <c r="L1481" s="3"/>
      <c r="M1481" s="3"/>
      <c r="O1481" s="3"/>
    </row>
    <row r="1482" spans="3:15" ht="15.75" thickBot="1">
      <c r="C1482" s="3"/>
      <c r="D1482" s="3"/>
      <c r="E1482" s="3"/>
      <c r="G1482" s="3"/>
      <c r="I1482" s="3"/>
      <c r="J1482" s="3"/>
      <c r="K1482" s="3"/>
      <c r="L1482" s="3"/>
      <c r="M1482" s="3"/>
      <c r="O1482" s="3"/>
    </row>
    <row r="1483" spans="3:15" ht="15.75" thickBot="1">
      <c r="C1483" s="3"/>
      <c r="D1483" s="3"/>
      <c r="E1483" s="3"/>
      <c r="G1483" s="3"/>
      <c r="I1483" s="3"/>
      <c r="J1483" s="3"/>
      <c r="K1483" s="3"/>
      <c r="L1483" s="3"/>
      <c r="M1483" s="3"/>
      <c r="O1483" s="3"/>
    </row>
    <row r="1484" spans="3:15" ht="15.75" thickBot="1">
      <c r="C1484" s="3"/>
      <c r="D1484" s="3"/>
      <c r="E1484" s="3"/>
      <c r="G1484" s="3"/>
      <c r="I1484" s="3"/>
      <c r="J1484" s="3"/>
      <c r="K1484" s="3"/>
      <c r="L1484" s="3"/>
      <c r="M1484" s="3"/>
      <c r="O1484" s="3"/>
    </row>
    <row r="1485" spans="3:15" ht="15.75" thickBot="1">
      <c r="C1485" s="3"/>
      <c r="D1485" s="3"/>
      <c r="E1485" s="3"/>
      <c r="G1485" s="3"/>
      <c r="I1485" s="3"/>
      <c r="J1485" s="3"/>
      <c r="K1485" s="3"/>
      <c r="L1485" s="3"/>
      <c r="M1485" s="3"/>
      <c r="O1485" s="3"/>
    </row>
    <row r="1486" spans="3:15" ht="15.75" thickBot="1">
      <c r="C1486" s="3"/>
      <c r="D1486" s="3"/>
      <c r="E1486" s="3"/>
      <c r="G1486" s="3"/>
      <c r="I1486" s="3"/>
      <c r="J1486" s="3"/>
      <c r="K1486" s="3"/>
      <c r="L1486" s="3"/>
      <c r="M1486" s="3"/>
      <c r="O1486" s="3"/>
    </row>
    <row r="1487" spans="3:15" ht="15.75" thickBot="1">
      <c r="C1487" s="3"/>
      <c r="D1487" s="3"/>
      <c r="E1487" s="3"/>
      <c r="G1487" s="3"/>
      <c r="I1487" s="3"/>
      <c r="J1487" s="3"/>
      <c r="K1487" s="3"/>
      <c r="L1487" s="3"/>
      <c r="M1487" s="3"/>
      <c r="O1487" s="3"/>
    </row>
    <row r="1488" spans="3:15" ht="15.75" thickBot="1">
      <c r="C1488" s="3"/>
      <c r="D1488" s="3"/>
      <c r="E1488" s="3"/>
      <c r="G1488" s="3"/>
      <c r="I1488" s="3"/>
      <c r="J1488" s="3"/>
      <c r="K1488" s="3"/>
      <c r="L1488" s="3"/>
      <c r="M1488" s="3"/>
      <c r="O1488" s="3"/>
    </row>
    <row r="1489" spans="3:15" ht="15.75" thickBot="1">
      <c r="C1489" s="3"/>
      <c r="D1489" s="3"/>
      <c r="E1489" s="3"/>
      <c r="G1489" s="3"/>
      <c r="I1489" s="3"/>
      <c r="J1489" s="3"/>
      <c r="K1489" s="3"/>
      <c r="L1489" s="3"/>
      <c r="M1489" s="3"/>
      <c r="O1489" s="3"/>
    </row>
    <row r="1490" spans="3:15" ht="15.75" thickBot="1">
      <c r="C1490" s="3"/>
      <c r="D1490" s="3"/>
      <c r="E1490" s="3"/>
      <c r="G1490" s="3"/>
      <c r="I1490" s="3"/>
      <c r="J1490" s="3"/>
      <c r="K1490" s="3"/>
      <c r="L1490" s="3"/>
      <c r="M1490" s="3"/>
      <c r="O1490" s="3"/>
    </row>
    <row r="1491" spans="3:15" ht="15.75" thickBot="1">
      <c r="C1491" s="3"/>
      <c r="D1491" s="3"/>
      <c r="E1491" s="3"/>
      <c r="G1491" s="3"/>
      <c r="I1491" s="3"/>
      <c r="J1491" s="3"/>
      <c r="K1491" s="3"/>
      <c r="L1491" s="3"/>
      <c r="M1491" s="3"/>
      <c r="O1491" s="3"/>
    </row>
    <row r="1492" spans="3:15" ht="15.75" thickBot="1">
      <c r="C1492" s="3"/>
      <c r="D1492" s="3"/>
      <c r="E1492" s="3"/>
      <c r="G1492" s="3"/>
      <c r="I1492" s="3"/>
      <c r="J1492" s="3"/>
      <c r="K1492" s="3"/>
      <c r="L1492" s="3"/>
      <c r="M1492" s="3"/>
      <c r="O1492" s="3"/>
    </row>
    <row r="1493" spans="3:15" ht="15.75" thickBot="1">
      <c r="C1493" s="3"/>
      <c r="D1493" s="3"/>
      <c r="E1493" s="3"/>
      <c r="G1493" s="3"/>
      <c r="I1493" s="3"/>
      <c r="J1493" s="3"/>
      <c r="K1493" s="3"/>
      <c r="L1493" s="3"/>
      <c r="M1493" s="3"/>
      <c r="O1493" s="3"/>
    </row>
    <row r="1494" spans="3:15" ht="15.75" thickBot="1">
      <c r="C1494" s="3"/>
      <c r="D1494" s="3"/>
      <c r="E1494" s="3"/>
      <c r="G1494" s="3"/>
      <c r="I1494" s="3"/>
      <c r="J1494" s="3"/>
      <c r="K1494" s="3"/>
      <c r="L1494" s="3"/>
      <c r="M1494" s="3"/>
      <c r="O1494" s="3"/>
    </row>
    <row r="1495" spans="3:15" ht="15.75" thickBot="1">
      <c r="C1495" s="3"/>
      <c r="D1495" s="3"/>
      <c r="E1495" s="3"/>
      <c r="G1495" s="3"/>
      <c r="I1495" s="3"/>
      <c r="J1495" s="3"/>
      <c r="K1495" s="3"/>
      <c r="L1495" s="3"/>
      <c r="M1495" s="3"/>
      <c r="O1495" s="3"/>
    </row>
    <row r="1496" spans="3:15" ht="15.75" thickBot="1">
      <c r="C1496" s="3"/>
      <c r="D1496" s="3"/>
      <c r="E1496" s="3"/>
      <c r="G1496" s="3"/>
      <c r="I1496" s="3"/>
      <c r="J1496" s="3"/>
      <c r="K1496" s="3"/>
      <c r="L1496" s="3"/>
      <c r="M1496" s="3"/>
      <c r="O1496" s="3"/>
    </row>
    <row r="1497" spans="3:15" ht="15.75" thickBot="1">
      <c r="C1497" s="3"/>
      <c r="D1497" s="3"/>
      <c r="E1497" s="3"/>
      <c r="G1497" s="3"/>
      <c r="I1497" s="3"/>
      <c r="J1497" s="3"/>
      <c r="K1497" s="3"/>
      <c r="L1497" s="3"/>
      <c r="M1497" s="3"/>
      <c r="O1497" s="3"/>
    </row>
    <row r="1498" spans="3:15" ht="15.75" thickBot="1">
      <c r="C1498" s="3"/>
      <c r="D1498" s="3"/>
      <c r="E1498" s="3"/>
      <c r="G1498" s="3"/>
      <c r="I1498" s="3"/>
      <c r="J1498" s="3"/>
      <c r="K1498" s="3"/>
      <c r="L1498" s="3"/>
      <c r="M1498" s="3"/>
      <c r="O1498" s="3"/>
    </row>
    <row r="1499" spans="3:15" ht="15.75" thickBot="1">
      <c r="C1499" s="3"/>
      <c r="D1499" s="3"/>
      <c r="E1499" s="3"/>
      <c r="G1499" s="3"/>
      <c r="I1499" s="3"/>
      <c r="J1499" s="3"/>
      <c r="K1499" s="3"/>
      <c r="L1499" s="3"/>
      <c r="M1499" s="3"/>
      <c r="O1499" s="3"/>
    </row>
    <row r="1500" spans="3:15" ht="15.75" thickBot="1">
      <c r="C1500" s="3"/>
      <c r="D1500" s="3"/>
      <c r="E1500" s="3"/>
      <c r="G1500" s="3"/>
      <c r="I1500" s="3"/>
      <c r="J1500" s="3"/>
      <c r="K1500" s="3"/>
      <c r="L1500" s="3"/>
      <c r="M1500" s="3"/>
      <c r="O1500" s="3"/>
    </row>
    <row r="1501" spans="3:15" ht="15.75" thickBot="1">
      <c r="C1501" s="3"/>
      <c r="D1501" s="3"/>
      <c r="E1501" s="3"/>
      <c r="G1501" s="3"/>
      <c r="I1501" s="3"/>
      <c r="J1501" s="3"/>
      <c r="K1501" s="3"/>
      <c r="L1501" s="3"/>
      <c r="M1501" s="3"/>
      <c r="O1501" s="3"/>
    </row>
    <row r="1502" spans="3:15" ht="15.75" thickBot="1">
      <c r="C1502" s="3"/>
      <c r="D1502" s="3"/>
      <c r="E1502" s="3"/>
      <c r="G1502" s="3"/>
      <c r="I1502" s="3"/>
      <c r="J1502" s="3"/>
      <c r="K1502" s="3"/>
      <c r="L1502" s="3"/>
      <c r="M1502" s="3"/>
      <c r="O1502" s="3"/>
    </row>
    <row r="1503" spans="3:15" ht="15.75" thickBot="1">
      <c r="C1503" s="3"/>
      <c r="D1503" s="3"/>
      <c r="E1503" s="3"/>
      <c r="G1503" s="3"/>
      <c r="I1503" s="3"/>
      <c r="J1503" s="3"/>
      <c r="K1503" s="3"/>
      <c r="L1503" s="3"/>
      <c r="M1503" s="3"/>
      <c r="O1503" s="3"/>
    </row>
    <row r="1504" spans="3:15" ht="15.75" thickBot="1">
      <c r="C1504" s="3"/>
      <c r="D1504" s="3"/>
      <c r="E1504" s="3"/>
      <c r="G1504" s="3"/>
      <c r="I1504" s="3"/>
      <c r="J1504" s="3"/>
      <c r="K1504" s="3"/>
      <c r="L1504" s="3"/>
      <c r="M1504" s="3"/>
      <c r="O1504" s="3"/>
    </row>
    <row r="1505" spans="3:15" ht="15.75" thickBot="1">
      <c r="C1505" s="3"/>
      <c r="D1505" s="3"/>
      <c r="E1505" s="3"/>
      <c r="G1505" s="3"/>
      <c r="I1505" s="3"/>
      <c r="J1505" s="3"/>
      <c r="K1505" s="3"/>
      <c r="L1505" s="3"/>
      <c r="M1505" s="3"/>
      <c r="O1505" s="3"/>
    </row>
    <row r="1506" spans="3:15" ht="15.75" thickBot="1">
      <c r="C1506" s="3"/>
      <c r="D1506" s="3"/>
      <c r="E1506" s="3"/>
      <c r="G1506" s="3"/>
      <c r="I1506" s="3"/>
      <c r="J1506" s="3"/>
      <c r="K1506" s="3"/>
      <c r="L1506" s="3"/>
      <c r="M1506" s="3"/>
      <c r="O1506" s="3"/>
    </row>
    <row r="1507" spans="3:15" ht="15.75" thickBot="1">
      <c r="C1507" s="3"/>
      <c r="D1507" s="3"/>
      <c r="E1507" s="3"/>
      <c r="G1507" s="3"/>
      <c r="I1507" s="3"/>
      <c r="J1507" s="3"/>
      <c r="K1507" s="3"/>
      <c r="L1507" s="3"/>
      <c r="M1507" s="3"/>
      <c r="O1507" s="3"/>
    </row>
    <row r="1508" spans="3:15" ht="15.75" thickBot="1">
      <c r="C1508" s="3"/>
      <c r="D1508" s="3"/>
      <c r="E1508" s="3"/>
      <c r="G1508" s="3"/>
      <c r="I1508" s="3"/>
      <c r="J1508" s="3"/>
      <c r="K1508" s="3"/>
      <c r="L1508" s="3"/>
      <c r="M1508" s="3"/>
      <c r="O1508" s="3"/>
    </row>
    <row r="1509" spans="3:15" ht="15.75" thickBot="1">
      <c r="C1509" s="3"/>
      <c r="D1509" s="3"/>
      <c r="E1509" s="3"/>
      <c r="G1509" s="3"/>
      <c r="I1509" s="3"/>
      <c r="J1509" s="3"/>
      <c r="K1509" s="3"/>
      <c r="L1509" s="3"/>
      <c r="M1509" s="3"/>
      <c r="O1509" s="3"/>
    </row>
    <row r="1510" spans="3:15" ht="15.75" thickBot="1">
      <c r="C1510" s="3"/>
      <c r="D1510" s="3"/>
      <c r="E1510" s="3"/>
      <c r="G1510" s="3"/>
      <c r="I1510" s="3"/>
      <c r="J1510" s="3"/>
      <c r="K1510" s="3"/>
      <c r="L1510" s="3"/>
      <c r="M1510" s="3"/>
      <c r="O1510" s="3"/>
    </row>
    <row r="1511" spans="3:15" ht="15.75" thickBot="1">
      <c r="C1511" s="3"/>
      <c r="D1511" s="3"/>
      <c r="E1511" s="3"/>
      <c r="G1511" s="3"/>
      <c r="I1511" s="3"/>
      <c r="J1511" s="3"/>
      <c r="K1511" s="3"/>
      <c r="L1511" s="3"/>
      <c r="M1511" s="3"/>
      <c r="O1511" s="3"/>
    </row>
    <row r="1512" spans="3:15" ht="15.75" thickBot="1">
      <c r="C1512" s="3"/>
      <c r="D1512" s="3"/>
      <c r="E1512" s="3"/>
      <c r="G1512" s="3"/>
      <c r="I1512" s="3"/>
      <c r="J1512" s="3"/>
      <c r="K1512" s="3"/>
      <c r="L1512" s="3"/>
      <c r="M1512" s="3"/>
      <c r="O1512" s="3"/>
    </row>
    <row r="1513" spans="3:15" ht="15.75" thickBot="1">
      <c r="C1513" s="3"/>
      <c r="D1513" s="3"/>
      <c r="E1513" s="3"/>
      <c r="G1513" s="3"/>
      <c r="I1513" s="3"/>
      <c r="J1513" s="3"/>
      <c r="K1513" s="3"/>
      <c r="L1513" s="3"/>
      <c r="M1513" s="3"/>
      <c r="O1513" s="3"/>
    </row>
    <row r="1514" spans="3:15" ht="15.75" thickBot="1">
      <c r="C1514" s="3"/>
      <c r="D1514" s="3"/>
      <c r="E1514" s="3"/>
      <c r="G1514" s="3"/>
      <c r="I1514" s="3"/>
      <c r="J1514" s="3"/>
      <c r="K1514" s="3"/>
      <c r="L1514" s="3"/>
      <c r="M1514" s="3"/>
      <c r="O1514" s="3"/>
    </row>
    <row r="1515" spans="3:15" ht="15.75" thickBot="1">
      <c r="C1515" s="3"/>
      <c r="D1515" s="3"/>
      <c r="E1515" s="3"/>
      <c r="G1515" s="3"/>
      <c r="I1515" s="3"/>
      <c r="J1515" s="3"/>
      <c r="K1515" s="3"/>
      <c r="L1515" s="3"/>
      <c r="M1515" s="3"/>
      <c r="O1515" s="3"/>
    </row>
    <row r="1516" spans="3:15" ht="15.75" thickBot="1">
      <c r="C1516" s="3"/>
      <c r="D1516" s="3"/>
      <c r="E1516" s="3"/>
      <c r="G1516" s="3"/>
      <c r="I1516" s="3"/>
      <c r="J1516" s="3"/>
      <c r="K1516" s="3"/>
      <c r="L1516" s="3"/>
      <c r="M1516" s="3"/>
      <c r="O1516" s="3"/>
    </row>
    <row r="1517" spans="3:15" ht="15.75" thickBot="1">
      <c r="C1517" s="3"/>
      <c r="D1517" s="3"/>
      <c r="E1517" s="3"/>
      <c r="G1517" s="3"/>
      <c r="I1517" s="3"/>
      <c r="J1517" s="3"/>
      <c r="K1517" s="3"/>
      <c r="L1517" s="3"/>
      <c r="M1517" s="3"/>
      <c r="O1517" s="3"/>
    </row>
    <row r="1518" spans="3:15" ht="15.75" thickBot="1">
      <c r="C1518" s="3"/>
      <c r="D1518" s="3"/>
      <c r="E1518" s="3"/>
      <c r="G1518" s="3"/>
      <c r="I1518" s="3"/>
      <c r="J1518" s="3"/>
      <c r="K1518" s="3"/>
      <c r="L1518" s="3"/>
      <c r="M1518" s="3"/>
      <c r="O1518" s="3"/>
    </row>
    <row r="1519" spans="3:15" ht="15.75" thickBot="1">
      <c r="C1519" s="3"/>
      <c r="D1519" s="3"/>
      <c r="E1519" s="3"/>
      <c r="G1519" s="3"/>
      <c r="I1519" s="3"/>
      <c r="J1519" s="3"/>
      <c r="K1519" s="3"/>
      <c r="L1519" s="3"/>
      <c r="M1519" s="3"/>
      <c r="O1519" s="3"/>
    </row>
    <row r="1520" spans="3:15" ht="15.75" thickBot="1">
      <c r="C1520" s="3"/>
      <c r="D1520" s="3"/>
      <c r="E1520" s="3"/>
      <c r="G1520" s="3"/>
      <c r="I1520" s="3"/>
      <c r="J1520" s="3"/>
      <c r="K1520" s="3"/>
      <c r="L1520" s="3"/>
      <c r="M1520" s="3"/>
      <c r="O1520" s="3"/>
    </row>
    <row r="1521" spans="3:15" ht="15.75" thickBot="1">
      <c r="C1521" s="3"/>
      <c r="D1521" s="3"/>
      <c r="E1521" s="3"/>
      <c r="G1521" s="3"/>
      <c r="I1521" s="3"/>
      <c r="J1521" s="3"/>
      <c r="K1521" s="3"/>
      <c r="L1521" s="3"/>
      <c r="M1521" s="3"/>
      <c r="O1521" s="3"/>
    </row>
    <row r="1522" spans="3:15" ht="15.75" thickBot="1">
      <c r="C1522" s="3"/>
      <c r="D1522" s="3"/>
      <c r="E1522" s="3"/>
      <c r="G1522" s="3"/>
      <c r="I1522" s="3"/>
      <c r="J1522" s="3"/>
      <c r="K1522" s="3"/>
      <c r="L1522" s="3"/>
      <c r="M1522" s="3"/>
      <c r="O1522" s="3"/>
    </row>
    <row r="1523" spans="3:15" ht="15.75" thickBot="1">
      <c r="C1523" s="3"/>
      <c r="D1523" s="3"/>
      <c r="E1523" s="3"/>
      <c r="G1523" s="3"/>
      <c r="I1523" s="3"/>
      <c r="J1523" s="3"/>
      <c r="K1523" s="3"/>
      <c r="L1523" s="3"/>
      <c r="M1523" s="3"/>
      <c r="O1523" s="3"/>
    </row>
    <row r="1524" spans="3:15" ht="15.75" thickBot="1">
      <c r="C1524" s="3"/>
      <c r="D1524" s="3"/>
      <c r="E1524" s="3"/>
      <c r="G1524" s="3"/>
      <c r="I1524" s="3"/>
      <c r="J1524" s="3"/>
      <c r="K1524" s="3"/>
      <c r="L1524" s="3"/>
      <c r="M1524" s="3"/>
      <c r="O1524" s="3"/>
    </row>
    <row r="1525" spans="3:15" ht="15.75" thickBot="1">
      <c r="C1525" s="3"/>
      <c r="D1525" s="3"/>
      <c r="E1525" s="3"/>
      <c r="G1525" s="3"/>
      <c r="I1525" s="3"/>
      <c r="J1525" s="3"/>
      <c r="K1525" s="3"/>
      <c r="L1525" s="3"/>
      <c r="M1525" s="3"/>
      <c r="O1525" s="3"/>
    </row>
    <row r="1526" spans="3:15" ht="15.75" thickBot="1">
      <c r="C1526" s="3"/>
      <c r="D1526" s="3"/>
      <c r="E1526" s="3"/>
      <c r="G1526" s="3"/>
      <c r="I1526" s="3"/>
      <c r="J1526" s="3"/>
      <c r="K1526" s="3"/>
      <c r="L1526" s="3"/>
      <c r="M1526" s="3"/>
      <c r="O1526" s="3"/>
    </row>
    <row r="1527" spans="3:15" ht="15.75" thickBot="1">
      <c r="C1527" s="3"/>
      <c r="D1527" s="3"/>
      <c r="E1527" s="3"/>
      <c r="G1527" s="3"/>
      <c r="I1527" s="3"/>
      <c r="J1527" s="3"/>
      <c r="K1527" s="3"/>
      <c r="L1527" s="3"/>
      <c r="M1527" s="3"/>
      <c r="O1527" s="3"/>
    </row>
    <row r="1528" spans="3:15" ht="15.75" thickBot="1">
      <c r="C1528" s="3"/>
      <c r="D1528" s="3"/>
      <c r="E1528" s="3"/>
      <c r="G1528" s="3"/>
      <c r="I1528" s="3"/>
      <c r="J1528" s="3"/>
      <c r="K1528" s="3"/>
      <c r="L1528" s="3"/>
      <c r="M1528" s="3"/>
      <c r="O1528" s="3"/>
    </row>
    <row r="1529" spans="3:15" ht="15.75" thickBot="1">
      <c r="C1529" s="3"/>
      <c r="D1529" s="3"/>
      <c r="E1529" s="3"/>
      <c r="G1529" s="3"/>
      <c r="I1529" s="3"/>
      <c r="J1529" s="3"/>
      <c r="K1529" s="3"/>
      <c r="L1529" s="3"/>
      <c r="M1529" s="3"/>
      <c r="O1529" s="3"/>
    </row>
    <row r="1530" spans="3:15" ht="15.75" thickBot="1">
      <c r="C1530" s="3"/>
      <c r="D1530" s="3"/>
      <c r="E1530" s="3"/>
      <c r="G1530" s="3"/>
      <c r="I1530" s="3"/>
      <c r="J1530" s="3"/>
      <c r="K1530" s="3"/>
      <c r="L1530" s="3"/>
      <c r="M1530" s="3"/>
      <c r="O1530" s="3"/>
    </row>
    <row r="1531" spans="3:15" ht="15.75" thickBot="1">
      <c r="C1531" s="3"/>
      <c r="D1531" s="3"/>
      <c r="E1531" s="3"/>
      <c r="G1531" s="3"/>
      <c r="I1531" s="3"/>
      <c r="J1531" s="3"/>
      <c r="K1531" s="3"/>
      <c r="L1531" s="3"/>
      <c r="M1531" s="3"/>
      <c r="O1531" s="3"/>
    </row>
    <row r="1532" spans="3:15" ht="15.75" thickBot="1">
      <c r="C1532" s="3"/>
      <c r="D1532" s="3"/>
      <c r="E1532" s="3"/>
      <c r="G1532" s="3"/>
      <c r="I1532" s="3"/>
      <c r="J1532" s="3"/>
      <c r="K1532" s="3"/>
      <c r="L1532" s="3"/>
      <c r="M1532" s="3"/>
      <c r="O1532" s="3"/>
    </row>
    <row r="1533" spans="3:15" ht="15.75" thickBot="1">
      <c r="C1533" s="3"/>
      <c r="D1533" s="3"/>
      <c r="E1533" s="3"/>
      <c r="G1533" s="3"/>
      <c r="I1533" s="3"/>
      <c r="J1533" s="3"/>
      <c r="K1533" s="3"/>
      <c r="L1533" s="3"/>
      <c r="M1533" s="3"/>
      <c r="O1533" s="3"/>
    </row>
    <row r="1534" spans="3:15" ht="15.75" thickBot="1">
      <c r="C1534" s="3"/>
      <c r="D1534" s="3"/>
      <c r="E1534" s="3"/>
      <c r="G1534" s="3"/>
      <c r="I1534" s="3"/>
      <c r="J1534" s="3"/>
      <c r="K1534" s="3"/>
      <c r="L1534" s="3"/>
      <c r="M1534" s="3"/>
      <c r="O1534" s="3"/>
    </row>
    <row r="1535" spans="3:15" ht="15.75" thickBot="1">
      <c r="C1535" s="3"/>
      <c r="D1535" s="3"/>
      <c r="E1535" s="3"/>
      <c r="G1535" s="3"/>
      <c r="I1535" s="3"/>
      <c r="J1535" s="3"/>
      <c r="K1535" s="3"/>
      <c r="L1535" s="3"/>
      <c r="M1535" s="3"/>
      <c r="O1535" s="3"/>
    </row>
    <row r="1536" spans="3:15" ht="15.75" thickBot="1">
      <c r="C1536" s="3"/>
      <c r="D1536" s="3"/>
      <c r="E1536" s="3"/>
      <c r="G1536" s="3"/>
      <c r="I1536" s="3"/>
      <c r="J1536" s="3"/>
      <c r="K1536" s="3"/>
      <c r="L1536" s="3"/>
      <c r="M1536" s="3"/>
      <c r="O1536" s="3"/>
    </row>
    <row r="1537" spans="3:15" ht="15.75" thickBot="1">
      <c r="C1537" s="3"/>
      <c r="D1537" s="3"/>
      <c r="E1537" s="3"/>
      <c r="G1537" s="3"/>
      <c r="I1537" s="3"/>
      <c r="J1537" s="3"/>
      <c r="K1537" s="3"/>
      <c r="L1537" s="3"/>
      <c r="M1537" s="3"/>
      <c r="O1537" s="3"/>
    </row>
    <row r="1538" spans="3:15" ht="15.75" thickBot="1">
      <c r="C1538" s="3"/>
      <c r="D1538" s="3"/>
      <c r="E1538" s="3"/>
      <c r="G1538" s="3"/>
      <c r="I1538" s="3"/>
      <c r="J1538" s="3"/>
      <c r="K1538" s="3"/>
      <c r="L1538" s="3"/>
      <c r="M1538" s="3"/>
      <c r="O1538" s="3"/>
    </row>
    <row r="1539" spans="3:15" ht="15.75" thickBot="1">
      <c r="C1539" s="3"/>
      <c r="D1539" s="3"/>
      <c r="E1539" s="3"/>
      <c r="G1539" s="3"/>
      <c r="I1539" s="3"/>
      <c r="J1539" s="3"/>
      <c r="K1539" s="3"/>
      <c r="L1539" s="3"/>
      <c r="M1539" s="3"/>
      <c r="O1539" s="3"/>
    </row>
    <row r="1540" spans="3:15" ht="15.75" thickBot="1">
      <c r="C1540" s="3"/>
      <c r="D1540" s="3"/>
      <c r="E1540" s="3"/>
      <c r="G1540" s="3"/>
      <c r="I1540" s="3"/>
      <c r="J1540" s="3"/>
      <c r="K1540" s="3"/>
      <c r="L1540" s="3"/>
      <c r="M1540" s="3"/>
      <c r="O1540" s="3"/>
    </row>
    <row r="1541" spans="3:15" ht="15.75" thickBot="1">
      <c r="C1541" s="3"/>
      <c r="D1541" s="3"/>
      <c r="E1541" s="3"/>
      <c r="G1541" s="3"/>
      <c r="I1541" s="3"/>
      <c r="J1541" s="3"/>
      <c r="K1541" s="3"/>
      <c r="L1541" s="3"/>
      <c r="M1541" s="3"/>
      <c r="O1541" s="3"/>
    </row>
    <row r="1542" spans="3:15" ht="15.75" thickBot="1">
      <c r="C1542" s="3"/>
      <c r="D1542" s="3"/>
      <c r="E1542" s="3"/>
      <c r="G1542" s="3"/>
      <c r="I1542" s="3"/>
      <c r="J1542" s="3"/>
      <c r="K1542" s="3"/>
      <c r="L1542" s="3"/>
      <c r="M1542" s="3"/>
      <c r="O1542" s="3"/>
    </row>
    <row r="1543" spans="3:15" ht="15.75" thickBot="1">
      <c r="C1543" s="3"/>
      <c r="D1543" s="3"/>
      <c r="E1543" s="3"/>
      <c r="G1543" s="3"/>
      <c r="I1543" s="3"/>
      <c r="J1543" s="3"/>
      <c r="K1543" s="3"/>
      <c r="L1543" s="3"/>
      <c r="M1543" s="3"/>
      <c r="O1543" s="3"/>
    </row>
    <row r="1544" spans="3:15" ht="15.75" thickBot="1">
      <c r="C1544" s="3"/>
      <c r="D1544" s="3"/>
      <c r="E1544" s="3"/>
      <c r="G1544" s="3"/>
      <c r="I1544" s="3"/>
      <c r="J1544" s="3"/>
      <c r="K1544" s="3"/>
      <c r="L1544" s="3"/>
      <c r="M1544" s="3"/>
      <c r="O1544" s="3"/>
    </row>
    <row r="1545" spans="3:15" ht="15.75" thickBot="1">
      <c r="C1545" s="3"/>
      <c r="D1545" s="3"/>
      <c r="E1545" s="3"/>
      <c r="G1545" s="3"/>
      <c r="I1545" s="3"/>
      <c r="J1545" s="3"/>
      <c r="K1545" s="3"/>
      <c r="L1545" s="3"/>
      <c r="M1545" s="3"/>
      <c r="O1545" s="3"/>
    </row>
    <row r="1546" spans="3:15" ht="15.75" thickBot="1">
      <c r="C1546" s="3"/>
      <c r="D1546" s="3"/>
      <c r="E1546" s="3"/>
      <c r="G1546" s="3"/>
      <c r="I1546" s="3"/>
      <c r="J1546" s="3"/>
      <c r="K1546" s="3"/>
      <c r="L1546" s="3"/>
      <c r="M1546" s="3"/>
      <c r="O1546" s="3"/>
    </row>
    <row r="1547" spans="3:15" ht="15.75" thickBot="1">
      <c r="C1547" s="3"/>
      <c r="D1547" s="3"/>
      <c r="E1547" s="3"/>
      <c r="G1547" s="3"/>
      <c r="I1547" s="3"/>
      <c r="J1547" s="3"/>
      <c r="K1547" s="3"/>
      <c r="L1547" s="3"/>
      <c r="M1547" s="3"/>
      <c r="O1547" s="3"/>
    </row>
    <row r="1548" spans="3:15" ht="15.75" thickBot="1">
      <c r="C1548" s="3"/>
      <c r="D1548" s="3"/>
      <c r="E1548" s="3"/>
      <c r="G1548" s="3"/>
      <c r="I1548" s="3"/>
      <c r="J1548" s="3"/>
      <c r="K1548" s="3"/>
      <c r="L1548" s="3"/>
      <c r="M1548" s="3"/>
      <c r="O1548" s="3"/>
    </row>
    <row r="1549" spans="3:15" ht="15.75" thickBot="1">
      <c r="C1549" s="3"/>
      <c r="D1549" s="3"/>
      <c r="E1549" s="3"/>
      <c r="G1549" s="3"/>
      <c r="I1549" s="3"/>
      <c r="J1549" s="3"/>
      <c r="K1549" s="3"/>
      <c r="L1549" s="3"/>
      <c r="M1549" s="3"/>
      <c r="O1549" s="3"/>
    </row>
    <row r="1550" spans="3:15" ht="15.75" thickBot="1">
      <c r="C1550" s="3"/>
      <c r="D1550" s="3"/>
      <c r="E1550" s="3"/>
      <c r="G1550" s="3"/>
      <c r="I1550" s="3"/>
      <c r="J1550" s="3"/>
      <c r="K1550" s="3"/>
      <c r="L1550" s="3"/>
      <c r="M1550" s="3"/>
      <c r="O1550" s="3"/>
    </row>
    <row r="1551" spans="3:15" ht="15.75" thickBot="1">
      <c r="C1551" s="3"/>
      <c r="D1551" s="3"/>
      <c r="E1551" s="3"/>
      <c r="G1551" s="3"/>
      <c r="I1551" s="3"/>
      <c r="J1551" s="3"/>
      <c r="K1551" s="3"/>
      <c r="L1551" s="3"/>
      <c r="M1551" s="3"/>
      <c r="O1551" s="3"/>
    </row>
    <row r="1552" spans="3:15" ht="15.75" thickBot="1">
      <c r="C1552" s="3"/>
      <c r="D1552" s="3"/>
      <c r="E1552" s="3"/>
      <c r="G1552" s="3"/>
      <c r="I1552" s="3"/>
      <c r="J1552" s="3"/>
      <c r="K1552" s="3"/>
      <c r="L1552" s="3"/>
      <c r="M1552" s="3"/>
      <c r="O1552" s="3"/>
    </row>
    <row r="1553" spans="3:15" ht="15.75" thickBot="1">
      <c r="C1553" s="3"/>
      <c r="D1553" s="3"/>
      <c r="E1553" s="3"/>
      <c r="G1553" s="3"/>
      <c r="I1553" s="3"/>
      <c r="J1553" s="3"/>
      <c r="K1553" s="3"/>
      <c r="L1553" s="3"/>
      <c r="M1553" s="3"/>
      <c r="O1553" s="3"/>
    </row>
    <row r="1554" spans="3:15" ht="15.75" thickBot="1">
      <c r="C1554" s="3"/>
      <c r="D1554" s="3"/>
      <c r="E1554" s="3"/>
      <c r="G1554" s="3"/>
      <c r="I1554" s="3"/>
      <c r="J1554" s="3"/>
      <c r="K1554" s="3"/>
      <c r="L1554" s="3"/>
      <c r="M1554" s="3"/>
      <c r="O1554" s="3"/>
    </row>
    <row r="1555" spans="3:15" ht="15.75" thickBot="1">
      <c r="C1555" s="3"/>
      <c r="D1555" s="3"/>
      <c r="E1555" s="3"/>
      <c r="G1555" s="3"/>
      <c r="I1555" s="3"/>
      <c r="K1555" s="3"/>
      <c r="L1555" s="3"/>
      <c r="M1555" s="3"/>
      <c r="O1555" s="3"/>
    </row>
    <row r="1556" spans="3:15" ht="15.75" thickBot="1">
      <c r="C1556" s="3"/>
      <c r="D1556" s="3"/>
      <c r="E1556" s="3"/>
      <c r="G1556" s="3"/>
      <c r="I1556" s="3"/>
      <c r="K1556" s="3"/>
      <c r="L1556" s="3"/>
      <c r="M1556" s="3"/>
      <c r="O1556" s="3"/>
    </row>
    <row r="1557" spans="3:15" ht="15.75" thickBot="1">
      <c r="C1557" s="3"/>
      <c r="D1557" s="3"/>
      <c r="E1557" s="3"/>
      <c r="G1557" s="3"/>
      <c r="I1557" s="3"/>
      <c r="K1557" s="3"/>
      <c r="L1557" s="3"/>
      <c r="M1557" s="3"/>
      <c r="O1557" s="3"/>
    </row>
    <row r="1558" spans="3:15" ht="15.75" thickBot="1">
      <c r="C1558" s="3"/>
      <c r="D1558" s="3"/>
      <c r="E1558" s="3"/>
      <c r="G1558" s="3"/>
      <c r="I1558" s="3"/>
      <c r="K1558" s="3"/>
      <c r="L1558" s="3"/>
      <c r="M1558" s="3"/>
      <c r="O1558" s="3"/>
    </row>
    <row r="1559" spans="3:15" ht="15.75" thickBot="1">
      <c r="C1559" s="3"/>
      <c r="D1559" s="3"/>
      <c r="E1559" s="3"/>
      <c r="G1559" s="3"/>
      <c r="I1559" s="3"/>
      <c r="K1559" s="3"/>
      <c r="L1559" s="3"/>
      <c r="M1559" s="3"/>
      <c r="O1559" s="3"/>
    </row>
    <row r="1560" spans="3:15" ht="15.75" thickBot="1">
      <c r="C1560" s="3"/>
      <c r="D1560" s="3"/>
      <c r="E1560" s="3"/>
      <c r="G1560" s="3"/>
      <c r="I1560" s="3"/>
      <c r="K1560" s="3"/>
      <c r="L1560" s="3"/>
      <c r="M1560" s="3"/>
      <c r="O1560" s="3"/>
    </row>
    <row r="1561" spans="3:15" ht="15.75" thickBot="1">
      <c r="C1561" s="3"/>
      <c r="D1561" s="3"/>
      <c r="E1561" s="3"/>
      <c r="G1561" s="3"/>
      <c r="I1561" s="3"/>
      <c r="K1561" s="3"/>
      <c r="L1561" s="3"/>
      <c r="M1561" s="3"/>
      <c r="O1561" s="3"/>
    </row>
    <row r="1562" spans="3:15" ht="15.75" thickBot="1">
      <c r="C1562" s="3"/>
      <c r="D1562" s="3"/>
      <c r="E1562" s="3"/>
      <c r="G1562" s="3"/>
      <c r="I1562" s="3"/>
      <c r="K1562" s="3"/>
      <c r="L1562" s="3"/>
      <c r="M1562" s="3"/>
      <c r="O1562" s="3"/>
    </row>
    <row r="1563" spans="3:15" ht="15.75" thickBot="1">
      <c r="C1563" s="3"/>
      <c r="D1563" s="3"/>
      <c r="E1563" s="3"/>
      <c r="G1563" s="3"/>
      <c r="I1563" s="3"/>
      <c r="K1563" s="3"/>
      <c r="L1563" s="3"/>
      <c r="M1563" s="3"/>
      <c r="O1563" s="3"/>
    </row>
    <row r="1564" spans="3:15" ht="15.75" thickBot="1">
      <c r="C1564" s="3"/>
      <c r="D1564" s="3"/>
      <c r="E1564" s="3"/>
      <c r="G1564" s="3"/>
      <c r="I1564" s="3"/>
      <c r="K1564" s="3"/>
      <c r="L1564" s="3"/>
      <c r="M1564" s="3"/>
      <c r="O1564" s="3"/>
    </row>
    <row r="1565" spans="3:15" ht="15.75" thickBot="1">
      <c r="C1565" s="3"/>
      <c r="D1565" s="3"/>
      <c r="E1565" s="3"/>
      <c r="G1565" s="3"/>
      <c r="I1565" s="3"/>
      <c r="K1565" s="3"/>
      <c r="L1565" s="3"/>
      <c r="M1565" s="3"/>
      <c r="O1565" s="3"/>
    </row>
    <row r="1566" spans="3:15" ht="15.75" thickBot="1">
      <c r="C1566" s="3"/>
      <c r="D1566" s="3"/>
      <c r="E1566" s="3"/>
      <c r="G1566" s="3"/>
      <c r="I1566" s="3"/>
      <c r="K1566" s="3"/>
      <c r="L1566" s="3"/>
      <c r="M1566" s="3"/>
      <c r="O1566" s="3"/>
    </row>
    <row r="1567" spans="3:15" ht="15.75" thickBot="1">
      <c r="C1567" s="3"/>
      <c r="D1567" s="3"/>
      <c r="E1567" s="3"/>
      <c r="G1567" s="3"/>
      <c r="I1567" s="3"/>
      <c r="K1567" s="3"/>
      <c r="L1567" s="3"/>
      <c r="M1567" s="3"/>
      <c r="O1567" s="3"/>
    </row>
    <row r="1568" spans="3:15" ht="15.75" thickBot="1">
      <c r="C1568" s="3"/>
      <c r="D1568" s="3"/>
      <c r="E1568" s="3"/>
      <c r="G1568" s="3"/>
      <c r="I1568" s="3"/>
      <c r="K1568" s="3"/>
      <c r="L1568" s="3"/>
      <c r="M1568" s="3"/>
      <c r="O1568" s="3"/>
    </row>
    <row r="1569" spans="3:15" ht="15.75" thickBot="1">
      <c r="C1569" s="3"/>
      <c r="D1569" s="3"/>
      <c r="E1569" s="3"/>
      <c r="G1569" s="3"/>
      <c r="I1569" s="3"/>
      <c r="K1569" s="3"/>
      <c r="L1569" s="3"/>
      <c r="M1569" s="3"/>
      <c r="O1569" s="3"/>
    </row>
    <row r="1570" spans="3:15" ht="15.75" thickBot="1">
      <c r="C1570" s="3"/>
      <c r="D1570" s="3"/>
      <c r="E1570" s="3"/>
      <c r="G1570" s="3"/>
      <c r="I1570" s="3"/>
      <c r="K1570" s="3"/>
      <c r="L1570" s="3"/>
      <c r="M1570" s="3"/>
      <c r="O1570" s="3"/>
    </row>
    <row r="1571" spans="3:15" ht="15.75" thickBot="1">
      <c r="C1571" s="3"/>
      <c r="D1571" s="3"/>
      <c r="E1571" s="3"/>
      <c r="G1571" s="3"/>
      <c r="I1571" s="3"/>
      <c r="K1571" s="3"/>
      <c r="L1571" s="3"/>
      <c r="M1571" s="3"/>
      <c r="O1571" s="3"/>
    </row>
    <row r="1572" spans="3:15" ht="15.75" thickBot="1">
      <c r="C1572" s="3"/>
      <c r="D1572" s="3"/>
      <c r="E1572" s="3"/>
      <c r="G1572" s="3"/>
      <c r="I1572" s="3"/>
      <c r="K1572" s="3"/>
      <c r="L1572" s="3"/>
      <c r="M1572" s="3"/>
      <c r="O1572" s="3"/>
    </row>
    <row r="1573" spans="3:15" ht="15.75" thickBot="1">
      <c r="C1573" s="3"/>
      <c r="D1573" s="3"/>
      <c r="E1573" s="3"/>
      <c r="G1573" s="3"/>
      <c r="I1573" s="3"/>
      <c r="K1573" s="3"/>
      <c r="L1573" s="3"/>
      <c r="M1573" s="3"/>
      <c r="O1573" s="3"/>
    </row>
    <row r="1574" spans="3:15" ht="15.75" thickBot="1">
      <c r="C1574" s="3"/>
      <c r="D1574" s="3"/>
      <c r="E1574" s="3"/>
      <c r="G1574" s="3"/>
      <c r="I1574" s="3"/>
      <c r="K1574" s="3"/>
      <c r="L1574" s="3"/>
      <c r="M1574" s="3"/>
      <c r="O1574" s="3"/>
    </row>
    <row r="1575" spans="3:15" ht="15.75" thickBot="1">
      <c r="C1575" s="3"/>
      <c r="D1575" s="3"/>
      <c r="E1575" s="3"/>
      <c r="G1575" s="3"/>
      <c r="I1575" s="3"/>
      <c r="K1575" s="3"/>
      <c r="L1575" s="3"/>
      <c r="M1575" s="3"/>
      <c r="O1575" s="3"/>
    </row>
    <row r="1576" spans="3:15" ht="15.75" thickBot="1">
      <c r="C1576" s="3"/>
      <c r="D1576" s="3"/>
      <c r="E1576" s="3"/>
      <c r="G1576" s="3"/>
      <c r="I1576" s="3"/>
      <c r="K1576" s="3"/>
      <c r="L1576" s="3"/>
      <c r="M1576" s="3"/>
      <c r="O1576" s="3"/>
    </row>
    <row r="1577" spans="3:15" ht="15.75" thickBot="1">
      <c r="C1577" s="3"/>
      <c r="D1577" s="3"/>
      <c r="E1577" s="3"/>
      <c r="G1577" s="3"/>
      <c r="I1577" s="3"/>
      <c r="K1577" s="3"/>
      <c r="L1577" s="3"/>
      <c r="M1577" s="3"/>
      <c r="O1577" s="3"/>
    </row>
    <row r="1578" spans="3:15" ht="15.75" thickBot="1">
      <c r="C1578" s="3"/>
      <c r="D1578" s="3"/>
      <c r="E1578" s="3"/>
      <c r="G1578" s="3"/>
      <c r="I1578" s="3"/>
      <c r="K1578" s="3"/>
      <c r="L1578" s="3"/>
      <c r="M1578" s="3"/>
      <c r="O1578" s="3"/>
    </row>
    <row r="1579" spans="3:15" ht="15.75" thickBot="1">
      <c r="C1579" s="3"/>
      <c r="D1579" s="3"/>
      <c r="E1579" s="3"/>
      <c r="G1579" s="3"/>
      <c r="I1579" s="3"/>
      <c r="K1579" s="3"/>
      <c r="L1579" s="3"/>
      <c r="M1579" s="3"/>
      <c r="O1579" s="3"/>
    </row>
    <row r="1580" spans="3:15" ht="15.75" thickBot="1">
      <c r="C1580" s="3"/>
      <c r="D1580" s="3"/>
      <c r="E1580" s="3"/>
      <c r="G1580" s="3"/>
      <c r="I1580" s="3"/>
      <c r="K1580" s="3"/>
      <c r="L1580" s="3"/>
      <c r="M1580" s="3"/>
      <c r="O1580" s="3"/>
    </row>
    <row r="1581" spans="3:15" ht="15.75" thickBot="1">
      <c r="C1581" s="3"/>
      <c r="D1581" s="3"/>
      <c r="E1581" s="3"/>
      <c r="G1581" s="3"/>
      <c r="I1581" s="3"/>
      <c r="K1581" s="3"/>
      <c r="L1581" s="3"/>
      <c r="M1581" s="3"/>
      <c r="O1581" s="3"/>
    </row>
    <row r="1582" spans="3:15" ht="15.75" thickBot="1">
      <c r="C1582" s="3"/>
      <c r="D1582" s="3"/>
      <c r="E1582" s="3"/>
      <c r="G1582" s="3"/>
      <c r="I1582" s="3"/>
      <c r="K1582" s="3"/>
      <c r="L1582" s="3"/>
      <c r="M1582" s="3"/>
      <c r="O1582" s="3"/>
    </row>
    <row r="1583" spans="3:15" ht="15.75" thickBot="1">
      <c r="C1583" s="3"/>
      <c r="D1583" s="3"/>
      <c r="E1583" s="3"/>
      <c r="G1583" s="3"/>
      <c r="I1583" s="3"/>
      <c r="K1583" s="3"/>
      <c r="L1583" s="3"/>
      <c r="M1583" s="3"/>
      <c r="O1583" s="3"/>
    </row>
    <row r="1584" spans="3:15" ht="15.75" thickBot="1">
      <c r="C1584" s="3"/>
      <c r="D1584" s="3"/>
      <c r="E1584" s="3"/>
      <c r="G1584" s="3"/>
      <c r="I1584" s="3"/>
      <c r="K1584" s="3"/>
      <c r="L1584" s="3"/>
      <c r="M1584" s="3"/>
      <c r="O1584" s="3"/>
    </row>
    <row r="1585" spans="3:15" ht="15.75" thickBot="1">
      <c r="C1585" s="3"/>
      <c r="D1585" s="3"/>
      <c r="E1585" s="3"/>
      <c r="G1585" s="3"/>
      <c r="I1585" s="3"/>
      <c r="K1585" s="3"/>
      <c r="L1585" s="3"/>
      <c r="M1585" s="3"/>
      <c r="O1585" s="3"/>
    </row>
    <row r="1586" spans="3:15" ht="15.75" thickBot="1">
      <c r="C1586" s="3"/>
      <c r="D1586" s="3"/>
      <c r="E1586" s="3"/>
      <c r="G1586" s="3"/>
      <c r="I1586" s="3"/>
      <c r="K1586" s="3"/>
      <c r="L1586" s="3"/>
      <c r="M1586" s="3"/>
      <c r="O1586" s="3"/>
    </row>
    <row r="1587" spans="3:15" ht="15.75" thickBot="1">
      <c r="C1587" s="3"/>
      <c r="D1587" s="3"/>
      <c r="E1587" s="3"/>
      <c r="G1587" s="3"/>
      <c r="I1587" s="3"/>
      <c r="K1587" s="3"/>
      <c r="L1587" s="3"/>
      <c r="M1587" s="3"/>
      <c r="O1587" s="3"/>
    </row>
    <row r="1588" spans="3:15" ht="15.75" thickBot="1">
      <c r="C1588" s="3"/>
      <c r="D1588" s="3"/>
      <c r="E1588" s="3"/>
      <c r="G1588" s="3"/>
      <c r="I1588" s="3"/>
      <c r="K1588" s="3"/>
      <c r="L1588" s="3"/>
      <c r="M1588" s="3"/>
      <c r="O1588" s="3"/>
    </row>
    <row r="1589" spans="3:15" ht="15.75" thickBot="1">
      <c r="C1589" s="3"/>
      <c r="D1589" s="3"/>
      <c r="E1589" s="3"/>
      <c r="G1589" s="3"/>
      <c r="I1589" s="3"/>
      <c r="K1589" s="3"/>
      <c r="L1589" s="3"/>
      <c r="M1589" s="3"/>
      <c r="O1589" s="3"/>
    </row>
    <row r="1590" spans="3:15" ht="15.75" thickBot="1">
      <c r="C1590" s="3"/>
      <c r="D1590" s="3"/>
      <c r="E1590" s="3"/>
      <c r="G1590" s="3"/>
      <c r="I1590" s="3"/>
      <c r="K1590" s="3"/>
      <c r="L1590" s="3"/>
      <c r="M1590" s="3"/>
      <c r="O1590" s="3"/>
    </row>
    <row r="1591" spans="3:15" ht="15.75" thickBot="1">
      <c r="C1591" s="3"/>
      <c r="D1591" s="3"/>
      <c r="E1591" s="3"/>
      <c r="G1591" s="3"/>
      <c r="I1591" s="3"/>
      <c r="K1591" s="3"/>
      <c r="L1591" s="3"/>
      <c r="M1591" s="3"/>
      <c r="O1591" s="3"/>
    </row>
    <row r="1592" spans="3:15" ht="15.75" thickBot="1">
      <c r="C1592" s="3"/>
      <c r="D1592" s="3"/>
      <c r="E1592" s="3"/>
      <c r="G1592" s="3"/>
      <c r="I1592" s="3"/>
      <c r="K1592" s="3"/>
      <c r="L1592" s="3"/>
      <c r="M1592" s="3"/>
      <c r="O1592" s="3"/>
    </row>
    <row r="1593" spans="3:15" ht="15.75" thickBot="1">
      <c r="C1593" s="3"/>
      <c r="D1593" s="3"/>
      <c r="E1593" s="3"/>
      <c r="G1593" s="3"/>
      <c r="I1593" s="3"/>
      <c r="K1593" s="3"/>
      <c r="L1593" s="3"/>
      <c r="M1593" s="3"/>
      <c r="O1593" s="3"/>
    </row>
    <row r="1594" spans="3:15" ht="15.75" thickBot="1">
      <c r="C1594" s="3"/>
      <c r="D1594" s="3"/>
      <c r="E1594" s="3"/>
      <c r="G1594" s="3"/>
      <c r="I1594" s="3"/>
      <c r="K1594" s="3"/>
      <c r="L1594" s="3"/>
      <c r="M1594" s="3"/>
      <c r="O1594" s="3"/>
    </row>
    <row r="1595" spans="3:15" ht="15.75" thickBot="1">
      <c r="C1595" s="3"/>
      <c r="D1595" s="3"/>
      <c r="E1595" s="3"/>
      <c r="G1595" s="3"/>
      <c r="I1595" s="3"/>
      <c r="K1595" s="3"/>
      <c r="L1595" s="3"/>
      <c r="M1595" s="3"/>
      <c r="O1595" s="3"/>
    </row>
    <row r="1596" spans="3:15" ht="15.75" thickBot="1">
      <c r="C1596" s="3"/>
      <c r="D1596" s="3"/>
      <c r="E1596" s="3"/>
      <c r="G1596" s="3"/>
      <c r="I1596" s="3"/>
      <c r="K1596" s="3"/>
      <c r="L1596" s="3"/>
      <c r="M1596" s="3"/>
      <c r="O1596" s="3"/>
    </row>
    <row r="1597" spans="3:15" ht="15.75" thickBot="1">
      <c r="C1597" s="3"/>
      <c r="D1597" s="3"/>
      <c r="E1597" s="3"/>
      <c r="G1597" s="3"/>
      <c r="I1597" s="3"/>
      <c r="K1597" s="3"/>
      <c r="L1597" s="3"/>
      <c r="M1597" s="3"/>
      <c r="O1597" s="3"/>
    </row>
    <row r="1598" spans="3:15" ht="15.75" thickBot="1">
      <c r="C1598" s="3"/>
      <c r="D1598" s="3"/>
      <c r="E1598" s="3"/>
      <c r="G1598" s="3"/>
      <c r="I1598" s="3"/>
      <c r="K1598" s="3"/>
      <c r="L1598" s="3"/>
      <c r="M1598" s="3"/>
      <c r="O1598" s="3"/>
    </row>
    <row r="1599" spans="3:15" ht="15.75" thickBot="1">
      <c r="C1599" s="3"/>
      <c r="D1599" s="3"/>
      <c r="E1599" s="3"/>
      <c r="G1599" s="3"/>
      <c r="I1599" s="3"/>
      <c r="K1599" s="3"/>
      <c r="L1599" s="3"/>
      <c r="M1599" s="3"/>
      <c r="O1599" s="3"/>
    </row>
    <row r="1600" spans="3:15" ht="15.75" thickBot="1">
      <c r="C1600" s="3"/>
      <c r="D1600" s="3"/>
      <c r="E1600" s="3"/>
      <c r="G1600" s="3"/>
      <c r="I1600" s="3"/>
      <c r="K1600" s="3"/>
      <c r="L1600" s="3"/>
      <c r="M1600" s="3"/>
      <c r="O1600" s="3"/>
    </row>
    <row r="1601" spans="3:15" ht="15.75" thickBot="1">
      <c r="C1601" s="3"/>
      <c r="D1601" s="3"/>
      <c r="E1601" s="3"/>
      <c r="G1601" s="3"/>
      <c r="I1601" s="3"/>
      <c r="K1601" s="3"/>
      <c r="L1601" s="3"/>
      <c r="M1601" s="3"/>
      <c r="O1601" s="3"/>
    </row>
    <row r="1602" spans="3:15" ht="15.75" thickBot="1">
      <c r="C1602" s="3"/>
      <c r="D1602" s="3"/>
      <c r="E1602" s="3"/>
      <c r="G1602" s="3"/>
      <c r="I1602" s="3"/>
      <c r="K1602" s="3"/>
      <c r="L1602" s="3"/>
      <c r="M1602" s="3"/>
      <c r="O1602" s="3"/>
    </row>
    <row r="1603" spans="3:15" ht="15.75" thickBot="1">
      <c r="C1603" s="3"/>
      <c r="D1603" s="3"/>
      <c r="E1603" s="3"/>
      <c r="G1603" s="3"/>
      <c r="I1603" s="3"/>
      <c r="K1603" s="3"/>
      <c r="L1603" s="3"/>
      <c r="M1603" s="3"/>
      <c r="O1603" s="3"/>
    </row>
    <row r="1604" spans="3:15" ht="15.75" thickBot="1">
      <c r="C1604" s="3"/>
      <c r="D1604" s="3"/>
      <c r="E1604" s="3"/>
      <c r="G1604" s="3"/>
      <c r="I1604" s="3"/>
      <c r="K1604" s="3"/>
      <c r="L1604" s="3"/>
      <c r="M1604" s="3"/>
      <c r="O1604" s="3"/>
    </row>
    <row r="1605" spans="3:15" ht="15.75" thickBot="1">
      <c r="C1605" s="3"/>
      <c r="D1605" s="3"/>
      <c r="E1605" s="3"/>
      <c r="G1605" s="3"/>
      <c r="I1605" s="3"/>
      <c r="K1605" s="3"/>
      <c r="L1605" s="3"/>
      <c r="M1605" s="3"/>
      <c r="O1605" s="3"/>
    </row>
    <row r="1606" spans="3:15" ht="15.75" thickBot="1">
      <c r="C1606" s="3"/>
      <c r="D1606" s="3"/>
      <c r="E1606" s="3"/>
      <c r="G1606" s="3"/>
      <c r="I1606" s="3"/>
      <c r="K1606" s="3"/>
      <c r="L1606" s="3"/>
      <c r="M1606" s="3"/>
      <c r="O1606" s="3"/>
    </row>
    <row r="1607" spans="3:15" ht="15.75" thickBot="1">
      <c r="C1607" s="3"/>
      <c r="D1607" s="3"/>
      <c r="E1607" s="3"/>
      <c r="G1607" s="3"/>
      <c r="I1607" s="3"/>
      <c r="K1607" s="3"/>
      <c r="L1607" s="3"/>
      <c r="M1607" s="3"/>
      <c r="O1607" s="3"/>
    </row>
    <row r="1608" spans="3:15" ht="15.75" thickBot="1">
      <c r="C1608" s="3"/>
      <c r="D1608" s="3"/>
      <c r="E1608" s="3"/>
      <c r="G1608" s="3"/>
      <c r="I1608" s="3"/>
      <c r="K1608" s="3"/>
      <c r="L1608" s="3"/>
      <c r="M1608" s="3"/>
      <c r="O1608" s="3"/>
    </row>
    <row r="1609" spans="3:15" ht="15.75" thickBot="1">
      <c r="C1609" s="3"/>
      <c r="D1609" s="3"/>
      <c r="E1609" s="3"/>
      <c r="G1609" s="3"/>
      <c r="I1609" s="3"/>
      <c r="K1609" s="3"/>
      <c r="L1609" s="3"/>
      <c r="M1609" s="3"/>
      <c r="O1609" s="3"/>
    </row>
    <row r="1610" spans="3:15" ht="15.75" thickBot="1">
      <c r="C1610" s="3"/>
      <c r="D1610" s="3"/>
      <c r="E1610" s="3"/>
      <c r="G1610" s="3"/>
      <c r="I1610" s="3"/>
      <c r="K1610" s="3"/>
      <c r="L1610" s="3"/>
      <c r="M1610" s="3"/>
      <c r="O1610" s="3"/>
    </row>
    <row r="1611" spans="3:15" ht="15.75" thickBot="1">
      <c r="C1611" s="3"/>
      <c r="D1611" s="3"/>
      <c r="E1611" s="3"/>
      <c r="G1611" s="3"/>
      <c r="I1611" s="3"/>
      <c r="K1611" s="3"/>
      <c r="L1611" s="3"/>
      <c r="M1611" s="3"/>
      <c r="O1611" s="3"/>
    </row>
    <row r="1612" spans="3:15" ht="15.75" thickBot="1">
      <c r="C1612" s="3"/>
      <c r="D1612" s="3"/>
      <c r="E1612" s="3"/>
      <c r="G1612" s="3"/>
      <c r="I1612" s="3"/>
      <c r="K1612" s="3"/>
      <c r="L1612" s="3"/>
      <c r="M1612" s="3"/>
      <c r="O1612" s="3"/>
    </row>
    <row r="1613" spans="3:15" ht="15.75" thickBot="1">
      <c r="C1613" s="3"/>
      <c r="D1613" s="3"/>
      <c r="E1613" s="3"/>
      <c r="G1613" s="3"/>
      <c r="I1613" s="3"/>
      <c r="K1613" s="3"/>
      <c r="L1613" s="3"/>
      <c r="M1613" s="3"/>
      <c r="O1613" s="3"/>
    </row>
    <row r="1614" spans="3:15" ht="15.75" thickBot="1">
      <c r="C1614" s="3"/>
      <c r="D1614" s="3"/>
      <c r="E1614" s="3"/>
      <c r="G1614" s="3"/>
      <c r="I1614" s="3"/>
      <c r="K1614" s="3"/>
      <c r="L1614" s="3"/>
      <c r="M1614" s="3"/>
      <c r="O1614" s="3"/>
    </row>
    <row r="1615" spans="3:15" ht="15.75" thickBot="1">
      <c r="C1615" s="3"/>
      <c r="D1615" s="3"/>
      <c r="E1615" s="3"/>
      <c r="G1615" s="3"/>
      <c r="I1615" s="3"/>
      <c r="K1615" s="3"/>
      <c r="L1615" s="3"/>
      <c r="M1615" s="3"/>
      <c r="O1615" s="3"/>
    </row>
    <row r="1616" spans="3:15" ht="15.75" thickBot="1">
      <c r="C1616" s="3"/>
      <c r="D1616" s="3"/>
      <c r="E1616" s="3"/>
      <c r="G1616" s="3"/>
      <c r="I1616" s="3"/>
      <c r="K1616" s="3"/>
      <c r="L1616" s="3"/>
      <c r="M1616" s="3"/>
      <c r="O1616" s="3"/>
    </row>
    <row r="1617" spans="3:15" ht="15.75" thickBot="1">
      <c r="C1617" s="3"/>
      <c r="D1617" s="3"/>
      <c r="E1617" s="3"/>
      <c r="G1617" s="3"/>
      <c r="I1617" s="3"/>
      <c r="K1617" s="3"/>
      <c r="L1617" s="3"/>
      <c r="M1617" s="3"/>
      <c r="O1617" s="3"/>
    </row>
    <row r="1618" spans="3:15" ht="15.75" thickBot="1">
      <c r="C1618" s="3"/>
      <c r="D1618" s="3"/>
      <c r="E1618" s="3"/>
      <c r="G1618" s="3"/>
      <c r="I1618" s="3"/>
      <c r="K1618" s="3"/>
      <c r="L1618" s="3"/>
      <c r="M1618" s="3"/>
      <c r="O1618" s="3"/>
    </row>
    <row r="1619" spans="3:15" ht="15.75" thickBot="1">
      <c r="C1619" s="3"/>
      <c r="D1619" s="3"/>
      <c r="E1619" s="3"/>
      <c r="G1619" s="3"/>
      <c r="I1619" s="3"/>
      <c r="K1619" s="3"/>
      <c r="L1619" s="3"/>
      <c r="M1619" s="3"/>
      <c r="O1619" s="3"/>
    </row>
    <row r="1620" spans="3:15" ht="15.75" thickBot="1">
      <c r="C1620" s="3"/>
      <c r="D1620" s="3"/>
      <c r="E1620" s="3"/>
      <c r="G1620" s="3"/>
      <c r="I1620" s="3"/>
      <c r="K1620" s="3"/>
      <c r="L1620" s="3"/>
      <c r="M1620" s="3"/>
      <c r="O1620" s="3"/>
    </row>
    <row r="1621" spans="3:15" ht="15.75" thickBot="1">
      <c r="C1621" s="3"/>
      <c r="D1621" s="3"/>
      <c r="E1621" s="3"/>
      <c r="G1621" s="3"/>
      <c r="I1621" s="3"/>
      <c r="K1621" s="3"/>
      <c r="L1621" s="3"/>
      <c r="M1621" s="3"/>
      <c r="O1621" s="3"/>
    </row>
    <row r="1622" spans="3:15" ht="15.75" thickBot="1">
      <c r="C1622" s="3"/>
      <c r="D1622" s="3"/>
      <c r="E1622" s="3"/>
      <c r="G1622" s="3"/>
      <c r="I1622" s="3"/>
      <c r="K1622" s="3"/>
      <c r="L1622" s="3"/>
      <c r="M1622" s="3"/>
      <c r="O1622" s="3"/>
    </row>
    <row r="1623" spans="3:15" ht="15.75" thickBot="1">
      <c r="C1623" s="3"/>
      <c r="D1623" s="3"/>
      <c r="E1623" s="3"/>
      <c r="G1623" s="3"/>
      <c r="I1623" s="3"/>
      <c r="K1623" s="3"/>
      <c r="L1623" s="3"/>
      <c r="M1623" s="3"/>
      <c r="O1623" s="3"/>
    </row>
    <row r="1624" spans="3:15" ht="15.75" thickBot="1">
      <c r="C1624" s="3"/>
      <c r="D1624" s="3"/>
      <c r="E1624" s="3"/>
      <c r="G1624" s="3"/>
      <c r="I1624" s="3"/>
      <c r="K1624" s="3"/>
      <c r="L1624" s="3"/>
      <c r="M1624" s="3"/>
      <c r="O1624" s="3"/>
    </row>
    <row r="1625" spans="3:15" ht="15.75" thickBot="1">
      <c r="C1625" s="3"/>
      <c r="D1625" s="3"/>
      <c r="E1625" s="3"/>
      <c r="G1625" s="3"/>
      <c r="I1625" s="3"/>
      <c r="K1625" s="3"/>
      <c r="L1625" s="3"/>
      <c r="M1625" s="3"/>
      <c r="O1625" s="3"/>
    </row>
    <row r="1626" spans="3:15" ht="15.75" thickBot="1">
      <c r="C1626" s="3"/>
      <c r="D1626" s="3"/>
      <c r="E1626" s="3"/>
      <c r="G1626" s="3"/>
      <c r="I1626" s="3"/>
      <c r="K1626" s="3"/>
      <c r="L1626" s="3"/>
      <c r="M1626" s="3"/>
      <c r="O1626" s="3"/>
    </row>
    <row r="1627" spans="3:15" ht="15.75" thickBot="1">
      <c r="C1627" s="3"/>
      <c r="D1627" s="3"/>
      <c r="E1627" s="3"/>
      <c r="G1627" s="3"/>
      <c r="I1627" s="3"/>
      <c r="K1627" s="3"/>
      <c r="L1627" s="3"/>
      <c r="M1627" s="3"/>
      <c r="O1627" s="3"/>
    </row>
    <row r="1628" spans="3:15" ht="15.75" thickBot="1">
      <c r="C1628" s="3"/>
      <c r="D1628" s="3"/>
      <c r="E1628" s="3"/>
      <c r="G1628" s="3"/>
      <c r="I1628" s="3"/>
      <c r="K1628" s="3"/>
      <c r="L1628" s="3"/>
      <c r="M1628" s="3"/>
      <c r="O1628" s="3"/>
    </row>
    <row r="1629" spans="3:15" ht="15.75" thickBot="1">
      <c r="C1629" s="3"/>
      <c r="D1629" s="3"/>
      <c r="E1629" s="3"/>
      <c r="G1629" s="3"/>
      <c r="I1629" s="3"/>
      <c r="K1629" s="3"/>
      <c r="L1629" s="3"/>
      <c r="M1629" s="3"/>
      <c r="O1629" s="3"/>
    </row>
    <row r="1630" spans="3:15" ht="15.75" thickBot="1">
      <c r="C1630" s="3"/>
      <c r="D1630" s="3"/>
      <c r="E1630" s="3"/>
      <c r="G1630" s="3"/>
      <c r="I1630" s="3"/>
      <c r="K1630" s="3"/>
      <c r="L1630" s="3"/>
      <c r="M1630" s="3"/>
      <c r="O1630" s="3"/>
    </row>
    <row r="1631" spans="3:15" ht="15.75" thickBot="1">
      <c r="C1631" s="3"/>
      <c r="D1631" s="3"/>
      <c r="E1631" s="3"/>
      <c r="G1631" s="3"/>
      <c r="I1631" s="3"/>
      <c r="K1631" s="3"/>
      <c r="L1631" s="3"/>
      <c r="M1631" s="3"/>
      <c r="O1631" s="3"/>
    </row>
    <row r="1632" spans="3:15" ht="15.75" thickBot="1">
      <c r="C1632" s="3"/>
      <c r="D1632" s="3"/>
      <c r="E1632" s="3"/>
      <c r="G1632" s="3"/>
      <c r="I1632" s="3"/>
      <c r="K1632" s="3"/>
      <c r="L1632" s="3"/>
      <c r="M1632" s="3"/>
      <c r="O1632" s="3"/>
    </row>
    <row r="1633" spans="3:15" ht="15.75" thickBot="1">
      <c r="C1633" s="3"/>
      <c r="D1633" s="3"/>
      <c r="E1633" s="3"/>
      <c r="G1633" s="3"/>
      <c r="I1633" s="3"/>
      <c r="K1633" s="3"/>
      <c r="L1633" s="3"/>
      <c r="M1633" s="3"/>
      <c r="O1633" s="3"/>
    </row>
    <row r="1634" spans="3:15" ht="15.75" thickBot="1">
      <c r="C1634" s="3"/>
      <c r="D1634" s="3"/>
      <c r="E1634" s="3"/>
      <c r="G1634" s="3"/>
      <c r="I1634" s="3"/>
      <c r="K1634" s="3"/>
      <c r="L1634" s="3"/>
      <c r="M1634" s="3"/>
      <c r="O1634" s="3"/>
    </row>
    <row r="1635" spans="3:15" ht="15.75" thickBot="1">
      <c r="C1635" s="3"/>
      <c r="D1635" s="3"/>
      <c r="E1635" s="3"/>
      <c r="G1635" s="3"/>
      <c r="I1635" s="3"/>
      <c r="K1635" s="3"/>
      <c r="L1635" s="3"/>
      <c r="M1635" s="3"/>
      <c r="O1635" s="3"/>
    </row>
    <row r="1636" spans="3:15" ht="15.75" thickBot="1">
      <c r="C1636" s="3"/>
      <c r="D1636" s="3"/>
      <c r="E1636" s="3"/>
      <c r="G1636" s="3"/>
      <c r="I1636" s="3"/>
      <c r="K1636" s="3"/>
      <c r="L1636" s="3"/>
      <c r="M1636" s="3"/>
      <c r="O1636" s="3"/>
    </row>
    <row r="1637" spans="3:15" ht="15.75" thickBot="1">
      <c r="C1637" s="3"/>
      <c r="D1637" s="3"/>
      <c r="E1637" s="3"/>
      <c r="G1637" s="3"/>
      <c r="I1637" s="3"/>
      <c r="K1637" s="3"/>
      <c r="L1637" s="3"/>
      <c r="M1637" s="3"/>
      <c r="O1637" s="3"/>
    </row>
    <row r="1638" spans="3:15" ht="15.75" thickBot="1">
      <c r="C1638" s="3"/>
      <c r="D1638" s="3"/>
      <c r="E1638" s="3"/>
      <c r="G1638" s="3"/>
      <c r="I1638" s="3"/>
      <c r="K1638" s="3"/>
      <c r="L1638" s="3"/>
      <c r="M1638" s="3"/>
      <c r="O1638" s="3"/>
    </row>
    <row r="1639" spans="3:15" ht="15.75" thickBot="1">
      <c r="C1639" s="3"/>
      <c r="D1639" s="3"/>
      <c r="E1639" s="3"/>
      <c r="G1639" s="3"/>
      <c r="I1639" s="3"/>
      <c r="K1639" s="3"/>
      <c r="L1639" s="3"/>
      <c r="M1639" s="3"/>
      <c r="O1639" s="3"/>
    </row>
    <row r="1640" spans="3:15" ht="15.75" thickBot="1">
      <c r="C1640" s="3"/>
      <c r="D1640" s="3"/>
      <c r="E1640" s="3"/>
      <c r="G1640" s="3"/>
      <c r="I1640" s="3"/>
      <c r="K1640" s="3"/>
      <c r="L1640" s="3"/>
      <c r="M1640" s="3"/>
      <c r="O1640" s="3"/>
    </row>
    <row r="1641" spans="3:15" ht="15.75" thickBot="1">
      <c r="C1641" s="3"/>
      <c r="D1641" s="3"/>
      <c r="E1641" s="3"/>
      <c r="G1641" s="3"/>
      <c r="I1641" s="3"/>
      <c r="K1641" s="3"/>
      <c r="L1641" s="3"/>
      <c r="M1641" s="3"/>
      <c r="O1641" s="3"/>
    </row>
    <row r="1642" spans="3:15" ht="15.75" thickBot="1">
      <c r="C1642" s="3"/>
      <c r="D1642" s="3"/>
      <c r="E1642" s="3"/>
      <c r="G1642" s="3"/>
      <c r="I1642" s="3"/>
      <c r="K1642" s="3"/>
      <c r="L1642" s="3"/>
      <c r="M1642" s="3"/>
      <c r="O1642" s="3"/>
    </row>
    <row r="1643" spans="3:15" ht="15.75" thickBot="1">
      <c r="C1643" s="3"/>
      <c r="D1643" s="3"/>
      <c r="E1643" s="3"/>
      <c r="G1643" s="3"/>
      <c r="I1643" s="3"/>
      <c r="K1643" s="3"/>
      <c r="L1643" s="3"/>
      <c r="M1643" s="3"/>
      <c r="O1643" s="3"/>
    </row>
    <row r="1644" spans="3:15" ht="15.75" thickBot="1">
      <c r="C1644" s="3"/>
      <c r="D1644" s="3"/>
      <c r="E1644" s="3"/>
      <c r="G1644" s="3"/>
      <c r="I1644" s="3"/>
      <c r="K1644" s="3"/>
      <c r="L1644" s="3"/>
      <c r="M1644" s="3"/>
      <c r="O1644" s="3"/>
    </row>
    <row r="1645" spans="3:15" ht="15.75" thickBot="1">
      <c r="C1645" s="3"/>
      <c r="D1645" s="3"/>
      <c r="E1645" s="3"/>
      <c r="G1645" s="3"/>
      <c r="I1645" s="3"/>
      <c r="K1645" s="3"/>
      <c r="L1645" s="3"/>
      <c r="M1645" s="3"/>
      <c r="O1645" s="3"/>
    </row>
    <row r="1646" spans="3:15" ht="15.75" thickBot="1">
      <c r="C1646" s="3"/>
      <c r="D1646" s="3"/>
      <c r="E1646" s="3"/>
      <c r="G1646" s="3"/>
      <c r="I1646" s="3"/>
      <c r="K1646" s="3"/>
      <c r="L1646" s="3"/>
      <c r="M1646" s="3"/>
      <c r="O1646" s="3"/>
    </row>
    <row r="1647" spans="3:15" ht="15.75" thickBot="1">
      <c r="C1647" s="3"/>
      <c r="D1647" s="3"/>
      <c r="E1647" s="3"/>
      <c r="G1647" s="3"/>
      <c r="I1647" s="3"/>
      <c r="K1647" s="3"/>
      <c r="L1647" s="3"/>
      <c r="M1647" s="3"/>
      <c r="O1647" s="3"/>
    </row>
    <row r="1648" spans="3:15" ht="15.75" thickBot="1">
      <c r="C1648" s="3"/>
      <c r="D1648" s="3"/>
      <c r="E1648" s="3"/>
      <c r="G1648" s="3"/>
      <c r="I1648" s="3"/>
      <c r="K1648" s="3"/>
      <c r="L1648" s="3"/>
      <c r="M1648" s="3"/>
      <c r="O1648" s="3"/>
    </row>
    <row r="1649" spans="3:15" ht="15.75" thickBot="1">
      <c r="C1649" s="3"/>
      <c r="D1649" s="3"/>
      <c r="E1649" s="3"/>
      <c r="G1649" s="3"/>
      <c r="I1649" s="3"/>
      <c r="K1649" s="3"/>
      <c r="L1649" s="3"/>
      <c r="M1649" s="3"/>
      <c r="O1649" s="3"/>
    </row>
    <row r="1650" spans="3:15" ht="15.75" thickBot="1">
      <c r="C1650" s="3"/>
      <c r="D1650" s="3"/>
      <c r="E1650" s="3"/>
      <c r="G1650" s="3"/>
      <c r="I1650" s="3"/>
      <c r="K1650" s="3"/>
      <c r="L1650" s="3"/>
      <c r="M1650" s="3"/>
      <c r="O1650" s="3"/>
    </row>
    <row r="1651" spans="3:15" ht="15.75" thickBot="1">
      <c r="C1651" s="3"/>
      <c r="D1651" s="3"/>
      <c r="E1651" s="3"/>
      <c r="G1651" s="3"/>
      <c r="I1651" s="3"/>
      <c r="K1651" s="3"/>
      <c r="L1651" s="3"/>
      <c r="M1651" s="3"/>
      <c r="O1651" s="3"/>
    </row>
    <row r="1652" spans="3:15" ht="15.75" thickBot="1">
      <c r="C1652" s="3"/>
      <c r="D1652" s="3"/>
      <c r="E1652" s="3"/>
      <c r="G1652" s="3"/>
      <c r="I1652" s="3"/>
      <c r="K1652" s="3"/>
      <c r="L1652" s="3"/>
      <c r="M1652" s="3"/>
      <c r="O1652" s="3"/>
    </row>
    <row r="1653" spans="3:15" ht="15.75" thickBot="1">
      <c r="C1653" s="3"/>
      <c r="D1653" s="3"/>
      <c r="E1653" s="3"/>
      <c r="G1653" s="3"/>
      <c r="I1653" s="3"/>
      <c r="K1653" s="3"/>
      <c r="L1653" s="3"/>
      <c r="M1653" s="3"/>
      <c r="O1653" s="3"/>
    </row>
    <row r="1654" spans="3:15" ht="15.75" thickBot="1">
      <c r="C1654" s="3"/>
      <c r="D1654" s="3"/>
      <c r="E1654" s="3"/>
      <c r="G1654" s="3"/>
      <c r="I1654" s="3"/>
      <c r="K1654" s="3"/>
      <c r="L1654" s="3"/>
      <c r="M1654" s="3"/>
      <c r="O1654" s="3"/>
    </row>
    <row r="1655" spans="3:15" ht="15.75" thickBot="1">
      <c r="C1655" s="3"/>
      <c r="D1655" s="3"/>
      <c r="E1655" s="3"/>
      <c r="G1655" s="3"/>
      <c r="I1655" s="3"/>
      <c r="K1655" s="3"/>
      <c r="L1655" s="3"/>
      <c r="M1655" s="3"/>
      <c r="O1655" s="3"/>
    </row>
    <row r="1656" spans="3:15" ht="15.75" thickBot="1">
      <c r="C1656" s="3"/>
      <c r="D1656" s="3"/>
      <c r="E1656" s="3"/>
      <c r="G1656" s="3"/>
      <c r="I1656" s="3"/>
      <c r="K1656" s="3"/>
      <c r="L1656" s="3"/>
      <c r="M1656" s="3"/>
      <c r="O1656" s="3"/>
    </row>
    <row r="1657" spans="3:15" ht="15.75" thickBot="1">
      <c r="C1657" s="3"/>
      <c r="D1657" s="3"/>
      <c r="E1657" s="3"/>
      <c r="G1657" s="3"/>
      <c r="I1657" s="3"/>
      <c r="K1657" s="3"/>
      <c r="L1657" s="3"/>
      <c r="M1657" s="3"/>
      <c r="O1657" s="3"/>
    </row>
    <row r="1658" spans="3:15" ht="15.75" thickBot="1">
      <c r="C1658" s="3"/>
      <c r="D1658" s="3"/>
      <c r="E1658" s="3"/>
      <c r="G1658" s="3"/>
      <c r="I1658" s="3"/>
      <c r="K1658" s="3"/>
      <c r="L1658" s="3"/>
      <c r="M1658" s="3"/>
      <c r="O1658" s="3"/>
    </row>
    <row r="1659" spans="3:15" ht="15.75" thickBot="1">
      <c r="C1659" s="3"/>
      <c r="D1659" s="3"/>
      <c r="E1659" s="3"/>
      <c r="G1659" s="3"/>
      <c r="I1659" s="3"/>
      <c r="K1659" s="3"/>
      <c r="L1659" s="3"/>
      <c r="M1659" s="3"/>
      <c r="O1659" s="3"/>
    </row>
    <row r="1660" spans="3:15" ht="15.75" thickBot="1">
      <c r="C1660" s="3"/>
      <c r="D1660" s="3"/>
      <c r="E1660" s="3"/>
      <c r="G1660" s="3"/>
      <c r="I1660" s="3"/>
      <c r="K1660" s="3"/>
      <c r="L1660" s="3"/>
      <c r="M1660" s="3"/>
      <c r="O1660" s="3"/>
    </row>
    <row r="1661" spans="3:15" ht="15.75" thickBot="1">
      <c r="C1661" s="3"/>
      <c r="D1661" s="3"/>
      <c r="E1661" s="3"/>
      <c r="G1661" s="3"/>
      <c r="I1661" s="3"/>
      <c r="K1661" s="3"/>
      <c r="L1661" s="3"/>
      <c r="M1661" s="3"/>
      <c r="O1661" s="3"/>
    </row>
    <row r="1662" spans="3:15" ht="15.75" thickBot="1">
      <c r="C1662" s="3"/>
      <c r="D1662" s="3"/>
      <c r="E1662" s="3"/>
      <c r="G1662" s="3"/>
      <c r="I1662" s="3"/>
      <c r="K1662" s="3"/>
      <c r="L1662" s="3"/>
      <c r="M1662" s="3"/>
      <c r="O1662" s="3"/>
    </row>
    <row r="1663" spans="3:15" ht="15.75" thickBot="1">
      <c r="C1663" s="3"/>
      <c r="D1663" s="3"/>
      <c r="E1663" s="3"/>
      <c r="G1663" s="3"/>
      <c r="I1663" s="3"/>
      <c r="K1663" s="3"/>
      <c r="L1663" s="3"/>
      <c r="M1663" s="3"/>
      <c r="O1663" s="3"/>
    </row>
    <row r="1664" spans="3:15" ht="15.75" thickBot="1">
      <c r="C1664" s="3"/>
      <c r="D1664" s="3"/>
      <c r="E1664" s="3"/>
      <c r="G1664" s="3"/>
      <c r="I1664" s="3"/>
      <c r="K1664" s="3"/>
      <c r="L1664" s="3"/>
      <c r="M1664" s="3"/>
      <c r="O1664" s="3"/>
    </row>
    <row r="1665" spans="3:15" ht="15.75" thickBot="1">
      <c r="C1665" s="3"/>
      <c r="D1665" s="3"/>
      <c r="E1665" s="3"/>
      <c r="G1665" s="3"/>
      <c r="I1665" s="3"/>
      <c r="K1665" s="3"/>
      <c r="L1665" s="3"/>
      <c r="M1665" s="3"/>
      <c r="O1665" s="3"/>
    </row>
    <row r="1666" spans="3:15" ht="15.75" thickBot="1">
      <c r="C1666" s="3"/>
      <c r="D1666" s="3"/>
      <c r="E1666" s="3"/>
      <c r="G1666" s="3"/>
      <c r="I1666" s="3"/>
      <c r="K1666" s="3"/>
      <c r="L1666" s="3"/>
      <c r="M1666" s="3"/>
      <c r="O1666" s="3"/>
    </row>
    <row r="1667" spans="3:15" ht="15.75" thickBot="1">
      <c r="C1667" s="3"/>
      <c r="D1667" s="3"/>
      <c r="E1667" s="3"/>
      <c r="G1667" s="3"/>
      <c r="I1667" s="3"/>
      <c r="K1667" s="3"/>
      <c r="L1667" s="3"/>
      <c r="M1667" s="3"/>
      <c r="O1667" s="3"/>
    </row>
    <row r="1668" spans="3:15" ht="15.75" thickBot="1">
      <c r="C1668" s="3"/>
      <c r="D1668" s="3"/>
      <c r="E1668" s="3"/>
      <c r="G1668" s="3"/>
      <c r="I1668" s="3"/>
      <c r="K1668" s="3"/>
      <c r="L1668" s="3"/>
      <c r="M1668" s="3"/>
      <c r="O1668" s="3"/>
    </row>
    <row r="1669" spans="3:15" ht="15.75" thickBot="1">
      <c r="C1669" s="3"/>
      <c r="D1669" s="3"/>
      <c r="E1669" s="3"/>
      <c r="G1669" s="3"/>
      <c r="I1669" s="3"/>
      <c r="K1669" s="3"/>
      <c r="L1669" s="3"/>
      <c r="M1669" s="3"/>
      <c r="O1669" s="3"/>
    </row>
    <row r="1670" spans="3:15" ht="15.75" thickBot="1">
      <c r="C1670" s="3"/>
      <c r="D1670" s="3"/>
      <c r="E1670" s="3"/>
      <c r="G1670" s="3"/>
      <c r="I1670" s="3"/>
      <c r="K1670" s="3"/>
      <c r="L1670" s="3"/>
      <c r="M1670" s="3"/>
      <c r="O1670" s="3"/>
    </row>
    <row r="1671" spans="3:15" ht="15.75" thickBot="1">
      <c r="C1671" s="3"/>
      <c r="D1671" s="3"/>
      <c r="E1671" s="3"/>
      <c r="G1671" s="3"/>
      <c r="I1671" s="3"/>
      <c r="K1671" s="3"/>
      <c r="L1671" s="3"/>
      <c r="M1671" s="3"/>
      <c r="O1671" s="3"/>
    </row>
    <row r="1672" spans="3:15" ht="15.75" thickBot="1">
      <c r="C1672" s="3"/>
      <c r="D1672" s="3"/>
      <c r="E1672" s="3"/>
      <c r="G1672" s="3"/>
      <c r="I1672" s="3"/>
      <c r="K1672" s="3"/>
      <c r="L1672" s="3"/>
      <c r="M1672" s="3"/>
      <c r="O1672" s="3"/>
    </row>
    <row r="1673" spans="3:15" ht="15.75" thickBot="1">
      <c r="C1673" s="3"/>
      <c r="D1673" s="3"/>
      <c r="E1673" s="3"/>
      <c r="G1673" s="3"/>
      <c r="I1673" s="3"/>
      <c r="K1673" s="3"/>
      <c r="L1673" s="3"/>
      <c r="M1673" s="3"/>
      <c r="O1673" s="3"/>
    </row>
    <row r="1674" spans="3:15" ht="15.75" thickBot="1">
      <c r="C1674" s="3"/>
      <c r="D1674" s="3"/>
      <c r="E1674" s="3"/>
      <c r="G1674" s="3"/>
      <c r="I1674" s="3"/>
      <c r="K1674" s="3"/>
      <c r="L1674" s="3"/>
      <c r="M1674" s="3"/>
      <c r="O1674" s="3"/>
    </row>
    <row r="1675" spans="3:15" ht="15.75" thickBot="1">
      <c r="C1675" s="3"/>
      <c r="D1675" s="3"/>
      <c r="E1675" s="3"/>
      <c r="G1675" s="3"/>
      <c r="I1675" s="3"/>
      <c r="K1675" s="3"/>
      <c r="L1675" s="3"/>
      <c r="M1675" s="3"/>
      <c r="O1675" s="3"/>
    </row>
    <row r="1676" spans="3:15" ht="15.75" thickBot="1">
      <c r="C1676" s="3"/>
      <c r="D1676" s="3"/>
      <c r="E1676" s="3"/>
      <c r="G1676" s="3"/>
      <c r="I1676" s="3"/>
      <c r="K1676" s="3"/>
      <c r="L1676" s="3"/>
      <c r="M1676" s="3"/>
      <c r="O1676" s="3"/>
    </row>
    <row r="1677" spans="3:15" ht="15.75" thickBot="1">
      <c r="C1677" s="3"/>
      <c r="D1677" s="3"/>
      <c r="E1677" s="3"/>
      <c r="G1677" s="3"/>
      <c r="I1677" s="3"/>
      <c r="K1677" s="3"/>
      <c r="L1677" s="3"/>
      <c r="M1677" s="3"/>
      <c r="O1677" s="3"/>
    </row>
    <row r="1678" spans="3:15" ht="15.75" thickBot="1">
      <c r="C1678" s="3"/>
      <c r="D1678" s="3"/>
      <c r="E1678" s="3"/>
      <c r="G1678" s="3"/>
      <c r="I1678" s="3"/>
      <c r="K1678" s="3"/>
      <c r="L1678" s="3"/>
      <c r="M1678" s="3"/>
      <c r="O1678" s="3"/>
    </row>
    <row r="1679" spans="3:15" ht="15.75" thickBot="1">
      <c r="C1679" s="3"/>
      <c r="D1679" s="3"/>
      <c r="E1679" s="3"/>
      <c r="G1679" s="3"/>
      <c r="I1679" s="3"/>
      <c r="K1679" s="3"/>
      <c r="L1679" s="3"/>
      <c r="M1679" s="3"/>
      <c r="O1679" s="3"/>
    </row>
    <row r="1680" spans="3:15" ht="15.75" thickBot="1">
      <c r="C1680" s="3"/>
      <c r="D1680" s="3"/>
      <c r="E1680" s="3"/>
      <c r="G1680" s="3"/>
      <c r="I1680" s="3"/>
      <c r="K1680" s="3"/>
      <c r="L1680" s="3"/>
      <c r="M1680" s="3"/>
      <c r="O1680" s="3"/>
    </row>
    <row r="1681" spans="3:15" ht="15.75" thickBot="1">
      <c r="C1681" s="3"/>
      <c r="D1681" s="3"/>
      <c r="E1681" s="3"/>
      <c r="G1681" s="3"/>
      <c r="I1681" s="3"/>
      <c r="K1681" s="3"/>
      <c r="L1681" s="3"/>
      <c r="M1681" s="3"/>
      <c r="O1681" s="3"/>
    </row>
    <row r="1682" spans="3:15" ht="15.75" thickBot="1">
      <c r="C1682" s="3"/>
      <c r="D1682" s="3"/>
      <c r="E1682" s="3"/>
      <c r="G1682" s="3"/>
      <c r="I1682" s="3"/>
      <c r="K1682" s="3"/>
      <c r="L1682" s="3"/>
      <c r="M1682" s="3"/>
      <c r="O1682" s="3"/>
    </row>
    <row r="1683" spans="3:15" ht="15.75" thickBot="1">
      <c r="C1683" s="3"/>
      <c r="D1683" s="3"/>
      <c r="E1683" s="3"/>
      <c r="G1683" s="3"/>
      <c r="I1683" s="3"/>
      <c r="K1683" s="3"/>
      <c r="L1683" s="3"/>
      <c r="M1683" s="3"/>
      <c r="O1683" s="3"/>
    </row>
    <row r="1684" spans="3:15" ht="15.75" thickBot="1">
      <c r="C1684" s="3"/>
      <c r="D1684" s="3"/>
      <c r="E1684" s="3"/>
      <c r="G1684" s="3"/>
      <c r="I1684" s="3"/>
      <c r="K1684" s="3"/>
      <c r="L1684" s="3"/>
      <c r="M1684" s="3"/>
      <c r="O1684" s="3"/>
    </row>
    <row r="1685" spans="3:15" ht="15.75" thickBot="1">
      <c r="C1685" s="3"/>
      <c r="D1685" s="3"/>
      <c r="E1685" s="3"/>
      <c r="G1685" s="3"/>
      <c r="I1685" s="3"/>
      <c r="K1685" s="3"/>
      <c r="L1685" s="3"/>
      <c r="M1685" s="3"/>
      <c r="O1685" s="3"/>
    </row>
    <row r="1686" spans="3:15" ht="15.75" thickBot="1">
      <c r="C1686" s="3"/>
      <c r="D1686" s="3"/>
      <c r="E1686" s="3"/>
      <c r="G1686" s="3"/>
      <c r="I1686" s="3"/>
      <c r="K1686" s="3"/>
      <c r="L1686" s="3"/>
      <c r="M1686" s="3"/>
      <c r="O1686" s="3"/>
    </row>
    <row r="1687" spans="3:15" ht="15.75" thickBot="1">
      <c r="C1687" s="3"/>
      <c r="D1687" s="3"/>
      <c r="E1687" s="3"/>
      <c r="G1687" s="3"/>
      <c r="I1687" s="3"/>
      <c r="K1687" s="3"/>
      <c r="L1687" s="3"/>
      <c r="M1687" s="3"/>
      <c r="O1687" s="3"/>
    </row>
    <row r="1688" spans="3:15" ht="15.75" thickBot="1">
      <c r="C1688" s="3"/>
      <c r="D1688" s="3"/>
      <c r="E1688" s="3"/>
      <c r="G1688" s="3"/>
      <c r="I1688" s="3"/>
      <c r="K1688" s="3"/>
      <c r="L1688" s="3"/>
      <c r="M1688" s="3"/>
      <c r="O1688" s="3"/>
    </row>
    <row r="1689" spans="3:15" ht="15.75" thickBot="1">
      <c r="C1689" s="3"/>
      <c r="D1689" s="3"/>
      <c r="E1689" s="3"/>
      <c r="G1689" s="3"/>
      <c r="I1689" s="3"/>
      <c r="K1689" s="3"/>
      <c r="L1689" s="3"/>
      <c r="M1689" s="3"/>
      <c r="O1689" s="3"/>
    </row>
    <row r="1690" spans="3:15" ht="15.75" thickBot="1">
      <c r="C1690" s="3"/>
      <c r="D1690" s="3"/>
      <c r="E1690" s="3"/>
      <c r="G1690" s="3"/>
      <c r="I1690" s="3"/>
      <c r="K1690" s="3"/>
      <c r="L1690" s="3"/>
      <c r="M1690" s="3"/>
      <c r="O1690" s="3"/>
    </row>
    <row r="1691" spans="3:15" ht="15.75" thickBot="1">
      <c r="C1691" s="3"/>
      <c r="D1691" s="3"/>
      <c r="E1691" s="3"/>
      <c r="G1691" s="3"/>
      <c r="I1691" s="3"/>
      <c r="K1691" s="3"/>
      <c r="L1691" s="3"/>
      <c r="M1691" s="3"/>
      <c r="O1691" s="3"/>
    </row>
    <row r="1692" spans="3:15" ht="15.75" thickBot="1">
      <c r="C1692" s="3"/>
      <c r="D1692" s="3"/>
      <c r="E1692" s="3"/>
      <c r="G1692" s="3"/>
      <c r="I1692" s="3"/>
      <c r="K1692" s="3"/>
      <c r="L1692" s="3"/>
      <c r="M1692" s="3"/>
      <c r="O1692" s="3"/>
    </row>
    <row r="1693" spans="3:15" ht="15.75" thickBot="1">
      <c r="C1693" s="3"/>
      <c r="D1693" s="3"/>
      <c r="E1693" s="3"/>
      <c r="G1693" s="3"/>
      <c r="I1693" s="3"/>
      <c r="K1693" s="3"/>
      <c r="L1693" s="3"/>
      <c r="M1693" s="3"/>
      <c r="O1693" s="3"/>
    </row>
    <row r="1694" spans="3:15" ht="15.75" thickBot="1">
      <c r="C1694" s="3"/>
      <c r="D1694" s="3"/>
      <c r="E1694" s="3"/>
      <c r="G1694" s="3"/>
      <c r="I1694" s="3"/>
      <c r="K1694" s="3"/>
      <c r="L1694" s="3"/>
      <c r="M1694" s="3"/>
      <c r="O1694" s="3"/>
    </row>
    <row r="1695" spans="3:15" ht="15.75" thickBot="1">
      <c r="C1695" s="3"/>
      <c r="D1695" s="3"/>
      <c r="E1695" s="3"/>
      <c r="G1695" s="3"/>
      <c r="I1695" s="3"/>
      <c r="K1695" s="3"/>
      <c r="L1695" s="3"/>
      <c r="M1695" s="3"/>
      <c r="O1695" s="3"/>
    </row>
    <row r="1696" spans="3:15" ht="15.75" thickBot="1">
      <c r="C1696" s="3"/>
      <c r="D1696" s="3"/>
      <c r="E1696" s="3"/>
      <c r="G1696" s="3"/>
      <c r="I1696" s="3"/>
      <c r="K1696" s="3"/>
      <c r="L1696" s="3"/>
      <c r="M1696" s="3"/>
      <c r="O1696" s="3"/>
    </row>
    <row r="1697" spans="3:15" ht="15.75" thickBot="1">
      <c r="C1697" s="3"/>
      <c r="D1697" s="3"/>
      <c r="E1697" s="3"/>
      <c r="G1697" s="3"/>
      <c r="I1697" s="3"/>
      <c r="K1697" s="3"/>
      <c r="L1697" s="3"/>
      <c r="M1697" s="3"/>
      <c r="O1697" s="3"/>
    </row>
    <row r="1698" spans="3:15" ht="15.75" thickBot="1">
      <c r="C1698" s="3"/>
      <c r="D1698" s="3"/>
      <c r="E1698" s="3"/>
      <c r="G1698" s="3"/>
      <c r="I1698" s="3"/>
      <c r="K1698" s="3"/>
      <c r="L1698" s="3"/>
      <c r="M1698" s="3"/>
      <c r="O1698" s="3"/>
    </row>
    <row r="1699" spans="3:15" ht="15.75" thickBot="1">
      <c r="C1699" s="3"/>
      <c r="D1699" s="3"/>
      <c r="E1699" s="3"/>
      <c r="G1699" s="3"/>
      <c r="I1699" s="3"/>
      <c r="K1699" s="3"/>
      <c r="L1699" s="3"/>
      <c r="M1699" s="3"/>
      <c r="O1699" s="3"/>
    </row>
    <row r="1700" spans="3:15" ht="15.75" thickBot="1">
      <c r="C1700" s="3"/>
      <c r="D1700" s="3"/>
      <c r="E1700" s="3"/>
      <c r="G1700" s="3"/>
      <c r="I1700" s="3"/>
      <c r="K1700" s="3"/>
      <c r="L1700" s="3"/>
      <c r="M1700" s="3"/>
      <c r="O1700" s="3"/>
    </row>
    <row r="1701" spans="3:15" ht="15.75" thickBot="1">
      <c r="C1701" s="3"/>
      <c r="D1701" s="3"/>
      <c r="E1701" s="3"/>
      <c r="G1701" s="3"/>
      <c r="I1701" s="3"/>
      <c r="K1701" s="3"/>
      <c r="L1701" s="3"/>
      <c r="M1701" s="3"/>
      <c r="O1701" s="3"/>
    </row>
    <row r="1702" spans="3:15" ht="15.75" thickBot="1">
      <c r="C1702" s="3"/>
      <c r="D1702" s="3"/>
      <c r="E1702" s="3"/>
      <c r="G1702" s="3"/>
      <c r="I1702" s="3"/>
      <c r="K1702" s="3"/>
      <c r="L1702" s="3"/>
      <c r="M1702" s="3"/>
      <c r="O1702" s="3"/>
    </row>
    <row r="1703" spans="3:15" ht="15.75" thickBot="1">
      <c r="C1703" s="3"/>
      <c r="D1703" s="3"/>
      <c r="E1703" s="3"/>
      <c r="G1703" s="3"/>
      <c r="I1703" s="3"/>
      <c r="K1703" s="3"/>
      <c r="L1703" s="3"/>
      <c r="M1703" s="3"/>
      <c r="O1703" s="3"/>
    </row>
    <row r="1704" spans="3:15" ht="15.75" thickBot="1">
      <c r="C1704" s="3"/>
      <c r="D1704" s="3"/>
      <c r="E1704" s="3"/>
      <c r="G1704" s="3"/>
      <c r="I1704" s="3"/>
      <c r="K1704" s="3"/>
      <c r="L1704" s="3"/>
      <c r="M1704" s="3"/>
      <c r="O1704" s="3"/>
    </row>
    <row r="1705" spans="3:15" ht="15.75" thickBot="1">
      <c r="C1705" s="3"/>
      <c r="D1705" s="3"/>
      <c r="E1705" s="3"/>
      <c r="G1705" s="3"/>
      <c r="I1705" s="3"/>
      <c r="K1705" s="3"/>
      <c r="L1705" s="3"/>
      <c r="M1705" s="3"/>
      <c r="O1705" s="3"/>
    </row>
    <row r="1706" spans="3:15" ht="15.75" thickBot="1">
      <c r="C1706" s="3"/>
      <c r="D1706" s="3"/>
      <c r="E1706" s="3"/>
      <c r="G1706" s="3"/>
      <c r="I1706" s="3"/>
      <c r="K1706" s="3"/>
      <c r="L1706" s="3"/>
      <c r="M1706" s="3"/>
      <c r="O1706" s="3"/>
    </row>
    <row r="1707" spans="3:15" ht="15.75" thickBot="1">
      <c r="C1707" s="3"/>
      <c r="D1707" s="3"/>
      <c r="E1707" s="3"/>
      <c r="G1707" s="3"/>
      <c r="I1707" s="3"/>
      <c r="K1707" s="3"/>
      <c r="L1707" s="3"/>
      <c r="M1707" s="3"/>
      <c r="O1707" s="3"/>
    </row>
    <row r="1708" spans="3:15" ht="15.75" thickBot="1">
      <c r="C1708" s="3"/>
      <c r="D1708" s="3"/>
      <c r="E1708" s="3"/>
      <c r="G1708" s="3"/>
      <c r="I1708" s="3"/>
      <c r="K1708" s="3"/>
      <c r="L1708" s="3"/>
      <c r="M1708" s="3"/>
      <c r="O1708" s="3"/>
    </row>
    <row r="1709" spans="3:15" ht="15.75" thickBot="1">
      <c r="C1709" s="3"/>
      <c r="D1709" s="3"/>
      <c r="E1709" s="3"/>
      <c r="G1709" s="3"/>
      <c r="I1709" s="3"/>
      <c r="K1709" s="3"/>
      <c r="L1709" s="3"/>
      <c r="M1709" s="3"/>
      <c r="O1709" s="3"/>
    </row>
    <row r="1710" spans="3:15" ht="15.75" thickBot="1">
      <c r="C1710" s="3"/>
      <c r="D1710" s="3"/>
      <c r="E1710" s="3"/>
      <c r="G1710" s="3"/>
      <c r="I1710" s="3"/>
      <c r="K1710" s="3"/>
      <c r="L1710" s="3"/>
      <c r="M1710" s="3"/>
      <c r="O1710" s="3"/>
    </row>
    <row r="1711" spans="3:15" ht="15.75" thickBot="1">
      <c r="C1711" s="3"/>
      <c r="D1711" s="3"/>
      <c r="E1711" s="3"/>
      <c r="G1711" s="3"/>
      <c r="I1711" s="3"/>
      <c r="K1711" s="3"/>
      <c r="L1711" s="3"/>
      <c r="M1711" s="3"/>
      <c r="O1711" s="3"/>
    </row>
    <row r="1712" spans="3:15" ht="15.75" thickBot="1">
      <c r="C1712" s="3"/>
      <c r="D1712" s="3"/>
      <c r="E1712" s="3"/>
      <c r="G1712" s="3"/>
      <c r="I1712" s="3"/>
      <c r="K1712" s="3"/>
      <c r="L1712" s="3"/>
      <c r="M1712" s="3"/>
      <c r="O1712" s="3"/>
    </row>
    <row r="1713" spans="3:15" ht="15.75" thickBot="1">
      <c r="C1713" s="3"/>
      <c r="D1713" s="3"/>
      <c r="E1713" s="3"/>
      <c r="G1713" s="3"/>
      <c r="I1713" s="3"/>
      <c r="K1713" s="3"/>
      <c r="L1713" s="3"/>
      <c r="M1713" s="3"/>
      <c r="O1713" s="3"/>
    </row>
    <row r="1714" spans="3:15" ht="15.75" thickBot="1">
      <c r="C1714" s="3"/>
      <c r="D1714" s="3"/>
      <c r="E1714" s="3"/>
      <c r="G1714" s="3"/>
      <c r="I1714" s="3"/>
      <c r="K1714" s="3"/>
      <c r="L1714" s="3"/>
      <c r="M1714" s="3"/>
      <c r="O1714" s="3"/>
    </row>
    <row r="1715" spans="3:15" ht="15.75" thickBot="1">
      <c r="C1715" s="3"/>
      <c r="D1715" s="3"/>
      <c r="E1715" s="3"/>
      <c r="G1715" s="3"/>
      <c r="I1715" s="3"/>
      <c r="K1715" s="3"/>
      <c r="L1715" s="3"/>
      <c r="M1715" s="3"/>
      <c r="O1715" s="3"/>
    </row>
    <row r="1716" spans="3:15" ht="15.75" thickBot="1">
      <c r="C1716" s="3"/>
      <c r="D1716" s="3"/>
      <c r="E1716" s="3"/>
      <c r="G1716" s="3"/>
      <c r="I1716" s="3"/>
      <c r="K1716" s="3"/>
      <c r="L1716" s="3"/>
      <c r="M1716" s="3"/>
      <c r="O1716" s="3"/>
    </row>
    <row r="1717" spans="3:15" ht="15.75" thickBot="1">
      <c r="C1717" s="3"/>
      <c r="D1717" s="3"/>
      <c r="E1717" s="3"/>
      <c r="G1717" s="3"/>
      <c r="I1717" s="3"/>
      <c r="K1717" s="3"/>
      <c r="L1717" s="3"/>
      <c r="M1717" s="3"/>
      <c r="O1717" s="3"/>
    </row>
    <row r="1718" spans="3:15" ht="15.75" thickBot="1">
      <c r="C1718" s="3"/>
      <c r="D1718" s="3"/>
      <c r="E1718" s="3"/>
      <c r="G1718" s="3"/>
      <c r="I1718" s="3"/>
      <c r="K1718" s="3"/>
      <c r="L1718" s="3"/>
      <c r="M1718" s="3"/>
      <c r="O1718" s="3"/>
    </row>
    <row r="1719" spans="3:15" ht="15.75" thickBot="1">
      <c r="C1719" s="3"/>
      <c r="D1719" s="3"/>
      <c r="E1719" s="3"/>
      <c r="G1719" s="3"/>
      <c r="I1719" s="3"/>
      <c r="K1719" s="3"/>
      <c r="L1719" s="3"/>
      <c r="M1719" s="3"/>
      <c r="O1719" s="3"/>
    </row>
    <row r="1720" spans="3:15" ht="15.75" thickBot="1">
      <c r="C1720" s="3"/>
      <c r="D1720" s="3"/>
      <c r="E1720" s="3"/>
      <c r="G1720" s="3"/>
      <c r="I1720" s="3"/>
      <c r="K1720" s="3"/>
      <c r="L1720" s="3"/>
      <c r="M1720" s="3"/>
      <c r="O1720" s="3"/>
    </row>
    <row r="1721" spans="3:15" ht="15.75" thickBot="1">
      <c r="C1721" s="3"/>
      <c r="D1721" s="3"/>
      <c r="E1721" s="3"/>
      <c r="G1721" s="3"/>
      <c r="I1721" s="3"/>
      <c r="K1721" s="3"/>
      <c r="L1721" s="3"/>
      <c r="M1721" s="3"/>
      <c r="O1721" s="3"/>
    </row>
    <row r="1722" spans="3:15" ht="15.75" thickBot="1">
      <c r="C1722" s="3"/>
      <c r="D1722" s="3"/>
      <c r="E1722" s="3"/>
      <c r="G1722" s="3"/>
      <c r="I1722" s="3"/>
      <c r="K1722" s="3"/>
      <c r="L1722" s="3"/>
      <c r="M1722" s="3"/>
      <c r="O1722" s="3"/>
    </row>
    <row r="1723" spans="3:15" ht="15.75" thickBot="1">
      <c r="C1723" s="3"/>
      <c r="D1723" s="3"/>
      <c r="E1723" s="3"/>
      <c r="G1723" s="3"/>
      <c r="I1723" s="3"/>
      <c r="K1723" s="3"/>
      <c r="L1723" s="3"/>
      <c r="M1723" s="3"/>
      <c r="O1723" s="3"/>
    </row>
    <row r="1724" spans="3:15" ht="15.75" thickBot="1">
      <c r="C1724" s="3"/>
      <c r="D1724" s="3"/>
      <c r="E1724" s="3"/>
      <c r="G1724" s="3"/>
      <c r="I1724" s="3"/>
      <c r="K1724" s="3"/>
      <c r="L1724" s="3"/>
      <c r="M1724" s="3"/>
      <c r="O1724" s="3"/>
    </row>
    <row r="1725" spans="3:15" ht="15.75" thickBot="1">
      <c r="C1725" s="3"/>
      <c r="D1725" s="3"/>
      <c r="E1725" s="3"/>
      <c r="G1725" s="3"/>
      <c r="I1725" s="3"/>
      <c r="K1725" s="3"/>
      <c r="L1725" s="3"/>
      <c r="M1725" s="3"/>
      <c r="O1725" s="3"/>
    </row>
    <row r="1726" spans="3:15" ht="15.75" thickBot="1">
      <c r="C1726" s="3"/>
      <c r="D1726" s="3"/>
      <c r="E1726" s="3"/>
      <c r="G1726" s="3"/>
      <c r="I1726" s="3"/>
      <c r="K1726" s="3"/>
      <c r="L1726" s="3"/>
      <c r="M1726" s="3"/>
      <c r="O1726" s="3"/>
    </row>
    <row r="1727" spans="3:15" ht="15.75" thickBot="1">
      <c r="C1727" s="3"/>
      <c r="D1727" s="3"/>
      <c r="E1727" s="3"/>
      <c r="G1727" s="3"/>
      <c r="I1727" s="3"/>
      <c r="K1727" s="3"/>
      <c r="L1727" s="3"/>
      <c r="M1727" s="3"/>
      <c r="O1727" s="3"/>
    </row>
    <row r="1728" spans="3:15" ht="15.75" thickBot="1">
      <c r="C1728" s="3"/>
      <c r="D1728" s="3"/>
      <c r="E1728" s="3"/>
      <c r="G1728" s="3"/>
      <c r="I1728" s="3"/>
      <c r="K1728" s="3"/>
      <c r="L1728" s="3"/>
      <c r="M1728" s="3"/>
      <c r="O1728" s="3"/>
    </row>
    <row r="1729" spans="3:15" ht="15.75" thickBot="1">
      <c r="C1729" s="3"/>
      <c r="D1729" s="3"/>
      <c r="E1729" s="3"/>
      <c r="G1729" s="3"/>
      <c r="I1729" s="3"/>
      <c r="K1729" s="3"/>
      <c r="L1729" s="3"/>
      <c r="M1729" s="3"/>
      <c r="O1729" s="3"/>
    </row>
    <row r="1730" spans="3:15" ht="15.75" thickBot="1">
      <c r="C1730" s="3"/>
      <c r="D1730" s="3"/>
      <c r="E1730" s="3"/>
      <c r="G1730" s="3"/>
      <c r="I1730" s="3"/>
      <c r="K1730" s="3"/>
      <c r="L1730" s="3"/>
      <c r="M1730" s="3"/>
      <c r="O1730" s="3"/>
    </row>
    <row r="1731" spans="3:15" ht="15.75" thickBot="1">
      <c r="C1731" s="3"/>
      <c r="D1731" s="3"/>
      <c r="E1731" s="3"/>
      <c r="G1731" s="3"/>
      <c r="I1731" s="3"/>
      <c r="K1731" s="3"/>
      <c r="L1731" s="3"/>
      <c r="M1731" s="3"/>
      <c r="O1731" s="3"/>
    </row>
    <row r="1732" spans="3:15" ht="15.75" thickBot="1">
      <c r="C1732" s="3"/>
      <c r="D1732" s="3"/>
      <c r="E1732" s="3"/>
      <c r="G1732" s="3"/>
      <c r="I1732" s="3"/>
      <c r="K1732" s="3"/>
      <c r="L1732" s="3"/>
      <c r="M1732" s="3"/>
      <c r="O1732" s="3"/>
    </row>
    <row r="1733" spans="3:15" ht="15.75" thickBot="1">
      <c r="C1733" s="3"/>
      <c r="D1733" s="3"/>
      <c r="E1733" s="3"/>
      <c r="G1733" s="3"/>
      <c r="I1733" s="3"/>
      <c r="K1733" s="3"/>
      <c r="L1733" s="3"/>
      <c r="M1733" s="3"/>
      <c r="O1733" s="3"/>
    </row>
    <row r="1734" spans="3:15" ht="15.75" thickBot="1">
      <c r="C1734" s="3"/>
      <c r="D1734" s="3"/>
      <c r="E1734" s="3"/>
      <c r="G1734" s="3"/>
      <c r="I1734" s="3"/>
      <c r="K1734" s="3"/>
      <c r="L1734" s="3"/>
      <c r="M1734" s="3"/>
      <c r="O1734" s="3"/>
    </row>
    <row r="1735" spans="3:15" ht="15.75" thickBot="1">
      <c r="C1735" s="3"/>
      <c r="D1735" s="3"/>
      <c r="E1735" s="3"/>
      <c r="G1735" s="3"/>
      <c r="I1735" s="3"/>
      <c r="K1735" s="3"/>
      <c r="L1735" s="3"/>
      <c r="M1735" s="3"/>
      <c r="O1735" s="3"/>
    </row>
    <row r="1736" spans="3:15" ht="15.75" thickBot="1">
      <c r="C1736" s="3"/>
      <c r="D1736" s="3"/>
      <c r="E1736" s="3"/>
      <c r="G1736" s="3"/>
      <c r="I1736" s="3"/>
      <c r="K1736" s="3"/>
      <c r="L1736" s="3"/>
      <c r="M1736" s="3"/>
      <c r="O1736" s="3"/>
    </row>
    <row r="1737" spans="3:15" ht="15.75" thickBot="1">
      <c r="C1737" s="3"/>
      <c r="D1737" s="3"/>
      <c r="E1737" s="3"/>
      <c r="G1737" s="3"/>
      <c r="I1737" s="3"/>
      <c r="K1737" s="3"/>
      <c r="L1737" s="3"/>
      <c r="M1737" s="3"/>
      <c r="O1737" s="3"/>
    </row>
    <row r="1738" spans="3:15" ht="15.75" thickBot="1">
      <c r="C1738" s="3"/>
      <c r="D1738" s="3"/>
      <c r="E1738" s="3"/>
      <c r="G1738" s="3"/>
      <c r="I1738" s="3"/>
      <c r="K1738" s="3"/>
      <c r="L1738" s="3"/>
      <c r="M1738" s="3"/>
      <c r="O1738" s="3"/>
    </row>
    <row r="1739" spans="3:15" ht="15.75" thickBot="1">
      <c r="C1739" s="3"/>
      <c r="D1739" s="3"/>
      <c r="E1739" s="3"/>
      <c r="G1739" s="3"/>
      <c r="I1739" s="3"/>
      <c r="K1739" s="3"/>
      <c r="L1739" s="3"/>
      <c r="M1739" s="3"/>
      <c r="O1739" s="3"/>
    </row>
    <row r="1740" spans="3:15" ht="15.75" thickBot="1">
      <c r="C1740" s="3"/>
      <c r="D1740" s="3"/>
      <c r="E1740" s="3"/>
      <c r="G1740" s="3"/>
      <c r="I1740" s="3"/>
      <c r="K1740" s="3"/>
      <c r="L1740" s="3"/>
      <c r="M1740" s="3"/>
      <c r="O1740" s="3"/>
    </row>
    <row r="1741" spans="3:15" ht="15.75" thickBot="1">
      <c r="C1741" s="3"/>
      <c r="D1741" s="3"/>
      <c r="E1741" s="3"/>
      <c r="G1741" s="3"/>
      <c r="I1741" s="3"/>
      <c r="K1741" s="3"/>
      <c r="L1741" s="3"/>
      <c r="M1741" s="3"/>
      <c r="O1741" s="3"/>
    </row>
    <row r="1742" spans="3:15" ht="15.75" thickBot="1">
      <c r="C1742" s="3"/>
      <c r="D1742" s="3"/>
      <c r="E1742" s="3"/>
      <c r="G1742" s="3"/>
      <c r="I1742" s="3"/>
      <c r="K1742" s="3"/>
      <c r="L1742" s="3"/>
      <c r="M1742" s="3"/>
      <c r="O1742" s="3"/>
    </row>
    <row r="1743" spans="3:15" ht="15.75" thickBot="1">
      <c r="C1743" s="3"/>
      <c r="D1743" s="3"/>
      <c r="E1743" s="3"/>
      <c r="G1743" s="3"/>
      <c r="I1743" s="3"/>
      <c r="K1743" s="3"/>
      <c r="L1743" s="3"/>
      <c r="M1743" s="3"/>
      <c r="O1743" s="3"/>
    </row>
    <row r="1744" spans="3:15" ht="15.75" thickBot="1">
      <c r="C1744" s="3"/>
      <c r="D1744" s="3"/>
      <c r="E1744" s="3"/>
      <c r="G1744" s="3"/>
      <c r="I1744" s="3"/>
      <c r="K1744" s="3"/>
      <c r="L1744" s="3"/>
      <c r="M1744" s="3"/>
      <c r="O1744" s="3"/>
    </row>
    <row r="1745" spans="3:15" ht="15.75" thickBot="1">
      <c r="C1745" s="3"/>
      <c r="D1745" s="3"/>
      <c r="E1745" s="3"/>
      <c r="G1745" s="3"/>
      <c r="I1745" s="3"/>
      <c r="K1745" s="3"/>
      <c r="L1745" s="3"/>
      <c r="M1745" s="3"/>
      <c r="O1745" s="3"/>
    </row>
    <row r="1746" spans="3:15" ht="15.75" thickBot="1">
      <c r="C1746" s="3"/>
      <c r="D1746" s="3"/>
      <c r="E1746" s="3"/>
      <c r="G1746" s="3"/>
      <c r="I1746" s="3"/>
      <c r="K1746" s="3"/>
      <c r="L1746" s="3"/>
      <c r="M1746" s="3"/>
      <c r="O1746" s="3"/>
    </row>
    <row r="1747" spans="3:15" ht="15.75" thickBot="1">
      <c r="C1747" s="3"/>
      <c r="D1747" s="3"/>
      <c r="E1747" s="3"/>
      <c r="G1747" s="3"/>
      <c r="I1747" s="3"/>
      <c r="K1747" s="3"/>
      <c r="L1747" s="3"/>
      <c r="M1747" s="3"/>
      <c r="O1747" s="3"/>
    </row>
    <row r="1748" spans="3:15" ht="15.75" thickBot="1">
      <c r="C1748" s="3"/>
      <c r="D1748" s="3"/>
      <c r="E1748" s="3"/>
      <c r="G1748" s="3"/>
      <c r="I1748" s="3"/>
      <c r="K1748" s="3"/>
      <c r="L1748" s="3"/>
      <c r="M1748" s="3"/>
      <c r="O1748" s="3"/>
    </row>
    <row r="1749" spans="3:15" ht="15.75" thickBot="1">
      <c r="C1749" s="3"/>
      <c r="D1749" s="3"/>
      <c r="E1749" s="3"/>
      <c r="G1749" s="3"/>
      <c r="I1749" s="3"/>
      <c r="K1749" s="3"/>
      <c r="L1749" s="3"/>
      <c r="M1749" s="3"/>
      <c r="O1749" s="3"/>
    </row>
    <row r="1750" spans="3:15" ht="15.75" thickBot="1">
      <c r="C1750" s="3"/>
      <c r="D1750" s="3"/>
      <c r="E1750" s="3"/>
      <c r="G1750" s="3"/>
      <c r="I1750" s="3"/>
      <c r="K1750" s="3"/>
      <c r="L1750" s="3"/>
      <c r="M1750" s="3"/>
      <c r="O1750" s="3"/>
    </row>
    <row r="1751" spans="3:15" ht="15.75" thickBot="1">
      <c r="C1751" s="3"/>
      <c r="D1751" s="3"/>
      <c r="E1751" s="3"/>
      <c r="G1751" s="3"/>
      <c r="I1751" s="3"/>
      <c r="K1751" s="3"/>
      <c r="L1751" s="3"/>
      <c r="M1751" s="3"/>
      <c r="O1751" s="3"/>
    </row>
    <row r="1752" spans="3:15" ht="15.75" thickBot="1">
      <c r="C1752" s="3"/>
      <c r="D1752" s="3"/>
      <c r="E1752" s="3"/>
      <c r="G1752" s="3"/>
      <c r="I1752" s="3"/>
      <c r="K1752" s="3"/>
      <c r="L1752" s="3"/>
      <c r="M1752" s="3"/>
      <c r="O1752" s="3"/>
    </row>
    <row r="1753" spans="3:15" ht="15.75" thickBot="1">
      <c r="C1753" s="3"/>
      <c r="D1753" s="3"/>
      <c r="E1753" s="3"/>
      <c r="G1753" s="3"/>
      <c r="I1753" s="3"/>
      <c r="K1753" s="3"/>
      <c r="L1753" s="3"/>
      <c r="M1753" s="3"/>
      <c r="O1753" s="3"/>
    </row>
    <row r="1754" spans="3:15" ht="15.75" thickBot="1">
      <c r="C1754" s="3"/>
      <c r="D1754" s="3"/>
      <c r="E1754" s="3"/>
      <c r="G1754" s="3"/>
      <c r="I1754" s="3"/>
      <c r="K1754" s="3"/>
      <c r="L1754" s="3"/>
      <c r="M1754" s="3"/>
      <c r="O1754" s="3"/>
    </row>
    <row r="1755" spans="3:15" ht="15.75" thickBot="1">
      <c r="C1755" s="3"/>
      <c r="D1755" s="3"/>
      <c r="E1755" s="3"/>
      <c r="G1755" s="3"/>
      <c r="I1755" s="3"/>
      <c r="K1755" s="3"/>
      <c r="L1755" s="3"/>
      <c r="M1755" s="3"/>
      <c r="O1755" s="3"/>
    </row>
    <row r="1756" spans="3:15" ht="15.75" thickBot="1">
      <c r="C1756" s="3"/>
      <c r="D1756" s="3"/>
      <c r="E1756" s="3"/>
      <c r="G1756" s="3"/>
      <c r="I1756" s="3"/>
      <c r="K1756" s="3"/>
      <c r="L1756" s="3"/>
      <c r="M1756" s="3"/>
      <c r="O1756" s="3"/>
    </row>
    <row r="1757" spans="3:15" ht="15.75" thickBot="1">
      <c r="C1757" s="3"/>
      <c r="D1757" s="3"/>
      <c r="E1757" s="3"/>
      <c r="G1757" s="3"/>
      <c r="I1757" s="3"/>
      <c r="K1757" s="3"/>
      <c r="L1757" s="3"/>
      <c r="M1757" s="3"/>
      <c r="O1757" s="3"/>
    </row>
    <row r="1758" spans="3:15" ht="15.75" thickBot="1">
      <c r="C1758" s="3"/>
      <c r="D1758" s="3"/>
      <c r="E1758" s="3"/>
      <c r="G1758" s="3"/>
      <c r="I1758" s="3"/>
      <c r="K1758" s="3"/>
      <c r="L1758" s="3"/>
      <c r="M1758" s="3"/>
      <c r="O1758" s="3"/>
    </row>
    <row r="1759" spans="3:15" ht="15.75" thickBot="1">
      <c r="C1759" s="3"/>
      <c r="D1759" s="3"/>
      <c r="E1759" s="3"/>
      <c r="G1759" s="3"/>
      <c r="I1759" s="3"/>
      <c r="K1759" s="3"/>
      <c r="L1759" s="3"/>
      <c r="M1759" s="3"/>
      <c r="O1759" s="3"/>
    </row>
    <row r="1760" spans="3:15" ht="15.75" thickBot="1">
      <c r="C1760" s="3"/>
      <c r="D1760" s="3"/>
      <c r="E1760" s="3"/>
      <c r="G1760" s="3"/>
      <c r="I1760" s="3"/>
      <c r="K1760" s="3"/>
      <c r="L1760" s="3"/>
      <c r="M1760" s="3"/>
      <c r="O1760" s="3"/>
    </row>
    <row r="1761" spans="3:15" ht="15.75" thickBot="1">
      <c r="C1761" s="3"/>
      <c r="D1761" s="3"/>
      <c r="E1761" s="3"/>
      <c r="G1761" s="3"/>
      <c r="I1761" s="3"/>
      <c r="K1761" s="3"/>
      <c r="L1761" s="3"/>
      <c r="M1761" s="3"/>
      <c r="O1761" s="3"/>
    </row>
    <row r="1762" spans="3:15" ht="15.75" thickBot="1">
      <c r="C1762" s="3"/>
      <c r="D1762" s="3"/>
      <c r="E1762" s="3"/>
      <c r="G1762" s="3"/>
      <c r="I1762" s="3"/>
      <c r="K1762" s="3"/>
      <c r="L1762" s="3"/>
      <c r="M1762" s="3"/>
      <c r="O1762" s="3"/>
    </row>
    <row r="1763" spans="3:15" ht="15.75" thickBot="1">
      <c r="C1763" s="3"/>
      <c r="D1763" s="3"/>
      <c r="E1763" s="3"/>
      <c r="G1763" s="3"/>
      <c r="I1763" s="3"/>
      <c r="K1763" s="3"/>
      <c r="L1763" s="3"/>
      <c r="M1763" s="3"/>
      <c r="O1763" s="3"/>
    </row>
    <row r="1764" spans="3:15" ht="15.75" thickBot="1">
      <c r="C1764" s="3"/>
      <c r="D1764" s="3"/>
      <c r="E1764" s="3"/>
      <c r="G1764" s="3"/>
      <c r="I1764" s="3"/>
      <c r="K1764" s="3"/>
      <c r="L1764" s="3"/>
      <c r="M1764" s="3"/>
      <c r="O1764" s="3"/>
    </row>
    <row r="1765" spans="3:15" ht="15.75" thickBot="1">
      <c r="C1765" s="3"/>
      <c r="D1765" s="3"/>
      <c r="E1765" s="3"/>
      <c r="G1765" s="3"/>
      <c r="I1765" s="3"/>
      <c r="K1765" s="3"/>
      <c r="L1765" s="3"/>
      <c r="M1765" s="3"/>
      <c r="O1765" s="3"/>
    </row>
    <row r="1766" spans="3:15" ht="15.75" thickBot="1">
      <c r="C1766" s="3"/>
      <c r="D1766" s="3"/>
      <c r="E1766" s="3"/>
      <c r="G1766" s="3"/>
      <c r="I1766" s="3"/>
      <c r="K1766" s="3"/>
      <c r="L1766" s="3"/>
      <c r="M1766" s="3"/>
      <c r="O1766" s="3"/>
    </row>
    <row r="1767" spans="3:15" ht="15.75" thickBot="1">
      <c r="C1767" s="3"/>
      <c r="D1767" s="3"/>
      <c r="E1767" s="3"/>
      <c r="G1767" s="3"/>
      <c r="I1767" s="3"/>
      <c r="K1767" s="3"/>
      <c r="L1767" s="3"/>
      <c r="M1767" s="3"/>
      <c r="O1767" s="3"/>
    </row>
    <row r="1768" spans="3:15" ht="15.75" thickBot="1">
      <c r="C1768" s="3"/>
      <c r="D1768" s="3"/>
      <c r="E1768" s="3"/>
      <c r="G1768" s="3"/>
      <c r="I1768" s="3"/>
      <c r="K1768" s="3"/>
      <c r="L1768" s="3"/>
      <c r="M1768" s="3"/>
      <c r="O1768" s="3"/>
    </row>
    <row r="1769" spans="3:15" ht="15.75" thickBot="1">
      <c r="C1769" s="3"/>
      <c r="D1769" s="3"/>
      <c r="E1769" s="3"/>
      <c r="G1769" s="3"/>
      <c r="I1769" s="3"/>
      <c r="K1769" s="3"/>
      <c r="L1769" s="3"/>
      <c r="M1769" s="3"/>
      <c r="O1769" s="3"/>
    </row>
    <row r="1770" spans="3:15" ht="15.75" thickBot="1">
      <c r="C1770" s="3"/>
      <c r="D1770" s="3"/>
      <c r="E1770" s="3"/>
      <c r="G1770" s="3"/>
      <c r="I1770" s="3"/>
      <c r="K1770" s="3"/>
      <c r="L1770" s="3"/>
      <c r="M1770" s="3"/>
      <c r="O1770" s="3"/>
    </row>
    <row r="1771" spans="3:15" ht="15.75" thickBot="1">
      <c r="C1771" s="3"/>
      <c r="D1771" s="3"/>
      <c r="E1771" s="3"/>
      <c r="G1771" s="3"/>
      <c r="I1771" s="3"/>
      <c r="K1771" s="3"/>
      <c r="L1771" s="3"/>
      <c r="M1771" s="3"/>
      <c r="O1771" s="3"/>
    </row>
    <row r="1772" spans="3:15" ht="15.75" thickBot="1">
      <c r="C1772" s="3"/>
      <c r="D1772" s="3"/>
      <c r="E1772" s="3"/>
      <c r="G1772" s="3"/>
      <c r="I1772" s="3"/>
      <c r="K1772" s="3"/>
      <c r="L1772" s="3"/>
      <c r="M1772" s="3"/>
      <c r="O1772" s="3"/>
    </row>
    <row r="1773" spans="3:15" ht="15.75" thickBot="1">
      <c r="C1773" s="3"/>
      <c r="D1773" s="3"/>
      <c r="E1773" s="3"/>
      <c r="G1773" s="3"/>
      <c r="I1773" s="3"/>
      <c r="K1773" s="3"/>
      <c r="L1773" s="3"/>
      <c r="M1773" s="3"/>
      <c r="O1773" s="3"/>
    </row>
    <row r="1774" spans="3:15" ht="15.75" thickBot="1">
      <c r="C1774" s="3"/>
      <c r="D1774" s="3"/>
      <c r="E1774" s="3"/>
      <c r="G1774" s="3"/>
      <c r="I1774" s="3"/>
      <c r="K1774" s="3"/>
      <c r="L1774" s="3"/>
      <c r="M1774" s="3"/>
      <c r="O1774" s="3"/>
    </row>
    <row r="1775" spans="3:15" ht="15.75" thickBot="1">
      <c r="C1775" s="3"/>
      <c r="D1775" s="3"/>
      <c r="E1775" s="3"/>
      <c r="G1775" s="3"/>
      <c r="I1775" s="3"/>
      <c r="K1775" s="3"/>
      <c r="L1775" s="3"/>
      <c r="M1775" s="3"/>
      <c r="O1775" s="3"/>
    </row>
    <row r="1776" spans="3:15" ht="15.75" thickBot="1">
      <c r="C1776" s="3"/>
      <c r="D1776" s="3"/>
      <c r="E1776" s="3"/>
      <c r="G1776" s="3"/>
      <c r="I1776" s="3"/>
      <c r="K1776" s="3"/>
      <c r="L1776" s="3"/>
      <c r="M1776" s="3"/>
      <c r="O1776" s="3"/>
    </row>
    <row r="1777" spans="3:15" ht="15.75" thickBot="1">
      <c r="C1777" s="3"/>
      <c r="D1777" s="3"/>
      <c r="E1777" s="3"/>
      <c r="G1777" s="3"/>
      <c r="I1777" s="3"/>
      <c r="K1777" s="3"/>
      <c r="L1777" s="3"/>
      <c r="M1777" s="3"/>
      <c r="O1777" s="3"/>
    </row>
    <row r="1778" spans="3:15" ht="15.75" thickBot="1">
      <c r="C1778" s="3"/>
      <c r="D1778" s="3"/>
      <c r="E1778" s="3"/>
      <c r="G1778" s="3"/>
      <c r="I1778" s="3"/>
      <c r="K1778" s="3"/>
      <c r="L1778" s="3"/>
      <c r="M1778" s="3"/>
      <c r="O1778" s="3"/>
    </row>
    <row r="1779" spans="3:15" ht="15.75" thickBot="1">
      <c r="C1779" s="3"/>
      <c r="D1779" s="3"/>
      <c r="E1779" s="3"/>
      <c r="G1779" s="3"/>
      <c r="I1779" s="3"/>
      <c r="K1779" s="3"/>
      <c r="L1779" s="3"/>
      <c r="M1779" s="3"/>
      <c r="O1779" s="3"/>
    </row>
    <row r="1780" spans="3:15" ht="15.75" thickBot="1">
      <c r="C1780" s="3"/>
      <c r="D1780" s="3"/>
      <c r="E1780" s="3"/>
      <c r="G1780" s="3"/>
      <c r="I1780" s="3"/>
      <c r="K1780" s="3"/>
      <c r="L1780" s="3"/>
      <c r="M1780" s="3"/>
      <c r="O1780" s="3"/>
    </row>
    <row r="1781" spans="3:15" ht="15.75" thickBot="1">
      <c r="C1781" s="3"/>
      <c r="D1781" s="3"/>
      <c r="E1781" s="3"/>
      <c r="G1781" s="3"/>
      <c r="I1781" s="3"/>
      <c r="K1781" s="3"/>
      <c r="L1781" s="3"/>
      <c r="M1781" s="3"/>
      <c r="O1781" s="3"/>
    </row>
    <row r="1782" spans="3:15" ht="15.75" thickBot="1">
      <c r="C1782" s="3"/>
      <c r="D1782" s="3"/>
      <c r="E1782" s="3"/>
      <c r="G1782" s="3"/>
      <c r="I1782" s="3"/>
      <c r="K1782" s="3"/>
      <c r="L1782" s="3"/>
      <c r="M1782" s="3"/>
      <c r="O1782" s="3"/>
    </row>
    <row r="1783" spans="3:15" ht="15.75" thickBot="1">
      <c r="C1783" s="3"/>
      <c r="D1783" s="3"/>
      <c r="E1783" s="3"/>
      <c r="G1783" s="3"/>
      <c r="I1783" s="3"/>
      <c r="K1783" s="3"/>
      <c r="L1783" s="3"/>
      <c r="M1783" s="3"/>
      <c r="O1783" s="3"/>
    </row>
    <row r="1784" spans="3:15" ht="15.75" thickBot="1">
      <c r="C1784" s="3"/>
      <c r="D1784" s="3"/>
      <c r="E1784" s="3"/>
      <c r="G1784" s="3"/>
      <c r="I1784" s="3"/>
      <c r="K1784" s="3"/>
      <c r="L1784" s="3"/>
      <c r="M1784" s="3"/>
      <c r="O1784" s="3"/>
    </row>
    <row r="1785" spans="3:15" ht="15.75" thickBot="1">
      <c r="C1785" s="3"/>
      <c r="D1785" s="3"/>
      <c r="E1785" s="3"/>
      <c r="G1785" s="3"/>
      <c r="I1785" s="3"/>
      <c r="K1785" s="3"/>
      <c r="L1785" s="3"/>
      <c r="M1785" s="3"/>
      <c r="O1785" s="3"/>
    </row>
    <row r="1786" spans="3:15" ht="15.75" thickBot="1">
      <c r="C1786" s="3"/>
      <c r="D1786" s="3"/>
      <c r="E1786" s="3"/>
      <c r="G1786" s="3"/>
      <c r="I1786" s="3"/>
      <c r="K1786" s="3"/>
      <c r="L1786" s="3"/>
      <c r="M1786" s="3"/>
      <c r="O1786" s="3"/>
    </row>
    <row r="1787" spans="3:15" ht="15.75" thickBot="1">
      <c r="C1787" s="3"/>
      <c r="D1787" s="3"/>
      <c r="E1787" s="3"/>
      <c r="G1787" s="3"/>
      <c r="I1787" s="3"/>
      <c r="K1787" s="3"/>
      <c r="L1787" s="3"/>
      <c r="M1787" s="3"/>
      <c r="O1787" s="3"/>
    </row>
    <row r="1788" spans="3:15" ht="15.75" thickBot="1">
      <c r="C1788" s="3"/>
      <c r="D1788" s="3"/>
      <c r="E1788" s="3"/>
      <c r="G1788" s="3"/>
      <c r="I1788" s="3"/>
      <c r="K1788" s="3"/>
      <c r="L1788" s="3"/>
      <c r="M1788" s="3"/>
      <c r="O1788" s="3"/>
    </row>
    <row r="1789" spans="3:15" ht="15.75" thickBot="1">
      <c r="C1789" s="3"/>
      <c r="D1789" s="3"/>
      <c r="E1789" s="3"/>
      <c r="G1789" s="3"/>
      <c r="I1789" s="3"/>
      <c r="K1789" s="3"/>
      <c r="L1789" s="3"/>
      <c r="M1789" s="3"/>
      <c r="O1789" s="3"/>
    </row>
    <row r="1790" spans="3:15" ht="15.75" thickBot="1">
      <c r="C1790" s="3"/>
      <c r="D1790" s="3"/>
      <c r="E1790" s="3"/>
      <c r="G1790" s="3"/>
      <c r="I1790" s="3"/>
      <c r="K1790" s="3"/>
      <c r="L1790" s="3"/>
      <c r="M1790" s="3"/>
      <c r="O1790" s="3"/>
    </row>
    <row r="1791" spans="3:15" ht="15.75" thickBot="1">
      <c r="C1791" s="3"/>
      <c r="D1791" s="3"/>
      <c r="E1791" s="3"/>
      <c r="G1791" s="3"/>
      <c r="I1791" s="3"/>
      <c r="K1791" s="3"/>
      <c r="L1791" s="3"/>
      <c r="M1791" s="3"/>
      <c r="O1791" s="3"/>
    </row>
    <row r="1792" spans="3:15" ht="15.75" thickBot="1">
      <c r="C1792" s="3"/>
      <c r="D1792" s="3"/>
      <c r="E1792" s="3"/>
      <c r="G1792" s="3"/>
      <c r="I1792" s="3"/>
      <c r="K1792" s="3"/>
      <c r="L1792" s="3"/>
      <c r="M1792" s="3"/>
      <c r="O1792" s="3"/>
    </row>
    <row r="1793" spans="3:15" ht="15.75" thickBot="1">
      <c r="C1793" s="3"/>
      <c r="D1793" s="3"/>
      <c r="E1793" s="3"/>
      <c r="G1793" s="3"/>
      <c r="I1793" s="3"/>
      <c r="K1793" s="3"/>
      <c r="L1793" s="3"/>
      <c r="M1793" s="3"/>
      <c r="O1793" s="3"/>
    </row>
    <row r="1794" spans="3:15" ht="15.75" thickBot="1">
      <c r="C1794" s="3"/>
      <c r="D1794" s="3"/>
      <c r="E1794" s="3"/>
      <c r="G1794" s="3"/>
      <c r="I1794" s="3"/>
      <c r="K1794" s="3"/>
      <c r="L1794" s="3"/>
      <c r="M1794" s="3"/>
      <c r="O1794" s="3"/>
    </row>
    <row r="1795" spans="3:15" ht="15.75" thickBot="1">
      <c r="C1795" s="3"/>
      <c r="D1795" s="3"/>
      <c r="E1795" s="3"/>
      <c r="G1795" s="3"/>
      <c r="I1795" s="3"/>
      <c r="K1795" s="3"/>
      <c r="L1795" s="3"/>
      <c r="M1795" s="3"/>
      <c r="O1795" s="3"/>
    </row>
    <row r="1796" spans="3:15" ht="15.75" thickBot="1">
      <c r="C1796" s="3"/>
      <c r="D1796" s="3"/>
      <c r="E1796" s="3"/>
      <c r="G1796" s="3"/>
      <c r="I1796" s="3"/>
      <c r="K1796" s="3"/>
      <c r="L1796" s="3"/>
      <c r="M1796" s="3"/>
      <c r="O1796" s="3"/>
    </row>
    <row r="1797" spans="3:15" ht="15.75" thickBot="1">
      <c r="C1797" s="3"/>
      <c r="D1797" s="3"/>
      <c r="E1797" s="3"/>
      <c r="G1797" s="3"/>
      <c r="I1797" s="3"/>
      <c r="K1797" s="3"/>
      <c r="L1797" s="3"/>
      <c r="M1797" s="3"/>
      <c r="O1797" s="3"/>
    </row>
    <row r="1798" spans="3:15" ht="15.75" thickBot="1">
      <c r="C1798" s="3"/>
      <c r="D1798" s="3"/>
      <c r="E1798" s="3"/>
      <c r="G1798" s="3"/>
      <c r="I1798" s="3"/>
      <c r="K1798" s="3"/>
      <c r="L1798" s="3"/>
      <c r="M1798" s="3"/>
      <c r="O1798" s="3"/>
    </row>
    <row r="1799" spans="3:15" ht="15.75" thickBot="1">
      <c r="C1799" s="3"/>
      <c r="D1799" s="3"/>
      <c r="E1799" s="3"/>
      <c r="G1799" s="3"/>
      <c r="I1799" s="3"/>
      <c r="K1799" s="3"/>
      <c r="L1799" s="3"/>
      <c r="M1799" s="3"/>
      <c r="O1799" s="3"/>
    </row>
    <row r="1800" spans="3:15" ht="15.75" thickBot="1">
      <c r="C1800" s="3"/>
      <c r="D1800" s="3"/>
      <c r="E1800" s="3"/>
      <c r="G1800" s="3"/>
      <c r="I1800" s="3"/>
      <c r="K1800" s="3"/>
      <c r="L1800" s="3"/>
      <c r="M1800" s="3"/>
      <c r="O1800" s="3"/>
    </row>
    <row r="1801" spans="3:15" ht="15.75" thickBot="1">
      <c r="C1801" s="3"/>
      <c r="D1801" s="3"/>
      <c r="E1801" s="3"/>
      <c r="G1801" s="3"/>
      <c r="I1801" s="3"/>
      <c r="K1801" s="3"/>
      <c r="L1801" s="3"/>
      <c r="M1801" s="3"/>
      <c r="O1801" s="3"/>
    </row>
    <row r="1802" spans="3:15" ht="15.75" thickBot="1">
      <c r="C1802" s="3"/>
      <c r="D1802" s="3"/>
      <c r="E1802" s="3"/>
      <c r="G1802" s="3"/>
      <c r="I1802" s="3"/>
      <c r="K1802" s="3"/>
      <c r="L1802" s="3"/>
      <c r="M1802" s="3"/>
      <c r="O1802" s="3"/>
    </row>
    <row r="1803" spans="3:15" ht="15.75" thickBot="1">
      <c r="C1803" s="3"/>
      <c r="D1803" s="3"/>
      <c r="E1803" s="3"/>
      <c r="G1803" s="3"/>
      <c r="I1803" s="3"/>
      <c r="K1803" s="3"/>
      <c r="L1803" s="3"/>
      <c r="M1803" s="3"/>
      <c r="O1803" s="3"/>
    </row>
    <row r="1804" spans="3:15" ht="15.75" thickBot="1">
      <c r="C1804" s="3"/>
      <c r="D1804" s="3"/>
      <c r="E1804" s="3"/>
      <c r="G1804" s="3"/>
      <c r="I1804" s="3"/>
      <c r="K1804" s="3"/>
      <c r="L1804" s="3"/>
      <c r="M1804" s="3"/>
      <c r="O1804" s="3"/>
    </row>
    <row r="1805" spans="3:15" ht="15.75" thickBot="1">
      <c r="C1805" s="3"/>
      <c r="D1805" s="3"/>
      <c r="E1805" s="3"/>
      <c r="G1805" s="3"/>
      <c r="I1805" s="3"/>
      <c r="K1805" s="3"/>
      <c r="L1805" s="3"/>
      <c r="M1805" s="3"/>
      <c r="O1805" s="3"/>
    </row>
    <row r="1806" spans="3:15" ht="15.75" thickBot="1">
      <c r="C1806" s="3"/>
      <c r="D1806" s="3"/>
      <c r="E1806" s="3"/>
      <c r="G1806" s="3"/>
      <c r="I1806" s="3"/>
      <c r="K1806" s="3"/>
      <c r="L1806" s="3"/>
      <c r="M1806" s="3"/>
      <c r="O1806" s="3"/>
    </row>
    <row r="1807" spans="3:15" ht="15.75" thickBot="1">
      <c r="C1807" s="3"/>
      <c r="D1807" s="3"/>
      <c r="E1807" s="3"/>
      <c r="G1807" s="3"/>
      <c r="I1807" s="3"/>
      <c r="K1807" s="3"/>
      <c r="L1807" s="3"/>
      <c r="M1807" s="3"/>
      <c r="O1807" s="3"/>
    </row>
    <row r="1808" spans="3:15" ht="15.75" thickBot="1">
      <c r="C1808" s="3"/>
      <c r="D1808" s="3"/>
      <c r="E1808" s="3"/>
      <c r="G1808" s="3"/>
      <c r="I1808" s="3"/>
      <c r="K1808" s="3"/>
      <c r="L1808" s="3"/>
      <c r="M1808" s="3"/>
      <c r="O1808" s="3"/>
    </row>
    <row r="1809" spans="3:15" ht="15.75" thickBot="1">
      <c r="C1809" s="3"/>
      <c r="D1809" s="3"/>
      <c r="E1809" s="3"/>
      <c r="G1809" s="3"/>
      <c r="I1809" s="3"/>
      <c r="K1809" s="3"/>
      <c r="L1809" s="3"/>
      <c r="M1809" s="3"/>
      <c r="O1809" s="3"/>
    </row>
    <row r="1810" spans="3:15" ht="15.75" thickBot="1">
      <c r="C1810" s="3"/>
      <c r="D1810" s="3"/>
      <c r="E1810" s="3"/>
      <c r="G1810" s="3"/>
      <c r="I1810" s="3"/>
      <c r="K1810" s="3"/>
      <c r="L1810" s="3"/>
      <c r="M1810" s="3"/>
      <c r="O1810" s="3"/>
    </row>
    <row r="1811" spans="3:15" ht="15.75" thickBot="1">
      <c r="C1811" s="3"/>
      <c r="D1811" s="3"/>
      <c r="E1811" s="3"/>
      <c r="G1811" s="3"/>
      <c r="I1811" s="3"/>
      <c r="K1811" s="3"/>
      <c r="L1811" s="3"/>
      <c r="M1811" s="3"/>
      <c r="O1811" s="3"/>
    </row>
    <row r="1812" spans="3:15" ht="15.75" thickBot="1">
      <c r="C1812" s="3"/>
      <c r="D1812" s="3"/>
      <c r="E1812" s="3"/>
      <c r="G1812" s="3"/>
      <c r="I1812" s="3"/>
      <c r="K1812" s="3"/>
      <c r="L1812" s="3"/>
      <c r="M1812" s="3"/>
      <c r="O1812" s="3"/>
    </row>
    <row r="1813" spans="3:15" ht="15.75" thickBot="1">
      <c r="C1813" s="3"/>
      <c r="D1813" s="3"/>
      <c r="E1813" s="3"/>
      <c r="G1813" s="3"/>
      <c r="I1813" s="3"/>
      <c r="K1813" s="3"/>
      <c r="L1813" s="3"/>
      <c r="M1813" s="3"/>
      <c r="O1813" s="3"/>
    </row>
    <row r="1814" spans="3:15" ht="15.75" thickBot="1">
      <c r="C1814" s="3"/>
      <c r="D1814" s="3"/>
      <c r="E1814" s="3"/>
      <c r="G1814" s="3"/>
      <c r="I1814" s="3"/>
      <c r="K1814" s="3"/>
      <c r="L1814" s="3"/>
      <c r="M1814" s="3"/>
      <c r="O1814" s="3"/>
    </row>
    <row r="1815" spans="3:15" ht="15.75" thickBot="1">
      <c r="C1815" s="3"/>
      <c r="D1815" s="3"/>
      <c r="E1815" s="3"/>
      <c r="G1815" s="3"/>
      <c r="I1815" s="3"/>
      <c r="K1815" s="3"/>
      <c r="L1815" s="3"/>
      <c r="M1815" s="3"/>
      <c r="O1815" s="3"/>
    </row>
    <row r="1816" spans="3:15" ht="15.75" thickBot="1">
      <c r="C1816" s="3"/>
      <c r="D1816" s="3"/>
      <c r="E1816" s="3"/>
      <c r="G1816" s="3"/>
      <c r="I1816" s="3"/>
      <c r="K1816" s="3"/>
      <c r="L1816" s="3"/>
      <c r="M1816" s="3"/>
      <c r="O1816" s="3"/>
    </row>
    <row r="1817" spans="3:15" ht="15.75" thickBot="1">
      <c r="C1817" s="3"/>
      <c r="D1817" s="3"/>
      <c r="E1817" s="3"/>
      <c r="G1817" s="3"/>
      <c r="I1817" s="3"/>
      <c r="K1817" s="3"/>
      <c r="L1817" s="3"/>
      <c r="M1817" s="3"/>
      <c r="O1817" s="3"/>
    </row>
    <row r="1818" spans="3:15" ht="15.75" thickBot="1">
      <c r="C1818" s="3"/>
      <c r="D1818" s="3"/>
      <c r="E1818" s="3"/>
      <c r="G1818" s="3"/>
      <c r="I1818" s="3"/>
      <c r="K1818" s="3"/>
      <c r="L1818" s="3"/>
      <c r="M1818" s="3"/>
      <c r="O1818" s="3"/>
    </row>
    <row r="1819" spans="3:15" ht="15.75" thickBot="1">
      <c r="C1819" s="3"/>
      <c r="D1819" s="3"/>
      <c r="E1819" s="3"/>
      <c r="G1819" s="3"/>
      <c r="I1819" s="3"/>
      <c r="K1819" s="3"/>
      <c r="L1819" s="3"/>
      <c r="M1819" s="3"/>
      <c r="O1819" s="3"/>
    </row>
    <row r="1820" spans="3:15" ht="15.75" thickBot="1">
      <c r="C1820" s="3"/>
      <c r="D1820" s="3"/>
      <c r="E1820" s="3"/>
      <c r="G1820" s="3"/>
      <c r="I1820" s="3"/>
      <c r="K1820" s="3"/>
      <c r="L1820" s="3"/>
      <c r="M1820" s="3"/>
      <c r="O1820" s="3"/>
    </row>
    <row r="1821" spans="3:15" ht="15.75" thickBot="1">
      <c r="C1821" s="3"/>
      <c r="D1821" s="3"/>
      <c r="E1821" s="3"/>
      <c r="G1821" s="3"/>
      <c r="I1821" s="3"/>
      <c r="K1821" s="3"/>
      <c r="L1821" s="3"/>
      <c r="M1821" s="3"/>
      <c r="O1821" s="3"/>
    </row>
    <row r="1822" spans="3:15" ht="15.75" thickBot="1">
      <c r="C1822" s="3"/>
      <c r="D1822" s="3"/>
      <c r="E1822" s="3"/>
      <c r="G1822" s="3"/>
      <c r="I1822" s="3"/>
      <c r="K1822" s="3"/>
      <c r="L1822" s="3"/>
      <c r="M1822" s="3"/>
      <c r="O1822" s="3"/>
    </row>
    <row r="1823" spans="3:15" ht="15.75" thickBot="1">
      <c r="C1823" s="3"/>
      <c r="D1823" s="3"/>
      <c r="E1823" s="3"/>
      <c r="G1823" s="3"/>
      <c r="I1823" s="3"/>
      <c r="K1823" s="3"/>
      <c r="L1823" s="3"/>
      <c r="M1823" s="3"/>
      <c r="O1823" s="3"/>
    </row>
    <row r="1824" spans="3:15" ht="15.75" thickBot="1">
      <c r="C1824" s="3"/>
      <c r="D1824" s="3"/>
      <c r="E1824" s="3"/>
      <c r="G1824" s="3"/>
      <c r="I1824" s="3"/>
      <c r="K1824" s="3"/>
      <c r="L1824" s="3"/>
      <c r="M1824" s="3"/>
      <c r="O1824" s="3"/>
    </row>
    <row r="1825" spans="3:15" ht="15.75" thickBot="1">
      <c r="C1825" s="3"/>
      <c r="D1825" s="3"/>
      <c r="E1825" s="3"/>
      <c r="G1825" s="3"/>
      <c r="I1825" s="3"/>
      <c r="K1825" s="3"/>
      <c r="L1825" s="3"/>
      <c r="M1825" s="3"/>
      <c r="O1825" s="3"/>
    </row>
    <row r="1826" spans="3:15" ht="15.75" thickBot="1">
      <c r="C1826" s="3"/>
      <c r="D1826" s="3"/>
      <c r="E1826" s="3"/>
      <c r="G1826" s="3"/>
      <c r="I1826" s="3"/>
      <c r="K1826" s="3"/>
      <c r="L1826" s="3"/>
      <c r="M1826" s="3"/>
      <c r="O1826" s="3"/>
    </row>
    <row r="1827" spans="3:15" ht="15.75" thickBot="1">
      <c r="C1827" s="3"/>
      <c r="D1827" s="3"/>
      <c r="E1827" s="3"/>
      <c r="G1827" s="3"/>
      <c r="I1827" s="3"/>
      <c r="K1827" s="3"/>
      <c r="L1827" s="3"/>
      <c r="M1827" s="3"/>
      <c r="O1827" s="3"/>
    </row>
    <row r="1828" spans="3:15" ht="15.75" thickBot="1">
      <c r="C1828" s="3"/>
      <c r="D1828" s="3"/>
      <c r="E1828" s="3"/>
      <c r="G1828" s="3"/>
      <c r="I1828" s="3"/>
      <c r="K1828" s="3"/>
      <c r="L1828" s="3"/>
      <c r="M1828" s="3"/>
      <c r="O1828" s="3"/>
    </row>
    <row r="1829" spans="3:15" ht="15.75" thickBot="1">
      <c r="C1829" s="3"/>
      <c r="D1829" s="3"/>
      <c r="E1829" s="3"/>
      <c r="G1829" s="3"/>
      <c r="I1829" s="3"/>
      <c r="K1829" s="3"/>
      <c r="L1829" s="3"/>
      <c r="M1829" s="3"/>
      <c r="O1829" s="3"/>
    </row>
    <row r="1830" spans="3:15" ht="15.75" thickBot="1">
      <c r="C1830" s="3"/>
      <c r="D1830" s="3"/>
      <c r="E1830" s="3"/>
      <c r="G1830" s="3"/>
      <c r="I1830" s="3"/>
      <c r="K1830" s="3"/>
      <c r="L1830" s="3"/>
      <c r="M1830" s="3"/>
      <c r="O1830" s="3"/>
    </row>
    <row r="1831" spans="3:15" ht="15.75" thickBot="1">
      <c r="C1831" s="3"/>
      <c r="D1831" s="3"/>
      <c r="E1831" s="3"/>
      <c r="G1831" s="3"/>
      <c r="I1831" s="3"/>
      <c r="K1831" s="3"/>
      <c r="L1831" s="3"/>
      <c r="M1831" s="3"/>
      <c r="O1831" s="3"/>
    </row>
    <row r="1832" spans="3:15" ht="15.75" thickBot="1">
      <c r="C1832" s="3"/>
      <c r="D1832" s="3"/>
      <c r="E1832" s="3"/>
      <c r="G1832" s="3"/>
      <c r="I1832" s="3"/>
      <c r="K1832" s="3"/>
      <c r="L1832" s="3"/>
      <c r="M1832" s="3"/>
      <c r="O1832" s="3"/>
    </row>
    <row r="1833" spans="3:15" ht="15.75" thickBot="1">
      <c r="C1833" s="3"/>
      <c r="D1833" s="3"/>
      <c r="E1833" s="3"/>
      <c r="G1833" s="3"/>
      <c r="I1833" s="3"/>
      <c r="K1833" s="3"/>
      <c r="L1833" s="3"/>
      <c r="M1833" s="3"/>
      <c r="O1833" s="3"/>
    </row>
    <row r="1834" spans="3:15" ht="15.75" thickBot="1">
      <c r="C1834" s="3"/>
      <c r="D1834" s="3"/>
      <c r="E1834" s="3"/>
      <c r="G1834" s="3"/>
      <c r="I1834" s="3"/>
      <c r="K1834" s="3"/>
      <c r="L1834" s="3"/>
      <c r="M1834" s="3"/>
      <c r="O1834" s="3"/>
    </row>
    <row r="1835" spans="3:15" ht="15.75" thickBot="1">
      <c r="C1835" s="3"/>
      <c r="D1835" s="3"/>
      <c r="E1835" s="3"/>
      <c r="G1835" s="3"/>
      <c r="I1835" s="3"/>
      <c r="K1835" s="3"/>
      <c r="L1835" s="3"/>
      <c r="M1835" s="3"/>
      <c r="O1835" s="3"/>
    </row>
    <row r="1836" spans="3:15" ht="15.75" thickBot="1">
      <c r="C1836" s="3"/>
      <c r="D1836" s="3"/>
      <c r="E1836" s="3"/>
      <c r="G1836" s="3"/>
      <c r="I1836" s="3"/>
      <c r="K1836" s="3"/>
      <c r="L1836" s="3"/>
      <c r="M1836" s="3"/>
      <c r="O1836" s="3"/>
    </row>
    <row r="1837" spans="3:15" ht="15.75" thickBot="1">
      <c r="C1837" s="3"/>
      <c r="D1837" s="3"/>
      <c r="E1837" s="3"/>
      <c r="G1837" s="3"/>
      <c r="I1837" s="3"/>
      <c r="K1837" s="3"/>
      <c r="L1837" s="3"/>
      <c r="M1837" s="3"/>
      <c r="O1837" s="3"/>
    </row>
    <row r="1838" spans="3:15" ht="15.75" thickBot="1">
      <c r="C1838" s="3"/>
      <c r="D1838" s="3"/>
      <c r="E1838" s="3"/>
      <c r="G1838" s="3"/>
      <c r="I1838" s="3"/>
      <c r="K1838" s="3"/>
      <c r="L1838" s="3"/>
      <c r="M1838" s="3"/>
      <c r="O1838" s="3"/>
    </row>
    <row r="1839" spans="3:15" ht="15.75" thickBot="1">
      <c r="C1839" s="3"/>
      <c r="D1839" s="3"/>
      <c r="E1839" s="3"/>
      <c r="G1839" s="3"/>
      <c r="I1839" s="3"/>
      <c r="K1839" s="3"/>
      <c r="L1839" s="3"/>
      <c r="M1839" s="3"/>
      <c r="O1839" s="3"/>
    </row>
    <row r="1840" spans="3:15" ht="15.75" thickBot="1">
      <c r="C1840" s="3"/>
      <c r="D1840" s="3"/>
      <c r="E1840" s="3"/>
      <c r="G1840" s="3"/>
      <c r="I1840" s="3"/>
      <c r="K1840" s="3"/>
      <c r="L1840" s="3"/>
      <c r="M1840" s="3"/>
      <c r="O1840" s="3"/>
    </row>
    <row r="1841" spans="3:15" ht="15.75" thickBot="1">
      <c r="C1841" s="3"/>
      <c r="D1841" s="3"/>
      <c r="E1841" s="3"/>
      <c r="G1841" s="3"/>
      <c r="I1841" s="3"/>
      <c r="K1841" s="3"/>
      <c r="L1841" s="3"/>
      <c r="M1841" s="3"/>
      <c r="O1841" s="3"/>
    </row>
    <row r="1842" spans="3:15" ht="15.75" thickBot="1">
      <c r="C1842" s="3"/>
      <c r="D1842" s="3"/>
      <c r="E1842" s="3"/>
      <c r="G1842" s="3"/>
      <c r="I1842" s="3"/>
      <c r="K1842" s="3"/>
      <c r="L1842" s="3"/>
      <c r="M1842" s="3"/>
      <c r="O1842" s="3"/>
    </row>
    <row r="1843" spans="3:15" ht="15.75" thickBot="1">
      <c r="C1843" s="3"/>
      <c r="D1843" s="3"/>
      <c r="E1843" s="3"/>
      <c r="G1843" s="3"/>
      <c r="I1843" s="3"/>
      <c r="K1843" s="3"/>
      <c r="L1843" s="3"/>
      <c r="M1843" s="3"/>
      <c r="O1843" s="3"/>
    </row>
    <row r="1844" spans="3:15" ht="15.75" thickBot="1">
      <c r="C1844" s="3"/>
      <c r="D1844" s="3"/>
      <c r="E1844" s="3"/>
      <c r="G1844" s="3"/>
      <c r="I1844" s="3"/>
      <c r="K1844" s="3"/>
      <c r="L1844" s="3"/>
      <c r="M1844" s="3"/>
      <c r="O1844" s="3"/>
    </row>
    <row r="1845" spans="3:15" ht="15.75" thickBot="1">
      <c r="C1845" s="3"/>
      <c r="D1845" s="3"/>
      <c r="E1845" s="3"/>
      <c r="G1845" s="3"/>
      <c r="I1845" s="3"/>
      <c r="K1845" s="3"/>
      <c r="L1845" s="3"/>
      <c r="M1845" s="3"/>
      <c r="O1845" s="3"/>
    </row>
    <row r="1846" spans="3:15" ht="15.75" thickBot="1">
      <c r="C1846" s="3"/>
      <c r="D1846" s="3"/>
      <c r="E1846" s="3"/>
      <c r="G1846" s="3"/>
      <c r="I1846" s="3"/>
      <c r="K1846" s="3"/>
      <c r="L1846" s="3"/>
      <c r="M1846" s="3"/>
      <c r="O1846" s="3"/>
    </row>
    <row r="1847" spans="3:15" ht="15.75" thickBot="1">
      <c r="C1847" s="3"/>
      <c r="D1847" s="3"/>
      <c r="E1847" s="3"/>
      <c r="G1847" s="3"/>
      <c r="I1847" s="3"/>
      <c r="K1847" s="3"/>
      <c r="L1847" s="3"/>
      <c r="M1847" s="3"/>
      <c r="O1847" s="3"/>
    </row>
    <row r="1848" spans="3:15" ht="15.75" thickBot="1">
      <c r="C1848" s="3"/>
      <c r="D1848" s="3"/>
      <c r="E1848" s="3"/>
      <c r="G1848" s="3"/>
      <c r="I1848" s="3"/>
      <c r="K1848" s="3"/>
      <c r="L1848" s="3"/>
      <c r="M1848" s="3"/>
      <c r="O1848" s="3"/>
    </row>
    <row r="1849" spans="3:15" ht="15.75" thickBot="1">
      <c r="C1849" s="3"/>
      <c r="D1849" s="3"/>
      <c r="E1849" s="3"/>
      <c r="G1849" s="3"/>
      <c r="I1849" s="3"/>
      <c r="K1849" s="3"/>
      <c r="L1849" s="3"/>
      <c r="M1849" s="3"/>
      <c r="O1849" s="3"/>
    </row>
    <row r="1850" spans="3:15" ht="15.75" thickBot="1">
      <c r="C1850" s="3"/>
      <c r="D1850" s="3"/>
      <c r="E1850" s="3"/>
      <c r="G1850" s="3"/>
      <c r="I1850" s="3"/>
      <c r="K1850" s="3"/>
      <c r="L1850" s="3"/>
      <c r="M1850" s="3"/>
      <c r="O1850" s="3"/>
    </row>
    <row r="1851" spans="3:15" ht="15.75" thickBot="1">
      <c r="C1851" s="3"/>
      <c r="D1851" s="3"/>
      <c r="E1851" s="3"/>
      <c r="G1851" s="3"/>
      <c r="I1851" s="3"/>
      <c r="K1851" s="3"/>
      <c r="L1851" s="3"/>
      <c r="M1851" s="3"/>
      <c r="O1851" s="3"/>
    </row>
    <row r="1852" spans="3:15" ht="15.75" thickBot="1">
      <c r="C1852" s="3"/>
      <c r="D1852" s="3"/>
      <c r="E1852" s="3"/>
      <c r="G1852" s="3"/>
      <c r="I1852" s="3"/>
      <c r="K1852" s="3"/>
      <c r="L1852" s="3"/>
      <c r="M1852" s="3"/>
      <c r="O1852" s="3"/>
    </row>
    <row r="1853" spans="3:15" ht="15.75" thickBot="1">
      <c r="C1853" s="3"/>
      <c r="D1853" s="3"/>
      <c r="E1853" s="3"/>
      <c r="G1853" s="3"/>
      <c r="I1853" s="3"/>
      <c r="K1853" s="3"/>
      <c r="L1853" s="3"/>
      <c r="M1853" s="3"/>
      <c r="O1853" s="3"/>
    </row>
    <row r="1854" spans="3:15" ht="15.75" thickBot="1">
      <c r="C1854" s="3"/>
      <c r="D1854" s="3"/>
      <c r="E1854" s="3"/>
      <c r="G1854" s="3"/>
      <c r="I1854" s="3"/>
      <c r="K1854" s="3"/>
      <c r="L1854" s="3"/>
      <c r="M1854" s="3"/>
      <c r="O1854" s="3"/>
    </row>
    <row r="1855" spans="3:15" ht="15.75" thickBot="1">
      <c r="C1855" s="3"/>
      <c r="D1855" s="3"/>
      <c r="E1855" s="3"/>
      <c r="G1855" s="3"/>
      <c r="I1855" s="3"/>
      <c r="K1855" s="3"/>
      <c r="L1855" s="3"/>
      <c r="M1855" s="3"/>
      <c r="O1855" s="3"/>
    </row>
    <row r="1856" spans="3:15" ht="15.75" thickBot="1">
      <c r="C1856" s="3"/>
      <c r="D1856" s="3"/>
      <c r="E1856" s="3"/>
      <c r="G1856" s="3"/>
      <c r="I1856" s="3"/>
      <c r="K1856" s="3"/>
      <c r="L1856" s="3"/>
      <c r="M1856" s="3"/>
      <c r="O1856" s="3"/>
    </row>
    <row r="1857" spans="3:15" ht="15.75" thickBot="1">
      <c r="C1857" s="3"/>
      <c r="D1857" s="3"/>
      <c r="E1857" s="3"/>
      <c r="G1857" s="3"/>
      <c r="I1857" s="3"/>
      <c r="K1857" s="3"/>
      <c r="L1857" s="3"/>
      <c r="M1857" s="3"/>
      <c r="O1857" s="3"/>
    </row>
    <row r="1858" spans="3:15" ht="15.75" thickBot="1">
      <c r="C1858" s="3"/>
      <c r="D1858" s="3"/>
      <c r="E1858" s="3"/>
      <c r="G1858" s="3"/>
      <c r="I1858" s="3"/>
      <c r="K1858" s="3"/>
      <c r="L1858" s="3"/>
      <c r="M1858" s="3"/>
      <c r="O1858" s="3"/>
    </row>
    <row r="1859" spans="3:15" ht="15.75" thickBot="1">
      <c r="C1859" s="3"/>
      <c r="D1859" s="3"/>
      <c r="E1859" s="3"/>
      <c r="G1859" s="3"/>
      <c r="I1859" s="3"/>
      <c r="K1859" s="3"/>
      <c r="L1859" s="3"/>
      <c r="M1859" s="3"/>
      <c r="O1859" s="3"/>
    </row>
    <row r="1860" spans="3:15" ht="15.75" thickBot="1">
      <c r="C1860" s="3"/>
      <c r="D1860" s="3"/>
      <c r="E1860" s="3"/>
      <c r="G1860" s="3"/>
      <c r="I1860" s="3"/>
      <c r="K1860" s="3"/>
      <c r="L1860" s="3"/>
      <c r="M1860" s="3"/>
      <c r="O1860" s="3"/>
    </row>
    <row r="1861" spans="3:15" ht="15.75" thickBot="1">
      <c r="C1861" s="3"/>
      <c r="D1861" s="3"/>
      <c r="E1861" s="3"/>
      <c r="G1861" s="3"/>
      <c r="I1861" s="3"/>
      <c r="K1861" s="3"/>
      <c r="L1861" s="3"/>
      <c r="M1861" s="3"/>
      <c r="O1861" s="3"/>
    </row>
    <row r="1862" spans="3:15" ht="15.75" thickBot="1">
      <c r="C1862" s="3"/>
      <c r="D1862" s="3"/>
      <c r="E1862" s="3"/>
      <c r="G1862" s="3"/>
      <c r="I1862" s="3"/>
      <c r="K1862" s="3"/>
      <c r="L1862" s="3"/>
      <c r="M1862" s="3"/>
      <c r="O1862" s="3"/>
    </row>
    <row r="1863" spans="3:15" ht="15.75" thickBot="1">
      <c r="C1863" s="3"/>
      <c r="D1863" s="3"/>
      <c r="E1863" s="3"/>
      <c r="G1863" s="3"/>
      <c r="I1863" s="3"/>
      <c r="K1863" s="3"/>
      <c r="L1863" s="3"/>
      <c r="M1863" s="3"/>
      <c r="O1863" s="3"/>
    </row>
    <row r="1864" spans="3:15" ht="15.75" thickBot="1">
      <c r="C1864" s="3"/>
      <c r="D1864" s="3"/>
      <c r="E1864" s="3"/>
      <c r="G1864" s="3"/>
      <c r="I1864" s="3"/>
      <c r="K1864" s="3"/>
      <c r="L1864" s="3"/>
      <c r="M1864" s="3"/>
      <c r="O1864" s="3"/>
    </row>
    <row r="1865" spans="3:15" ht="15.75" thickBot="1">
      <c r="C1865" s="3"/>
      <c r="D1865" s="3"/>
      <c r="E1865" s="3"/>
      <c r="G1865" s="3"/>
      <c r="I1865" s="3"/>
      <c r="K1865" s="3"/>
      <c r="L1865" s="3"/>
      <c r="M1865" s="3"/>
      <c r="O1865" s="3"/>
    </row>
    <row r="1866" spans="3:15" ht="15.75" thickBot="1">
      <c r="C1866" s="3"/>
      <c r="D1866" s="3"/>
      <c r="E1866" s="3"/>
      <c r="G1866" s="3"/>
      <c r="I1866" s="3"/>
      <c r="K1866" s="3"/>
      <c r="L1866" s="3"/>
      <c r="M1866" s="3"/>
      <c r="O1866" s="3"/>
    </row>
    <row r="1867" spans="3:15" ht="15.75" thickBot="1">
      <c r="C1867" s="3"/>
      <c r="D1867" s="3"/>
      <c r="E1867" s="3"/>
      <c r="G1867" s="3"/>
      <c r="I1867" s="3"/>
      <c r="K1867" s="3"/>
      <c r="L1867" s="3"/>
      <c r="M1867" s="3"/>
      <c r="O1867" s="3"/>
    </row>
    <row r="1868" spans="3:15" ht="15.75" thickBot="1">
      <c r="C1868" s="3"/>
      <c r="D1868" s="3"/>
      <c r="E1868" s="3"/>
      <c r="G1868" s="3"/>
      <c r="I1868" s="3"/>
      <c r="K1868" s="3"/>
      <c r="L1868" s="3"/>
      <c r="M1868" s="3"/>
      <c r="O1868" s="3"/>
    </row>
    <row r="1869" spans="3:15" ht="15.75" thickBot="1">
      <c r="C1869" s="3"/>
      <c r="D1869" s="3"/>
      <c r="E1869" s="3"/>
      <c r="G1869" s="3"/>
      <c r="I1869" s="3"/>
      <c r="K1869" s="3"/>
      <c r="L1869" s="3"/>
      <c r="M1869" s="3"/>
      <c r="O1869" s="3"/>
    </row>
    <row r="1870" spans="3:15" ht="15.75" thickBot="1">
      <c r="C1870" s="3"/>
      <c r="D1870" s="3"/>
      <c r="E1870" s="3"/>
      <c r="G1870" s="3"/>
      <c r="I1870" s="3"/>
      <c r="K1870" s="3"/>
      <c r="L1870" s="3"/>
      <c r="M1870" s="3"/>
      <c r="O1870" s="3"/>
    </row>
    <row r="1871" spans="3:15" ht="15.75" thickBot="1">
      <c r="C1871" s="3"/>
      <c r="D1871" s="3"/>
      <c r="E1871" s="3"/>
      <c r="G1871" s="3"/>
      <c r="I1871" s="3"/>
      <c r="K1871" s="3"/>
      <c r="L1871" s="3"/>
      <c r="M1871" s="3"/>
      <c r="O1871" s="3"/>
    </row>
    <row r="1872" spans="3:15" ht="15.75" thickBot="1">
      <c r="C1872" s="3"/>
      <c r="D1872" s="3"/>
      <c r="E1872" s="3"/>
      <c r="G1872" s="3"/>
      <c r="I1872" s="3"/>
      <c r="K1872" s="3"/>
      <c r="L1872" s="3"/>
      <c r="M1872" s="3"/>
      <c r="O1872" s="3"/>
    </row>
    <row r="1873" spans="3:15" ht="15.75" thickBot="1">
      <c r="C1873" s="3"/>
      <c r="D1873" s="3"/>
      <c r="E1873" s="3"/>
      <c r="G1873" s="3"/>
      <c r="I1873" s="3"/>
      <c r="K1873" s="3"/>
      <c r="L1873" s="3"/>
      <c r="M1873" s="3"/>
      <c r="O1873" s="3"/>
    </row>
    <row r="1874" spans="3:15" ht="15.75" thickBot="1">
      <c r="C1874" s="3"/>
      <c r="D1874" s="3"/>
      <c r="E1874" s="3"/>
      <c r="G1874" s="3"/>
      <c r="I1874" s="3"/>
      <c r="K1874" s="3"/>
      <c r="L1874" s="3"/>
      <c r="M1874" s="3"/>
      <c r="O1874" s="3"/>
    </row>
    <row r="1875" spans="3:15" ht="15.75" thickBot="1">
      <c r="C1875" s="3"/>
      <c r="D1875" s="3"/>
      <c r="E1875" s="3"/>
      <c r="G1875" s="3"/>
      <c r="I1875" s="3"/>
      <c r="K1875" s="3"/>
      <c r="L1875" s="3"/>
      <c r="M1875" s="3"/>
      <c r="O1875" s="3"/>
    </row>
    <row r="1876" spans="3:15" ht="15.75" thickBot="1">
      <c r="C1876" s="3"/>
      <c r="D1876" s="3"/>
      <c r="E1876" s="3"/>
      <c r="G1876" s="3"/>
      <c r="I1876" s="3"/>
      <c r="K1876" s="3"/>
      <c r="L1876" s="3"/>
      <c r="M1876" s="3"/>
      <c r="O1876" s="3"/>
    </row>
    <row r="1877" spans="3:15" ht="15.75" thickBot="1">
      <c r="C1877" s="3"/>
      <c r="D1877" s="3"/>
      <c r="E1877" s="3"/>
      <c r="G1877" s="3"/>
      <c r="I1877" s="3"/>
      <c r="K1877" s="3"/>
      <c r="L1877" s="3"/>
      <c r="M1877" s="3"/>
      <c r="O1877" s="3"/>
    </row>
    <row r="1878" spans="3:15" ht="15.75" thickBot="1">
      <c r="C1878" s="3"/>
      <c r="D1878" s="3"/>
      <c r="E1878" s="3"/>
      <c r="G1878" s="3"/>
      <c r="I1878" s="3"/>
      <c r="K1878" s="3"/>
      <c r="L1878" s="3"/>
      <c r="M1878" s="3"/>
      <c r="O1878" s="3"/>
    </row>
    <row r="1879" spans="3:15" ht="15.75" thickBot="1">
      <c r="C1879" s="3"/>
      <c r="D1879" s="3"/>
      <c r="E1879" s="3"/>
      <c r="G1879" s="3"/>
      <c r="I1879" s="3"/>
      <c r="K1879" s="3"/>
      <c r="L1879" s="3"/>
      <c r="M1879" s="3"/>
      <c r="O1879" s="3"/>
    </row>
    <row r="1880" spans="3:15" ht="15.75" thickBot="1">
      <c r="C1880" s="3"/>
      <c r="D1880" s="3"/>
      <c r="E1880" s="3"/>
      <c r="G1880" s="3"/>
      <c r="I1880" s="3"/>
      <c r="K1880" s="3"/>
      <c r="L1880" s="3"/>
      <c r="M1880" s="3"/>
      <c r="O1880" s="3"/>
    </row>
    <row r="1881" spans="3:15" ht="15.75" thickBot="1">
      <c r="C1881" s="3"/>
      <c r="D1881" s="3"/>
      <c r="E1881" s="3"/>
      <c r="G1881" s="3"/>
      <c r="I1881" s="3"/>
      <c r="K1881" s="3"/>
      <c r="L1881" s="3"/>
      <c r="M1881" s="3"/>
      <c r="O1881" s="3"/>
    </row>
    <row r="1882" spans="3:15" ht="15.75" thickBot="1">
      <c r="C1882" s="3"/>
      <c r="D1882" s="3"/>
      <c r="E1882" s="3"/>
      <c r="G1882" s="3"/>
      <c r="I1882" s="3"/>
      <c r="K1882" s="3"/>
      <c r="L1882" s="3"/>
      <c r="M1882" s="3"/>
      <c r="O1882" s="3"/>
    </row>
    <row r="1883" spans="3:15" ht="15.75" thickBot="1">
      <c r="C1883" s="3"/>
      <c r="D1883" s="3"/>
      <c r="E1883" s="3"/>
      <c r="G1883" s="3"/>
      <c r="I1883" s="3"/>
      <c r="K1883" s="3"/>
      <c r="L1883" s="3"/>
      <c r="M1883" s="3"/>
      <c r="O1883" s="3"/>
    </row>
    <row r="1884" spans="3:15" ht="15.75" thickBot="1">
      <c r="C1884" s="3"/>
      <c r="D1884" s="3"/>
      <c r="E1884" s="3"/>
      <c r="G1884" s="3"/>
      <c r="I1884" s="3"/>
      <c r="K1884" s="3"/>
      <c r="L1884" s="3"/>
      <c r="M1884" s="3"/>
      <c r="O1884" s="3"/>
    </row>
    <row r="1885" spans="3:15" ht="15.75" thickBot="1">
      <c r="C1885" s="3"/>
      <c r="D1885" s="3"/>
      <c r="E1885" s="3"/>
      <c r="G1885" s="3"/>
      <c r="I1885" s="3"/>
      <c r="K1885" s="3"/>
      <c r="L1885" s="3"/>
      <c r="M1885" s="3"/>
      <c r="O1885" s="3"/>
    </row>
    <row r="1886" spans="3:15" ht="15.75" thickBot="1">
      <c r="C1886" s="3"/>
      <c r="D1886" s="3"/>
      <c r="E1886" s="3"/>
      <c r="G1886" s="3"/>
      <c r="I1886" s="3"/>
      <c r="K1886" s="3"/>
      <c r="L1886" s="3"/>
      <c r="M1886" s="3"/>
      <c r="O1886" s="3"/>
    </row>
    <row r="1887" spans="3:15" ht="15.75" thickBot="1">
      <c r="C1887" s="3"/>
      <c r="D1887" s="3"/>
      <c r="E1887" s="3"/>
      <c r="G1887" s="3"/>
      <c r="I1887" s="3"/>
      <c r="K1887" s="3"/>
      <c r="L1887" s="3"/>
      <c r="M1887" s="3"/>
      <c r="O1887" s="3"/>
    </row>
    <row r="1888" spans="3:15" ht="15.75" thickBot="1">
      <c r="C1888" s="3"/>
      <c r="D1888" s="3"/>
      <c r="E1888" s="3"/>
      <c r="G1888" s="3"/>
      <c r="I1888" s="3"/>
      <c r="K1888" s="3"/>
      <c r="L1888" s="3"/>
      <c r="M1888" s="3"/>
      <c r="O1888" s="3"/>
    </row>
    <row r="1889" spans="3:15" ht="15.75" thickBot="1">
      <c r="C1889" s="3"/>
      <c r="D1889" s="3"/>
      <c r="E1889" s="3"/>
      <c r="G1889" s="3"/>
      <c r="I1889" s="3"/>
      <c r="K1889" s="3"/>
      <c r="L1889" s="3"/>
      <c r="M1889" s="3"/>
      <c r="O1889" s="3"/>
    </row>
    <row r="1890" spans="3:15" ht="15.75" thickBot="1">
      <c r="C1890" s="3"/>
      <c r="D1890" s="3"/>
      <c r="E1890" s="3"/>
      <c r="G1890" s="3"/>
      <c r="I1890" s="3"/>
      <c r="K1890" s="3"/>
      <c r="L1890" s="3"/>
      <c r="M1890" s="3"/>
      <c r="O1890" s="3"/>
    </row>
    <row r="1891" spans="3:15" ht="15.75" thickBot="1">
      <c r="C1891" s="3"/>
      <c r="D1891" s="3"/>
      <c r="E1891" s="3"/>
      <c r="G1891" s="3"/>
      <c r="I1891" s="3"/>
      <c r="K1891" s="3"/>
      <c r="L1891" s="3"/>
      <c r="M1891" s="3"/>
      <c r="O1891" s="3"/>
    </row>
    <row r="1892" spans="3:15" ht="15.75" thickBot="1">
      <c r="C1892" s="3"/>
      <c r="D1892" s="3"/>
      <c r="E1892" s="3"/>
      <c r="G1892" s="3"/>
      <c r="I1892" s="3"/>
      <c r="K1892" s="3"/>
      <c r="L1892" s="3"/>
      <c r="M1892" s="3"/>
      <c r="O1892" s="3"/>
    </row>
    <row r="1893" spans="3:15" ht="15.75" thickBot="1">
      <c r="C1893" s="3"/>
      <c r="D1893" s="3"/>
      <c r="E1893" s="3"/>
      <c r="G1893" s="3"/>
      <c r="I1893" s="3"/>
      <c r="K1893" s="3"/>
      <c r="L1893" s="3"/>
      <c r="M1893" s="3"/>
      <c r="O1893" s="3"/>
    </row>
    <row r="1894" spans="3:15" ht="15.75" thickBot="1">
      <c r="C1894" s="3"/>
      <c r="D1894" s="3"/>
      <c r="E1894" s="3"/>
      <c r="G1894" s="3"/>
      <c r="I1894" s="3"/>
      <c r="K1894" s="3"/>
      <c r="L1894" s="3"/>
      <c r="M1894" s="3"/>
      <c r="O1894" s="3"/>
    </row>
    <row r="1895" spans="3:15" ht="15.75" thickBot="1">
      <c r="C1895" s="3"/>
      <c r="D1895" s="3"/>
      <c r="E1895" s="3"/>
      <c r="G1895" s="3"/>
      <c r="I1895" s="3"/>
      <c r="K1895" s="3"/>
      <c r="L1895" s="3"/>
      <c r="M1895" s="3"/>
      <c r="O1895" s="3"/>
    </row>
    <row r="1896" spans="3:15" ht="15.75" thickBot="1">
      <c r="C1896" s="3"/>
      <c r="D1896" s="3"/>
      <c r="E1896" s="3"/>
      <c r="G1896" s="3"/>
      <c r="I1896" s="3"/>
      <c r="K1896" s="3"/>
      <c r="L1896" s="3"/>
      <c r="M1896" s="3"/>
      <c r="O1896" s="3"/>
    </row>
    <row r="1897" spans="3:15" ht="15.75" thickBot="1">
      <c r="C1897" s="3"/>
      <c r="D1897" s="3"/>
      <c r="E1897" s="3"/>
      <c r="G1897" s="3"/>
      <c r="I1897" s="3"/>
      <c r="K1897" s="3"/>
      <c r="L1897" s="3"/>
      <c r="M1897" s="3"/>
      <c r="O1897" s="3"/>
    </row>
    <row r="1898" spans="3:15" ht="15.75" thickBot="1">
      <c r="C1898" s="3"/>
      <c r="D1898" s="3"/>
      <c r="E1898" s="3"/>
      <c r="G1898" s="3"/>
      <c r="I1898" s="3"/>
      <c r="K1898" s="3"/>
      <c r="L1898" s="3"/>
      <c r="M1898" s="3"/>
      <c r="O1898" s="3"/>
    </row>
    <row r="1899" spans="3:15" ht="15.75" thickBot="1">
      <c r="C1899" s="3"/>
      <c r="D1899" s="3"/>
      <c r="E1899" s="3"/>
      <c r="G1899" s="3"/>
      <c r="I1899" s="3"/>
      <c r="K1899" s="3"/>
      <c r="L1899" s="3"/>
      <c r="M1899" s="3"/>
      <c r="O1899" s="3"/>
    </row>
    <row r="1900" spans="3:15" ht="15.75" thickBot="1">
      <c r="C1900" s="3"/>
      <c r="D1900" s="3"/>
      <c r="E1900" s="3"/>
      <c r="G1900" s="3"/>
      <c r="I1900" s="3"/>
      <c r="K1900" s="3"/>
      <c r="L1900" s="3"/>
      <c r="M1900" s="3"/>
      <c r="O1900" s="3"/>
    </row>
    <row r="1901" spans="3:15" ht="15.75" thickBot="1">
      <c r="C1901" s="3"/>
      <c r="D1901" s="3"/>
      <c r="E1901" s="3"/>
      <c r="G1901" s="3"/>
      <c r="I1901" s="3"/>
      <c r="K1901" s="3"/>
      <c r="L1901" s="3"/>
      <c r="M1901" s="3"/>
      <c r="O1901" s="3"/>
    </row>
    <row r="1902" spans="3:15" ht="15.75" thickBot="1">
      <c r="C1902" s="3"/>
      <c r="D1902" s="3"/>
      <c r="E1902" s="3"/>
      <c r="G1902" s="3"/>
      <c r="I1902" s="3"/>
      <c r="K1902" s="3"/>
      <c r="L1902" s="3"/>
      <c r="M1902" s="3"/>
      <c r="O1902" s="3"/>
    </row>
    <row r="1903" spans="3:15" ht="15.75" thickBot="1">
      <c r="C1903" s="3"/>
      <c r="D1903" s="3"/>
      <c r="E1903" s="3"/>
      <c r="G1903" s="3"/>
      <c r="I1903" s="3"/>
      <c r="K1903" s="3"/>
      <c r="L1903" s="3"/>
      <c r="M1903" s="3"/>
      <c r="O1903" s="3"/>
    </row>
    <row r="1904" spans="3:15" ht="15.75" thickBot="1">
      <c r="C1904" s="3"/>
      <c r="D1904" s="3"/>
      <c r="E1904" s="3"/>
      <c r="G1904" s="3"/>
      <c r="I1904" s="3"/>
      <c r="K1904" s="3"/>
      <c r="L1904" s="3"/>
      <c r="M1904" s="3"/>
      <c r="O1904" s="3"/>
    </row>
    <row r="1905" spans="3:15" ht="15.75" thickBot="1">
      <c r="C1905" s="3"/>
      <c r="D1905" s="3"/>
      <c r="E1905" s="3"/>
      <c r="G1905" s="3"/>
      <c r="I1905" s="3"/>
      <c r="K1905" s="3"/>
      <c r="L1905" s="3"/>
      <c r="M1905" s="3"/>
      <c r="O1905" s="3"/>
    </row>
    <row r="1906" spans="3:15" ht="15.75" thickBot="1">
      <c r="C1906" s="3"/>
      <c r="D1906" s="3"/>
      <c r="E1906" s="3"/>
      <c r="G1906" s="3"/>
      <c r="I1906" s="3"/>
      <c r="K1906" s="3"/>
      <c r="L1906" s="3"/>
      <c r="M1906" s="3"/>
      <c r="O1906" s="3"/>
    </row>
    <row r="1907" spans="3:15" ht="15.75" thickBot="1">
      <c r="C1907" s="3"/>
      <c r="D1907" s="3"/>
      <c r="E1907" s="3"/>
      <c r="G1907" s="3"/>
      <c r="I1907" s="3"/>
      <c r="K1907" s="3"/>
      <c r="L1907" s="3"/>
      <c r="M1907" s="3"/>
      <c r="O1907" s="3"/>
    </row>
    <row r="1908" spans="3:15" ht="15.75" thickBot="1">
      <c r="C1908" s="3"/>
      <c r="D1908" s="3"/>
      <c r="E1908" s="3"/>
      <c r="G1908" s="3"/>
      <c r="I1908" s="3"/>
      <c r="K1908" s="3"/>
      <c r="L1908" s="3"/>
      <c r="M1908" s="3"/>
      <c r="O1908" s="3"/>
    </row>
    <row r="1909" spans="3:15" ht="15.75" thickBot="1">
      <c r="C1909" s="3"/>
      <c r="D1909" s="3"/>
      <c r="E1909" s="3"/>
      <c r="G1909" s="3"/>
      <c r="I1909" s="3"/>
      <c r="K1909" s="3"/>
      <c r="L1909" s="3"/>
      <c r="M1909" s="3"/>
      <c r="O1909" s="3"/>
    </row>
    <row r="1910" spans="3:15" ht="15.75" thickBot="1">
      <c r="C1910" s="3"/>
      <c r="D1910" s="3"/>
      <c r="E1910" s="3"/>
      <c r="G1910" s="3"/>
      <c r="I1910" s="3"/>
      <c r="K1910" s="3"/>
      <c r="L1910" s="3"/>
      <c r="M1910" s="3"/>
      <c r="O1910" s="3"/>
    </row>
    <row r="1911" spans="3:15" ht="15.75" thickBot="1">
      <c r="C1911" s="3"/>
      <c r="D1911" s="3"/>
      <c r="E1911" s="3"/>
      <c r="G1911" s="3"/>
      <c r="I1911" s="3"/>
      <c r="K1911" s="3"/>
      <c r="L1911" s="3"/>
      <c r="M1911" s="3"/>
      <c r="O1911" s="3"/>
    </row>
    <row r="1912" spans="3:15" ht="15.75" thickBot="1">
      <c r="C1912" s="3"/>
      <c r="D1912" s="3"/>
      <c r="E1912" s="3"/>
      <c r="G1912" s="3"/>
      <c r="I1912" s="3"/>
      <c r="K1912" s="3"/>
      <c r="L1912" s="3"/>
      <c r="M1912" s="3"/>
      <c r="O1912" s="3"/>
    </row>
    <row r="1913" spans="3:15" ht="15.75" thickBot="1">
      <c r="C1913" s="3"/>
      <c r="D1913" s="3"/>
      <c r="E1913" s="3"/>
      <c r="G1913" s="3"/>
      <c r="I1913" s="3"/>
      <c r="K1913" s="3"/>
      <c r="L1913" s="3"/>
      <c r="M1913" s="3"/>
      <c r="O1913" s="3"/>
    </row>
    <row r="1914" spans="3:15" ht="15.75" thickBot="1">
      <c r="C1914" s="3"/>
      <c r="D1914" s="3"/>
      <c r="E1914" s="3"/>
      <c r="G1914" s="3"/>
      <c r="I1914" s="3"/>
      <c r="K1914" s="3"/>
      <c r="L1914" s="3"/>
      <c r="M1914" s="3"/>
      <c r="O1914" s="3"/>
    </row>
    <row r="1915" spans="3:15" ht="15.75" thickBot="1">
      <c r="C1915" s="3"/>
      <c r="D1915" s="3"/>
      <c r="E1915" s="3"/>
      <c r="G1915" s="3"/>
      <c r="I1915" s="3"/>
      <c r="K1915" s="3"/>
      <c r="L1915" s="3"/>
      <c r="M1915" s="3"/>
      <c r="O1915" s="3"/>
    </row>
    <row r="1916" spans="3:15" ht="15.75" thickBot="1">
      <c r="C1916" s="3"/>
      <c r="D1916" s="3"/>
      <c r="E1916" s="3"/>
      <c r="G1916" s="3"/>
      <c r="I1916" s="3"/>
      <c r="K1916" s="3"/>
      <c r="L1916" s="3"/>
      <c r="M1916" s="3"/>
      <c r="O1916" s="3"/>
    </row>
    <row r="1917" spans="3:15" ht="15.75" thickBot="1">
      <c r="D1917" s="3"/>
      <c r="E1917" s="3"/>
      <c r="G1917" s="3"/>
      <c r="I1917" s="3"/>
      <c r="K1917" s="3"/>
      <c r="L1917" s="3"/>
      <c r="M1917" s="3"/>
      <c r="O1917" s="3"/>
    </row>
    <row r="1918" spans="3:15" ht="15.75" thickBot="1">
      <c r="D1918" s="3"/>
      <c r="E1918" s="3"/>
      <c r="G1918" s="3"/>
      <c r="I1918" s="3"/>
      <c r="K1918" s="3"/>
      <c r="L1918" s="3"/>
      <c r="M1918" s="3"/>
      <c r="O1918" s="3"/>
    </row>
    <row r="1919" spans="3:15" ht="15.75" thickBot="1">
      <c r="D1919" s="3"/>
      <c r="E1919" s="3"/>
      <c r="G1919" s="3"/>
      <c r="I1919" s="3"/>
      <c r="K1919" s="3"/>
      <c r="L1919" s="3"/>
      <c r="M1919" s="3"/>
      <c r="O1919" s="3"/>
    </row>
    <row r="1920" spans="3:15" ht="15.75" thickBot="1">
      <c r="D1920" s="3"/>
      <c r="E1920" s="3"/>
      <c r="G1920" s="3"/>
      <c r="I1920" s="3"/>
      <c r="K1920" s="3"/>
      <c r="L1920" s="3"/>
      <c r="M1920" s="3"/>
      <c r="O1920" s="3"/>
    </row>
    <row r="1921" spans="4:15" ht="15.75" thickBot="1">
      <c r="D1921" s="3"/>
      <c r="E1921" s="3"/>
      <c r="G1921" s="3"/>
      <c r="I1921" s="3"/>
      <c r="K1921" s="3"/>
      <c r="L1921" s="3"/>
      <c r="M1921" s="3"/>
      <c r="O1921" s="3"/>
    </row>
    <row r="1922" spans="4:15" ht="15.75" thickBot="1">
      <c r="D1922" s="3"/>
      <c r="E1922" s="3"/>
      <c r="G1922" s="3"/>
      <c r="I1922" s="3"/>
      <c r="K1922" s="3"/>
      <c r="L1922" s="3"/>
      <c r="M1922" s="3"/>
      <c r="O1922" s="3"/>
    </row>
    <row r="1923" spans="4:15" ht="15.75" thickBot="1">
      <c r="D1923" s="3"/>
      <c r="E1923" s="3"/>
      <c r="G1923" s="3"/>
      <c r="I1923" s="3"/>
      <c r="K1923" s="3"/>
      <c r="L1923" s="3"/>
      <c r="M1923" s="3"/>
      <c r="O1923" s="3"/>
    </row>
    <row r="1924" spans="4:15" ht="15.75" thickBot="1">
      <c r="D1924" s="3"/>
      <c r="E1924" s="3"/>
      <c r="G1924" s="3"/>
      <c r="I1924" s="3"/>
      <c r="K1924" s="3"/>
      <c r="L1924" s="3"/>
      <c r="M1924" s="3"/>
      <c r="O1924" s="3"/>
    </row>
    <row r="1925" spans="4:15" ht="15.75" thickBot="1">
      <c r="D1925" s="3"/>
      <c r="E1925" s="3"/>
      <c r="G1925" s="3"/>
      <c r="I1925" s="3"/>
      <c r="K1925" s="3"/>
      <c r="L1925" s="3"/>
      <c r="M1925" s="3"/>
      <c r="O1925" s="3"/>
    </row>
    <row r="1926" spans="4:15" ht="15.75" thickBot="1">
      <c r="D1926" s="3"/>
      <c r="E1926" s="3"/>
      <c r="G1926" s="3"/>
      <c r="I1926" s="3"/>
      <c r="K1926" s="3"/>
      <c r="L1926" s="3"/>
      <c r="M1926" s="3"/>
      <c r="O1926" s="3"/>
    </row>
    <row r="1927" spans="4:15" ht="15.75" thickBot="1">
      <c r="D1927" s="3"/>
      <c r="E1927" s="3"/>
      <c r="G1927" s="3"/>
      <c r="I1927" s="3"/>
      <c r="K1927" s="3"/>
      <c r="L1927" s="3"/>
      <c r="M1927" s="3"/>
      <c r="O1927" s="3"/>
    </row>
    <row r="1928" spans="4:15" ht="15.75" thickBot="1">
      <c r="D1928" s="3"/>
      <c r="E1928" s="3"/>
      <c r="G1928" s="3"/>
      <c r="I1928" s="3"/>
      <c r="K1928" s="3"/>
      <c r="L1928" s="3"/>
      <c r="M1928" s="3"/>
      <c r="O1928" s="3"/>
    </row>
    <row r="1929" spans="4:15" ht="15.75" thickBot="1">
      <c r="D1929" s="3"/>
      <c r="E1929" s="3"/>
      <c r="G1929" s="3"/>
      <c r="I1929" s="3"/>
      <c r="K1929" s="3"/>
      <c r="L1929" s="3"/>
      <c r="M1929" s="3"/>
      <c r="O1929" s="3"/>
    </row>
    <row r="1930" spans="4:15" ht="15.75" thickBot="1">
      <c r="D1930" s="3"/>
      <c r="E1930" s="3"/>
      <c r="G1930" s="3"/>
      <c r="I1930" s="3"/>
      <c r="K1930" s="3"/>
      <c r="L1930" s="3"/>
      <c r="M1930" s="3"/>
      <c r="O1930" s="3"/>
    </row>
    <row r="1931" spans="4:15" ht="15.75" thickBot="1">
      <c r="D1931" s="3"/>
      <c r="E1931" s="3"/>
      <c r="G1931" s="3"/>
      <c r="I1931" s="3"/>
      <c r="K1931" s="3"/>
      <c r="L1931" s="3"/>
      <c r="M1931" s="3"/>
      <c r="O1931" s="3"/>
    </row>
    <row r="1932" spans="4:15" ht="15.75" thickBot="1">
      <c r="D1932" s="3"/>
      <c r="E1932" s="3"/>
      <c r="G1932" s="3"/>
      <c r="I1932" s="3"/>
      <c r="K1932" s="3"/>
      <c r="L1932" s="3"/>
      <c r="M1932" s="3"/>
      <c r="O1932" s="3"/>
    </row>
    <row r="1933" spans="4:15" ht="15.75" thickBot="1">
      <c r="D1933" s="3"/>
      <c r="E1933" s="3"/>
      <c r="G1933" s="3"/>
      <c r="I1933" s="3"/>
      <c r="K1933" s="3"/>
      <c r="L1933" s="3"/>
      <c r="M1933" s="3"/>
      <c r="O1933" s="3"/>
    </row>
    <row r="1934" spans="4:15" ht="15.75" thickBot="1">
      <c r="D1934" s="3"/>
      <c r="E1934" s="3"/>
      <c r="G1934" s="3"/>
      <c r="I1934" s="3"/>
      <c r="K1934" s="3"/>
      <c r="L1934" s="3"/>
      <c r="M1934" s="3"/>
      <c r="O1934" s="3"/>
    </row>
    <row r="1935" spans="4:15" ht="15.75" thickBot="1">
      <c r="D1935" s="3"/>
      <c r="E1935" s="3"/>
      <c r="G1935" s="3"/>
      <c r="I1935" s="3"/>
      <c r="K1935" s="3"/>
      <c r="L1935" s="3"/>
      <c r="M1935" s="3"/>
      <c r="O1935" s="3"/>
    </row>
    <row r="1936" spans="4:15" ht="15.75" thickBot="1">
      <c r="D1936" s="3"/>
      <c r="E1936" s="3"/>
      <c r="G1936" s="3"/>
      <c r="I1936" s="3"/>
      <c r="K1936" s="3"/>
      <c r="L1936" s="3"/>
      <c r="M1936" s="3"/>
      <c r="O1936" s="3"/>
    </row>
    <row r="1937" spans="4:15" ht="15.75" thickBot="1">
      <c r="D1937" s="3"/>
      <c r="E1937" s="3"/>
      <c r="G1937" s="3"/>
      <c r="I1937" s="3"/>
      <c r="K1937" s="3"/>
      <c r="L1937" s="3"/>
      <c r="M1937" s="3"/>
      <c r="O1937" s="3"/>
    </row>
    <row r="1938" spans="4:15" ht="15.75" thickBot="1">
      <c r="D1938" s="3"/>
      <c r="E1938" s="3"/>
      <c r="G1938" s="3"/>
      <c r="I1938" s="3"/>
      <c r="K1938" s="3"/>
      <c r="L1938" s="3"/>
      <c r="M1938" s="3"/>
      <c r="O1938" s="3"/>
    </row>
    <row r="1939" spans="4:15" ht="15.75" thickBot="1">
      <c r="D1939" s="3"/>
      <c r="E1939" s="3"/>
      <c r="G1939" s="3"/>
      <c r="I1939" s="3"/>
      <c r="K1939" s="3"/>
      <c r="L1939" s="3"/>
      <c r="M1939" s="3"/>
      <c r="O1939" s="3"/>
    </row>
    <row r="1940" spans="4:15" ht="15.75" thickBot="1">
      <c r="D1940" s="3"/>
      <c r="E1940" s="3"/>
      <c r="G1940" s="3"/>
      <c r="I1940" s="3"/>
      <c r="K1940" s="3"/>
      <c r="L1940" s="3"/>
      <c r="M1940" s="3"/>
      <c r="O1940" s="3"/>
    </row>
    <row r="1941" spans="4:15" ht="15.75" thickBot="1">
      <c r="D1941" s="3"/>
      <c r="E1941" s="3"/>
      <c r="G1941" s="3"/>
      <c r="I1941" s="3"/>
      <c r="K1941" s="3"/>
      <c r="L1941" s="3"/>
      <c r="M1941" s="3"/>
      <c r="O1941" s="3"/>
    </row>
    <row r="1942" spans="4:15" ht="15.75" thickBot="1">
      <c r="D1942" s="3"/>
      <c r="E1942" s="3"/>
      <c r="G1942" s="3"/>
      <c r="I1942" s="3"/>
      <c r="K1942" s="3"/>
      <c r="L1942" s="3"/>
      <c r="M1942" s="3"/>
      <c r="O1942" s="3"/>
    </row>
    <row r="1943" spans="4:15" ht="15.75" thickBot="1">
      <c r="D1943" s="3"/>
      <c r="E1943" s="3"/>
      <c r="G1943" s="3"/>
      <c r="I1943" s="3"/>
      <c r="K1943" s="3"/>
      <c r="L1943" s="3"/>
      <c r="M1943" s="3"/>
      <c r="O1943" s="3"/>
    </row>
    <row r="1944" spans="4:15" ht="15.75" thickBot="1">
      <c r="D1944" s="3"/>
      <c r="E1944" s="3"/>
      <c r="G1944" s="3"/>
      <c r="I1944" s="3"/>
      <c r="K1944" s="3"/>
      <c r="L1944" s="3"/>
      <c r="M1944" s="3"/>
      <c r="O1944" s="3"/>
    </row>
    <row r="1945" spans="4:15" ht="15.75" thickBot="1">
      <c r="D1945" s="3"/>
      <c r="E1945" s="3"/>
      <c r="G1945" s="3"/>
      <c r="I1945" s="3"/>
      <c r="K1945" s="3"/>
      <c r="L1945" s="3"/>
      <c r="M1945" s="3"/>
      <c r="O1945" s="3"/>
    </row>
    <row r="1946" spans="4:15" ht="15.75" thickBot="1">
      <c r="D1946" s="3"/>
      <c r="E1946" s="3"/>
      <c r="G1946" s="3"/>
      <c r="I1946" s="3"/>
      <c r="K1946" s="3"/>
      <c r="L1946" s="3"/>
      <c r="M1946" s="3"/>
      <c r="O1946" s="3"/>
    </row>
    <row r="1947" spans="4:15" ht="15.75" thickBot="1">
      <c r="D1947" s="3"/>
      <c r="E1947" s="3"/>
      <c r="G1947" s="3"/>
      <c r="I1947" s="3"/>
      <c r="K1947" s="3"/>
      <c r="L1947" s="3"/>
      <c r="M1947" s="3"/>
      <c r="O1947" s="3"/>
    </row>
    <row r="1948" spans="4:15" ht="15.75" thickBot="1">
      <c r="D1948" s="3"/>
      <c r="E1948" s="3"/>
      <c r="G1948" s="3"/>
      <c r="I1948" s="3"/>
      <c r="K1948" s="3"/>
      <c r="L1948" s="3"/>
      <c r="M1948" s="3"/>
      <c r="O1948" s="3"/>
    </row>
    <row r="1949" spans="4:15" ht="15.75" thickBot="1">
      <c r="D1949" s="3"/>
      <c r="E1949" s="3"/>
      <c r="G1949" s="3"/>
      <c r="I1949" s="3"/>
      <c r="K1949" s="3"/>
      <c r="L1949" s="3"/>
      <c r="M1949" s="3"/>
      <c r="O1949" s="3"/>
    </row>
    <row r="1950" spans="4:15" ht="15.75" thickBot="1">
      <c r="D1950" s="3"/>
      <c r="E1950" s="3"/>
      <c r="G1950" s="3"/>
      <c r="I1950" s="3"/>
      <c r="K1950" s="3"/>
      <c r="L1950" s="3"/>
      <c r="M1950" s="3"/>
      <c r="O1950" s="3"/>
    </row>
    <row r="1951" spans="4:15" ht="15.75" thickBot="1">
      <c r="D1951" s="3"/>
      <c r="E1951" s="3"/>
      <c r="G1951" s="3"/>
      <c r="I1951" s="3"/>
      <c r="K1951" s="3"/>
      <c r="L1951" s="3"/>
      <c r="M1951" s="3"/>
      <c r="O1951" s="3"/>
    </row>
    <row r="1952" spans="4:15" ht="15.75" thickBot="1">
      <c r="D1952" s="3"/>
      <c r="E1952" s="3"/>
      <c r="G1952" s="3"/>
      <c r="I1952" s="3"/>
      <c r="K1952" s="3"/>
      <c r="L1952" s="3"/>
      <c r="M1952" s="3"/>
      <c r="O1952" s="3"/>
    </row>
    <row r="1953" spans="4:15" ht="15.75" thickBot="1">
      <c r="D1953" s="3"/>
      <c r="E1953" s="3"/>
      <c r="G1953" s="3"/>
      <c r="I1953" s="3"/>
      <c r="K1953" s="3"/>
      <c r="L1953" s="3"/>
      <c r="M1953" s="3"/>
      <c r="O1953" s="3"/>
    </row>
    <row r="1954" spans="4:15" ht="15.75" thickBot="1">
      <c r="D1954" s="3"/>
      <c r="E1954" s="3"/>
      <c r="G1954" s="3"/>
      <c r="I1954" s="3"/>
      <c r="K1954" s="3"/>
      <c r="L1954" s="3"/>
      <c r="M1954" s="3"/>
      <c r="O1954" s="3"/>
    </row>
    <row r="1955" spans="4:15" ht="15.75" thickBot="1">
      <c r="D1955" s="3"/>
      <c r="E1955" s="3"/>
      <c r="G1955" s="3"/>
      <c r="I1955" s="3"/>
      <c r="K1955" s="3"/>
      <c r="L1955" s="3"/>
      <c r="M1955" s="3"/>
      <c r="O1955" s="3"/>
    </row>
    <row r="1956" spans="4:15" ht="15.75" thickBot="1">
      <c r="D1956" s="3"/>
      <c r="E1956" s="3"/>
      <c r="G1956" s="3"/>
      <c r="I1956" s="3"/>
      <c r="K1956" s="3"/>
      <c r="L1956" s="3"/>
      <c r="M1956" s="3"/>
      <c r="O1956" s="3"/>
    </row>
    <row r="1957" spans="4:15" ht="15.75" thickBot="1">
      <c r="D1957" s="3"/>
      <c r="E1957" s="3"/>
      <c r="G1957" s="3"/>
      <c r="I1957" s="3"/>
      <c r="K1957" s="3"/>
      <c r="L1957" s="3"/>
      <c r="M1957" s="3"/>
      <c r="O1957" s="3"/>
    </row>
    <row r="1958" spans="4:15" ht="15.75" thickBot="1">
      <c r="D1958" s="3"/>
      <c r="E1958" s="3"/>
      <c r="G1958" s="3"/>
      <c r="I1958" s="3"/>
      <c r="K1958" s="3"/>
      <c r="L1958" s="3"/>
      <c r="M1958" s="3"/>
      <c r="O1958" s="3"/>
    </row>
    <row r="1959" spans="4:15" ht="15.75" thickBot="1">
      <c r="D1959" s="3"/>
      <c r="E1959" s="3"/>
      <c r="G1959" s="3"/>
      <c r="I1959" s="3"/>
      <c r="K1959" s="3"/>
      <c r="L1959" s="3"/>
      <c r="M1959" s="3"/>
      <c r="O1959" s="3"/>
    </row>
    <row r="1960" spans="4:15" ht="15.75" thickBot="1">
      <c r="D1960" s="3"/>
      <c r="E1960" s="3"/>
      <c r="G1960" s="3"/>
      <c r="I1960" s="3"/>
      <c r="K1960" s="3"/>
      <c r="L1960" s="3"/>
      <c r="M1960" s="3"/>
      <c r="O1960" s="3"/>
    </row>
    <row r="1961" spans="4:15" ht="15.75" thickBot="1">
      <c r="D1961" s="3"/>
      <c r="E1961" s="3"/>
      <c r="G1961" s="3"/>
      <c r="I1961" s="3"/>
      <c r="K1961" s="3"/>
      <c r="L1961" s="3"/>
      <c r="M1961" s="3"/>
      <c r="O1961" s="3"/>
    </row>
    <row r="1962" spans="4:15" ht="15.75" thickBot="1">
      <c r="D1962" s="3"/>
      <c r="E1962" s="3"/>
      <c r="G1962" s="3"/>
      <c r="I1962" s="3"/>
      <c r="K1962" s="3"/>
      <c r="L1962" s="3"/>
      <c r="M1962" s="3"/>
      <c r="O1962" s="3"/>
    </row>
    <row r="1963" spans="4:15" ht="15.75" thickBot="1">
      <c r="D1963" s="3"/>
      <c r="E1963" s="3"/>
      <c r="G1963" s="3"/>
      <c r="I1963" s="3"/>
      <c r="K1963" s="3"/>
      <c r="L1963" s="3"/>
      <c r="M1963" s="3"/>
      <c r="O1963" s="3"/>
    </row>
    <row r="1964" spans="4:15" ht="15.75" thickBot="1">
      <c r="D1964" s="3"/>
      <c r="E1964" s="3"/>
      <c r="G1964" s="3"/>
      <c r="I1964" s="3"/>
      <c r="K1964" s="3"/>
      <c r="L1964" s="3"/>
      <c r="M1964" s="3"/>
      <c r="O1964" s="3"/>
    </row>
    <row r="1965" spans="4:15" ht="15.75" thickBot="1">
      <c r="D1965" s="3"/>
      <c r="E1965" s="3"/>
      <c r="G1965" s="3"/>
      <c r="I1965" s="3"/>
      <c r="K1965" s="3"/>
      <c r="L1965" s="3"/>
      <c r="M1965" s="3"/>
      <c r="O1965" s="3"/>
    </row>
    <row r="1966" spans="4:15" ht="15.75" thickBot="1">
      <c r="D1966" s="3"/>
      <c r="E1966" s="3"/>
      <c r="G1966" s="3"/>
      <c r="I1966" s="3"/>
      <c r="K1966" s="3"/>
      <c r="L1966" s="3"/>
      <c r="M1966" s="3"/>
      <c r="O1966" s="3"/>
    </row>
    <row r="1967" spans="4:15" ht="15.75" thickBot="1">
      <c r="D1967" s="3"/>
      <c r="E1967" s="3"/>
      <c r="G1967" s="3"/>
      <c r="I1967" s="3"/>
      <c r="K1967" s="3"/>
      <c r="L1967" s="3"/>
      <c r="M1967" s="3"/>
      <c r="O1967" s="3"/>
    </row>
    <row r="1968" spans="4:15" ht="15.75" thickBot="1">
      <c r="D1968" s="3"/>
      <c r="E1968" s="3"/>
      <c r="G1968" s="3"/>
      <c r="I1968" s="3"/>
      <c r="K1968" s="3"/>
      <c r="L1968" s="3"/>
      <c r="M1968" s="3"/>
      <c r="O1968" s="3"/>
    </row>
    <row r="1969" spans="4:15" ht="15.75" thickBot="1">
      <c r="D1969" s="3"/>
      <c r="E1969" s="3"/>
      <c r="G1969" s="3"/>
      <c r="I1969" s="3"/>
      <c r="K1969" s="3"/>
      <c r="L1969" s="3"/>
      <c r="M1969" s="3"/>
      <c r="O1969" s="3"/>
    </row>
    <row r="1970" spans="4:15" ht="15.75" thickBot="1">
      <c r="D1970" s="3"/>
      <c r="E1970" s="3"/>
      <c r="G1970" s="3"/>
      <c r="I1970" s="3"/>
      <c r="K1970" s="3"/>
      <c r="L1970" s="3"/>
      <c r="M1970" s="3"/>
      <c r="O1970" s="3"/>
    </row>
    <row r="1971" spans="4:15" ht="15.75" thickBot="1">
      <c r="D1971" s="3"/>
      <c r="E1971" s="3"/>
      <c r="G1971" s="3"/>
      <c r="I1971" s="3"/>
      <c r="K1971" s="3"/>
      <c r="L1971" s="3"/>
      <c r="M1971" s="3"/>
      <c r="O1971" s="3"/>
    </row>
    <row r="1972" spans="4:15" ht="15.75" thickBot="1">
      <c r="D1972" s="3"/>
      <c r="E1972" s="3"/>
      <c r="G1972" s="3"/>
      <c r="I1972" s="3"/>
      <c r="K1972" s="3"/>
      <c r="L1972" s="3"/>
      <c r="M1972" s="3"/>
      <c r="O1972" s="3"/>
    </row>
    <row r="1973" spans="4:15" ht="15.75" thickBot="1">
      <c r="D1973" s="3"/>
      <c r="E1973" s="3"/>
      <c r="G1973" s="3"/>
      <c r="I1973" s="3"/>
      <c r="K1973" s="3"/>
      <c r="L1973" s="3"/>
      <c r="M1973" s="3"/>
      <c r="O1973" s="3"/>
    </row>
    <row r="1974" spans="4:15" ht="15.75" thickBot="1">
      <c r="D1974" s="3"/>
      <c r="E1974" s="3"/>
      <c r="G1974" s="3"/>
      <c r="I1974" s="3"/>
      <c r="K1974" s="3"/>
      <c r="L1974" s="3"/>
      <c r="M1974" s="3"/>
      <c r="O1974" s="3"/>
    </row>
    <row r="1975" spans="4:15" ht="15.75" thickBot="1">
      <c r="D1975" s="3"/>
      <c r="E1975" s="3"/>
      <c r="G1975" s="3"/>
      <c r="I1975" s="3"/>
      <c r="K1975" s="3"/>
      <c r="L1975" s="3"/>
      <c r="M1975" s="3"/>
      <c r="O1975" s="3"/>
    </row>
    <row r="1976" spans="4:15" ht="15.75" thickBot="1">
      <c r="D1976" s="3"/>
      <c r="E1976" s="3"/>
      <c r="G1976" s="3"/>
      <c r="I1976" s="3"/>
      <c r="K1976" s="3"/>
      <c r="L1976" s="3"/>
      <c r="M1976" s="3"/>
      <c r="O1976" s="3"/>
    </row>
    <row r="1977" spans="4:15" ht="15.75" thickBot="1">
      <c r="D1977" s="3"/>
      <c r="E1977" s="3"/>
      <c r="G1977" s="3"/>
      <c r="I1977" s="3"/>
      <c r="K1977" s="3"/>
      <c r="L1977" s="3"/>
      <c r="M1977" s="3"/>
      <c r="O1977" s="3"/>
    </row>
    <row r="1978" spans="4:15" ht="15.75" thickBot="1">
      <c r="D1978" s="3"/>
      <c r="E1978" s="3"/>
      <c r="G1978" s="3"/>
      <c r="I1978" s="3"/>
      <c r="K1978" s="3"/>
      <c r="L1978" s="3"/>
      <c r="M1978" s="3"/>
      <c r="O1978" s="3"/>
    </row>
    <row r="1979" spans="4:15" ht="15.75" thickBot="1">
      <c r="D1979" s="3"/>
      <c r="E1979" s="3"/>
      <c r="G1979" s="3"/>
      <c r="I1979" s="3"/>
      <c r="K1979" s="3"/>
      <c r="L1979" s="3"/>
      <c r="M1979" s="3"/>
      <c r="O1979" s="3"/>
    </row>
    <row r="1980" spans="4:15" ht="15.75" thickBot="1">
      <c r="D1980" s="3"/>
      <c r="E1980" s="3"/>
      <c r="G1980" s="3"/>
      <c r="I1980" s="3"/>
      <c r="K1980" s="3"/>
      <c r="L1980" s="3"/>
      <c r="M1980" s="3"/>
      <c r="O1980" s="3"/>
    </row>
    <row r="1981" spans="4:15" ht="15.75" thickBot="1">
      <c r="D1981" s="3"/>
      <c r="E1981" s="3"/>
      <c r="G1981" s="3"/>
      <c r="I1981" s="3"/>
      <c r="K1981" s="3"/>
      <c r="L1981" s="3"/>
      <c r="M1981" s="3"/>
      <c r="O1981" s="3"/>
    </row>
    <row r="1982" spans="4:15" ht="15.75" thickBot="1">
      <c r="D1982" s="3"/>
      <c r="E1982" s="3"/>
      <c r="G1982" s="3"/>
      <c r="I1982" s="3"/>
      <c r="K1982" s="3"/>
      <c r="L1982" s="3"/>
      <c r="M1982" s="3"/>
      <c r="O1982" s="3"/>
    </row>
    <row r="1983" spans="4:15" ht="15.75" thickBot="1">
      <c r="D1983" s="3"/>
      <c r="E1983" s="3"/>
      <c r="G1983" s="3"/>
      <c r="I1983" s="3"/>
      <c r="K1983" s="3"/>
      <c r="L1983" s="3"/>
      <c r="M1983" s="3"/>
      <c r="O1983" s="3"/>
    </row>
    <row r="1984" spans="4:15" ht="15.75" thickBot="1">
      <c r="D1984" s="3"/>
      <c r="E1984" s="3"/>
      <c r="G1984" s="3"/>
      <c r="I1984" s="3"/>
      <c r="K1984" s="3"/>
      <c r="L1984" s="3"/>
      <c r="M1984" s="3"/>
      <c r="O1984" s="3"/>
    </row>
    <row r="1985" spans="4:15" ht="15.75" thickBot="1">
      <c r="D1985" s="3"/>
      <c r="E1985" s="3"/>
      <c r="G1985" s="3"/>
      <c r="I1985" s="3"/>
      <c r="K1985" s="3"/>
      <c r="L1985" s="3"/>
      <c r="M1985" s="3"/>
      <c r="O1985" s="3"/>
    </row>
    <row r="1986" spans="4:15" ht="15.75" thickBot="1">
      <c r="D1986" s="3"/>
      <c r="E1986" s="3"/>
      <c r="G1986" s="3"/>
      <c r="I1986" s="3"/>
      <c r="K1986" s="3"/>
      <c r="L1986" s="3"/>
      <c r="M1986" s="3"/>
      <c r="O1986" s="3"/>
    </row>
    <row r="1987" spans="4:15" ht="15.75" thickBot="1">
      <c r="D1987" s="3"/>
      <c r="E1987" s="3"/>
      <c r="G1987" s="3"/>
      <c r="I1987" s="3"/>
      <c r="K1987" s="3"/>
      <c r="L1987" s="3"/>
      <c r="M1987" s="3"/>
      <c r="O1987" s="3"/>
    </row>
    <row r="1988" spans="4:15" ht="15.75" thickBot="1">
      <c r="D1988" s="3"/>
      <c r="E1988" s="3"/>
      <c r="G1988" s="3"/>
      <c r="I1988" s="3"/>
      <c r="K1988" s="3"/>
      <c r="L1988" s="3"/>
      <c r="M1988" s="3"/>
      <c r="O1988" s="3"/>
    </row>
    <row r="1989" spans="4:15" ht="15.75" thickBot="1">
      <c r="D1989" s="3"/>
      <c r="E1989" s="3"/>
      <c r="G1989" s="3"/>
      <c r="I1989" s="3"/>
      <c r="K1989" s="3"/>
      <c r="L1989" s="3"/>
      <c r="M1989" s="3"/>
      <c r="O1989" s="3"/>
    </row>
    <row r="1990" spans="4:15" ht="15.75" thickBot="1">
      <c r="D1990" s="3"/>
      <c r="E1990" s="3"/>
      <c r="G1990" s="3"/>
      <c r="I1990" s="3"/>
      <c r="K1990" s="3"/>
      <c r="L1990" s="3"/>
      <c r="M1990" s="3"/>
      <c r="O1990" s="3"/>
    </row>
    <row r="1991" spans="4:15" ht="15.75" thickBot="1">
      <c r="D1991" s="3"/>
      <c r="E1991" s="3"/>
      <c r="G1991" s="3"/>
      <c r="I1991" s="3"/>
      <c r="K1991" s="3"/>
      <c r="L1991" s="3"/>
      <c r="M1991" s="3"/>
      <c r="O1991" s="3"/>
    </row>
    <row r="1992" spans="4:15" ht="15.75" thickBot="1">
      <c r="D1992" s="3"/>
      <c r="E1992" s="3"/>
      <c r="G1992" s="3"/>
      <c r="I1992" s="3"/>
      <c r="K1992" s="3"/>
      <c r="L1992" s="3"/>
      <c r="M1992" s="3"/>
      <c r="O1992" s="3"/>
    </row>
    <row r="1993" spans="4:15" ht="15.75" thickBot="1">
      <c r="D1993" s="3"/>
      <c r="E1993" s="3"/>
      <c r="G1993" s="3"/>
      <c r="I1993" s="3"/>
      <c r="K1993" s="3"/>
      <c r="L1993" s="3"/>
      <c r="M1993" s="3"/>
      <c r="O1993" s="3"/>
    </row>
    <row r="1994" spans="4:15" ht="15.75" thickBot="1">
      <c r="D1994" s="3"/>
      <c r="E1994" s="3"/>
      <c r="G1994" s="3"/>
      <c r="I1994" s="3"/>
      <c r="K1994" s="3"/>
      <c r="L1994" s="3"/>
      <c r="M1994" s="3"/>
      <c r="O1994" s="3"/>
    </row>
    <row r="1995" spans="4:15" ht="15.75" thickBot="1">
      <c r="D1995" s="3"/>
      <c r="E1995" s="3"/>
      <c r="G1995" s="3"/>
      <c r="I1995" s="3"/>
      <c r="K1995" s="3"/>
      <c r="L1995" s="3"/>
      <c r="M1995" s="3"/>
      <c r="O1995" s="3"/>
    </row>
    <row r="1996" spans="4:15" ht="15.75" thickBot="1">
      <c r="D1996" s="3"/>
      <c r="E1996" s="3"/>
      <c r="G1996" s="3"/>
      <c r="I1996" s="3"/>
      <c r="K1996" s="3"/>
      <c r="L1996" s="3"/>
      <c r="M1996" s="3"/>
      <c r="O1996" s="3"/>
    </row>
    <row r="1997" spans="4:15" ht="15.75" thickBot="1">
      <c r="D1997" s="3"/>
      <c r="E1997" s="3"/>
      <c r="G1997" s="3"/>
      <c r="I1997" s="3"/>
      <c r="K1997" s="3"/>
      <c r="L1997" s="3"/>
      <c r="M1997" s="3"/>
      <c r="O1997" s="3"/>
    </row>
    <row r="1998" spans="4:15" ht="15.75" thickBot="1">
      <c r="D1998" s="3"/>
      <c r="E1998" s="3"/>
      <c r="G1998" s="3"/>
      <c r="I1998" s="3"/>
      <c r="K1998" s="3"/>
      <c r="L1998" s="3"/>
      <c r="M1998" s="3"/>
      <c r="O1998" s="3"/>
    </row>
    <row r="1999" spans="4:15" ht="15.75" thickBot="1">
      <c r="D1999" s="3"/>
      <c r="E1999" s="3"/>
      <c r="G1999" s="3"/>
      <c r="I1999" s="3"/>
      <c r="K1999" s="3"/>
      <c r="L1999" s="3"/>
      <c r="M1999" s="3"/>
      <c r="O1999" s="3"/>
    </row>
    <row r="2000" spans="4:15" ht="15.75" thickBot="1">
      <c r="D2000" s="3"/>
      <c r="E2000" s="3"/>
      <c r="G2000" s="3"/>
      <c r="I2000" s="3"/>
      <c r="K2000" s="3"/>
      <c r="L2000" s="3"/>
      <c r="M2000" s="3"/>
      <c r="O2000" s="3"/>
    </row>
    <row r="2001" spans="4:15" ht="15.75" thickBot="1">
      <c r="D2001" s="3"/>
      <c r="E2001" s="3"/>
      <c r="G2001" s="3"/>
      <c r="I2001" s="3"/>
      <c r="K2001" s="3"/>
      <c r="L2001" s="3"/>
      <c r="M2001" s="3"/>
      <c r="O2001" s="3"/>
    </row>
    <row r="2002" spans="4:15" ht="15.75" thickBot="1">
      <c r="D2002" s="3"/>
      <c r="E2002" s="3"/>
      <c r="G2002" s="3"/>
      <c r="I2002" s="3"/>
      <c r="K2002" s="3"/>
      <c r="L2002" s="3"/>
      <c r="M2002" s="3"/>
      <c r="O2002" s="3"/>
    </row>
    <row r="2003" spans="4:15" ht="15.75" thickBot="1">
      <c r="D2003" s="3"/>
      <c r="E2003" s="3"/>
      <c r="G2003" s="3"/>
      <c r="I2003" s="3"/>
      <c r="K2003" s="3"/>
      <c r="L2003" s="3"/>
      <c r="M2003" s="3"/>
      <c r="O2003" s="3"/>
    </row>
    <row r="2004" spans="4:15" ht="15.75" thickBot="1">
      <c r="D2004" s="3"/>
      <c r="E2004" s="3"/>
      <c r="G2004" s="3"/>
      <c r="I2004" s="3"/>
      <c r="K2004" s="3"/>
      <c r="L2004" s="3"/>
      <c r="M2004" s="3"/>
      <c r="O2004" s="3"/>
    </row>
    <row r="2005" spans="4:15" ht="15.75" thickBot="1">
      <c r="D2005" s="3"/>
      <c r="E2005" s="3"/>
      <c r="G2005" s="3"/>
      <c r="I2005" s="3"/>
      <c r="K2005" s="3"/>
      <c r="L2005" s="3"/>
      <c r="M2005" s="3"/>
      <c r="O2005" s="3"/>
    </row>
    <row r="2006" spans="4:15" ht="15.75" thickBot="1">
      <c r="D2006" s="3"/>
      <c r="E2006" s="3"/>
      <c r="G2006" s="3"/>
      <c r="I2006" s="3"/>
      <c r="K2006" s="3"/>
      <c r="L2006" s="3"/>
      <c r="M2006" s="3"/>
      <c r="O2006" s="3"/>
    </row>
    <row r="2007" spans="4:15" ht="15.75" thickBot="1">
      <c r="D2007" s="3"/>
      <c r="E2007" s="3"/>
      <c r="G2007" s="3"/>
      <c r="I2007" s="3"/>
      <c r="K2007" s="3"/>
      <c r="L2007" s="3"/>
      <c r="M2007" s="3"/>
      <c r="O2007" s="3"/>
    </row>
    <row r="2008" spans="4:15" ht="15.75" thickBot="1">
      <c r="D2008" s="3"/>
      <c r="E2008" s="3"/>
      <c r="G2008" s="3"/>
      <c r="I2008" s="3"/>
      <c r="K2008" s="3"/>
      <c r="L2008" s="3"/>
      <c r="M2008" s="3"/>
      <c r="O2008" s="3"/>
    </row>
    <row r="2009" spans="4:15" ht="15.75" thickBot="1">
      <c r="D2009" s="3"/>
      <c r="E2009" s="3"/>
      <c r="G2009" s="3"/>
      <c r="K2009" s="3"/>
      <c r="L2009" s="3"/>
      <c r="M2009" s="3"/>
      <c r="O2009" s="3"/>
    </row>
    <row r="2010" spans="4:15" ht="15.75" thickBot="1">
      <c r="D2010" s="3"/>
      <c r="E2010" s="3"/>
      <c r="G2010" s="3"/>
      <c r="K2010" s="3"/>
      <c r="L2010" s="3"/>
      <c r="M2010" s="3"/>
      <c r="O2010" s="3"/>
    </row>
    <row r="2011" spans="4:15" ht="15.75" thickBot="1">
      <c r="D2011" s="3"/>
      <c r="E2011" s="3"/>
      <c r="G2011" s="3"/>
      <c r="K2011" s="3"/>
      <c r="L2011" s="3"/>
      <c r="M2011" s="3"/>
      <c r="O2011" s="3"/>
    </row>
    <row r="2012" spans="4:15" ht="15.75" thickBot="1">
      <c r="D2012" s="3"/>
      <c r="E2012" s="3"/>
      <c r="G2012" s="3"/>
      <c r="K2012" s="3"/>
      <c r="L2012" s="3"/>
      <c r="M2012" s="3"/>
      <c r="O2012" s="3"/>
    </row>
    <row r="2013" spans="4:15" ht="15.75" thickBot="1">
      <c r="D2013" s="3"/>
      <c r="E2013" s="3"/>
      <c r="G2013" s="3"/>
      <c r="K2013" s="3"/>
      <c r="L2013" s="3"/>
      <c r="M2013" s="3"/>
      <c r="O2013" s="3"/>
    </row>
    <row r="2014" spans="4:15" ht="15.75" thickBot="1">
      <c r="D2014" s="3"/>
      <c r="E2014" s="3"/>
      <c r="G2014" s="3"/>
      <c r="K2014" s="3"/>
      <c r="L2014" s="3"/>
      <c r="M2014" s="3"/>
      <c r="O2014" s="3"/>
    </row>
    <row r="2015" spans="4:15" ht="15.75" thickBot="1">
      <c r="D2015" s="3"/>
      <c r="E2015" s="3"/>
      <c r="G2015" s="3"/>
      <c r="K2015" s="3"/>
      <c r="L2015" s="3"/>
      <c r="M2015" s="3"/>
      <c r="O2015" s="3"/>
    </row>
    <row r="2016" spans="4:15" ht="15.75" thickBot="1">
      <c r="D2016" s="3"/>
      <c r="E2016" s="3"/>
      <c r="G2016" s="3"/>
      <c r="K2016" s="3"/>
      <c r="L2016" s="3"/>
      <c r="M2016" s="3"/>
      <c r="O2016" s="3"/>
    </row>
    <row r="2017" spans="4:15" ht="15.75" thickBot="1">
      <c r="D2017" s="3"/>
      <c r="E2017" s="3"/>
      <c r="G2017" s="3"/>
      <c r="K2017" s="3"/>
      <c r="L2017" s="3"/>
      <c r="M2017" s="3"/>
      <c r="O2017" s="3"/>
    </row>
    <row r="2018" spans="4:15" ht="15.75" thickBot="1">
      <c r="D2018" s="3"/>
      <c r="E2018" s="3"/>
      <c r="G2018" s="3"/>
      <c r="K2018" s="3"/>
      <c r="L2018" s="3"/>
      <c r="M2018" s="3"/>
      <c r="O2018" s="3"/>
    </row>
    <row r="2019" spans="4:15" ht="15.75" thickBot="1">
      <c r="D2019" s="3"/>
      <c r="E2019" s="3"/>
      <c r="G2019" s="3"/>
      <c r="K2019" s="3"/>
      <c r="L2019" s="3"/>
      <c r="M2019" s="3"/>
      <c r="O2019" s="3"/>
    </row>
    <row r="2020" spans="4:15" ht="15.75" thickBot="1">
      <c r="D2020" s="3"/>
      <c r="E2020" s="3"/>
      <c r="G2020" s="3"/>
      <c r="K2020" s="3"/>
      <c r="L2020" s="3"/>
      <c r="M2020" s="3"/>
      <c r="O2020" s="3"/>
    </row>
    <row r="2021" spans="4:15" ht="15.75" thickBot="1">
      <c r="D2021" s="3"/>
      <c r="E2021" s="3"/>
      <c r="G2021" s="3"/>
      <c r="K2021" s="3"/>
      <c r="L2021" s="3"/>
      <c r="M2021" s="3"/>
      <c r="O2021" s="3"/>
    </row>
    <row r="2022" spans="4:15" ht="15.75" thickBot="1">
      <c r="D2022" s="3"/>
      <c r="E2022" s="3"/>
      <c r="G2022" s="3"/>
      <c r="K2022" s="3"/>
      <c r="L2022" s="3"/>
      <c r="M2022" s="3"/>
      <c r="O2022" s="3"/>
    </row>
    <row r="2023" spans="4:15" ht="15.75" thickBot="1">
      <c r="D2023" s="3"/>
      <c r="E2023" s="3"/>
      <c r="G2023" s="3"/>
      <c r="K2023" s="3"/>
      <c r="L2023" s="3"/>
      <c r="M2023" s="3"/>
      <c r="O2023" s="3"/>
    </row>
    <row r="2024" spans="4:15" ht="15.75" thickBot="1">
      <c r="D2024" s="3"/>
      <c r="E2024" s="3"/>
      <c r="G2024" s="3"/>
      <c r="K2024" s="3"/>
      <c r="L2024" s="3"/>
      <c r="M2024" s="3"/>
      <c r="O2024" s="3"/>
    </row>
    <row r="2025" spans="4:15" ht="15.75" thickBot="1">
      <c r="D2025" s="3"/>
      <c r="E2025" s="3"/>
      <c r="G2025" s="3"/>
      <c r="K2025" s="3"/>
      <c r="L2025" s="3"/>
      <c r="M2025" s="3"/>
      <c r="O2025" s="3"/>
    </row>
    <row r="2026" spans="4:15" ht="15.75" thickBot="1">
      <c r="D2026" s="3"/>
      <c r="E2026" s="3"/>
      <c r="G2026" s="3"/>
      <c r="K2026" s="3"/>
      <c r="L2026" s="3"/>
      <c r="M2026" s="3"/>
      <c r="O2026" s="3"/>
    </row>
    <row r="2027" spans="4:15" ht="15.75" thickBot="1">
      <c r="D2027" s="3"/>
      <c r="E2027" s="3"/>
      <c r="G2027" s="3"/>
      <c r="K2027" s="3"/>
      <c r="L2027" s="3"/>
      <c r="M2027" s="3"/>
      <c r="O2027" s="3"/>
    </row>
    <row r="2028" spans="4:15" ht="15.75" thickBot="1">
      <c r="D2028" s="3"/>
      <c r="E2028" s="3"/>
      <c r="G2028" s="3"/>
      <c r="K2028" s="3"/>
      <c r="L2028" s="3"/>
      <c r="M2028" s="3"/>
      <c r="O2028" s="3"/>
    </row>
    <row r="2029" spans="4:15" ht="15.75" thickBot="1">
      <c r="D2029" s="3"/>
      <c r="E2029" s="3"/>
      <c r="G2029" s="3"/>
      <c r="K2029" s="3"/>
      <c r="L2029" s="3"/>
      <c r="M2029" s="3"/>
      <c r="O2029" s="3"/>
    </row>
    <row r="2030" spans="4:15" ht="15.75" thickBot="1">
      <c r="D2030" s="3"/>
      <c r="E2030" s="3"/>
      <c r="G2030" s="3"/>
      <c r="K2030" s="3"/>
      <c r="L2030" s="3"/>
      <c r="M2030" s="3"/>
      <c r="O2030" s="3"/>
    </row>
    <row r="2031" spans="4:15" ht="15.75" thickBot="1">
      <c r="D2031" s="3"/>
      <c r="E2031" s="3"/>
      <c r="G2031" s="3"/>
      <c r="K2031" s="3"/>
      <c r="L2031" s="3"/>
      <c r="M2031" s="3"/>
      <c r="O2031" s="3"/>
    </row>
    <row r="2032" spans="4:15" ht="15.75" thickBot="1">
      <c r="D2032" s="3"/>
      <c r="E2032" s="3"/>
      <c r="G2032" s="3"/>
      <c r="K2032" s="3"/>
      <c r="L2032" s="3"/>
      <c r="M2032" s="3"/>
      <c r="O2032" s="3"/>
    </row>
    <row r="2033" spans="4:15" ht="15.75" thickBot="1">
      <c r="D2033" s="3"/>
      <c r="E2033" s="3"/>
      <c r="G2033" s="3"/>
      <c r="K2033" s="3"/>
      <c r="L2033" s="3"/>
      <c r="M2033" s="3"/>
      <c r="O2033" s="3"/>
    </row>
    <row r="2034" spans="4:15" ht="15.75" thickBot="1">
      <c r="D2034" s="3"/>
      <c r="E2034" s="3"/>
      <c r="G2034" s="3"/>
      <c r="K2034" s="3"/>
      <c r="L2034" s="3"/>
      <c r="M2034" s="3"/>
      <c r="O2034" s="3"/>
    </row>
    <row r="2035" spans="4:15" ht="15.75" thickBot="1">
      <c r="D2035" s="3"/>
      <c r="E2035" s="3"/>
      <c r="G2035" s="3"/>
      <c r="K2035" s="3"/>
      <c r="L2035" s="3"/>
      <c r="M2035" s="3"/>
      <c r="O2035" s="3"/>
    </row>
    <row r="2036" spans="4:15" ht="15.75" thickBot="1">
      <c r="D2036" s="3"/>
      <c r="E2036" s="3"/>
      <c r="G2036" s="3"/>
      <c r="K2036" s="3"/>
      <c r="L2036" s="3"/>
      <c r="M2036" s="3"/>
      <c r="O2036" s="3"/>
    </row>
    <row r="2037" spans="4:15" ht="15.75" thickBot="1">
      <c r="D2037" s="3"/>
      <c r="E2037" s="3"/>
      <c r="G2037" s="3"/>
      <c r="K2037" s="3"/>
      <c r="L2037" s="3"/>
      <c r="M2037" s="3"/>
      <c r="O2037" s="3"/>
    </row>
    <row r="2038" spans="4:15" ht="15.75" thickBot="1">
      <c r="D2038" s="3"/>
      <c r="E2038" s="3"/>
      <c r="G2038" s="3"/>
      <c r="K2038" s="3"/>
      <c r="L2038" s="3"/>
      <c r="M2038" s="3"/>
      <c r="O2038" s="3"/>
    </row>
    <row r="2039" spans="4:15" ht="15.75" thickBot="1">
      <c r="D2039" s="3"/>
      <c r="E2039" s="3"/>
      <c r="G2039" s="3"/>
      <c r="K2039" s="3"/>
      <c r="L2039" s="3"/>
      <c r="M2039" s="3"/>
      <c r="O2039" s="3"/>
    </row>
    <row r="2040" spans="4:15" ht="15.75" thickBot="1">
      <c r="D2040" s="3"/>
      <c r="E2040" s="3"/>
      <c r="G2040" s="3"/>
      <c r="K2040" s="3"/>
      <c r="L2040" s="3"/>
      <c r="M2040" s="3"/>
      <c r="O2040" s="3"/>
    </row>
    <row r="2041" spans="4:15" ht="15.75" thickBot="1">
      <c r="D2041" s="3"/>
      <c r="E2041" s="3"/>
      <c r="G2041" s="3"/>
      <c r="K2041" s="3"/>
      <c r="L2041" s="3"/>
      <c r="M2041" s="3"/>
      <c r="O2041" s="3"/>
    </row>
    <row r="2042" spans="4:15" ht="15.75" thickBot="1">
      <c r="D2042" s="3"/>
      <c r="E2042" s="3"/>
      <c r="G2042" s="3"/>
      <c r="K2042" s="3"/>
      <c r="L2042" s="3"/>
      <c r="M2042" s="3"/>
      <c r="O2042" s="3"/>
    </row>
    <row r="2043" spans="4:15" ht="15.75" thickBot="1">
      <c r="D2043" s="3"/>
      <c r="E2043" s="3"/>
      <c r="G2043" s="3"/>
      <c r="K2043" s="3"/>
      <c r="L2043" s="3"/>
      <c r="M2043" s="3"/>
      <c r="O2043" s="3"/>
    </row>
    <row r="2044" spans="4:15" ht="15.75" thickBot="1">
      <c r="D2044" s="3"/>
      <c r="E2044" s="3"/>
      <c r="G2044" s="3"/>
      <c r="K2044" s="3"/>
      <c r="L2044" s="3"/>
      <c r="M2044" s="3"/>
      <c r="O2044" s="3"/>
    </row>
    <row r="2045" spans="4:15" ht="15.75" thickBot="1">
      <c r="D2045" s="3"/>
      <c r="E2045" s="3"/>
      <c r="G2045" s="3"/>
      <c r="K2045" s="3"/>
      <c r="L2045" s="3"/>
      <c r="M2045" s="3"/>
      <c r="O2045" s="3"/>
    </row>
    <row r="2046" spans="4:15" ht="15.75" thickBot="1">
      <c r="D2046" s="3"/>
      <c r="E2046" s="3"/>
      <c r="G2046" s="3"/>
      <c r="K2046" s="3"/>
      <c r="L2046" s="3"/>
      <c r="M2046" s="3"/>
      <c r="O2046" s="3"/>
    </row>
    <row r="2047" spans="4:15" ht="15.75" thickBot="1">
      <c r="D2047" s="3"/>
      <c r="E2047" s="3"/>
      <c r="G2047" s="3"/>
      <c r="K2047" s="3"/>
      <c r="L2047" s="3"/>
      <c r="M2047" s="3"/>
      <c r="O2047" s="3"/>
    </row>
    <row r="2048" spans="4:15" ht="15.75" thickBot="1">
      <c r="D2048" s="3"/>
      <c r="E2048" s="3"/>
      <c r="G2048" s="3"/>
      <c r="K2048" s="3"/>
      <c r="L2048" s="3"/>
      <c r="M2048" s="3"/>
      <c r="O2048" s="3"/>
    </row>
    <row r="2049" spans="4:15" ht="15.75" thickBot="1">
      <c r="D2049" s="3"/>
      <c r="E2049" s="3"/>
      <c r="G2049" s="3"/>
      <c r="K2049" s="3"/>
      <c r="L2049" s="3"/>
      <c r="M2049" s="3"/>
      <c r="O2049" s="3"/>
    </row>
    <row r="2050" spans="4:15" ht="15.75" thickBot="1">
      <c r="D2050" s="3"/>
      <c r="E2050" s="3"/>
      <c r="G2050" s="3"/>
      <c r="K2050" s="3"/>
      <c r="L2050" s="3"/>
      <c r="M2050" s="3"/>
      <c r="O2050" s="3"/>
    </row>
    <row r="2051" spans="4:15" ht="15.75" thickBot="1">
      <c r="D2051" s="3"/>
      <c r="E2051" s="3"/>
      <c r="G2051" s="3"/>
      <c r="K2051" s="3"/>
      <c r="L2051" s="3"/>
      <c r="M2051" s="3"/>
      <c r="O2051" s="3"/>
    </row>
    <row r="2052" spans="4:15" ht="15.75" thickBot="1">
      <c r="D2052" s="3"/>
      <c r="E2052" s="3"/>
      <c r="G2052" s="3"/>
      <c r="K2052" s="3"/>
      <c r="L2052" s="3"/>
      <c r="M2052" s="3"/>
      <c r="O2052" s="3"/>
    </row>
    <row r="2053" spans="4:15" ht="15.75" thickBot="1">
      <c r="D2053" s="3"/>
      <c r="E2053" s="3"/>
      <c r="G2053" s="3"/>
      <c r="K2053" s="3"/>
      <c r="L2053" s="3"/>
      <c r="M2053" s="3"/>
      <c r="O2053" s="3"/>
    </row>
    <row r="2054" spans="4:15" ht="15.75" thickBot="1">
      <c r="D2054" s="3"/>
      <c r="E2054" s="3"/>
      <c r="G2054" s="3"/>
      <c r="K2054" s="3"/>
      <c r="L2054" s="3"/>
      <c r="M2054" s="3"/>
      <c r="O2054" s="3"/>
    </row>
    <row r="2055" spans="4:15" ht="15.75" thickBot="1">
      <c r="D2055" s="3"/>
      <c r="E2055" s="3"/>
      <c r="G2055" s="3"/>
      <c r="K2055" s="3"/>
      <c r="L2055" s="3"/>
      <c r="M2055" s="3"/>
      <c r="O2055" s="3"/>
    </row>
    <row r="2056" spans="4:15" ht="15.75" thickBot="1">
      <c r="D2056" s="3"/>
      <c r="E2056" s="3"/>
      <c r="G2056" s="3"/>
      <c r="K2056" s="3"/>
      <c r="L2056" s="3"/>
      <c r="M2056" s="3"/>
      <c r="O2056" s="3"/>
    </row>
    <row r="2057" spans="4:15" ht="15.75" thickBot="1">
      <c r="D2057" s="3"/>
      <c r="E2057" s="3"/>
      <c r="G2057" s="3"/>
      <c r="K2057" s="3"/>
      <c r="L2057" s="3"/>
      <c r="M2057" s="3"/>
      <c r="O2057" s="3"/>
    </row>
    <row r="2058" spans="4:15" ht="15.75" thickBot="1">
      <c r="D2058" s="3"/>
      <c r="E2058" s="3"/>
      <c r="G2058" s="3"/>
      <c r="K2058" s="3"/>
      <c r="L2058" s="3"/>
      <c r="M2058" s="3"/>
      <c r="O2058" s="3"/>
    </row>
    <row r="2059" spans="4:15" ht="15.75" thickBot="1">
      <c r="D2059" s="3"/>
      <c r="E2059" s="3"/>
      <c r="G2059" s="3"/>
      <c r="K2059" s="3"/>
      <c r="L2059" s="3"/>
      <c r="M2059" s="3"/>
      <c r="O2059" s="3"/>
    </row>
    <row r="2060" spans="4:15" ht="15.75" thickBot="1">
      <c r="D2060" s="3"/>
      <c r="E2060" s="3"/>
      <c r="G2060" s="3"/>
      <c r="K2060" s="3"/>
      <c r="L2060" s="3"/>
      <c r="M2060" s="3"/>
      <c r="O2060" s="3"/>
    </row>
    <row r="2061" spans="4:15" ht="15.75" thickBot="1">
      <c r="D2061" s="3"/>
      <c r="E2061" s="3"/>
      <c r="G2061" s="3"/>
      <c r="K2061" s="3"/>
      <c r="L2061" s="3"/>
      <c r="M2061" s="3"/>
      <c r="O2061" s="3"/>
    </row>
    <row r="2062" spans="4:15" ht="15.75" thickBot="1">
      <c r="D2062" s="3"/>
      <c r="E2062" s="3"/>
      <c r="G2062" s="3"/>
      <c r="K2062" s="3"/>
      <c r="L2062" s="3"/>
      <c r="M2062" s="3"/>
      <c r="O2062" s="3"/>
    </row>
    <row r="2063" spans="4:15" ht="15.75" thickBot="1">
      <c r="D2063" s="3"/>
      <c r="E2063" s="3"/>
      <c r="G2063" s="3"/>
      <c r="K2063" s="3"/>
      <c r="L2063" s="3"/>
      <c r="M2063" s="3"/>
      <c r="O2063" s="3"/>
    </row>
    <row r="2064" spans="4:15" ht="15.75" thickBot="1">
      <c r="D2064" s="3"/>
      <c r="E2064" s="3"/>
      <c r="G2064" s="3"/>
      <c r="K2064" s="3"/>
      <c r="L2064" s="3"/>
      <c r="M2064" s="3"/>
      <c r="O2064" s="3"/>
    </row>
    <row r="2065" spans="4:15" ht="15.75" thickBot="1">
      <c r="D2065" s="3"/>
      <c r="E2065" s="3"/>
      <c r="G2065" s="3"/>
      <c r="K2065" s="3"/>
      <c r="L2065" s="3"/>
      <c r="M2065" s="3"/>
      <c r="O2065" s="3"/>
    </row>
    <row r="2066" spans="4:15" ht="15.75" thickBot="1">
      <c r="D2066" s="3"/>
      <c r="E2066" s="3"/>
      <c r="G2066" s="3"/>
      <c r="K2066" s="3"/>
      <c r="L2066" s="3"/>
      <c r="M2066" s="3"/>
      <c r="O2066" s="3"/>
    </row>
    <row r="2067" spans="4:15" ht="15.75" thickBot="1">
      <c r="D2067" s="3"/>
      <c r="E2067" s="3"/>
      <c r="G2067" s="3"/>
      <c r="K2067" s="3"/>
      <c r="L2067" s="3"/>
      <c r="M2067" s="3"/>
      <c r="O2067" s="3"/>
    </row>
    <row r="2068" spans="4:15" ht="15.75" thickBot="1">
      <c r="D2068" s="3"/>
      <c r="E2068" s="3"/>
      <c r="G2068" s="3"/>
      <c r="K2068" s="3"/>
      <c r="L2068" s="3"/>
      <c r="M2068" s="3"/>
      <c r="O2068" s="3"/>
    </row>
    <row r="2069" spans="4:15" ht="15.75" thickBot="1">
      <c r="D2069" s="3"/>
      <c r="E2069" s="3"/>
      <c r="G2069" s="3"/>
      <c r="K2069" s="3"/>
      <c r="L2069" s="3"/>
      <c r="M2069" s="3"/>
      <c r="O2069" s="3"/>
    </row>
    <row r="2070" spans="4:15" ht="15.75" thickBot="1">
      <c r="D2070" s="3"/>
      <c r="E2070" s="3"/>
      <c r="G2070" s="3"/>
      <c r="K2070" s="3"/>
      <c r="L2070" s="3"/>
      <c r="M2070" s="3"/>
      <c r="O2070" s="3"/>
    </row>
    <row r="2071" spans="4:15" ht="15.75" thickBot="1">
      <c r="D2071" s="3"/>
      <c r="E2071" s="3"/>
      <c r="G2071" s="3"/>
      <c r="K2071" s="3"/>
      <c r="L2071" s="3"/>
      <c r="M2071" s="3"/>
      <c r="O2071" s="3"/>
    </row>
    <row r="2072" spans="4:15" ht="15.75" thickBot="1">
      <c r="D2072" s="3"/>
      <c r="E2072" s="3"/>
      <c r="G2072" s="3"/>
      <c r="K2072" s="3"/>
      <c r="L2072" s="3"/>
      <c r="M2072" s="3"/>
      <c r="O2072" s="3"/>
    </row>
    <row r="2073" spans="4:15" ht="15.75" thickBot="1">
      <c r="D2073" s="3"/>
      <c r="E2073" s="3"/>
      <c r="G2073" s="3"/>
      <c r="K2073" s="3"/>
      <c r="L2073" s="3"/>
      <c r="M2073" s="3"/>
      <c r="O2073" s="3"/>
    </row>
    <row r="2074" spans="4:15" ht="15.75" thickBot="1">
      <c r="D2074" s="3"/>
      <c r="E2074" s="3"/>
      <c r="G2074" s="3"/>
      <c r="K2074" s="3"/>
      <c r="L2074" s="3"/>
      <c r="M2074" s="3"/>
      <c r="O2074" s="3"/>
    </row>
    <row r="2075" spans="4:15" ht="15.75" thickBot="1">
      <c r="D2075" s="3"/>
      <c r="E2075" s="3"/>
      <c r="G2075" s="3"/>
      <c r="K2075" s="3"/>
      <c r="L2075" s="3"/>
      <c r="M2075" s="3"/>
      <c r="O2075" s="3"/>
    </row>
    <row r="2076" spans="4:15" ht="15.75" thickBot="1">
      <c r="D2076" s="3"/>
      <c r="E2076" s="3"/>
      <c r="G2076" s="3"/>
      <c r="K2076" s="3"/>
      <c r="L2076" s="3"/>
      <c r="M2076" s="3"/>
      <c r="O2076" s="3"/>
    </row>
    <row r="2077" spans="4:15" ht="15.75" thickBot="1">
      <c r="D2077" s="3"/>
      <c r="E2077" s="3"/>
      <c r="G2077" s="3"/>
      <c r="K2077" s="3"/>
      <c r="L2077" s="3"/>
      <c r="M2077" s="3"/>
      <c r="O2077" s="3"/>
    </row>
    <row r="2078" spans="4:15" ht="15.75" thickBot="1">
      <c r="D2078" s="3"/>
      <c r="E2078" s="3"/>
      <c r="G2078" s="3"/>
      <c r="K2078" s="3"/>
      <c r="L2078" s="3"/>
      <c r="M2078" s="3"/>
      <c r="O2078" s="3"/>
    </row>
    <row r="2079" spans="4:15" ht="15.75" thickBot="1">
      <c r="D2079" s="3"/>
      <c r="E2079" s="3"/>
      <c r="G2079" s="3"/>
      <c r="K2079" s="3"/>
      <c r="L2079" s="3"/>
      <c r="M2079" s="3"/>
      <c r="O2079" s="3"/>
    </row>
    <row r="2080" spans="4:15" ht="15.75" thickBot="1">
      <c r="D2080" s="3"/>
      <c r="E2080" s="3"/>
      <c r="G2080" s="3"/>
      <c r="K2080" s="3"/>
      <c r="L2080" s="3"/>
      <c r="M2080" s="3"/>
      <c r="O2080" s="3"/>
    </row>
    <row r="2081" spans="4:15" ht="15.75" thickBot="1">
      <c r="D2081" s="3"/>
      <c r="E2081" s="3"/>
      <c r="G2081" s="3"/>
      <c r="K2081" s="3"/>
      <c r="L2081" s="3"/>
      <c r="M2081" s="3"/>
      <c r="O2081" s="3"/>
    </row>
    <row r="2082" spans="4:15" ht="15.75" thickBot="1">
      <c r="D2082" s="3"/>
      <c r="E2082" s="3"/>
      <c r="G2082" s="3"/>
      <c r="K2082" s="3"/>
      <c r="L2082" s="3"/>
      <c r="M2082" s="3"/>
      <c r="O2082" s="3"/>
    </row>
    <row r="2083" spans="4:15" ht="15.75" thickBot="1">
      <c r="D2083" s="3"/>
      <c r="E2083" s="3"/>
      <c r="G2083" s="3"/>
      <c r="K2083" s="3"/>
      <c r="L2083" s="3"/>
      <c r="M2083" s="3"/>
      <c r="O2083" s="3"/>
    </row>
    <row r="2084" spans="4:15" ht="15.75" thickBot="1">
      <c r="D2084" s="3"/>
      <c r="E2084" s="3"/>
      <c r="G2084" s="3"/>
      <c r="K2084" s="3"/>
      <c r="L2084" s="3"/>
      <c r="M2084" s="3"/>
      <c r="O2084" s="3"/>
    </row>
    <row r="2085" spans="4:15" ht="15.75" thickBot="1">
      <c r="D2085" s="3"/>
      <c r="E2085" s="3"/>
      <c r="G2085" s="3"/>
      <c r="K2085" s="3"/>
      <c r="L2085" s="3"/>
      <c r="M2085" s="3"/>
      <c r="O2085" s="3"/>
    </row>
    <row r="2086" spans="4:15" ht="15.75" thickBot="1">
      <c r="D2086" s="3"/>
      <c r="E2086" s="3"/>
      <c r="G2086" s="3"/>
      <c r="K2086" s="3"/>
      <c r="L2086" s="3"/>
      <c r="M2086" s="3"/>
      <c r="O2086" s="3"/>
    </row>
    <row r="2087" spans="4:15" ht="15.75" thickBot="1">
      <c r="D2087" s="3"/>
      <c r="E2087" s="3"/>
      <c r="G2087" s="3"/>
      <c r="K2087" s="3"/>
      <c r="L2087" s="3"/>
      <c r="M2087" s="3"/>
      <c r="O2087" s="3"/>
    </row>
    <row r="2088" spans="4:15" ht="15.75" thickBot="1">
      <c r="D2088" s="3"/>
      <c r="E2088" s="3"/>
      <c r="G2088" s="3"/>
      <c r="K2088" s="3"/>
      <c r="L2088" s="3"/>
      <c r="M2088" s="3"/>
      <c r="O2088" s="3"/>
    </row>
    <row r="2089" spans="4:15" ht="15.75" thickBot="1">
      <c r="D2089" s="3"/>
      <c r="E2089" s="3"/>
      <c r="G2089" s="3"/>
      <c r="K2089" s="3"/>
      <c r="L2089" s="3"/>
      <c r="M2089" s="3"/>
      <c r="O2089" s="3"/>
    </row>
    <row r="2090" spans="4:15" ht="15.75" thickBot="1">
      <c r="D2090" s="3"/>
      <c r="E2090" s="3"/>
      <c r="G2090" s="3"/>
      <c r="K2090" s="3"/>
      <c r="L2090" s="3"/>
      <c r="M2090" s="3"/>
      <c r="O2090" s="3"/>
    </row>
    <row r="2091" spans="4:15" ht="15.75" thickBot="1">
      <c r="D2091" s="3"/>
      <c r="E2091" s="3"/>
      <c r="G2091" s="3"/>
      <c r="K2091" s="3"/>
      <c r="L2091" s="3"/>
      <c r="M2091" s="3"/>
      <c r="O2091" s="3"/>
    </row>
    <row r="2092" spans="4:15" ht="15.75" thickBot="1">
      <c r="D2092" s="3"/>
      <c r="E2092" s="3"/>
      <c r="G2092" s="3"/>
      <c r="K2092" s="3"/>
      <c r="L2092" s="3"/>
      <c r="M2092" s="3"/>
      <c r="O2092" s="3"/>
    </row>
    <row r="2093" spans="4:15" ht="15.75" thickBot="1">
      <c r="D2093" s="3"/>
      <c r="E2093" s="3"/>
      <c r="G2093" s="3"/>
      <c r="K2093" s="3"/>
      <c r="L2093" s="3"/>
      <c r="M2093" s="3"/>
      <c r="O2093" s="3"/>
    </row>
    <row r="2094" spans="4:15" ht="15.75" thickBot="1">
      <c r="D2094" s="3"/>
      <c r="E2094" s="3"/>
      <c r="G2094" s="3"/>
      <c r="K2094" s="3"/>
      <c r="L2094" s="3"/>
      <c r="M2094" s="3"/>
      <c r="O2094" s="3"/>
    </row>
    <row r="2095" spans="4:15" ht="15.75" thickBot="1">
      <c r="D2095" s="3"/>
      <c r="E2095" s="3"/>
      <c r="G2095" s="3"/>
      <c r="K2095" s="3"/>
      <c r="L2095" s="3"/>
      <c r="M2095" s="3"/>
      <c r="O2095" s="3"/>
    </row>
    <row r="2096" spans="4:15" ht="15.75" thickBot="1">
      <c r="D2096" s="3"/>
      <c r="E2096" s="3"/>
      <c r="G2096" s="3"/>
      <c r="K2096" s="3"/>
      <c r="L2096" s="3"/>
      <c r="M2096" s="3"/>
      <c r="O2096" s="3"/>
    </row>
    <row r="2097" spans="4:15" ht="15.75" thickBot="1">
      <c r="D2097" s="3"/>
      <c r="E2097" s="3"/>
      <c r="G2097" s="3"/>
      <c r="K2097" s="3"/>
      <c r="L2097" s="3"/>
      <c r="M2097" s="3"/>
      <c r="O2097" s="3"/>
    </row>
    <row r="2098" spans="4:15" ht="15.75" thickBot="1">
      <c r="D2098" s="3"/>
      <c r="E2098" s="3"/>
      <c r="G2098" s="3"/>
      <c r="K2098" s="3"/>
      <c r="L2098" s="3"/>
      <c r="M2098" s="3"/>
      <c r="O2098" s="3"/>
    </row>
    <row r="2099" spans="4:15" ht="15.75" thickBot="1">
      <c r="D2099" s="3"/>
      <c r="E2099" s="3"/>
      <c r="G2099" s="3"/>
      <c r="K2099" s="3"/>
      <c r="L2099" s="3"/>
      <c r="M2099" s="3"/>
      <c r="O2099" s="3"/>
    </row>
    <row r="2100" spans="4:15" ht="15.75" thickBot="1">
      <c r="D2100" s="3"/>
      <c r="E2100" s="3"/>
      <c r="G2100" s="3"/>
      <c r="K2100" s="3"/>
      <c r="L2100" s="3"/>
      <c r="M2100" s="3"/>
      <c r="O2100" s="3"/>
    </row>
    <row r="2101" spans="4:15" ht="15.75" thickBot="1">
      <c r="D2101" s="3"/>
      <c r="E2101" s="3"/>
      <c r="G2101" s="3"/>
      <c r="K2101" s="3"/>
      <c r="L2101" s="3"/>
      <c r="M2101" s="3"/>
      <c r="O2101" s="3"/>
    </row>
    <row r="2102" spans="4:15" ht="15.75" thickBot="1">
      <c r="D2102" s="3"/>
      <c r="E2102" s="3"/>
      <c r="G2102" s="3"/>
      <c r="K2102" s="3"/>
      <c r="L2102" s="3"/>
      <c r="M2102" s="3"/>
      <c r="O2102" s="3"/>
    </row>
    <row r="2103" spans="4:15" ht="15.75" thickBot="1">
      <c r="D2103" s="3"/>
      <c r="E2103" s="3"/>
      <c r="G2103" s="3"/>
      <c r="K2103" s="3"/>
      <c r="L2103" s="3"/>
      <c r="M2103" s="3"/>
      <c r="O2103" s="3"/>
    </row>
    <row r="2104" spans="4:15" ht="15.75" thickBot="1">
      <c r="D2104" s="3"/>
      <c r="E2104" s="3"/>
      <c r="G2104" s="3"/>
      <c r="K2104" s="3"/>
      <c r="L2104" s="3"/>
      <c r="M2104" s="3"/>
      <c r="O2104" s="3"/>
    </row>
    <row r="2105" spans="4:15" ht="15.75" thickBot="1">
      <c r="D2105" s="3"/>
      <c r="E2105" s="3"/>
      <c r="G2105" s="3"/>
      <c r="K2105" s="3"/>
      <c r="L2105" s="3"/>
      <c r="M2105" s="3"/>
      <c r="O2105" s="3"/>
    </row>
    <row r="2106" spans="4:15" ht="15.75" thickBot="1">
      <c r="D2106" s="3"/>
      <c r="E2106" s="3"/>
      <c r="G2106" s="3"/>
      <c r="K2106" s="3"/>
      <c r="L2106" s="3"/>
      <c r="M2106" s="3"/>
      <c r="O2106" s="3"/>
    </row>
    <row r="2107" spans="4:15" ht="15.75" thickBot="1">
      <c r="D2107" s="3"/>
      <c r="E2107" s="3"/>
      <c r="G2107" s="3"/>
      <c r="K2107" s="3"/>
      <c r="L2107" s="3"/>
      <c r="M2107" s="3"/>
      <c r="O2107" s="3"/>
    </row>
    <row r="2108" spans="4:15" ht="15.75" thickBot="1">
      <c r="D2108" s="3"/>
      <c r="E2108" s="3"/>
      <c r="G2108" s="3"/>
      <c r="K2108" s="3"/>
      <c r="L2108" s="3"/>
      <c r="M2108" s="3"/>
      <c r="O2108" s="3"/>
    </row>
    <row r="2109" spans="4:15" ht="15.75" thickBot="1">
      <c r="D2109" s="3"/>
      <c r="E2109" s="3"/>
      <c r="G2109" s="3"/>
      <c r="K2109" s="3"/>
      <c r="L2109" s="3"/>
      <c r="M2109" s="3"/>
      <c r="O2109" s="3"/>
    </row>
    <row r="2110" spans="4:15" ht="15.75" thickBot="1">
      <c r="D2110" s="3"/>
      <c r="E2110" s="3"/>
      <c r="G2110" s="3"/>
      <c r="K2110" s="3"/>
      <c r="L2110" s="3"/>
      <c r="M2110" s="3"/>
      <c r="O2110" s="3"/>
    </row>
    <row r="2111" spans="4:15" ht="15.75" thickBot="1">
      <c r="D2111" s="3"/>
      <c r="E2111" s="3"/>
      <c r="G2111" s="3"/>
      <c r="K2111" s="3"/>
      <c r="L2111" s="3"/>
      <c r="M2111" s="3"/>
      <c r="O2111" s="3"/>
    </row>
    <row r="2112" spans="4:15" ht="15.75" thickBot="1">
      <c r="D2112" s="3"/>
      <c r="E2112" s="3"/>
      <c r="G2112" s="3"/>
      <c r="K2112" s="3"/>
      <c r="L2112" s="3"/>
      <c r="M2112" s="3"/>
      <c r="O2112" s="3"/>
    </row>
    <row r="2113" spans="4:15" ht="15.75" thickBot="1">
      <c r="D2113" s="3"/>
      <c r="E2113" s="3"/>
      <c r="G2113" s="3"/>
      <c r="K2113" s="3"/>
      <c r="L2113" s="3"/>
      <c r="M2113" s="3"/>
      <c r="O2113" s="3"/>
    </row>
    <row r="2114" spans="4:15" ht="15.75" thickBot="1">
      <c r="D2114" s="3"/>
      <c r="E2114" s="3"/>
      <c r="G2114" s="3"/>
      <c r="K2114" s="3"/>
      <c r="L2114" s="3"/>
      <c r="M2114" s="3"/>
      <c r="O2114" s="3"/>
    </row>
    <row r="2115" spans="4:15" ht="15.75" thickBot="1">
      <c r="D2115" s="3"/>
      <c r="E2115" s="3"/>
      <c r="G2115" s="3"/>
      <c r="K2115" s="3"/>
      <c r="L2115" s="3"/>
      <c r="M2115" s="3"/>
      <c r="O2115" s="3"/>
    </row>
    <row r="2116" spans="4:15" ht="15.75" thickBot="1">
      <c r="D2116" s="3"/>
      <c r="E2116" s="3"/>
      <c r="G2116" s="3"/>
      <c r="K2116" s="3"/>
      <c r="L2116" s="3"/>
      <c r="M2116" s="3"/>
      <c r="O2116" s="3"/>
    </row>
    <row r="2117" spans="4:15" ht="15.75" thickBot="1">
      <c r="D2117" s="3"/>
      <c r="E2117" s="3"/>
      <c r="G2117" s="3"/>
      <c r="K2117" s="3"/>
      <c r="L2117" s="3"/>
      <c r="M2117" s="3"/>
      <c r="O2117" s="3"/>
    </row>
    <row r="2118" spans="4:15" ht="15.75" thickBot="1">
      <c r="D2118" s="3"/>
      <c r="E2118" s="3"/>
      <c r="G2118" s="3"/>
      <c r="K2118" s="3"/>
      <c r="L2118" s="3"/>
      <c r="M2118" s="3"/>
      <c r="O2118" s="3"/>
    </row>
    <row r="2119" spans="4:15" ht="15.75" thickBot="1">
      <c r="D2119" s="3"/>
      <c r="E2119" s="3"/>
      <c r="G2119" s="3"/>
      <c r="K2119" s="3"/>
      <c r="L2119" s="3"/>
      <c r="M2119" s="3"/>
      <c r="O2119" s="3"/>
    </row>
    <row r="2120" spans="4:15" ht="15.75" thickBot="1">
      <c r="D2120" s="3"/>
      <c r="E2120" s="3"/>
      <c r="G2120" s="3"/>
      <c r="K2120" s="3"/>
      <c r="L2120" s="3"/>
      <c r="M2120" s="3"/>
      <c r="O2120" s="3"/>
    </row>
    <row r="2121" spans="4:15" ht="15.75" thickBot="1">
      <c r="D2121" s="3"/>
      <c r="E2121" s="3"/>
      <c r="G2121" s="3"/>
      <c r="K2121" s="3"/>
      <c r="L2121" s="3"/>
      <c r="M2121" s="3"/>
      <c r="O2121" s="3"/>
    </row>
    <row r="2122" spans="4:15" ht="15.75" thickBot="1">
      <c r="D2122" s="3"/>
      <c r="E2122" s="3"/>
      <c r="G2122" s="3"/>
      <c r="K2122" s="3"/>
      <c r="L2122" s="3"/>
      <c r="M2122" s="3"/>
      <c r="O2122" s="3"/>
    </row>
    <row r="2123" spans="4:15" ht="15.75" thickBot="1">
      <c r="D2123" s="3"/>
      <c r="E2123" s="3"/>
      <c r="G2123" s="3"/>
      <c r="K2123" s="3"/>
      <c r="L2123" s="3"/>
      <c r="M2123" s="3"/>
      <c r="O2123" s="3"/>
    </row>
    <row r="2124" spans="4:15" ht="15.75" thickBot="1">
      <c r="D2124" s="3"/>
      <c r="E2124" s="3"/>
      <c r="G2124" s="3"/>
      <c r="K2124" s="3"/>
      <c r="L2124" s="3"/>
      <c r="M2124" s="3"/>
      <c r="O2124" s="3"/>
    </row>
    <row r="2125" spans="4:15" ht="15.75" thickBot="1">
      <c r="D2125" s="3"/>
      <c r="E2125" s="3"/>
      <c r="G2125" s="3"/>
      <c r="K2125" s="3"/>
      <c r="L2125" s="3"/>
      <c r="M2125" s="3"/>
      <c r="O2125" s="3"/>
    </row>
    <row r="2126" spans="4:15" ht="15.75" thickBot="1">
      <c r="D2126" s="3"/>
      <c r="E2126" s="3"/>
      <c r="G2126" s="3"/>
      <c r="K2126" s="3"/>
      <c r="L2126" s="3"/>
      <c r="M2126" s="3"/>
      <c r="O2126" s="3"/>
    </row>
    <row r="2127" spans="4:15" ht="15.75" thickBot="1">
      <c r="D2127" s="3"/>
      <c r="E2127" s="3"/>
      <c r="G2127" s="3"/>
      <c r="K2127" s="3"/>
      <c r="L2127" s="3"/>
      <c r="M2127" s="3"/>
      <c r="O2127" s="3"/>
    </row>
    <row r="2128" spans="4:15" ht="15.75" thickBot="1">
      <c r="D2128" s="3"/>
      <c r="E2128" s="3"/>
      <c r="G2128" s="3"/>
      <c r="K2128" s="3"/>
      <c r="L2128" s="3"/>
      <c r="M2128" s="3"/>
      <c r="O2128" s="3"/>
    </row>
    <row r="2129" spans="4:15" ht="15.75" thickBot="1">
      <c r="D2129" s="3"/>
      <c r="E2129" s="3"/>
      <c r="G2129" s="3"/>
      <c r="K2129" s="3"/>
      <c r="L2129" s="3"/>
      <c r="M2129" s="3"/>
      <c r="O2129" s="3"/>
    </row>
    <row r="2130" spans="4:15" ht="15.75" thickBot="1">
      <c r="D2130" s="3"/>
      <c r="E2130" s="3"/>
      <c r="G2130" s="3"/>
      <c r="K2130" s="3"/>
      <c r="L2130" s="3"/>
      <c r="M2130" s="3"/>
      <c r="O2130" s="3"/>
    </row>
    <row r="2131" spans="4:15" ht="15.75" thickBot="1">
      <c r="D2131" s="3"/>
      <c r="E2131" s="3"/>
      <c r="G2131" s="3"/>
      <c r="K2131" s="3"/>
      <c r="L2131" s="3"/>
      <c r="M2131" s="3"/>
      <c r="O2131" s="3"/>
    </row>
    <row r="2132" spans="4:15" ht="15.75" thickBot="1">
      <c r="D2132" s="3"/>
      <c r="E2132" s="3"/>
      <c r="G2132" s="3"/>
      <c r="K2132" s="3"/>
      <c r="L2132" s="3"/>
      <c r="M2132" s="3"/>
      <c r="O2132" s="3"/>
    </row>
    <row r="2133" spans="4:15" ht="15.75" thickBot="1">
      <c r="D2133" s="3"/>
      <c r="E2133" s="3"/>
      <c r="G2133" s="3"/>
      <c r="K2133" s="3"/>
      <c r="L2133" s="3"/>
      <c r="M2133" s="3"/>
      <c r="O2133" s="3"/>
    </row>
    <row r="2134" spans="4:15" ht="15.75" thickBot="1">
      <c r="D2134" s="3"/>
      <c r="E2134" s="3"/>
      <c r="G2134" s="3"/>
      <c r="K2134" s="3"/>
      <c r="L2134" s="3"/>
      <c r="M2134" s="3"/>
      <c r="O2134" s="3"/>
    </row>
    <row r="2135" spans="4:15" ht="15.75" thickBot="1">
      <c r="D2135" s="3"/>
      <c r="E2135" s="3"/>
      <c r="G2135" s="3"/>
      <c r="K2135" s="3"/>
      <c r="L2135" s="3"/>
      <c r="M2135" s="3"/>
      <c r="O2135" s="3"/>
    </row>
    <row r="2136" spans="4:15" ht="15.75" thickBot="1">
      <c r="D2136" s="3"/>
      <c r="E2136" s="3"/>
      <c r="G2136" s="3"/>
      <c r="K2136" s="3"/>
      <c r="L2136" s="3"/>
      <c r="M2136" s="3"/>
      <c r="O2136" s="3"/>
    </row>
    <row r="2137" spans="4:15" ht="15.75" thickBot="1">
      <c r="D2137" s="3"/>
      <c r="E2137" s="3"/>
      <c r="G2137" s="3"/>
      <c r="K2137" s="3"/>
      <c r="L2137" s="3"/>
      <c r="M2137" s="3"/>
      <c r="O2137" s="3"/>
    </row>
    <row r="2138" spans="4:15" ht="15.75" thickBot="1">
      <c r="D2138" s="3"/>
      <c r="E2138" s="3"/>
      <c r="G2138" s="3"/>
      <c r="K2138" s="3"/>
      <c r="L2138" s="3"/>
      <c r="M2138" s="3"/>
      <c r="O2138" s="3"/>
    </row>
    <row r="2139" spans="4:15" ht="15.75" thickBot="1">
      <c r="D2139" s="3"/>
      <c r="E2139" s="3"/>
      <c r="G2139" s="3"/>
      <c r="K2139" s="3"/>
      <c r="L2139" s="3"/>
      <c r="M2139" s="3"/>
      <c r="O2139" s="3"/>
    </row>
    <row r="2140" spans="4:15" ht="15.75" thickBot="1">
      <c r="D2140" s="3"/>
      <c r="E2140" s="3"/>
      <c r="G2140" s="3"/>
      <c r="K2140" s="3"/>
      <c r="L2140" s="3"/>
      <c r="M2140" s="3"/>
      <c r="O2140" s="3"/>
    </row>
    <row r="2141" spans="4:15" ht="15.75" thickBot="1">
      <c r="D2141" s="3"/>
      <c r="E2141" s="3"/>
      <c r="G2141" s="3"/>
      <c r="K2141" s="3"/>
      <c r="L2141" s="3"/>
      <c r="M2141" s="3"/>
      <c r="O2141" s="3"/>
    </row>
    <row r="2142" spans="4:15" ht="15.75" thickBot="1">
      <c r="D2142" s="3"/>
      <c r="E2142" s="3"/>
      <c r="G2142" s="3"/>
      <c r="K2142" s="3"/>
      <c r="L2142" s="3"/>
      <c r="M2142" s="3"/>
      <c r="O2142" s="3"/>
    </row>
    <row r="2143" spans="4:15" ht="15.75" thickBot="1">
      <c r="D2143" s="3"/>
      <c r="E2143" s="3"/>
      <c r="G2143" s="3"/>
      <c r="K2143" s="3"/>
      <c r="L2143" s="3"/>
      <c r="M2143" s="3"/>
      <c r="O2143" s="3"/>
    </row>
    <row r="2144" spans="4:15" ht="15.75" thickBot="1">
      <c r="D2144" s="3"/>
      <c r="E2144" s="3"/>
      <c r="G2144" s="3"/>
      <c r="K2144" s="3"/>
      <c r="L2144" s="3"/>
      <c r="M2144" s="3"/>
      <c r="O2144" s="3"/>
    </row>
    <row r="2145" spans="4:15" ht="15.75" thickBot="1">
      <c r="D2145" s="3"/>
      <c r="E2145" s="3"/>
      <c r="G2145" s="3"/>
      <c r="K2145" s="3"/>
      <c r="L2145" s="3"/>
      <c r="M2145" s="3"/>
      <c r="O2145" s="3"/>
    </row>
    <row r="2146" spans="4:15" ht="15.75" thickBot="1">
      <c r="D2146" s="3"/>
      <c r="E2146" s="3"/>
      <c r="G2146" s="3"/>
      <c r="K2146" s="3"/>
      <c r="L2146" s="3"/>
      <c r="M2146" s="3"/>
      <c r="O2146" s="3"/>
    </row>
    <row r="2147" spans="4:15" ht="15.75" thickBot="1">
      <c r="D2147" s="3"/>
      <c r="E2147" s="3"/>
      <c r="G2147" s="3"/>
      <c r="K2147" s="3"/>
      <c r="L2147" s="3"/>
      <c r="M2147" s="3"/>
      <c r="O2147" s="3"/>
    </row>
    <row r="2148" spans="4:15" ht="15.75" thickBot="1">
      <c r="D2148" s="3"/>
      <c r="E2148" s="3"/>
      <c r="G2148" s="3"/>
      <c r="K2148" s="3"/>
      <c r="L2148" s="3"/>
      <c r="M2148" s="3"/>
      <c r="O2148" s="3"/>
    </row>
    <row r="2149" spans="4:15" ht="15.75" thickBot="1">
      <c r="D2149" s="3"/>
      <c r="E2149" s="3"/>
      <c r="G2149" s="3"/>
      <c r="K2149" s="3"/>
      <c r="L2149" s="3"/>
      <c r="M2149" s="3"/>
      <c r="O2149" s="3"/>
    </row>
    <row r="2150" spans="4:15" ht="15.75" thickBot="1">
      <c r="D2150" s="3"/>
      <c r="E2150" s="3"/>
      <c r="G2150" s="3"/>
      <c r="K2150" s="3"/>
      <c r="L2150" s="3"/>
      <c r="M2150" s="3"/>
      <c r="O2150" s="3"/>
    </row>
    <row r="2151" spans="4:15" ht="15.75" thickBot="1">
      <c r="D2151" s="3"/>
      <c r="E2151" s="3"/>
      <c r="G2151" s="3"/>
      <c r="K2151" s="3"/>
      <c r="L2151" s="3"/>
      <c r="M2151" s="3"/>
      <c r="O2151" s="3"/>
    </row>
    <row r="2152" spans="4:15" ht="15.75" thickBot="1">
      <c r="D2152" s="3"/>
      <c r="E2152" s="3"/>
      <c r="G2152" s="3"/>
      <c r="K2152" s="3"/>
      <c r="L2152" s="3"/>
      <c r="M2152" s="3"/>
      <c r="O2152" s="3"/>
    </row>
    <row r="2153" spans="4:15" ht="15.75" thickBot="1">
      <c r="D2153" s="3"/>
      <c r="E2153" s="3"/>
      <c r="G2153" s="3"/>
      <c r="K2153" s="3"/>
      <c r="L2153" s="3"/>
      <c r="M2153" s="3"/>
      <c r="O2153" s="3"/>
    </row>
    <row r="2154" spans="4:15" ht="15.75" thickBot="1">
      <c r="D2154" s="3"/>
      <c r="E2154" s="3"/>
      <c r="G2154" s="3"/>
      <c r="K2154" s="3"/>
      <c r="L2154" s="3"/>
      <c r="M2154" s="3"/>
      <c r="O2154" s="3"/>
    </row>
    <row r="2155" spans="4:15" ht="15.75" thickBot="1">
      <c r="D2155" s="3"/>
      <c r="E2155" s="3"/>
      <c r="G2155" s="3"/>
      <c r="K2155" s="3"/>
      <c r="L2155" s="3"/>
      <c r="M2155" s="3"/>
      <c r="O2155" s="3"/>
    </row>
    <row r="2156" spans="4:15" ht="15.75" thickBot="1">
      <c r="D2156" s="3"/>
      <c r="E2156" s="3"/>
      <c r="G2156" s="3"/>
      <c r="K2156" s="3"/>
      <c r="L2156" s="3"/>
      <c r="M2156" s="3"/>
      <c r="O2156" s="3"/>
    </row>
    <row r="2157" spans="4:15" ht="15.75" thickBot="1">
      <c r="D2157" s="3"/>
      <c r="E2157" s="3"/>
      <c r="G2157" s="3"/>
      <c r="K2157" s="3"/>
      <c r="L2157" s="3"/>
      <c r="M2157" s="3"/>
      <c r="O2157" s="3"/>
    </row>
    <row r="2158" spans="4:15" ht="15.75" thickBot="1">
      <c r="D2158" s="3"/>
      <c r="E2158" s="3"/>
      <c r="G2158" s="3"/>
      <c r="K2158" s="3"/>
      <c r="L2158" s="3"/>
      <c r="M2158" s="3"/>
      <c r="O2158" s="3"/>
    </row>
    <row r="2159" spans="4:15" ht="15.75" thickBot="1">
      <c r="D2159" s="3"/>
      <c r="E2159" s="3"/>
      <c r="G2159" s="3"/>
      <c r="K2159" s="3"/>
      <c r="L2159" s="3"/>
      <c r="M2159" s="3"/>
      <c r="O2159" s="3"/>
    </row>
    <row r="2160" spans="4:15" ht="15.75" thickBot="1">
      <c r="D2160" s="3"/>
      <c r="E2160" s="3"/>
      <c r="G2160" s="3"/>
      <c r="K2160" s="3"/>
      <c r="L2160" s="3"/>
      <c r="M2160" s="3"/>
      <c r="O2160" s="3"/>
    </row>
    <row r="2161" spans="4:15" ht="15.75" thickBot="1">
      <c r="D2161" s="3"/>
      <c r="E2161" s="3"/>
      <c r="G2161" s="3"/>
      <c r="K2161" s="3"/>
      <c r="L2161" s="3"/>
      <c r="M2161" s="3"/>
      <c r="O2161" s="3"/>
    </row>
    <row r="2162" spans="4:15" ht="15.75" thickBot="1">
      <c r="D2162" s="3"/>
      <c r="E2162" s="3"/>
      <c r="G2162" s="3"/>
      <c r="K2162" s="3"/>
      <c r="L2162" s="3"/>
      <c r="M2162" s="3"/>
      <c r="O2162" s="3"/>
    </row>
    <row r="2163" spans="4:15" ht="15.75" thickBot="1">
      <c r="D2163" s="3"/>
      <c r="E2163" s="3"/>
      <c r="G2163" s="3"/>
      <c r="K2163" s="3"/>
      <c r="L2163" s="3"/>
      <c r="M2163" s="3"/>
      <c r="O2163" s="3"/>
    </row>
    <row r="2164" spans="4:15" ht="15.75" thickBot="1">
      <c r="D2164" s="3"/>
      <c r="E2164" s="3"/>
      <c r="G2164" s="3"/>
      <c r="K2164" s="3"/>
      <c r="L2164" s="3"/>
      <c r="M2164" s="3"/>
      <c r="O2164" s="3"/>
    </row>
    <row r="2165" spans="4:15" ht="15.75" thickBot="1">
      <c r="D2165" s="3"/>
      <c r="E2165" s="3"/>
      <c r="G2165" s="3"/>
      <c r="K2165" s="3"/>
      <c r="L2165" s="3"/>
      <c r="M2165" s="3"/>
      <c r="O2165" s="3"/>
    </row>
    <row r="2166" spans="4:15" ht="15.75" thickBot="1">
      <c r="D2166" s="3"/>
      <c r="E2166" s="3"/>
      <c r="G2166" s="3"/>
      <c r="K2166" s="3"/>
      <c r="L2166" s="3"/>
      <c r="M2166" s="3"/>
      <c r="O2166" s="3"/>
    </row>
    <row r="2167" spans="4:15" ht="15.75" thickBot="1">
      <c r="D2167" s="3"/>
      <c r="E2167" s="3"/>
      <c r="G2167" s="3"/>
      <c r="K2167" s="3"/>
      <c r="L2167" s="3"/>
      <c r="M2167" s="3"/>
      <c r="O2167" s="3"/>
    </row>
    <row r="2168" spans="4:15" ht="15.75" thickBot="1">
      <c r="D2168" s="3"/>
      <c r="E2168" s="3"/>
      <c r="G2168" s="3"/>
      <c r="K2168" s="3"/>
      <c r="L2168" s="3"/>
      <c r="M2168" s="3"/>
      <c r="O2168" s="3"/>
    </row>
    <row r="2169" spans="4:15" ht="15.75" thickBot="1">
      <c r="D2169" s="3"/>
      <c r="E2169" s="3"/>
      <c r="G2169" s="3"/>
      <c r="K2169" s="3"/>
      <c r="L2169" s="3"/>
      <c r="M2169" s="3"/>
      <c r="O2169" s="3"/>
    </row>
    <row r="2170" spans="4:15" ht="15.75" thickBot="1">
      <c r="D2170" s="3"/>
      <c r="E2170" s="3"/>
      <c r="G2170" s="3"/>
      <c r="K2170" s="3"/>
      <c r="L2170" s="3"/>
      <c r="M2170" s="3"/>
      <c r="O2170" s="3"/>
    </row>
    <row r="2171" spans="4:15" ht="15.75" thickBot="1">
      <c r="D2171" s="3"/>
      <c r="E2171" s="3"/>
      <c r="G2171" s="3"/>
      <c r="K2171" s="3"/>
      <c r="L2171" s="3"/>
      <c r="M2171" s="3"/>
      <c r="O2171" s="3"/>
    </row>
    <row r="2172" spans="4:15" ht="15.75" thickBot="1">
      <c r="D2172" s="3"/>
      <c r="E2172" s="3"/>
      <c r="G2172" s="3"/>
      <c r="K2172" s="3"/>
      <c r="L2172" s="3"/>
      <c r="M2172" s="3"/>
      <c r="O2172" s="3"/>
    </row>
    <row r="2173" spans="4:15" ht="15.75" thickBot="1">
      <c r="D2173" s="3"/>
      <c r="E2173" s="3"/>
      <c r="G2173" s="3"/>
      <c r="K2173" s="3"/>
      <c r="L2173" s="3"/>
      <c r="M2173" s="3"/>
      <c r="O2173" s="3"/>
    </row>
    <row r="2174" spans="4:15" ht="15.75" thickBot="1">
      <c r="D2174" s="3"/>
      <c r="E2174" s="3"/>
      <c r="G2174" s="3"/>
      <c r="K2174" s="3"/>
      <c r="L2174" s="3"/>
      <c r="M2174" s="3"/>
      <c r="O2174" s="3"/>
    </row>
    <row r="2175" spans="4:15" ht="15.75" thickBot="1">
      <c r="D2175" s="3"/>
      <c r="E2175" s="3"/>
      <c r="G2175" s="3"/>
      <c r="K2175" s="3"/>
      <c r="L2175" s="3"/>
      <c r="M2175" s="3"/>
      <c r="O2175" s="3"/>
    </row>
    <row r="2176" spans="4:15" ht="15.75" thickBot="1">
      <c r="D2176" s="3"/>
      <c r="E2176" s="3"/>
      <c r="G2176" s="3"/>
      <c r="K2176" s="3"/>
      <c r="L2176" s="3"/>
      <c r="M2176" s="3"/>
      <c r="O2176" s="3"/>
    </row>
    <row r="2177" spans="4:15" ht="15.75" thickBot="1">
      <c r="D2177" s="3"/>
      <c r="E2177" s="3"/>
      <c r="G2177" s="3"/>
      <c r="K2177" s="3"/>
      <c r="L2177" s="3"/>
      <c r="M2177" s="3"/>
      <c r="O2177" s="3"/>
    </row>
    <row r="2178" spans="4:15" ht="15.75" thickBot="1">
      <c r="D2178" s="3"/>
      <c r="E2178" s="3"/>
      <c r="G2178" s="3"/>
      <c r="K2178" s="3"/>
      <c r="L2178" s="3"/>
      <c r="M2178" s="3"/>
      <c r="O2178" s="3"/>
    </row>
    <row r="2179" spans="4:15" ht="15.75" thickBot="1">
      <c r="D2179" s="3"/>
      <c r="E2179" s="3"/>
      <c r="G2179" s="3"/>
      <c r="K2179" s="3"/>
      <c r="L2179" s="3"/>
      <c r="M2179" s="3"/>
      <c r="O2179" s="3"/>
    </row>
    <row r="2180" spans="4:15" ht="15.75" thickBot="1">
      <c r="D2180" s="3"/>
      <c r="E2180" s="3"/>
      <c r="G2180" s="3"/>
      <c r="K2180" s="3"/>
      <c r="L2180" s="3"/>
      <c r="M2180" s="3"/>
      <c r="O2180" s="3"/>
    </row>
    <row r="2181" spans="4:15" ht="15.75" thickBot="1">
      <c r="D2181" s="3"/>
      <c r="E2181" s="3"/>
      <c r="G2181" s="3"/>
      <c r="K2181" s="3"/>
      <c r="L2181" s="3"/>
      <c r="M2181" s="3"/>
      <c r="O2181" s="3"/>
    </row>
    <row r="2182" spans="4:15" ht="15.75" thickBot="1">
      <c r="D2182" s="3"/>
      <c r="E2182" s="3"/>
      <c r="G2182" s="3"/>
      <c r="K2182" s="3"/>
      <c r="L2182" s="3"/>
      <c r="M2182" s="3"/>
      <c r="O2182" s="3"/>
    </row>
    <row r="2183" spans="4:15" ht="15.75" thickBot="1">
      <c r="D2183" s="3"/>
      <c r="E2183" s="3"/>
      <c r="G2183" s="3"/>
      <c r="K2183" s="3"/>
      <c r="L2183" s="3"/>
      <c r="M2183" s="3"/>
      <c r="O2183" s="3"/>
    </row>
    <row r="2184" spans="4:15" ht="15.75" thickBot="1">
      <c r="D2184" s="3"/>
      <c r="E2184" s="3"/>
      <c r="G2184" s="3"/>
      <c r="K2184" s="3"/>
      <c r="L2184" s="3"/>
      <c r="M2184" s="3"/>
      <c r="O2184" s="3"/>
    </row>
    <row r="2185" spans="4:15" ht="15.75" thickBot="1">
      <c r="D2185" s="3"/>
      <c r="E2185" s="3"/>
      <c r="G2185" s="3"/>
      <c r="K2185" s="3"/>
      <c r="L2185" s="3"/>
      <c r="M2185" s="3"/>
      <c r="O2185" s="3"/>
    </row>
    <row r="2186" spans="4:15" ht="15.75" thickBot="1">
      <c r="D2186" s="3"/>
      <c r="E2186" s="3"/>
      <c r="G2186" s="3"/>
      <c r="K2186" s="3"/>
      <c r="L2186" s="3"/>
      <c r="M2186" s="3"/>
      <c r="O2186" s="3"/>
    </row>
    <row r="2187" spans="4:15" ht="15.75" thickBot="1">
      <c r="D2187" s="3"/>
      <c r="E2187" s="3"/>
      <c r="G2187" s="3"/>
      <c r="K2187" s="3"/>
      <c r="L2187" s="3"/>
      <c r="M2187" s="3"/>
      <c r="O2187" s="3"/>
    </row>
    <row r="2188" spans="4:15" ht="15.75" thickBot="1">
      <c r="D2188" s="3"/>
      <c r="E2188" s="3"/>
      <c r="G2188" s="3"/>
      <c r="K2188" s="3"/>
      <c r="L2188" s="3"/>
      <c r="M2188" s="3"/>
      <c r="O2188" s="3"/>
    </row>
    <row r="2189" spans="4:15" ht="15.75" thickBot="1">
      <c r="D2189" s="3"/>
      <c r="E2189" s="3"/>
      <c r="G2189" s="3"/>
      <c r="K2189" s="3"/>
      <c r="L2189" s="3"/>
      <c r="M2189" s="3"/>
      <c r="O2189" s="3"/>
    </row>
    <row r="2190" spans="4:15" ht="15.75" thickBot="1">
      <c r="D2190" s="3"/>
      <c r="E2190" s="3"/>
      <c r="G2190" s="3"/>
      <c r="K2190" s="3"/>
      <c r="L2190" s="3"/>
      <c r="M2190" s="3"/>
      <c r="O2190" s="3"/>
    </row>
    <row r="2191" spans="4:15" ht="15.75" thickBot="1">
      <c r="D2191" s="3"/>
      <c r="E2191" s="3"/>
      <c r="G2191" s="3"/>
      <c r="K2191" s="3"/>
      <c r="L2191" s="3"/>
      <c r="M2191" s="3"/>
      <c r="O2191" s="3"/>
    </row>
    <row r="2192" spans="4:15" ht="15.75" thickBot="1">
      <c r="D2192" s="3"/>
      <c r="E2192" s="3"/>
      <c r="G2192" s="3"/>
      <c r="K2192" s="3"/>
      <c r="L2192" s="3"/>
      <c r="M2192" s="3"/>
      <c r="O2192" s="3"/>
    </row>
    <row r="2193" spans="4:15" ht="15.75" thickBot="1">
      <c r="D2193" s="3"/>
      <c r="E2193" s="3"/>
      <c r="G2193" s="3"/>
      <c r="K2193" s="3"/>
      <c r="L2193" s="3"/>
      <c r="M2193" s="3"/>
      <c r="O2193" s="3"/>
    </row>
    <row r="2194" spans="4:15" ht="15.75" thickBot="1">
      <c r="D2194" s="3"/>
      <c r="E2194" s="3"/>
      <c r="G2194" s="3"/>
      <c r="K2194" s="3"/>
      <c r="L2194" s="3"/>
      <c r="M2194" s="3"/>
      <c r="O2194" s="3"/>
    </row>
    <row r="2195" spans="4:15" ht="15.75" thickBot="1">
      <c r="D2195" s="3"/>
      <c r="E2195" s="3"/>
      <c r="G2195" s="3"/>
      <c r="K2195" s="3"/>
      <c r="L2195" s="3"/>
      <c r="M2195" s="3"/>
      <c r="O2195" s="3"/>
    </row>
    <row r="2196" spans="4:15" ht="15.75" thickBot="1">
      <c r="D2196" s="3"/>
      <c r="E2196" s="3"/>
      <c r="G2196" s="3"/>
      <c r="K2196" s="3"/>
      <c r="L2196" s="3"/>
      <c r="M2196" s="3"/>
      <c r="O2196" s="3"/>
    </row>
    <row r="2197" spans="4:15" ht="15.75" thickBot="1">
      <c r="D2197" s="3"/>
      <c r="E2197" s="3"/>
      <c r="G2197" s="3"/>
      <c r="K2197" s="3"/>
      <c r="L2197" s="3"/>
      <c r="M2197" s="3"/>
      <c r="O2197" s="3"/>
    </row>
    <row r="2198" spans="4:15" ht="15.75" thickBot="1">
      <c r="D2198" s="3"/>
      <c r="E2198" s="3"/>
      <c r="G2198" s="3"/>
      <c r="K2198" s="3"/>
      <c r="L2198" s="3"/>
      <c r="M2198" s="3"/>
      <c r="O2198" s="3"/>
    </row>
    <row r="2199" spans="4:15" ht="15.75" thickBot="1">
      <c r="D2199" s="3"/>
      <c r="E2199" s="3"/>
      <c r="G2199" s="3"/>
      <c r="K2199" s="3"/>
      <c r="L2199" s="3"/>
      <c r="M2199" s="3"/>
      <c r="O2199" s="3"/>
    </row>
    <row r="2200" spans="4:15" ht="15.75" thickBot="1">
      <c r="D2200" s="3"/>
      <c r="E2200" s="3"/>
      <c r="G2200" s="3"/>
      <c r="K2200" s="3"/>
      <c r="L2200" s="3"/>
      <c r="M2200" s="3"/>
      <c r="O2200" s="3"/>
    </row>
    <row r="2201" spans="4:15" ht="15.75" thickBot="1">
      <c r="D2201" s="3"/>
      <c r="E2201" s="3"/>
      <c r="G2201" s="3"/>
      <c r="K2201" s="3"/>
      <c r="L2201" s="3"/>
      <c r="M2201" s="3"/>
      <c r="O2201" s="3"/>
    </row>
    <row r="2202" spans="4:15" ht="15.75" thickBot="1">
      <c r="D2202" s="3"/>
      <c r="E2202" s="3"/>
      <c r="G2202" s="3"/>
      <c r="K2202" s="3"/>
      <c r="L2202" s="3"/>
      <c r="M2202" s="3"/>
      <c r="O2202" s="3"/>
    </row>
    <row r="2203" spans="4:15" ht="15.75" thickBot="1">
      <c r="D2203" s="3"/>
      <c r="E2203" s="3"/>
      <c r="G2203" s="3"/>
      <c r="K2203" s="3"/>
      <c r="L2203" s="3"/>
      <c r="M2203" s="3"/>
      <c r="O2203" s="3"/>
    </row>
    <row r="2204" spans="4:15" ht="15.75" thickBot="1">
      <c r="D2204" s="3"/>
      <c r="E2204" s="3"/>
      <c r="G2204" s="3"/>
      <c r="K2204" s="3"/>
      <c r="L2204" s="3"/>
      <c r="M2204" s="3"/>
      <c r="O2204" s="3"/>
    </row>
    <row r="2205" spans="4:15" ht="15.75" thickBot="1">
      <c r="D2205" s="3"/>
      <c r="E2205" s="3"/>
      <c r="G2205" s="3"/>
      <c r="K2205" s="3"/>
      <c r="L2205" s="3"/>
      <c r="M2205" s="3"/>
      <c r="O2205" s="3"/>
    </row>
    <row r="2206" spans="4:15" ht="15.75" thickBot="1">
      <c r="D2206" s="3"/>
      <c r="E2206" s="3"/>
      <c r="G2206" s="3"/>
      <c r="K2206" s="3"/>
      <c r="L2206" s="3"/>
      <c r="M2206" s="3"/>
      <c r="O2206" s="3"/>
    </row>
    <row r="2207" spans="4:15" ht="15.75" thickBot="1">
      <c r="D2207" s="3"/>
      <c r="E2207" s="3"/>
      <c r="G2207" s="3"/>
      <c r="K2207" s="3"/>
      <c r="L2207" s="3"/>
      <c r="M2207" s="3"/>
      <c r="O2207" s="3"/>
    </row>
    <row r="2208" spans="4:15" ht="15.75" thickBot="1">
      <c r="D2208" s="3"/>
      <c r="E2208" s="3"/>
      <c r="G2208" s="3"/>
      <c r="K2208" s="3"/>
      <c r="L2208" s="3"/>
      <c r="M2208" s="3"/>
      <c r="O2208" s="3"/>
    </row>
    <row r="2209" spans="4:15" ht="15.75" thickBot="1">
      <c r="D2209" s="3"/>
      <c r="E2209" s="3"/>
      <c r="G2209" s="3"/>
      <c r="K2209" s="3"/>
      <c r="L2209" s="3"/>
      <c r="M2209" s="3"/>
      <c r="O2209" s="3"/>
    </row>
    <row r="2210" spans="4:15" ht="15.75" thickBot="1">
      <c r="D2210" s="3"/>
      <c r="E2210" s="3"/>
      <c r="G2210" s="3"/>
      <c r="K2210" s="3"/>
      <c r="L2210" s="3"/>
      <c r="M2210" s="3"/>
      <c r="O2210" s="3"/>
    </row>
    <row r="2211" spans="4:15" ht="15.75" thickBot="1">
      <c r="D2211" s="3"/>
      <c r="E2211" s="3"/>
      <c r="G2211" s="3"/>
      <c r="K2211" s="3"/>
      <c r="L2211" s="3"/>
      <c r="M2211" s="3"/>
      <c r="O2211" s="3"/>
    </row>
    <row r="2212" spans="4:15" ht="15.75" thickBot="1">
      <c r="D2212" s="3"/>
      <c r="E2212" s="3"/>
      <c r="G2212" s="3"/>
      <c r="K2212" s="3"/>
      <c r="L2212" s="3"/>
      <c r="M2212" s="3"/>
      <c r="O2212" s="3"/>
    </row>
    <row r="2213" spans="4:15" ht="15.75" thickBot="1">
      <c r="D2213" s="3"/>
      <c r="E2213" s="3"/>
      <c r="G2213" s="3"/>
      <c r="K2213" s="3"/>
      <c r="L2213" s="3"/>
      <c r="M2213" s="3"/>
      <c r="O2213" s="3"/>
    </row>
    <row r="2214" spans="4:15" ht="15.75" thickBot="1">
      <c r="D2214" s="3"/>
      <c r="E2214" s="3"/>
      <c r="G2214" s="3"/>
      <c r="K2214" s="3"/>
      <c r="L2214" s="3"/>
      <c r="M2214" s="3"/>
      <c r="O2214" s="3"/>
    </row>
    <row r="2215" spans="4:15" ht="15.75" thickBot="1">
      <c r="D2215" s="3"/>
      <c r="E2215" s="3"/>
      <c r="G2215" s="3"/>
      <c r="K2215" s="3"/>
      <c r="L2215" s="3"/>
      <c r="M2215" s="3"/>
      <c r="O2215" s="3"/>
    </row>
    <row r="2216" spans="4:15" ht="15.75" thickBot="1">
      <c r="D2216" s="3"/>
      <c r="E2216" s="3"/>
      <c r="G2216" s="3"/>
      <c r="K2216" s="3"/>
      <c r="L2216" s="3"/>
      <c r="M2216" s="3"/>
      <c r="O2216" s="3"/>
    </row>
    <row r="2217" spans="4:15" ht="15.75" thickBot="1">
      <c r="D2217" s="3"/>
      <c r="E2217" s="3"/>
      <c r="G2217" s="3"/>
      <c r="K2217" s="3"/>
      <c r="L2217" s="3"/>
      <c r="M2217" s="3"/>
      <c r="O2217" s="3"/>
    </row>
    <row r="2218" spans="4:15" ht="15.75" thickBot="1">
      <c r="D2218" s="3"/>
      <c r="E2218" s="3"/>
      <c r="G2218" s="3"/>
      <c r="K2218" s="3"/>
      <c r="L2218" s="3"/>
      <c r="M2218" s="3"/>
      <c r="O2218" s="3"/>
    </row>
    <row r="2219" spans="4:15" ht="15.75" thickBot="1">
      <c r="D2219" s="3"/>
      <c r="E2219" s="3"/>
      <c r="G2219" s="3"/>
      <c r="K2219" s="3"/>
      <c r="L2219" s="3"/>
      <c r="M2219" s="3"/>
      <c r="O2219" s="3"/>
    </row>
    <row r="2220" spans="4:15" ht="15.75" thickBot="1">
      <c r="D2220" s="3"/>
      <c r="E2220" s="3"/>
      <c r="G2220" s="3"/>
      <c r="K2220" s="3"/>
      <c r="L2220" s="3"/>
      <c r="M2220" s="3"/>
      <c r="O2220" s="3"/>
    </row>
    <row r="2221" spans="4:15" ht="15.75" thickBot="1">
      <c r="D2221" s="3"/>
      <c r="E2221" s="3"/>
      <c r="G2221" s="3"/>
      <c r="K2221" s="3"/>
      <c r="L2221" s="3"/>
      <c r="M2221" s="3"/>
      <c r="O2221" s="3"/>
    </row>
    <row r="2222" spans="4:15" ht="15.75" thickBot="1">
      <c r="D2222" s="3"/>
      <c r="E2222" s="3"/>
      <c r="G2222" s="3"/>
      <c r="K2222" s="3"/>
      <c r="L2222" s="3"/>
      <c r="M2222" s="3"/>
      <c r="O2222" s="3"/>
    </row>
    <row r="2223" spans="4:15" ht="15.75" thickBot="1">
      <c r="D2223" s="3"/>
      <c r="E2223" s="3"/>
      <c r="G2223" s="3"/>
      <c r="K2223" s="3"/>
      <c r="L2223" s="3"/>
      <c r="M2223" s="3"/>
      <c r="O2223" s="3"/>
    </row>
    <row r="2224" spans="4:15" ht="15.75" thickBot="1">
      <c r="D2224" s="3"/>
      <c r="E2224" s="3"/>
      <c r="G2224" s="3"/>
      <c r="K2224" s="3"/>
      <c r="L2224" s="3"/>
      <c r="M2224" s="3"/>
      <c r="O2224" s="3"/>
    </row>
    <row r="2225" spans="4:15" ht="15.75" thickBot="1">
      <c r="D2225" s="3"/>
      <c r="E2225" s="3"/>
      <c r="G2225" s="3"/>
      <c r="K2225" s="3"/>
      <c r="L2225" s="3"/>
      <c r="M2225" s="3"/>
      <c r="O2225" s="3"/>
    </row>
    <row r="2226" spans="4:15" ht="15.75" thickBot="1">
      <c r="D2226" s="3"/>
      <c r="E2226" s="3"/>
      <c r="G2226" s="3"/>
      <c r="K2226" s="3"/>
      <c r="L2226" s="3"/>
      <c r="M2226" s="3"/>
      <c r="O2226" s="3"/>
    </row>
    <row r="2227" spans="4:15" ht="15.75" thickBot="1">
      <c r="D2227" s="3"/>
      <c r="E2227" s="3"/>
      <c r="G2227" s="3"/>
      <c r="K2227" s="3"/>
      <c r="L2227" s="3"/>
      <c r="M2227" s="3"/>
      <c r="O2227" s="3"/>
    </row>
    <row r="2228" spans="4:15" ht="15.75" thickBot="1">
      <c r="D2228" s="3"/>
      <c r="E2228" s="3"/>
      <c r="G2228" s="3"/>
      <c r="K2228" s="3"/>
      <c r="L2228" s="3"/>
      <c r="M2228" s="3"/>
      <c r="O2228" s="3"/>
    </row>
    <row r="2229" spans="4:15" ht="15.75" thickBot="1">
      <c r="D2229" s="3"/>
      <c r="E2229" s="3"/>
      <c r="G2229" s="3"/>
      <c r="K2229" s="3"/>
      <c r="L2229" s="3"/>
      <c r="M2229" s="3"/>
      <c r="O2229" s="3"/>
    </row>
    <row r="2230" spans="4:15" ht="15.75" thickBot="1">
      <c r="D2230" s="3"/>
      <c r="E2230" s="3"/>
      <c r="G2230" s="3"/>
      <c r="K2230" s="3"/>
      <c r="L2230" s="3"/>
      <c r="M2230" s="3"/>
      <c r="O2230" s="3"/>
    </row>
    <row r="2231" spans="4:15" ht="15.75" thickBot="1">
      <c r="D2231" s="3"/>
      <c r="E2231" s="3"/>
      <c r="G2231" s="3"/>
      <c r="K2231" s="3"/>
      <c r="L2231" s="3"/>
      <c r="M2231" s="3"/>
      <c r="O2231" s="3"/>
    </row>
    <row r="2232" spans="4:15" ht="15.75" thickBot="1">
      <c r="D2232" s="3"/>
      <c r="E2232" s="3"/>
      <c r="G2232" s="3"/>
      <c r="K2232" s="3"/>
      <c r="L2232" s="3"/>
      <c r="M2232" s="3"/>
      <c r="O2232" s="3"/>
    </row>
    <row r="2233" spans="4:15" ht="15.75" thickBot="1">
      <c r="D2233" s="3"/>
      <c r="E2233" s="3"/>
      <c r="G2233" s="3"/>
      <c r="K2233" s="3"/>
      <c r="L2233" s="3"/>
      <c r="M2233" s="3"/>
      <c r="O2233" s="3"/>
    </row>
    <row r="2234" spans="4:15" ht="15.75" thickBot="1">
      <c r="D2234" s="3"/>
      <c r="E2234" s="3"/>
      <c r="G2234" s="3"/>
      <c r="K2234" s="3"/>
      <c r="L2234" s="3"/>
      <c r="M2234" s="3"/>
      <c r="O2234" s="3"/>
    </row>
    <row r="2235" spans="4:15" ht="15.75" thickBot="1">
      <c r="D2235" s="3"/>
      <c r="E2235" s="3"/>
      <c r="G2235" s="3"/>
      <c r="K2235" s="3"/>
      <c r="L2235" s="3"/>
      <c r="M2235" s="3"/>
      <c r="O2235" s="3"/>
    </row>
    <row r="2236" spans="4:15" ht="15.75" thickBot="1">
      <c r="D2236" s="3"/>
      <c r="E2236" s="3"/>
      <c r="G2236" s="3"/>
      <c r="K2236" s="3"/>
      <c r="L2236" s="3"/>
      <c r="M2236" s="3"/>
      <c r="O2236" s="3"/>
    </row>
    <row r="2237" spans="4:15" ht="15.75" thickBot="1">
      <c r="D2237" s="3"/>
      <c r="E2237" s="3"/>
      <c r="G2237" s="3"/>
      <c r="K2237" s="3"/>
      <c r="L2237" s="3"/>
      <c r="M2237" s="3"/>
      <c r="O2237" s="3"/>
    </row>
    <row r="2238" spans="4:15" ht="15.75" thickBot="1">
      <c r="D2238" s="3"/>
      <c r="E2238" s="3"/>
      <c r="G2238" s="3"/>
      <c r="K2238" s="3"/>
      <c r="L2238" s="3"/>
      <c r="M2238" s="3"/>
      <c r="O2238" s="3"/>
    </row>
    <row r="2239" spans="4:15" ht="15.75" thickBot="1">
      <c r="D2239" s="3"/>
      <c r="E2239" s="3"/>
      <c r="G2239" s="3"/>
      <c r="K2239" s="3"/>
      <c r="L2239" s="3"/>
      <c r="M2239" s="3"/>
      <c r="O2239" s="3"/>
    </row>
    <row r="2240" spans="4:15" ht="15.75" thickBot="1">
      <c r="D2240" s="3"/>
      <c r="E2240" s="3"/>
      <c r="G2240" s="3"/>
      <c r="K2240" s="3"/>
      <c r="L2240" s="3"/>
      <c r="M2240" s="3"/>
      <c r="O2240" s="3"/>
    </row>
    <row r="2241" spans="4:15" ht="15.75" thickBot="1">
      <c r="D2241" s="3"/>
      <c r="E2241" s="3"/>
      <c r="G2241" s="3"/>
      <c r="K2241" s="3"/>
      <c r="L2241" s="3"/>
      <c r="M2241" s="3"/>
      <c r="O2241" s="3"/>
    </row>
    <row r="2242" spans="4:15" ht="15.75" thickBot="1">
      <c r="D2242" s="3"/>
      <c r="E2242" s="3"/>
      <c r="G2242" s="3"/>
      <c r="K2242" s="3"/>
      <c r="L2242" s="3"/>
      <c r="M2242" s="3"/>
      <c r="O2242" s="3"/>
    </row>
    <row r="2243" spans="4:15" ht="15.75" thickBot="1">
      <c r="D2243" s="3"/>
      <c r="E2243" s="3"/>
      <c r="G2243" s="3"/>
      <c r="K2243" s="3"/>
      <c r="L2243" s="3"/>
      <c r="M2243" s="3"/>
      <c r="O2243" s="3"/>
    </row>
    <row r="2244" spans="4:15" ht="15.75" thickBot="1">
      <c r="D2244" s="3"/>
      <c r="E2244" s="3"/>
      <c r="G2244" s="3"/>
      <c r="K2244" s="3"/>
      <c r="L2244" s="3"/>
      <c r="M2244" s="3"/>
      <c r="O2244" s="3"/>
    </row>
    <row r="2245" spans="4:15" ht="15.75" thickBot="1">
      <c r="D2245" s="3"/>
      <c r="E2245" s="3"/>
      <c r="G2245" s="3"/>
      <c r="K2245" s="3"/>
      <c r="L2245" s="3"/>
      <c r="M2245" s="3"/>
      <c r="O2245" s="3"/>
    </row>
    <row r="2246" spans="4:15" ht="15.75" thickBot="1">
      <c r="D2246" s="3"/>
      <c r="E2246" s="3"/>
      <c r="G2246" s="3"/>
      <c r="K2246" s="3"/>
      <c r="L2246" s="3"/>
      <c r="M2246" s="3"/>
      <c r="O2246" s="3"/>
    </row>
    <row r="2247" spans="4:15" ht="15.75" thickBot="1">
      <c r="D2247" s="3"/>
      <c r="E2247" s="3"/>
      <c r="G2247" s="3"/>
      <c r="K2247" s="3"/>
      <c r="L2247" s="3"/>
      <c r="M2247" s="3"/>
      <c r="O2247" s="3"/>
    </row>
    <row r="2248" spans="4:15" ht="15.75" thickBot="1">
      <c r="D2248" s="3"/>
      <c r="E2248" s="3"/>
      <c r="G2248" s="3"/>
      <c r="K2248" s="3"/>
      <c r="L2248" s="3"/>
      <c r="M2248" s="3"/>
      <c r="O2248" s="3"/>
    </row>
    <row r="2249" spans="4:15" ht="15.75" thickBot="1">
      <c r="D2249" s="3"/>
      <c r="E2249" s="3"/>
      <c r="G2249" s="3"/>
      <c r="K2249" s="3"/>
      <c r="L2249" s="3"/>
      <c r="M2249" s="3"/>
      <c r="O2249" s="3"/>
    </row>
    <row r="2250" spans="4:15" ht="15.75" thickBot="1">
      <c r="D2250" s="3"/>
      <c r="E2250" s="3"/>
      <c r="G2250" s="3"/>
      <c r="K2250" s="3"/>
      <c r="L2250" s="3"/>
      <c r="M2250" s="3"/>
      <c r="O2250" s="3"/>
    </row>
    <row r="2251" spans="4:15" ht="15.75" thickBot="1">
      <c r="D2251" s="3"/>
      <c r="E2251" s="3"/>
      <c r="G2251" s="3"/>
      <c r="K2251" s="3"/>
      <c r="L2251" s="3"/>
      <c r="M2251" s="3"/>
      <c r="O2251" s="3"/>
    </row>
    <row r="2252" spans="4:15" ht="15.75" thickBot="1">
      <c r="D2252" s="3"/>
      <c r="E2252" s="3"/>
      <c r="G2252" s="3"/>
      <c r="K2252" s="3"/>
      <c r="L2252" s="3"/>
      <c r="M2252" s="3"/>
      <c r="O2252" s="3"/>
    </row>
    <row r="2253" spans="4:15" ht="15.75" thickBot="1">
      <c r="D2253" s="3"/>
      <c r="E2253" s="3"/>
      <c r="G2253" s="3"/>
      <c r="K2253" s="3"/>
      <c r="L2253" s="3"/>
      <c r="M2253" s="3"/>
      <c r="O2253" s="3"/>
    </row>
    <row r="2254" spans="4:15" ht="15.75" thickBot="1">
      <c r="D2254" s="3"/>
      <c r="E2254" s="3"/>
      <c r="G2254" s="3"/>
      <c r="K2254" s="3"/>
      <c r="L2254" s="3"/>
      <c r="M2254" s="3"/>
      <c r="O2254" s="3"/>
    </row>
    <row r="2255" spans="4:15" ht="15.75" thickBot="1">
      <c r="D2255" s="3"/>
      <c r="E2255" s="3"/>
      <c r="G2255" s="3"/>
      <c r="K2255" s="3"/>
      <c r="L2255" s="3"/>
      <c r="M2255" s="3"/>
      <c r="O2255" s="3"/>
    </row>
    <row r="2256" spans="4:15" ht="15.75" thickBot="1">
      <c r="D2256" s="3"/>
      <c r="E2256" s="3"/>
      <c r="G2256" s="3"/>
      <c r="K2256" s="3"/>
      <c r="L2256" s="3"/>
      <c r="M2256" s="3"/>
      <c r="O2256" s="3"/>
    </row>
    <row r="2257" spans="4:15" ht="15.75" thickBot="1">
      <c r="D2257" s="3"/>
      <c r="E2257" s="3"/>
      <c r="G2257" s="3"/>
      <c r="K2257" s="3"/>
      <c r="L2257" s="3"/>
      <c r="M2257" s="3"/>
      <c r="O2257" s="3"/>
    </row>
    <row r="2258" spans="4:15" ht="15.75" thickBot="1">
      <c r="D2258" s="3"/>
      <c r="E2258" s="3"/>
      <c r="G2258" s="3"/>
      <c r="K2258" s="3"/>
      <c r="L2258" s="3"/>
      <c r="M2258" s="3"/>
      <c r="O2258" s="3"/>
    </row>
    <row r="2259" spans="4:15" ht="15.75" thickBot="1">
      <c r="D2259" s="3"/>
      <c r="E2259" s="3"/>
      <c r="G2259" s="3"/>
      <c r="K2259" s="3"/>
      <c r="L2259" s="3"/>
      <c r="M2259" s="3"/>
      <c r="O2259" s="3"/>
    </row>
    <row r="2260" spans="4:15" ht="15.75" thickBot="1">
      <c r="D2260" s="3"/>
      <c r="E2260" s="3"/>
      <c r="G2260" s="3"/>
      <c r="K2260" s="3"/>
      <c r="L2260" s="3"/>
      <c r="M2260" s="3"/>
      <c r="O2260" s="3"/>
    </row>
    <row r="2261" spans="4:15" ht="15.75" thickBot="1">
      <c r="D2261" s="3"/>
      <c r="E2261" s="3"/>
      <c r="G2261" s="3"/>
      <c r="K2261" s="3"/>
      <c r="L2261" s="3"/>
      <c r="M2261" s="3"/>
      <c r="O2261" s="3"/>
    </row>
    <row r="2262" spans="4:15" ht="15.75" thickBot="1">
      <c r="D2262" s="3"/>
      <c r="E2262" s="3"/>
      <c r="G2262" s="3"/>
      <c r="K2262" s="3"/>
      <c r="L2262" s="3"/>
      <c r="M2262" s="3"/>
      <c r="O2262" s="3"/>
    </row>
    <row r="2263" spans="4:15" ht="15.75" thickBot="1">
      <c r="D2263" s="3"/>
      <c r="E2263" s="3"/>
      <c r="G2263" s="3"/>
      <c r="K2263" s="3"/>
      <c r="L2263" s="3"/>
      <c r="M2263" s="3"/>
      <c r="O2263" s="3"/>
    </row>
    <row r="2264" spans="4:15" ht="15.75" thickBot="1">
      <c r="D2264" s="3"/>
      <c r="E2264" s="3"/>
      <c r="G2264" s="3"/>
      <c r="K2264" s="3"/>
      <c r="L2264" s="3"/>
      <c r="M2264" s="3"/>
      <c r="O2264" s="3"/>
    </row>
    <row r="2265" spans="4:15" ht="15.75" thickBot="1">
      <c r="D2265" s="3"/>
      <c r="E2265" s="3"/>
      <c r="G2265" s="3"/>
      <c r="K2265" s="3"/>
      <c r="L2265" s="3"/>
      <c r="M2265" s="3"/>
      <c r="O2265" s="3"/>
    </row>
    <row r="2266" spans="4:15" ht="15.75" thickBot="1">
      <c r="D2266" s="3"/>
      <c r="E2266" s="3"/>
      <c r="G2266" s="3"/>
      <c r="K2266" s="3"/>
      <c r="L2266" s="3"/>
      <c r="M2266" s="3"/>
      <c r="O2266" s="3"/>
    </row>
    <row r="2267" spans="4:15" ht="15.75" thickBot="1">
      <c r="D2267" s="3"/>
      <c r="E2267" s="3"/>
      <c r="G2267" s="3"/>
      <c r="K2267" s="3"/>
      <c r="L2267" s="3"/>
      <c r="M2267" s="3"/>
      <c r="O2267" s="3"/>
    </row>
    <row r="2268" spans="4:15" ht="15.75" thickBot="1">
      <c r="D2268" s="3"/>
      <c r="E2268" s="3"/>
      <c r="G2268" s="3"/>
      <c r="K2268" s="3"/>
      <c r="L2268" s="3"/>
      <c r="M2268" s="3"/>
      <c r="O2268" s="3"/>
    </row>
    <row r="2269" spans="4:15" ht="15.75" thickBot="1">
      <c r="D2269" s="3"/>
      <c r="E2269" s="3"/>
      <c r="G2269" s="3"/>
      <c r="K2269" s="3"/>
      <c r="L2269" s="3"/>
      <c r="M2269" s="3"/>
      <c r="O2269" s="3"/>
    </row>
    <row r="2270" spans="4:15" ht="15.75" thickBot="1">
      <c r="D2270" s="3"/>
      <c r="E2270" s="3"/>
      <c r="G2270" s="3"/>
      <c r="K2270" s="3"/>
      <c r="L2270" s="3"/>
      <c r="M2270" s="3"/>
      <c r="O2270" s="3"/>
    </row>
    <row r="2271" spans="4:15" ht="15.75" thickBot="1">
      <c r="D2271" s="3"/>
      <c r="E2271" s="3"/>
      <c r="G2271" s="3"/>
      <c r="K2271" s="3"/>
      <c r="L2271" s="3"/>
      <c r="M2271" s="3"/>
      <c r="O2271" s="3"/>
    </row>
    <row r="2272" spans="4:15" ht="15.75" thickBot="1">
      <c r="D2272" s="3"/>
      <c r="E2272" s="3"/>
      <c r="G2272" s="3"/>
      <c r="K2272" s="3"/>
      <c r="L2272" s="3"/>
      <c r="M2272" s="3"/>
      <c r="O2272" s="3"/>
    </row>
    <row r="2273" spans="4:15" ht="15.75" thickBot="1">
      <c r="D2273" s="3"/>
      <c r="E2273" s="3"/>
      <c r="G2273" s="3"/>
      <c r="K2273" s="3"/>
      <c r="L2273" s="3"/>
      <c r="M2273" s="3"/>
      <c r="O2273" s="3"/>
    </row>
    <row r="2274" spans="4:15" ht="15.75" thickBot="1">
      <c r="D2274" s="3"/>
      <c r="E2274" s="3"/>
      <c r="G2274" s="3"/>
      <c r="K2274" s="3"/>
      <c r="L2274" s="3"/>
      <c r="M2274" s="3"/>
      <c r="O2274" s="3"/>
    </row>
    <row r="2275" spans="4:15" ht="15.75" thickBot="1">
      <c r="D2275" s="3"/>
      <c r="E2275" s="3"/>
      <c r="G2275" s="3"/>
      <c r="K2275" s="3"/>
      <c r="L2275" s="3"/>
      <c r="M2275" s="3"/>
      <c r="O2275" s="3"/>
    </row>
    <row r="2276" spans="4:15" ht="15.75" thickBot="1">
      <c r="D2276" s="3"/>
      <c r="E2276" s="3"/>
      <c r="G2276" s="3"/>
      <c r="K2276" s="3"/>
      <c r="L2276" s="3"/>
      <c r="M2276" s="3"/>
      <c r="O2276" s="3"/>
    </row>
    <row r="2277" spans="4:15" ht="15.75" thickBot="1">
      <c r="D2277" s="3"/>
      <c r="E2277" s="3"/>
      <c r="G2277" s="3"/>
      <c r="K2277" s="3"/>
      <c r="L2277" s="3"/>
      <c r="M2277" s="3"/>
      <c r="O2277" s="3"/>
    </row>
    <row r="2278" spans="4:15" ht="15.75" thickBot="1">
      <c r="D2278" s="3"/>
      <c r="E2278" s="3"/>
      <c r="G2278" s="3"/>
      <c r="K2278" s="3"/>
      <c r="L2278" s="3"/>
      <c r="M2278" s="3"/>
      <c r="O2278" s="3"/>
    </row>
    <row r="2279" spans="4:15" ht="15.75" thickBot="1">
      <c r="D2279" s="3"/>
      <c r="E2279" s="3"/>
      <c r="G2279" s="3"/>
      <c r="K2279" s="3"/>
      <c r="L2279" s="3"/>
      <c r="M2279" s="3"/>
      <c r="O2279" s="3"/>
    </row>
    <row r="2280" spans="4:15" ht="15.75" thickBot="1">
      <c r="D2280" s="3"/>
      <c r="E2280" s="3"/>
      <c r="G2280" s="3"/>
      <c r="K2280" s="3"/>
      <c r="L2280" s="3"/>
      <c r="M2280" s="3"/>
      <c r="O2280" s="3"/>
    </row>
    <row r="2281" spans="4:15" ht="15.75" thickBot="1">
      <c r="D2281" s="3"/>
      <c r="E2281" s="3"/>
      <c r="G2281" s="3"/>
      <c r="K2281" s="3"/>
      <c r="L2281" s="3"/>
      <c r="M2281" s="3"/>
      <c r="O2281" s="3"/>
    </row>
    <row r="2282" spans="4:15" ht="15.75" thickBot="1">
      <c r="D2282" s="3"/>
      <c r="E2282" s="3"/>
      <c r="G2282" s="3"/>
      <c r="K2282" s="3"/>
      <c r="L2282" s="3"/>
      <c r="M2282" s="3"/>
      <c r="O2282" s="3"/>
    </row>
    <row r="2283" spans="4:15" ht="15.75" thickBot="1">
      <c r="D2283" s="3"/>
      <c r="E2283" s="3"/>
      <c r="G2283" s="3"/>
      <c r="K2283" s="3"/>
      <c r="L2283" s="3"/>
      <c r="M2283" s="3"/>
      <c r="O2283" s="3"/>
    </row>
    <row r="2284" spans="4:15" ht="15.75" thickBot="1">
      <c r="D2284" s="3"/>
      <c r="E2284" s="3"/>
      <c r="G2284" s="3"/>
      <c r="K2284" s="3"/>
      <c r="L2284" s="3"/>
      <c r="M2284" s="3"/>
      <c r="O2284" s="3"/>
    </row>
    <row r="2285" spans="4:15" ht="15.75" thickBot="1">
      <c r="D2285" s="3"/>
      <c r="E2285" s="3"/>
      <c r="G2285" s="3"/>
      <c r="K2285" s="3"/>
      <c r="L2285" s="3"/>
      <c r="M2285" s="3"/>
      <c r="O2285" s="3"/>
    </row>
    <row r="2286" spans="4:15" ht="15.75" thickBot="1">
      <c r="D2286" s="3"/>
      <c r="E2286" s="3"/>
      <c r="G2286" s="3"/>
      <c r="K2286" s="3"/>
      <c r="L2286" s="3"/>
      <c r="M2286" s="3"/>
      <c r="O2286" s="3"/>
    </row>
    <row r="2287" spans="4:15" ht="15.75" thickBot="1">
      <c r="D2287" s="3"/>
      <c r="E2287" s="3"/>
      <c r="G2287" s="3"/>
      <c r="K2287" s="3"/>
      <c r="L2287" s="3"/>
      <c r="M2287" s="3"/>
      <c r="O2287" s="3"/>
    </row>
    <row r="2288" spans="4:15" ht="15.75" thickBot="1">
      <c r="D2288" s="3"/>
      <c r="E2288" s="3"/>
      <c r="G2288" s="3"/>
      <c r="K2288" s="3"/>
      <c r="L2288" s="3"/>
      <c r="M2288" s="3"/>
      <c r="O2288" s="3"/>
    </row>
    <row r="2289" spans="4:15" ht="15.75" thickBot="1">
      <c r="D2289" s="3"/>
      <c r="E2289" s="3"/>
      <c r="G2289" s="3"/>
      <c r="K2289" s="3"/>
      <c r="L2289" s="3"/>
      <c r="M2289" s="3"/>
      <c r="O2289" s="3"/>
    </row>
    <row r="2290" spans="4:15" ht="15.75" thickBot="1">
      <c r="D2290" s="3"/>
      <c r="E2290" s="3"/>
      <c r="G2290" s="3"/>
      <c r="K2290" s="3"/>
      <c r="L2290" s="3"/>
      <c r="M2290" s="3"/>
      <c r="O2290" s="3"/>
    </row>
    <row r="2291" spans="4:15" ht="15.75" thickBot="1">
      <c r="D2291" s="3"/>
      <c r="E2291" s="3"/>
      <c r="G2291" s="3"/>
      <c r="K2291" s="3"/>
      <c r="L2291" s="3"/>
      <c r="M2291" s="3"/>
      <c r="O2291" s="3"/>
    </row>
    <row r="2292" spans="4:15" ht="15.75" thickBot="1">
      <c r="D2292" s="3"/>
      <c r="E2292" s="3"/>
      <c r="G2292" s="3"/>
      <c r="K2292" s="3"/>
      <c r="L2292" s="3"/>
      <c r="M2292" s="3"/>
      <c r="O2292" s="3"/>
    </row>
    <row r="2293" spans="4:15" ht="15.75" thickBot="1">
      <c r="D2293" s="3"/>
      <c r="E2293" s="3"/>
      <c r="G2293" s="3"/>
      <c r="K2293" s="3"/>
      <c r="L2293" s="3"/>
      <c r="M2293" s="3"/>
      <c r="O2293" s="3"/>
    </row>
    <row r="2294" spans="4:15" ht="15.75" thickBot="1">
      <c r="D2294" s="3"/>
      <c r="E2294" s="3"/>
      <c r="G2294" s="3"/>
      <c r="K2294" s="3"/>
      <c r="L2294" s="3"/>
      <c r="M2294" s="3"/>
      <c r="O2294" s="3"/>
    </row>
    <row r="2295" spans="4:15" ht="15.75" thickBot="1">
      <c r="D2295" s="3"/>
      <c r="E2295" s="3"/>
      <c r="G2295" s="3"/>
      <c r="K2295" s="3"/>
      <c r="L2295" s="3"/>
      <c r="M2295" s="3"/>
      <c r="O2295" s="3"/>
    </row>
    <row r="2296" spans="4:15" ht="15.75" thickBot="1">
      <c r="D2296" s="3"/>
      <c r="E2296" s="3"/>
      <c r="G2296" s="3"/>
      <c r="K2296" s="3"/>
      <c r="L2296" s="3"/>
      <c r="M2296" s="3"/>
      <c r="O2296" s="3"/>
    </row>
    <row r="2297" spans="4:15" ht="15.75" thickBot="1">
      <c r="D2297" s="3"/>
      <c r="E2297" s="3"/>
      <c r="G2297" s="3"/>
      <c r="K2297" s="3"/>
      <c r="L2297" s="3"/>
      <c r="M2297" s="3"/>
      <c r="O2297" s="3"/>
    </row>
    <row r="2298" spans="4:15" ht="15.75" thickBot="1">
      <c r="D2298" s="3"/>
      <c r="E2298" s="3"/>
      <c r="G2298" s="3"/>
      <c r="K2298" s="3"/>
      <c r="L2298" s="3"/>
      <c r="M2298" s="3"/>
      <c r="O2298" s="3"/>
    </row>
    <row r="2299" spans="4:15" ht="15.75" thickBot="1">
      <c r="D2299" s="3"/>
      <c r="E2299" s="3"/>
      <c r="G2299" s="3"/>
      <c r="K2299" s="3"/>
      <c r="L2299" s="3"/>
      <c r="M2299" s="3"/>
      <c r="O2299" s="3"/>
    </row>
    <row r="2300" spans="4:15" ht="15.75" thickBot="1">
      <c r="D2300" s="3"/>
      <c r="E2300" s="3"/>
      <c r="G2300" s="3"/>
      <c r="K2300" s="3"/>
      <c r="L2300" s="3"/>
      <c r="M2300" s="3"/>
      <c r="O2300" s="3"/>
    </row>
    <row r="2301" spans="4:15" ht="15.75" thickBot="1">
      <c r="D2301" s="3"/>
      <c r="E2301" s="3"/>
      <c r="G2301" s="3"/>
      <c r="K2301" s="3"/>
      <c r="L2301" s="3"/>
      <c r="M2301" s="3"/>
      <c r="O2301" s="3"/>
    </row>
    <row r="2302" spans="4:15" ht="15.75" thickBot="1">
      <c r="D2302" s="3"/>
      <c r="E2302" s="3"/>
      <c r="G2302" s="3"/>
      <c r="K2302" s="3"/>
      <c r="L2302" s="3"/>
      <c r="M2302" s="3"/>
      <c r="O2302" s="3"/>
    </row>
    <row r="2303" spans="4:15" ht="15.75" thickBot="1">
      <c r="D2303" s="3"/>
      <c r="E2303" s="3"/>
      <c r="G2303" s="3"/>
      <c r="K2303" s="3"/>
      <c r="L2303" s="3"/>
      <c r="M2303" s="3"/>
      <c r="O2303" s="3"/>
    </row>
    <row r="2304" spans="4:15" ht="15.75" thickBot="1">
      <c r="D2304" s="3"/>
      <c r="E2304" s="3"/>
      <c r="G2304" s="3"/>
      <c r="K2304" s="3"/>
      <c r="L2304" s="3"/>
      <c r="M2304" s="3"/>
      <c r="O2304" s="3"/>
    </row>
    <row r="2305" spans="4:15" ht="15.75" thickBot="1">
      <c r="D2305" s="3"/>
      <c r="E2305" s="3"/>
      <c r="G2305" s="3"/>
      <c r="K2305" s="3"/>
      <c r="L2305" s="3"/>
      <c r="M2305" s="3"/>
      <c r="O2305" s="3"/>
    </row>
    <row r="2306" spans="4:15" ht="15.75" thickBot="1">
      <c r="D2306" s="3"/>
      <c r="E2306" s="3"/>
      <c r="G2306" s="3"/>
      <c r="K2306" s="3"/>
      <c r="L2306" s="3"/>
      <c r="M2306" s="3"/>
      <c r="O2306" s="3"/>
    </row>
    <row r="2307" spans="4:15" ht="15.75" thickBot="1">
      <c r="D2307" s="3"/>
      <c r="E2307" s="3"/>
      <c r="G2307" s="3"/>
      <c r="K2307" s="3"/>
      <c r="L2307" s="3"/>
      <c r="M2307" s="3"/>
      <c r="O2307" s="3"/>
    </row>
    <row r="2308" spans="4:15" ht="15.75" thickBot="1">
      <c r="D2308" s="3"/>
      <c r="E2308" s="3"/>
      <c r="G2308" s="3"/>
      <c r="K2308" s="3"/>
      <c r="L2308" s="3"/>
      <c r="M2308" s="3"/>
      <c r="O2308" s="3"/>
    </row>
    <row r="2309" spans="4:15" ht="15.75" thickBot="1">
      <c r="D2309" s="3"/>
      <c r="E2309" s="3"/>
      <c r="G2309" s="3"/>
      <c r="K2309" s="3"/>
      <c r="L2309" s="3"/>
      <c r="M2309" s="3"/>
      <c r="O2309" s="3"/>
    </row>
    <row r="2310" spans="4:15" ht="15.75" thickBot="1">
      <c r="D2310" s="3"/>
      <c r="E2310" s="3"/>
      <c r="G2310" s="3"/>
      <c r="K2310" s="3"/>
      <c r="L2310" s="3"/>
      <c r="M2310" s="3"/>
      <c r="O2310" s="3"/>
    </row>
    <row r="2311" spans="4:15" ht="15.75" thickBot="1">
      <c r="D2311" s="3"/>
      <c r="E2311" s="3"/>
      <c r="G2311" s="3"/>
      <c r="K2311" s="3"/>
      <c r="L2311" s="3"/>
      <c r="M2311" s="3"/>
      <c r="O2311" s="3"/>
    </row>
    <row r="2312" spans="4:15" ht="15.75" thickBot="1">
      <c r="D2312" s="3"/>
      <c r="E2312" s="3"/>
      <c r="G2312" s="3"/>
      <c r="K2312" s="3"/>
      <c r="L2312" s="3"/>
      <c r="M2312" s="3"/>
      <c r="O2312" s="3"/>
    </row>
    <row r="2313" spans="4:15" ht="15.75" thickBot="1">
      <c r="D2313" s="3"/>
      <c r="E2313" s="3"/>
      <c r="G2313" s="3"/>
      <c r="K2313" s="3"/>
      <c r="L2313" s="3"/>
      <c r="M2313" s="3"/>
      <c r="O2313" s="3"/>
    </row>
    <row r="2314" spans="4:15" ht="15.75" thickBot="1">
      <c r="D2314" s="3"/>
      <c r="E2314" s="3"/>
      <c r="G2314" s="3"/>
      <c r="K2314" s="3"/>
      <c r="L2314" s="3"/>
      <c r="M2314" s="3"/>
      <c r="O2314" s="3"/>
    </row>
    <row r="2315" spans="4:15" ht="15.75" thickBot="1">
      <c r="D2315" s="3"/>
      <c r="E2315" s="3"/>
      <c r="G2315" s="3"/>
      <c r="K2315" s="3"/>
      <c r="L2315" s="3"/>
      <c r="M2315" s="3"/>
      <c r="O2315" s="3"/>
    </row>
    <row r="2316" spans="4:15" ht="15.75" thickBot="1">
      <c r="D2316" s="3"/>
      <c r="E2316" s="3"/>
      <c r="G2316" s="3"/>
      <c r="K2316" s="3"/>
      <c r="L2316" s="3"/>
      <c r="M2316" s="3"/>
      <c r="O2316" s="3"/>
    </row>
    <row r="2317" spans="4:15" ht="15.75" thickBot="1">
      <c r="D2317" s="3"/>
      <c r="E2317" s="3"/>
      <c r="G2317" s="3"/>
      <c r="K2317" s="3"/>
      <c r="L2317" s="3"/>
      <c r="M2317" s="3"/>
      <c r="O2317" s="3"/>
    </row>
    <row r="2318" spans="4:15" ht="15.75" thickBot="1">
      <c r="D2318" s="3"/>
      <c r="E2318" s="3"/>
      <c r="G2318" s="3"/>
      <c r="K2318" s="3"/>
      <c r="L2318" s="3"/>
      <c r="M2318" s="3"/>
      <c r="O2318" s="3"/>
    </row>
    <row r="2319" spans="4:15" ht="15.75" thickBot="1">
      <c r="D2319" s="3"/>
      <c r="E2319" s="3"/>
      <c r="G2319" s="3"/>
      <c r="K2319" s="3"/>
      <c r="L2319" s="3"/>
      <c r="M2319" s="3"/>
      <c r="O2319" s="3"/>
    </row>
    <row r="2320" spans="4:15" ht="15.75" thickBot="1">
      <c r="D2320" s="3"/>
      <c r="E2320" s="3"/>
      <c r="G2320" s="3"/>
      <c r="K2320" s="3"/>
      <c r="L2320" s="3"/>
      <c r="M2320" s="3"/>
      <c r="O2320" s="3"/>
    </row>
    <row r="2321" spans="4:15" ht="15.75" thickBot="1">
      <c r="D2321" s="3"/>
      <c r="E2321" s="3"/>
      <c r="G2321" s="3"/>
      <c r="K2321" s="3"/>
      <c r="L2321" s="3"/>
      <c r="M2321" s="3"/>
      <c r="O2321" s="3"/>
    </row>
    <row r="2322" spans="4:15" ht="15.75" thickBot="1">
      <c r="D2322" s="3"/>
      <c r="E2322" s="3"/>
      <c r="G2322" s="3"/>
      <c r="K2322" s="3"/>
      <c r="L2322" s="3"/>
      <c r="M2322" s="3"/>
      <c r="O2322" s="3"/>
    </row>
    <row r="2323" spans="4:15" ht="15.75" thickBot="1">
      <c r="D2323" s="3"/>
      <c r="E2323" s="3"/>
      <c r="G2323" s="3"/>
      <c r="K2323" s="3"/>
      <c r="L2323" s="3"/>
      <c r="M2323" s="3"/>
      <c r="O2323" s="3"/>
    </row>
    <row r="2324" spans="4:15" ht="15.75" thickBot="1">
      <c r="D2324" s="3"/>
      <c r="E2324" s="3"/>
      <c r="G2324" s="3"/>
      <c r="K2324" s="3"/>
      <c r="L2324" s="3"/>
      <c r="M2324" s="3"/>
      <c r="O2324" s="3"/>
    </row>
    <row r="2325" spans="4:15" ht="15.75" thickBot="1">
      <c r="D2325" s="3"/>
      <c r="E2325" s="3"/>
      <c r="G2325" s="3"/>
      <c r="K2325" s="3"/>
      <c r="L2325" s="3"/>
      <c r="M2325" s="3"/>
      <c r="O2325" s="3"/>
    </row>
    <row r="2326" spans="4:15" ht="15.75" thickBot="1">
      <c r="D2326" s="3"/>
      <c r="E2326" s="3"/>
      <c r="G2326" s="3"/>
      <c r="K2326" s="3"/>
      <c r="L2326" s="3"/>
      <c r="M2326" s="3"/>
      <c r="O2326" s="3"/>
    </row>
    <row r="2327" spans="4:15" ht="15.75" thickBot="1">
      <c r="D2327" s="3"/>
      <c r="E2327" s="3"/>
      <c r="G2327" s="3"/>
      <c r="K2327" s="3"/>
      <c r="L2327" s="3"/>
      <c r="M2327" s="3"/>
      <c r="O2327" s="3"/>
    </row>
    <row r="2328" spans="4:15" ht="15.75" thickBot="1">
      <c r="D2328" s="3"/>
      <c r="E2328" s="3"/>
      <c r="G2328" s="3"/>
      <c r="K2328" s="3"/>
      <c r="L2328" s="3"/>
      <c r="M2328" s="3"/>
      <c r="O2328" s="3"/>
    </row>
    <row r="2329" spans="4:15" ht="15.75" thickBot="1">
      <c r="D2329" s="3"/>
      <c r="E2329" s="3"/>
      <c r="G2329" s="3"/>
      <c r="K2329" s="3"/>
      <c r="L2329" s="3"/>
      <c r="M2329" s="3"/>
      <c r="O2329" s="3"/>
    </row>
    <row r="2330" spans="4:15" ht="15.75" thickBot="1">
      <c r="D2330" s="3"/>
      <c r="E2330" s="3"/>
      <c r="G2330" s="3"/>
      <c r="K2330" s="3"/>
      <c r="L2330" s="3"/>
      <c r="M2330" s="3"/>
      <c r="O2330" s="3"/>
    </row>
    <row r="2331" spans="4:15" ht="15.75" thickBot="1">
      <c r="D2331" s="3"/>
      <c r="E2331" s="3"/>
      <c r="G2331" s="3"/>
      <c r="K2331" s="3"/>
      <c r="L2331" s="3"/>
      <c r="M2331" s="3"/>
      <c r="O2331" s="3"/>
    </row>
    <row r="2332" spans="4:15" ht="15.75" thickBot="1">
      <c r="D2332" s="3"/>
      <c r="E2332" s="3"/>
      <c r="G2332" s="3"/>
      <c r="K2332" s="3"/>
      <c r="L2332" s="3"/>
      <c r="M2332" s="3"/>
      <c r="O2332" s="3"/>
    </row>
    <row r="2333" spans="4:15" ht="15.75" thickBot="1">
      <c r="D2333" s="3"/>
      <c r="E2333" s="3"/>
      <c r="G2333" s="3"/>
      <c r="K2333" s="3"/>
      <c r="L2333" s="3"/>
      <c r="M2333" s="3"/>
      <c r="O2333" s="3"/>
    </row>
    <row r="2334" spans="4:15" ht="15.75" thickBot="1">
      <c r="D2334" s="3"/>
      <c r="E2334" s="3"/>
      <c r="G2334" s="3"/>
      <c r="K2334" s="3"/>
      <c r="L2334" s="3"/>
      <c r="M2334" s="3"/>
      <c r="O2334" s="3"/>
    </row>
    <row r="2335" spans="4:15" ht="15.75" thickBot="1">
      <c r="D2335" s="3"/>
      <c r="E2335" s="3"/>
      <c r="G2335" s="3"/>
      <c r="K2335" s="3"/>
      <c r="L2335" s="3"/>
      <c r="M2335" s="3"/>
      <c r="O2335" s="3"/>
    </row>
    <row r="2336" spans="4:15" ht="15.75" thickBot="1">
      <c r="D2336" s="3"/>
      <c r="E2336" s="3"/>
      <c r="G2336" s="3"/>
      <c r="K2336" s="3"/>
      <c r="L2336" s="3"/>
      <c r="M2336" s="3"/>
      <c r="O2336" s="3"/>
    </row>
    <row r="2337" spans="4:15" ht="15.75" thickBot="1">
      <c r="D2337" s="3"/>
      <c r="E2337" s="3"/>
      <c r="G2337" s="3"/>
      <c r="K2337" s="3"/>
      <c r="L2337" s="3"/>
      <c r="M2337" s="3"/>
      <c r="O2337" s="3"/>
    </row>
    <row r="2338" spans="4:15" ht="15.75" thickBot="1">
      <c r="D2338" s="3"/>
      <c r="E2338" s="3"/>
      <c r="G2338" s="3"/>
      <c r="K2338" s="3"/>
      <c r="L2338" s="3"/>
      <c r="M2338" s="3"/>
      <c r="O2338" s="3"/>
    </row>
    <row r="2339" spans="4:15" ht="15.75" thickBot="1">
      <c r="D2339" s="3"/>
      <c r="E2339" s="3"/>
      <c r="G2339" s="3"/>
      <c r="K2339" s="3"/>
      <c r="L2339" s="3"/>
      <c r="M2339" s="3"/>
      <c r="O2339" s="3"/>
    </row>
    <row r="2340" spans="4:15" ht="15.75" thickBot="1">
      <c r="D2340" s="3"/>
      <c r="E2340" s="3"/>
      <c r="G2340" s="3"/>
      <c r="K2340" s="3"/>
      <c r="L2340" s="3"/>
      <c r="M2340" s="3"/>
      <c r="O2340" s="3"/>
    </row>
    <row r="2341" spans="4:15" ht="15.75" thickBot="1">
      <c r="D2341" s="3"/>
      <c r="E2341" s="3"/>
      <c r="G2341" s="3"/>
      <c r="K2341" s="3"/>
      <c r="L2341" s="3"/>
      <c r="M2341" s="3"/>
      <c r="O2341" s="3"/>
    </row>
    <row r="2342" spans="4:15" ht="15.75" thickBot="1">
      <c r="D2342" s="3"/>
      <c r="E2342" s="3"/>
      <c r="G2342" s="3"/>
      <c r="K2342" s="3"/>
      <c r="L2342" s="3"/>
      <c r="M2342" s="3"/>
      <c r="O2342" s="3"/>
    </row>
    <row r="2343" spans="4:15" ht="15.75" thickBot="1">
      <c r="D2343" s="3"/>
      <c r="E2343" s="3"/>
      <c r="G2343" s="3"/>
      <c r="K2343" s="3"/>
      <c r="L2343" s="3"/>
      <c r="M2343" s="3"/>
      <c r="O2343" s="3"/>
    </row>
    <row r="2344" spans="4:15" ht="15.75" thickBot="1">
      <c r="D2344" s="3"/>
      <c r="E2344" s="3"/>
      <c r="G2344" s="3"/>
      <c r="K2344" s="3"/>
      <c r="L2344" s="3"/>
      <c r="M2344" s="3"/>
      <c r="O2344" s="3"/>
    </row>
    <row r="2345" spans="4:15" ht="15.75" thickBot="1">
      <c r="D2345" s="3"/>
      <c r="E2345" s="3"/>
      <c r="G2345" s="3"/>
      <c r="K2345" s="3"/>
      <c r="L2345" s="3"/>
      <c r="M2345" s="3"/>
      <c r="O2345" s="3"/>
    </row>
    <row r="2346" spans="4:15" ht="15.75" thickBot="1">
      <c r="D2346" s="3"/>
      <c r="E2346" s="3"/>
      <c r="G2346" s="3"/>
      <c r="K2346" s="3"/>
      <c r="L2346" s="3"/>
      <c r="M2346" s="3"/>
      <c r="O2346" s="3"/>
    </row>
    <row r="2347" spans="4:15" ht="15.75" thickBot="1">
      <c r="D2347" s="3"/>
      <c r="E2347" s="3"/>
      <c r="G2347" s="3"/>
      <c r="K2347" s="3"/>
      <c r="L2347" s="3"/>
      <c r="M2347" s="3"/>
      <c r="O2347" s="3"/>
    </row>
    <row r="2348" spans="4:15" ht="15.75" thickBot="1">
      <c r="D2348" s="3"/>
      <c r="E2348" s="3"/>
      <c r="G2348" s="3"/>
      <c r="K2348" s="3"/>
      <c r="L2348" s="3"/>
      <c r="M2348" s="3"/>
      <c r="O2348" s="3"/>
    </row>
    <row r="2349" spans="4:15" ht="15.75" thickBot="1">
      <c r="D2349" s="3"/>
      <c r="E2349" s="3"/>
      <c r="G2349" s="3"/>
      <c r="K2349" s="3"/>
      <c r="L2349" s="3"/>
      <c r="M2349" s="3"/>
      <c r="O2349" s="3"/>
    </row>
    <row r="2350" spans="4:15" ht="15.75" thickBot="1">
      <c r="D2350" s="3"/>
      <c r="E2350" s="3"/>
      <c r="G2350" s="3"/>
      <c r="K2350" s="3"/>
      <c r="L2350" s="3"/>
      <c r="M2350" s="3"/>
      <c r="O2350" s="3"/>
    </row>
    <row r="2351" spans="4:15" ht="15.75" thickBot="1">
      <c r="D2351" s="3"/>
      <c r="E2351" s="3"/>
      <c r="G2351" s="3"/>
      <c r="K2351" s="3"/>
      <c r="L2351" s="3"/>
      <c r="M2351" s="3"/>
      <c r="O2351" s="3"/>
    </row>
    <row r="2352" spans="4:15" ht="15.75" thickBot="1">
      <c r="D2352" s="3"/>
      <c r="E2352" s="3"/>
      <c r="G2352" s="3"/>
      <c r="K2352" s="3"/>
      <c r="L2352" s="3"/>
      <c r="M2352" s="3"/>
      <c r="O2352" s="3"/>
    </row>
    <row r="2353" spans="4:15" ht="15.75" thickBot="1">
      <c r="D2353" s="3"/>
      <c r="E2353" s="3"/>
      <c r="G2353" s="3"/>
      <c r="K2353" s="3"/>
      <c r="L2353" s="3"/>
      <c r="M2353" s="3"/>
      <c r="O2353" s="3"/>
    </row>
    <row r="2354" spans="4:15" ht="15.75" thickBot="1">
      <c r="D2354" s="3"/>
      <c r="E2354" s="3"/>
      <c r="G2354" s="3"/>
      <c r="K2354" s="3"/>
      <c r="L2354" s="3"/>
      <c r="M2354" s="3"/>
      <c r="O2354" s="3"/>
    </row>
    <row r="2355" spans="4:15" ht="15.75" thickBot="1">
      <c r="D2355" s="3"/>
      <c r="E2355" s="3"/>
      <c r="G2355" s="3"/>
      <c r="K2355" s="3"/>
      <c r="L2355" s="3"/>
      <c r="M2355" s="3"/>
      <c r="O2355" s="3"/>
    </row>
    <row r="2356" spans="4:15" ht="15.75" thickBot="1">
      <c r="D2356" s="3"/>
      <c r="E2356" s="3"/>
      <c r="G2356" s="3"/>
      <c r="K2356" s="3"/>
      <c r="L2356" s="3"/>
      <c r="M2356" s="3"/>
      <c r="O2356" s="3"/>
    </row>
    <row r="2357" spans="4:15" ht="15.75" thickBot="1">
      <c r="D2357" s="3"/>
      <c r="E2357" s="3"/>
      <c r="G2357" s="3"/>
      <c r="K2357" s="3"/>
      <c r="L2357" s="3"/>
      <c r="M2357" s="3"/>
      <c r="O2357" s="3"/>
    </row>
    <row r="2358" spans="4:15" ht="15.75" thickBot="1">
      <c r="D2358" s="3"/>
      <c r="E2358" s="3"/>
      <c r="G2358" s="3"/>
      <c r="K2358" s="3"/>
      <c r="L2358" s="3"/>
      <c r="M2358" s="3"/>
      <c r="O2358" s="3"/>
    </row>
    <row r="2359" spans="4:15" ht="15.75" thickBot="1">
      <c r="D2359" s="3"/>
      <c r="E2359" s="3"/>
      <c r="G2359" s="3"/>
      <c r="K2359" s="3"/>
      <c r="L2359" s="3"/>
      <c r="M2359" s="3"/>
      <c r="O2359" s="3"/>
    </row>
    <row r="2360" spans="4:15" ht="15.75" thickBot="1">
      <c r="D2360" s="3"/>
      <c r="E2360" s="3"/>
      <c r="G2360" s="3"/>
      <c r="K2360" s="3"/>
      <c r="L2360" s="3"/>
      <c r="M2360" s="3"/>
      <c r="O2360" s="3"/>
    </row>
    <row r="2361" spans="4:15" ht="15.75" thickBot="1">
      <c r="D2361" s="3"/>
      <c r="E2361" s="3"/>
      <c r="G2361" s="3"/>
      <c r="K2361" s="3"/>
      <c r="L2361" s="3"/>
      <c r="M2361" s="3"/>
      <c r="O2361" s="3"/>
    </row>
    <row r="2362" spans="4:15" ht="15.75" thickBot="1">
      <c r="D2362" s="3"/>
      <c r="E2362" s="3"/>
      <c r="G2362" s="3"/>
      <c r="K2362" s="3"/>
      <c r="L2362" s="3"/>
      <c r="M2362" s="3"/>
      <c r="O2362" s="3"/>
    </row>
    <row r="2363" spans="4:15" ht="15.75" thickBot="1">
      <c r="D2363" s="3"/>
      <c r="E2363" s="3"/>
      <c r="G2363" s="3"/>
      <c r="K2363" s="3"/>
      <c r="L2363" s="3"/>
      <c r="M2363" s="3"/>
      <c r="O2363" s="3"/>
    </row>
    <row r="2364" spans="4:15" ht="15.75" thickBot="1">
      <c r="D2364" s="3"/>
      <c r="E2364" s="3"/>
      <c r="G2364" s="3"/>
      <c r="K2364" s="3"/>
      <c r="L2364" s="3"/>
      <c r="M2364" s="3"/>
      <c r="O2364" s="3"/>
    </row>
    <row r="2365" spans="4:15" ht="15.75" thickBot="1">
      <c r="D2365" s="3"/>
      <c r="E2365" s="3"/>
      <c r="G2365" s="3"/>
      <c r="K2365" s="3"/>
      <c r="L2365" s="3"/>
      <c r="M2365" s="3"/>
      <c r="O2365" s="3"/>
    </row>
    <row r="2366" spans="4:15" ht="15.75" thickBot="1">
      <c r="D2366" s="3"/>
      <c r="E2366" s="3"/>
      <c r="G2366" s="3"/>
      <c r="K2366" s="3"/>
      <c r="L2366" s="3"/>
      <c r="M2366" s="3"/>
      <c r="O2366" s="3"/>
    </row>
    <row r="2367" spans="4:15" ht="15.75" thickBot="1">
      <c r="D2367" s="3"/>
      <c r="E2367" s="3"/>
      <c r="G2367" s="3"/>
      <c r="K2367" s="3"/>
      <c r="L2367" s="3"/>
      <c r="M2367" s="3"/>
      <c r="O2367" s="3"/>
    </row>
    <row r="2368" spans="4:15" ht="15.75" thickBot="1">
      <c r="D2368" s="3"/>
      <c r="E2368" s="3"/>
      <c r="G2368" s="3"/>
      <c r="K2368" s="3"/>
      <c r="L2368" s="3"/>
      <c r="M2368" s="3"/>
      <c r="O2368" s="3"/>
    </row>
    <row r="2369" spans="4:15" ht="15.75" thickBot="1">
      <c r="D2369" s="3"/>
      <c r="E2369" s="3"/>
      <c r="G2369" s="3"/>
      <c r="K2369" s="3"/>
      <c r="L2369" s="3"/>
      <c r="M2369" s="3"/>
      <c r="O2369" s="3"/>
    </row>
    <row r="2370" spans="4:15" ht="15.75" thickBot="1">
      <c r="D2370" s="3"/>
      <c r="E2370" s="3"/>
      <c r="G2370" s="3"/>
      <c r="K2370" s="3"/>
      <c r="L2370" s="3"/>
      <c r="M2370" s="3"/>
      <c r="O2370" s="3"/>
    </row>
    <row r="2371" spans="4:15" ht="15.75" thickBot="1">
      <c r="D2371" s="3"/>
      <c r="E2371" s="3"/>
      <c r="G2371" s="3"/>
      <c r="K2371" s="3"/>
      <c r="L2371" s="3"/>
      <c r="M2371" s="3"/>
      <c r="O2371" s="3"/>
    </row>
    <row r="2372" spans="4:15" ht="15.75" thickBot="1">
      <c r="D2372" s="3"/>
      <c r="E2372" s="3"/>
      <c r="G2372" s="3"/>
      <c r="K2372" s="3"/>
      <c r="L2372" s="3"/>
      <c r="M2372" s="3"/>
      <c r="O2372" s="3"/>
    </row>
    <row r="2373" spans="4:15" ht="15.75" thickBot="1">
      <c r="D2373" s="3"/>
      <c r="E2373" s="3"/>
      <c r="G2373" s="3"/>
      <c r="K2373" s="3"/>
      <c r="L2373" s="3"/>
      <c r="M2373" s="3"/>
      <c r="O2373" s="3"/>
    </row>
    <row r="2374" spans="4:15" ht="15.75" thickBot="1">
      <c r="D2374" s="3"/>
      <c r="E2374" s="3"/>
      <c r="G2374" s="3"/>
      <c r="K2374" s="3"/>
      <c r="L2374" s="3"/>
      <c r="M2374" s="3"/>
      <c r="O2374" s="3"/>
    </row>
    <row r="2375" spans="4:15" ht="15.75" thickBot="1">
      <c r="D2375" s="3"/>
      <c r="E2375" s="3"/>
      <c r="G2375" s="3"/>
      <c r="K2375" s="3"/>
      <c r="L2375" s="3"/>
      <c r="M2375" s="3"/>
      <c r="O2375" s="3"/>
    </row>
    <row r="2376" spans="4:15" ht="15.75" thickBot="1">
      <c r="D2376" s="3"/>
      <c r="E2376" s="3"/>
      <c r="G2376" s="3"/>
      <c r="K2376" s="3"/>
      <c r="L2376" s="3"/>
      <c r="M2376" s="3"/>
      <c r="O2376" s="3"/>
    </row>
    <row r="2377" spans="4:15" ht="15.75" thickBot="1">
      <c r="D2377" s="3"/>
      <c r="E2377" s="3"/>
      <c r="G2377" s="3"/>
      <c r="K2377" s="3"/>
      <c r="L2377" s="3"/>
      <c r="M2377" s="3"/>
      <c r="O2377" s="3"/>
    </row>
    <row r="2378" spans="4:15" ht="15.75" thickBot="1">
      <c r="D2378" s="3"/>
      <c r="E2378" s="3"/>
      <c r="G2378" s="3"/>
      <c r="K2378" s="3"/>
      <c r="L2378" s="3"/>
      <c r="M2378" s="3"/>
      <c r="O2378" s="3"/>
    </row>
    <row r="2379" spans="4:15" ht="15.75" thickBot="1">
      <c r="D2379" s="3"/>
      <c r="E2379" s="3"/>
      <c r="G2379" s="3"/>
      <c r="K2379" s="3"/>
      <c r="L2379" s="3"/>
      <c r="M2379" s="3"/>
      <c r="O2379" s="3"/>
    </row>
    <row r="2380" spans="4:15" ht="15.75" thickBot="1">
      <c r="D2380" s="3"/>
      <c r="E2380" s="3"/>
      <c r="G2380" s="3"/>
      <c r="K2380" s="3"/>
      <c r="L2380" s="3"/>
      <c r="M2380" s="3"/>
      <c r="O2380" s="3"/>
    </row>
    <row r="2381" spans="4:15" ht="15.75" thickBot="1">
      <c r="D2381" s="3"/>
      <c r="E2381" s="3"/>
      <c r="G2381" s="3"/>
      <c r="K2381" s="3"/>
      <c r="L2381" s="3"/>
      <c r="M2381" s="3"/>
      <c r="O2381" s="3"/>
    </row>
    <row r="2382" spans="4:15" ht="15.75" thickBot="1">
      <c r="D2382" s="3"/>
      <c r="E2382" s="3"/>
      <c r="G2382" s="3"/>
      <c r="K2382" s="3"/>
      <c r="L2382" s="3"/>
      <c r="M2382" s="3"/>
      <c r="O2382" s="3"/>
    </row>
    <row r="2383" spans="4:15" ht="15.75" thickBot="1">
      <c r="D2383" s="3"/>
      <c r="E2383" s="3"/>
      <c r="G2383" s="3"/>
      <c r="K2383" s="3"/>
      <c r="L2383" s="3"/>
      <c r="M2383" s="3"/>
      <c r="O2383" s="3"/>
    </row>
    <row r="2384" spans="4:15" ht="15.75" thickBot="1">
      <c r="D2384" s="3"/>
      <c r="E2384" s="3"/>
      <c r="G2384" s="3"/>
      <c r="K2384" s="3"/>
      <c r="L2384" s="3"/>
      <c r="M2384" s="3"/>
      <c r="O2384" s="3"/>
    </row>
    <row r="2385" spans="4:15" ht="15.75" thickBot="1">
      <c r="D2385" s="3"/>
      <c r="E2385" s="3"/>
      <c r="G2385" s="3"/>
      <c r="K2385" s="3"/>
      <c r="L2385" s="3"/>
      <c r="M2385" s="3"/>
      <c r="O2385" s="3"/>
    </row>
    <row r="2386" spans="4:15" ht="15.75" thickBot="1">
      <c r="D2386" s="3"/>
      <c r="E2386" s="3"/>
      <c r="G2386" s="3"/>
      <c r="K2386" s="3"/>
      <c r="L2386" s="3"/>
      <c r="M2386" s="3"/>
      <c r="O2386" s="3"/>
    </row>
    <row r="2387" spans="4:15" ht="15.75" thickBot="1">
      <c r="D2387" s="3"/>
      <c r="E2387" s="3"/>
      <c r="G2387" s="3"/>
      <c r="K2387" s="3"/>
      <c r="L2387" s="3"/>
      <c r="M2387" s="3"/>
      <c r="O2387" s="3"/>
    </row>
    <row r="2388" spans="4:15" ht="15.75" thickBot="1">
      <c r="D2388" s="3"/>
      <c r="E2388" s="3"/>
      <c r="G2388" s="3"/>
      <c r="K2388" s="3"/>
      <c r="L2388" s="3"/>
      <c r="M2388" s="3"/>
      <c r="O2388" s="3"/>
    </row>
    <row r="2389" spans="4:15" ht="15.75" thickBot="1">
      <c r="D2389" s="3"/>
      <c r="E2389" s="3"/>
      <c r="G2389" s="3"/>
      <c r="K2389" s="3"/>
      <c r="L2389" s="3"/>
      <c r="M2389" s="3"/>
      <c r="O2389" s="3"/>
    </row>
    <row r="2390" spans="4:15" ht="15.75" thickBot="1">
      <c r="D2390" s="3"/>
      <c r="E2390" s="3"/>
      <c r="G2390" s="3"/>
      <c r="K2390" s="3"/>
      <c r="L2390" s="3"/>
      <c r="M2390" s="3"/>
      <c r="O2390" s="3"/>
    </row>
    <row r="2391" spans="4:15" ht="15.75" thickBot="1">
      <c r="D2391" s="3"/>
      <c r="E2391" s="3"/>
      <c r="G2391" s="3"/>
      <c r="K2391" s="3"/>
      <c r="L2391" s="3"/>
      <c r="M2391" s="3"/>
      <c r="O2391" s="3"/>
    </row>
    <row r="2392" spans="4:15" ht="15.75" thickBot="1">
      <c r="D2392" s="3"/>
      <c r="E2392" s="3"/>
      <c r="G2392" s="3"/>
      <c r="K2392" s="3"/>
      <c r="L2392" s="3"/>
      <c r="M2392" s="3"/>
      <c r="O2392" s="3"/>
    </row>
    <row r="2393" spans="4:15" ht="15.75" thickBot="1">
      <c r="D2393" s="3"/>
      <c r="E2393" s="3"/>
      <c r="G2393" s="3"/>
      <c r="K2393" s="3"/>
      <c r="L2393" s="3"/>
      <c r="M2393" s="3"/>
      <c r="O2393" s="3"/>
    </row>
    <row r="2394" spans="4:15" ht="15.75" thickBot="1">
      <c r="D2394" s="3"/>
      <c r="E2394" s="3"/>
      <c r="G2394" s="3"/>
      <c r="K2394" s="3"/>
      <c r="L2394" s="3"/>
      <c r="M2394" s="3"/>
      <c r="O2394" s="3"/>
    </row>
    <row r="2395" spans="4:15" ht="15.75" thickBot="1">
      <c r="D2395" s="3"/>
      <c r="E2395" s="3"/>
      <c r="G2395" s="3"/>
      <c r="K2395" s="3"/>
      <c r="L2395" s="3"/>
      <c r="M2395" s="3"/>
      <c r="O2395" s="3"/>
    </row>
    <row r="2396" spans="4:15" ht="15.75" thickBot="1">
      <c r="D2396" s="3"/>
      <c r="E2396" s="3"/>
      <c r="G2396" s="3"/>
      <c r="K2396" s="3"/>
      <c r="L2396" s="3"/>
      <c r="M2396" s="3"/>
      <c r="O2396" s="3"/>
    </row>
    <row r="2397" spans="4:15" ht="15.75" thickBot="1">
      <c r="D2397" s="3"/>
      <c r="E2397" s="3"/>
      <c r="G2397" s="3"/>
      <c r="K2397" s="3"/>
      <c r="L2397" s="3"/>
      <c r="M2397" s="3"/>
      <c r="O2397" s="3"/>
    </row>
    <row r="2398" spans="4:15" ht="15.75" thickBot="1">
      <c r="D2398" s="3"/>
      <c r="E2398" s="3"/>
      <c r="G2398" s="3"/>
      <c r="K2398" s="3"/>
      <c r="L2398" s="3"/>
      <c r="M2398" s="3"/>
      <c r="O2398" s="3"/>
    </row>
    <row r="2399" spans="4:15" ht="15.75" thickBot="1">
      <c r="D2399" s="3"/>
      <c r="E2399" s="3"/>
      <c r="G2399" s="3"/>
      <c r="K2399" s="3"/>
      <c r="L2399" s="3"/>
      <c r="M2399" s="3"/>
      <c r="O2399" s="3"/>
    </row>
    <row r="2400" spans="4:15" ht="15.75" thickBot="1">
      <c r="D2400" s="3"/>
      <c r="E2400" s="3"/>
      <c r="G2400" s="3"/>
      <c r="K2400" s="3"/>
      <c r="L2400" s="3"/>
      <c r="M2400" s="3"/>
      <c r="O2400" s="3"/>
    </row>
    <row r="2401" spans="4:15" ht="15.75" thickBot="1">
      <c r="D2401" s="3"/>
      <c r="E2401" s="3"/>
      <c r="G2401" s="3"/>
      <c r="K2401" s="3"/>
      <c r="L2401" s="3"/>
      <c r="M2401" s="3"/>
      <c r="O2401" s="3"/>
    </row>
    <row r="2402" spans="4:15" ht="15.75" thickBot="1">
      <c r="D2402" s="3"/>
      <c r="E2402" s="3"/>
      <c r="G2402" s="3"/>
      <c r="K2402" s="3"/>
      <c r="L2402" s="3"/>
      <c r="M2402" s="3"/>
      <c r="O2402" s="3"/>
    </row>
    <row r="2403" spans="4:15" ht="15.75" thickBot="1">
      <c r="D2403" s="3"/>
      <c r="E2403" s="3"/>
      <c r="G2403" s="3"/>
      <c r="K2403" s="3"/>
      <c r="L2403" s="3"/>
      <c r="M2403" s="3"/>
      <c r="O2403" s="3"/>
    </row>
    <row r="2404" spans="4:15" ht="15.75" thickBot="1">
      <c r="D2404" s="3"/>
      <c r="E2404" s="3"/>
      <c r="G2404" s="3"/>
      <c r="K2404" s="3"/>
      <c r="L2404" s="3"/>
      <c r="M2404" s="3"/>
      <c r="O2404" s="3"/>
    </row>
    <row r="2405" spans="4:15" ht="15.75" thickBot="1">
      <c r="D2405" s="3"/>
      <c r="E2405" s="3"/>
      <c r="G2405" s="3"/>
      <c r="K2405" s="3"/>
      <c r="L2405" s="3"/>
      <c r="M2405" s="3"/>
      <c r="O2405" s="3"/>
    </row>
    <row r="2406" spans="4:15" ht="15.75" thickBot="1">
      <c r="D2406" s="3"/>
      <c r="E2406" s="3"/>
      <c r="G2406" s="3"/>
      <c r="K2406" s="3"/>
      <c r="L2406" s="3"/>
      <c r="M2406" s="3"/>
      <c r="O2406" s="3"/>
    </row>
    <row r="2407" spans="4:15" ht="15.75" thickBot="1">
      <c r="D2407" s="3"/>
      <c r="E2407" s="3"/>
      <c r="G2407" s="3"/>
      <c r="K2407" s="3"/>
      <c r="L2407" s="3"/>
      <c r="M2407" s="3"/>
      <c r="O2407" s="3"/>
    </row>
    <row r="2408" spans="4:15" ht="15.75" thickBot="1">
      <c r="D2408" s="3"/>
      <c r="E2408" s="3"/>
      <c r="G2408" s="3"/>
      <c r="K2408" s="3"/>
      <c r="L2408" s="3"/>
      <c r="M2408" s="3"/>
      <c r="O2408" s="3"/>
    </row>
    <row r="2409" spans="4:15" ht="15.75" thickBot="1">
      <c r="D2409" s="3"/>
      <c r="E2409" s="3"/>
      <c r="G2409" s="3"/>
      <c r="K2409" s="3"/>
      <c r="L2409" s="3"/>
      <c r="M2409" s="3"/>
      <c r="O2409" s="3"/>
    </row>
    <row r="2410" spans="4:15" ht="15.75" thickBot="1">
      <c r="D2410" s="3"/>
      <c r="E2410" s="3"/>
      <c r="G2410" s="3"/>
      <c r="K2410" s="3"/>
      <c r="L2410" s="3"/>
      <c r="M2410" s="3"/>
      <c r="O2410" s="3"/>
    </row>
    <row r="2411" spans="4:15" ht="15.75" thickBot="1">
      <c r="D2411" s="3"/>
      <c r="E2411" s="3"/>
      <c r="G2411" s="3"/>
      <c r="K2411" s="3"/>
      <c r="L2411" s="3"/>
      <c r="M2411" s="3"/>
      <c r="O2411" s="3"/>
    </row>
    <row r="2412" spans="4:15" ht="15.75" thickBot="1">
      <c r="D2412" s="3"/>
      <c r="E2412" s="3"/>
      <c r="G2412" s="3"/>
      <c r="K2412" s="3"/>
      <c r="L2412" s="3"/>
      <c r="M2412" s="3"/>
      <c r="O2412" s="3"/>
    </row>
    <row r="2413" spans="4:15" ht="15.75" thickBot="1">
      <c r="D2413" s="3"/>
      <c r="E2413" s="3"/>
      <c r="G2413" s="3"/>
      <c r="K2413" s="3"/>
      <c r="L2413" s="3"/>
      <c r="M2413" s="3"/>
      <c r="O2413" s="3"/>
    </row>
    <row r="2414" spans="4:15" ht="15.75" thickBot="1">
      <c r="D2414" s="3"/>
      <c r="E2414" s="3"/>
      <c r="G2414" s="3"/>
      <c r="K2414" s="3"/>
      <c r="L2414" s="3"/>
      <c r="M2414" s="3"/>
      <c r="O2414" s="3"/>
    </row>
    <row r="2415" spans="4:15" ht="15.75" thickBot="1">
      <c r="D2415" s="3"/>
      <c r="E2415" s="3"/>
      <c r="G2415" s="3"/>
      <c r="K2415" s="3"/>
      <c r="L2415" s="3"/>
      <c r="M2415" s="3"/>
      <c r="O2415" s="3"/>
    </row>
    <row r="2416" spans="4:15" ht="15.75" thickBot="1">
      <c r="D2416" s="3"/>
      <c r="E2416" s="3"/>
      <c r="G2416" s="3"/>
      <c r="K2416" s="3"/>
      <c r="L2416" s="3"/>
      <c r="M2416" s="3"/>
      <c r="O2416" s="3"/>
    </row>
    <row r="2417" spans="4:15" ht="15.75" thickBot="1">
      <c r="D2417" s="3"/>
      <c r="E2417" s="3"/>
      <c r="G2417" s="3"/>
      <c r="K2417" s="3"/>
      <c r="L2417" s="3"/>
      <c r="M2417" s="3"/>
      <c r="O2417" s="3"/>
    </row>
    <row r="2418" spans="4:15" ht="15.75" thickBot="1">
      <c r="D2418" s="3"/>
      <c r="E2418" s="3"/>
      <c r="G2418" s="3"/>
      <c r="K2418" s="3"/>
      <c r="L2418" s="3"/>
      <c r="M2418" s="3"/>
      <c r="O2418" s="3"/>
    </row>
    <row r="2419" spans="4:15" ht="15.75" thickBot="1">
      <c r="D2419" s="3"/>
      <c r="E2419" s="3"/>
      <c r="G2419" s="3"/>
      <c r="K2419" s="3"/>
      <c r="L2419" s="3"/>
      <c r="M2419" s="3"/>
      <c r="O2419" s="3"/>
    </row>
    <row r="2420" spans="4:15" ht="15.75" thickBot="1">
      <c r="D2420" s="3"/>
      <c r="G2420" s="3"/>
      <c r="K2420" s="3"/>
      <c r="L2420" s="3"/>
      <c r="M2420" s="3"/>
      <c r="O2420" s="3"/>
    </row>
    <row r="2421" spans="4:15" ht="15.75" thickBot="1">
      <c r="D2421" s="3"/>
      <c r="G2421" s="3"/>
      <c r="K2421" s="3"/>
      <c r="L2421" s="3"/>
      <c r="M2421" s="3"/>
      <c r="O2421" s="3"/>
    </row>
    <row r="2422" spans="4:15" ht="15.75" thickBot="1">
      <c r="D2422" s="3"/>
      <c r="G2422" s="3"/>
      <c r="K2422" s="3"/>
      <c r="L2422" s="3"/>
      <c r="M2422" s="3"/>
      <c r="O2422" s="3"/>
    </row>
    <row r="2423" spans="4:15" ht="15.75" thickBot="1">
      <c r="D2423" s="3"/>
      <c r="G2423" s="3"/>
      <c r="K2423" s="3"/>
      <c r="L2423" s="3"/>
      <c r="M2423" s="3"/>
      <c r="O2423" s="3"/>
    </row>
    <row r="2424" spans="4:15" ht="15.75" thickBot="1">
      <c r="D2424" s="3"/>
      <c r="G2424" s="3"/>
      <c r="K2424" s="3"/>
      <c r="L2424" s="3"/>
      <c r="M2424" s="3"/>
      <c r="O2424" s="3"/>
    </row>
    <row r="2425" spans="4:15" ht="15.75" thickBot="1">
      <c r="D2425" s="3"/>
      <c r="G2425" s="3"/>
      <c r="K2425" s="3"/>
      <c r="L2425" s="3"/>
      <c r="M2425" s="3"/>
      <c r="O2425" s="3"/>
    </row>
    <row r="2426" spans="4:15" ht="15.75" thickBot="1">
      <c r="D2426" s="3"/>
      <c r="G2426" s="3"/>
      <c r="K2426" s="3"/>
      <c r="L2426" s="3"/>
      <c r="M2426" s="3"/>
      <c r="O2426" s="3"/>
    </row>
    <row r="2427" spans="4:15" ht="15.75" thickBot="1">
      <c r="D2427" s="3"/>
      <c r="G2427" s="3"/>
      <c r="K2427" s="3"/>
      <c r="L2427" s="3"/>
      <c r="M2427" s="3"/>
      <c r="O2427" s="3"/>
    </row>
    <row r="2428" spans="4:15" ht="15.75" thickBot="1">
      <c r="D2428" s="3"/>
      <c r="G2428" s="3"/>
      <c r="K2428" s="3"/>
      <c r="L2428" s="3"/>
      <c r="M2428" s="3"/>
      <c r="O2428" s="3"/>
    </row>
    <row r="2429" spans="4:15" ht="15.75" thickBot="1">
      <c r="D2429" s="3"/>
      <c r="G2429" s="3"/>
      <c r="K2429" s="3"/>
      <c r="L2429" s="3"/>
      <c r="M2429" s="3"/>
      <c r="O2429" s="3"/>
    </row>
    <row r="2430" spans="4:15" ht="15.75" thickBot="1">
      <c r="D2430" s="3"/>
      <c r="G2430" s="3"/>
      <c r="K2430" s="3"/>
      <c r="L2430" s="3"/>
      <c r="M2430" s="3"/>
      <c r="O2430" s="3"/>
    </row>
    <row r="2431" spans="4:15" ht="15.75" thickBot="1">
      <c r="D2431" s="3"/>
      <c r="G2431" s="3"/>
      <c r="K2431" s="3"/>
      <c r="L2431" s="3"/>
      <c r="M2431" s="3"/>
      <c r="O2431" s="3"/>
    </row>
    <row r="2432" spans="4:15" ht="15.75" thickBot="1">
      <c r="D2432" s="3"/>
      <c r="G2432" s="3"/>
      <c r="K2432" s="3"/>
      <c r="L2432" s="3"/>
      <c r="M2432" s="3"/>
      <c r="O2432" s="3"/>
    </row>
    <row r="2433" spans="4:15" ht="15.75" thickBot="1">
      <c r="D2433" s="3"/>
      <c r="G2433" s="3"/>
      <c r="K2433" s="3"/>
      <c r="L2433" s="3"/>
      <c r="M2433" s="3"/>
      <c r="O2433" s="3"/>
    </row>
    <row r="2434" spans="4:15" ht="15.75" thickBot="1">
      <c r="D2434" s="3"/>
      <c r="G2434" s="3"/>
      <c r="K2434" s="3"/>
      <c r="L2434" s="3"/>
      <c r="M2434" s="3"/>
      <c r="O2434" s="3"/>
    </row>
    <row r="2435" spans="4:15" ht="15.75" thickBot="1">
      <c r="D2435" s="3"/>
      <c r="G2435" s="3"/>
      <c r="K2435" s="3"/>
      <c r="L2435" s="3"/>
      <c r="M2435" s="3"/>
      <c r="O2435" s="3"/>
    </row>
    <row r="2436" spans="4:15" ht="15.75" thickBot="1">
      <c r="D2436" s="3"/>
      <c r="G2436" s="3"/>
      <c r="K2436" s="3"/>
      <c r="L2436" s="3"/>
      <c r="M2436" s="3"/>
      <c r="O2436" s="3"/>
    </row>
    <row r="2437" spans="4:15" ht="15.75" thickBot="1">
      <c r="D2437" s="3"/>
      <c r="G2437" s="3"/>
      <c r="K2437" s="3"/>
      <c r="L2437" s="3"/>
      <c r="M2437" s="3"/>
      <c r="O2437" s="3"/>
    </row>
    <row r="2438" spans="4:15" ht="15.75" thickBot="1">
      <c r="D2438" s="3"/>
      <c r="G2438" s="3"/>
      <c r="K2438" s="3"/>
      <c r="L2438" s="3"/>
      <c r="M2438" s="3"/>
      <c r="O2438" s="3"/>
    </row>
    <row r="2439" spans="4:15" ht="15.75" thickBot="1">
      <c r="D2439" s="3"/>
      <c r="G2439" s="3"/>
      <c r="K2439" s="3"/>
      <c r="L2439" s="3"/>
      <c r="M2439" s="3"/>
      <c r="O2439" s="3"/>
    </row>
    <row r="2440" spans="4:15" ht="15.75" thickBot="1">
      <c r="D2440" s="3"/>
      <c r="G2440" s="3"/>
      <c r="K2440" s="3"/>
      <c r="L2440" s="3"/>
      <c r="M2440" s="3"/>
      <c r="O2440" s="3"/>
    </row>
    <row r="2441" spans="4:15" ht="15.75" thickBot="1">
      <c r="D2441" s="3"/>
      <c r="G2441" s="3"/>
      <c r="K2441" s="3"/>
      <c r="L2441" s="3"/>
      <c r="M2441" s="3"/>
      <c r="O2441" s="3"/>
    </row>
    <row r="2442" spans="4:15" ht="15.75" thickBot="1">
      <c r="D2442" s="3"/>
      <c r="G2442" s="3"/>
      <c r="K2442" s="3"/>
      <c r="L2442" s="3"/>
      <c r="M2442" s="3"/>
      <c r="O2442" s="3"/>
    </row>
    <row r="2443" spans="4:15" ht="15.75" thickBot="1">
      <c r="D2443" s="3"/>
      <c r="G2443" s="3"/>
      <c r="K2443" s="3"/>
      <c r="L2443" s="3"/>
      <c r="M2443" s="3"/>
      <c r="O2443" s="3"/>
    </row>
    <row r="2444" spans="4:15" ht="15.75" thickBot="1">
      <c r="D2444" s="3"/>
      <c r="G2444" s="3"/>
      <c r="K2444" s="3"/>
      <c r="L2444" s="3"/>
      <c r="M2444" s="3"/>
      <c r="O2444" s="3"/>
    </row>
    <row r="2445" spans="4:15" ht="15.75" thickBot="1">
      <c r="D2445" s="3"/>
      <c r="G2445" s="3"/>
      <c r="K2445" s="3"/>
      <c r="L2445" s="3"/>
      <c r="M2445" s="3"/>
      <c r="O2445" s="3"/>
    </row>
    <row r="2446" spans="4:15" ht="15.75" thickBot="1">
      <c r="D2446" s="3"/>
      <c r="G2446" s="3"/>
      <c r="K2446" s="3"/>
      <c r="L2446" s="3"/>
      <c r="M2446" s="3"/>
      <c r="O2446" s="3"/>
    </row>
    <row r="2447" spans="4:15" ht="15.75" thickBot="1">
      <c r="D2447" s="3"/>
      <c r="G2447" s="3"/>
      <c r="K2447" s="3"/>
      <c r="L2447" s="3"/>
      <c r="M2447" s="3"/>
      <c r="O2447" s="3"/>
    </row>
    <row r="2448" spans="4:15" ht="15.75" thickBot="1">
      <c r="D2448" s="3"/>
      <c r="G2448" s="3"/>
      <c r="K2448" s="3"/>
      <c r="L2448" s="3"/>
      <c r="M2448" s="3"/>
      <c r="O2448" s="3"/>
    </row>
    <row r="2449" spans="4:15" ht="15.75" thickBot="1">
      <c r="D2449" s="3"/>
      <c r="G2449" s="3"/>
      <c r="K2449" s="3"/>
      <c r="L2449" s="3"/>
      <c r="M2449" s="3"/>
      <c r="O2449" s="3"/>
    </row>
    <row r="2450" spans="4:15" ht="15.75" thickBot="1">
      <c r="D2450" s="3"/>
      <c r="G2450" s="3"/>
      <c r="K2450" s="3"/>
      <c r="L2450" s="3"/>
      <c r="M2450" s="3"/>
      <c r="O2450" s="3"/>
    </row>
    <row r="2451" spans="4:15" ht="15.75" thickBot="1">
      <c r="D2451" s="3"/>
      <c r="G2451" s="3"/>
      <c r="K2451" s="3"/>
      <c r="L2451" s="3"/>
      <c r="M2451" s="3"/>
      <c r="O2451" s="3"/>
    </row>
    <row r="2452" spans="4:15" ht="15.75" thickBot="1">
      <c r="D2452" s="3"/>
      <c r="G2452" s="3"/>
      <c r="K2452" s="3"/>
      <c r="L2452" s="3"/>
      <c r="M2452" s="3"/>
      <c r="O2452" s="3"/>
    </row>
    <row r="2453" spans="4:15" ht="15.75" thickBot="1">
      <c r="D2453" s="3"/>
      <c r="G2453" s="3"/>
      <c r="K2453" s="3"/>
      <c r="L2453" s="3"/>
      <c r="M2453" s="3"/>
      <c r="O2453" s="3"/>
    </row>
    <row r="2454" spans="4:15" ht="15.75" thickBot="1">
      <c r="D2454" s="3"/>
      <c r="G2454" s="3"/>
      <c r="K2454" s="3"/>
      <c r="L2454" s="3"/>
      <c r="M2454" s="3"/>
      <c r="O2454" s="3"/>
    </row>
    <row r="2455" spans="4:15" ht="15.75" thickBot="1">
      <c r="D2455" s="3"/>
      <c r="G2455" s="3"/>
      <c r="K2455" s="3"/>
      <c r="L2455" s="3"/>
      <c r="M2455" s="3"/>
      <c r="O2455" s="3"/>
    </row>
    <row r="2456" spans="4:15" ht="15.75" thickBot="1">
      <c r="D2456" s="3"/>
      <c r="G2456" s="3"/>
      <c r="K2456" s="3"/>
      <c r="L2456" s="3"/>
      <c r="M2456" s="3"/>
      <c r="O2456" s="3"/>
    </row>
    <row r="2457" spans="4:15" ht="15.75" thickBot="1">
      <c r="D2457" s="3"/>
      <c r="G2457" s="3"/>
      <c r="K2457" s="3"/>
      <c r="L2457" s="3"/>
      <c r="M2457" s="3"/>
      <c r="O2457" s="3"/>
    </row>
    <row r="2458" spans="4:15" ht="15.75" thickBot="1">
      <c r="D2458" s="3"/>
      <c r="G2458" s="3"/>
      <c r="K2458" s="3"/>
      <c r="L2458" s="3"/>
      <c r="M2458" s="3"/>
      <c r="O2458" s="3"/>
    </row>
    <row r="2459" spans="4:15" ht="15.75" thickBot="1">
      <c r="D2459" s="3"/>
      <c r="G2459" s="3"/>
      <c r="K2459" s="3"/>
      <c r="L2459" s="3"/>
      <c r="M2459" s="3"/>
      <c r="O2459" s="3"/>
    </row>
    <row r="2460" spans="4:15" ht="15.75" thickBot="1">
      <c r="D2460" s="3"/>
      <c r="G2460" s="3"/>
      <c r="K2460" s="3"/>
      <c r="L2460" s="3"/>
      <c r="M2460" s="3"/>
      <c r="O2460" s="3"/>
    </row>
    <row r="2461" spans="4:15" ht="15.75" thickBot="1">
      <c r="D2461" s="3"/>
      <c r="G2461" s="3"/>
      <c r="K2461" s="3"/>
      <c r="L2461" s="3"/>
      <c r="M2461" s="3"/>
      <c r="O2461" s="3"/>
    </row>
    <row r="2462" spans="4:15" ht="15.75" thickBot="1">
      <c r="D2462" s="3"/>
      <c r="G2462" s="3"/>
      <c r="K2462" s="3"/>
      <c r="L2462" s="3"/>
      <c r="M2462" s="3"/>
      <c r="O2462" s="3"/>
    </row>
    <row r="2463" spans="4:15" ht="15.75" thickBot="1">
      <c r="D2463" s="3"/>
      <c r="G2463" s="3"/>
      <c r="K2463" s="3"/>
      <c r="L2463" s="3"/>
      <c r="M2463" s="3"/>
      <c r="O2463" s="3"/>
    </row>
    <row r="2464" spans="4:15" ht="15.75" thickBot="1">
      <c r="D2464" s="3"/>
      <c r="G2464" s="3"/>
      <c r="K2464" s="3"/>
      <c r="L2464" s="3"/>
      <c r="M2464" s="3"/>
      <c r="O2464" s="3"/>
    </row>
    <row r="2465" spans="4:15" ht="15.75" thickBot="1">
      <c r="D2465" s="3"/>
      <c r="G2465" s="3"/>
      <c r="K2465" s="3"/>
      <c r="L2465" s="3"/>
      <c r="M2465" s="3"/>
      <c r="O2465" s="3"/>
    </row>
    <row r="2466" spans="4:15" ht="15.75" thickBot="1">
      <c r="D2466" s="3"/>
      <c r="G2466" s="3"/>
      <c r="K2466" s="3"/>
      <c r="L2466" s="3"/>
      <c r="M2466" s="3"/>
      <c r="O2466" s="3"/>
    </row>
    <row r="2467" spans="4:15" ht="15.75" thickBot="1">
      <c r="D2467" s="3"/>
      <c r="G2467" s="3"/>
      <c r="K2467" s="3"/>
      <c r="L2467" s="3"/>
      <c r="M2467" s="3"/>
      <c r="O2467" s="3"/>
    </row>
    <row r="2468" spans="4:15" ht="15.75" thickBot="1">
      <c r="D2468" s="3"/>
      <c r="G2468" s="3"/>
      <c r="K2468" s="3"/>
      <c r="L2468" s="3"/>
      <c r="M2468" s="3"/>
      <c r="O2468" s="3"/>
    </row>
    <row r="2469" spans="4:15" ht="15.75" thickBot="1">
      <c r="D2469" s="3"/>
      <c r="G2469" s="3"/>
      <c r="K2469" s="3"/>
      <c r="L2469" s="3"/>
      <c r="M2469" s="3"/>
      <c r="O2469" s="3"/>
    </row>
    <row r="2470" spans="4:15" ht="15.75" thickBot="1">
      <c r="D2470" s="3"/>
      <c r="G2470" s="3"/>
      <c r="K2470" s="3"/>
      <c r="L2470" s="3"/>
      <c r="M2470" s="3"/>
      <c r="O2470" s="3"/>
    </row>
    <row r="2471" spans="4:15" ht="15.75" thickBot="1">
      <c r="D2471" s="3"/>
      <c r="G2471" s="3"/>
      <c r="K2471" s="3"/>
      <c r="L2471" s="3"/>
      <c r="M2471" s="3"/>
      <c r="O2471" s="3"/>
    </row>
    <row r="2472" spans="4:15" ht="15.75" thickBot="1">
      <c r="D2472" s="3"/>
      <c r="G2472" s="3"/>
      <c r="K2472" s="3"/>
      <c r="L2472" s="3"/>
      <c r="M2472" s="3"/>
      <c r="O2472" s="3"/>
    </row>
    <row r="2473" spans="4:15" ht="15.75" thickBot="1">
      <c r="D2473" s="3"/>
      <c r="G2473" s="3"/>
      <c r="K2473" s="3"/>
      <c r="L2473" s="3"/>
      <c r="M2473" s="3"/>
      <c r="O2473" s="3"/>
    </row>
    <row r="2474" spans="4:15" ht="15.75" thickBot="1">
      <c r="D2474" s="3"/>
      <c r="G2474" s="3"/>
      <c r="K2474" s="3"/>
      <c r="L2474" s="3"/>
      <c r="M2474" s="3"/>
      <c r="O2474" s="3"/>
    </row>
    <row r="2475" spans="4:15" ht="15.75" thickBot="1">
      <c r="D2475" s="3"/>
      <c r="G2475" s="3"/>
      <c r="K2475" s="3"/>
      <c r="L2475" s="3"/>
      <c r="M2475" s="3"/>
      <c r="O2475" s="3"/>
    </row>
    <row r="2476" spans="4:15" ht="15.75" thickBot="1">
      <c r="D2476" s="3"/>
      <c r="G2476" s="3"/>
      <c r="K2476" s="3"/>
      <c r="L2476" s="3"/>
      <c r="M2476" s="3"/>
      <c r="O2476" s="3"/>
    </row>
    <row r="2477" spans="4:15" ht="15.75" thickBot="1">
      <c r="D2477" s="3"/>
      <c r="G2477" s="3"/>
      <c r="K2477" s="3"/>
      <c r="L2477" s="3"/>
      <c r="M2477" s="3"/>
      <c r="O2477" s="3"/>
    </row>
    <row r="2478" spans="4:15" ht="15.75" thickBot="1">
      <c r="D2478" s="3"/>
      <c r="G2478" s="3"/>
      <c r="K2478" s="3"/>
      <c r="L2478" s="3"/>
      <c r="M2478" s="3"/>
      <c r="O2478" s="3"/>
    </row>
    <row r="2479" spans="4:15" ht="15.75" thickBot="1">
      <c r="D2479" s="3"/>
      <c r="G2479" s="3"/>
      <c r="K2479" s="3"/>
      <c r="L2479" s="3"/>
      <c r="M2479" s="3"/>
      <c r="O2479" s="3"/>
    </row>
    <row r="2480" spans="4:15" ht="15.75" thickBot="1">
      <c r="D2480" s="3"/>
      <c r="G2480" s="3"/>
      <c r="K2480" s="3"/>
      <c r="L2480" s="3"/>
      <c r="M2480" s="3"/>
      <c r="O2480" s="3"/>
    </row>
    <row r="2481" spans="4:15" ht="15.75" thickBot="1">
      <c r="D2481" s="3"/>
      <c r="G2481" s="3"/>
      <c r="K2481" s="3"/>
      <c r="L2481" s="3"/>
      <c r="M2481" s="3"/>
      <c r="O2481" s="3"/>
    </row>
    <row r="2482" spans="4:15" ht="15.75" thickBot="1">
      <c r="D2482" s="3"/>
      <c r="G2482" s="3"/>
      <c r="K2482" s="3"/>
      <c r="L2482" s="3"/>
      <c r="M2482" s="3"/>
      <c r="O2482" s="3"/>
    </row>
    <row r="2483" spans="4:15" ht="15.75" thickBot="1">
      <c r="D2483" s="3"/>
      <c r="G2483" s="3"/>
      <c r="K2483" s="3"/>
      <c r="L2483" s="3"/>
      <c r="M2483" s="3"/>
      <c r="O2483" s="3"/>
    </row>
    <row r="2484" spans="4:15" ht="15.75" thickBot="1">
      <c r="D2484" s="3"/>
      <c r="G2484" s="3"/>
      <c r="K2484" s="3"/>
      <c r="L2484" s="3"/>
      <c r="M2484" s="3"/>
      <c r="O2484" s="3"/>
    </row>
    <row r="2485" spans="4:15" ht="15.75" thickBot="1">
      <c r="D2485" s="3"/>
      <c r="G2485" s="3"/>
      <c r="K2485" s="3"/>
      <c r="L2485" s="3"/>
      <c r="M2485" s="3"/>
      <c r="O2485" s="3"/>
    </row>
    <row r="2486" spans="4:15" ht="15.75" thickBot="1">
      <c r="D2486" s="3"/>
      <c r="G2486" s="3"/>
      <c r="K2486" s="3"/>
      <c r="L2486" s="3"/>
      <c r="M2486" s="3"/>
      <c r="O2486" s="3"/>
    </row>
    <row r="2487" spans="4:15" ht="15.75" thickBot="1">
      <c r="D2487" s="3"/>
      <c r="G2487" s="3"/>
      <c r="K2487" s="3"/>
      <c r="L2487" s="3"/>
      <c r="M2487" s="3"/>
      <c r="O2487" s="3"/>
    </row>
    <row r="2488" spans="4:15" ht="15.75" thickBot="1">
      <c r="D2488" s="3"/>
      <c r="G2488" s="3"/>
      <c r="K2488" s="3"/>
      <c r="L2488" s="3"/>
      <c r="M2488" s="3"/>
      <c r="O2488" s="3"/>
    </row>
    <row r="2489" spans="4:15" ht="15.75" thickBot="1">
      <c r="D2489" s="3"/>
      <c r="G2489" s="3"/>
      <c r="K2489" s="3"/>
      <c r="L2489" s="3"/>
      <c r="M2489" s="3"/>
      <c r="O2489" s="3"/>
    </row>
    <row r="2490" spans="4:15" ht="15.75" thickBot="1">
      <c r="D2490" s="3"/>
      <c r="G2490" s="3"/>
      <c r="K2490" s="3"/>
      <c r="L2490" s="3"/>
      <c r="M2490" s="3"/>
      <c r="O2490" s="3"/>
    </row>
    <row r="2491" spans="4:15" ht="15.75" thickBot="1">
      <c r="D2491" s="3"/>
      <c r="G2491" s="3"/>
      <c r="K2491" s="3"/>
      <c r="L2491" s="3"/>
      <c r="M2491" s="3"/>
      <c r="O2491" s="3"/>
    </row>
    <row r="2492" spans="4:15" ht="15.75" thickBot="1">
      <c r="D2492" s="3"/>
      <c r="G2492" s="3"/>
      <c r="K2492" s="3"/>
      <c r="L2492" s="3"/>
      <c r="M2492" s="3"/>
      <c r="O2492" s="3"/>
    </row>
    <row r="2493" spans="4:15" ht="15.75" thickBot="1">
      <c r="D2493" s="3"/>
      <c r="G2493" s="3"/>
      <c r="K2493" s="3"/>
      <c r="L2493" s="3"/>
      <c r="M2493" s="3"/>
      <c r="O2493" s="3"/>
    </row>
    <row r="2494" spans="4:15" ht="15.75" thickBot="1">
      <c r="D2494" s="3"/>
      <c r="G2494" s="3"/>
      <c r="K2494" s="3"/>
      <c r="L2494" s="3"/>
      <c r="M2494" s="3"/>
      <c r="O2494" s="3"/>
    </row>
    <row r="2495" spans="4:15" ht="15.75" thickBot="1">
      <c r="D2495" s="3"/>
      <c r="G2495" s="3"/>
      <c r="K2495" s="3"/>
      <c r="L2495" s="3"/>
      <c r="M2495" s="3"/>
      <c r="O2495" s="3"/>
    </row>
    <row r="2496" spans="4:15" ht="15.75" thickBot="1">
      <c r="D2496" s="3"/>
      <c r="G2496" s="3"/>
      <c r="K2496" s="3"/>
      <c r="L2496" s="3"/>
      <c r="M2496" s="3"/>
      <c r="O2496" s="3"/>
    </row>
    <row r="2497" spans="4:15" ht="15.75" thickBot="1">
      <c r="D2497" s="3"/>
      <c r="G2497" s="3"/>
      <c r="K2497" s="3"/>
      <c r="L2497" s="3"/>
      <c r="M2497" s="3"/>
      <c r="O2497" s="3"/>
    </row>
    <row r="2498" spans="4:15" ht="15.75" thickBot="1">
      <c r="D2498" s="3"/>
      <c r="G2498" s="3"/>
      <c r="K2498" s="3"/>
      <c r="L2498" s="3"/>
      <c r="M2498" s="3"/>
      <c r="O2498" s="3"/>
    </row>
    <row r="2499" spans="4:15" ht="15.75" thickBot="1">
      <c r="D2499" s="3"/>
      <c r="G2499" s="3"/>
      <c r="K2499" s="3"/>
      <c r="L2499" s="3"/>
      <c r="M2499" s="3"/>
      <c r="O2499" s="3"/>
    </row>
    <row r="2500" spans="4:15" ht="15.75" thickBot="1">
      <c r="D2500" s="3"/>
      <c r="G2500" s="3"/>
      <c r="K2500" s="3"/>
      <c r="L2500" s="3"/>
      <c r="M2500" s="3"/>
      <c r="O2500" s="3"/>
    </row>
    <row r="2501" spans="4:15" ht="15.75" thickBot="1">
      <c r="D2501" s="3"/>
      <c r="G2501" s="3"/>
      <c r="K2501" s="3"/>
      <c r="L2501" s="3"/>
      <c r="M2501" s="3"/>
      <c r="O2501" s="3"/>
    </row>
    <row r="2502" spans="4:15" ht="15.75" thickBot="1">
      <c r="D2502" s="3"/>
      <c r="G2502" s="3"/>
      <c r="K2502" s="3"/>
      <c r="L2502" s="3"/>
      <c r="M2502" s="3"/>
      <c r="O2502" s="3"/>
    </row>
    <row r="2503" spans="4:15" ht="15.75" thickBot="1">
      <c r="D2503" s="3"/>
      <c r="G2503" s="3"/>
      <c r="K2503" s="3"/>
      <c r="L2503" s="3"/>
      <c r="M2503" s="3"/>
      <c r="O2503" s="3"/>
    </row>
    <row r="2504" spans="4:15" ht="15.75" thickBot="1">
      <c r="D2504" s="3"/>
      <c r="G2504" s="3"/>
      <c r="K2504" s="3"/>
      <c r="L2504" s="3"/>
      <c r="M2504" s="3"/>
      <c r="O2504" s="3"/>
    </row>
    <row r="2505" spans="4:15" ht="15.75" thickBot="1">
      <c r="D2505" s="3"/>
      <c r="G2505" s="3"/>
      <c r="K2505" s="3"/>
      <c r="L2505" s="3"/>
      <c r="M2505" s="3"/>
      <c r="O2505" s="3"/>
    </row>
    <row r="2506" spans="4:15" ht="15.75" thickBot="1">
      <c r="D2506" s="3"/>
      <c r="G2506" s="3"/>
      <c r="K2506" s="3"/>
      <c r="L2506" s="3"/>
      <c r="M2506" s="3"/>
      <c r="O2506" s="3"/>
    </row>
    <row r="2507" spans="4:15" ht="15.75" thickBot="1">
      <c r="D2507" s="3"/>
      <c r="G2507" s="3"/>
      <c r="K2507" s="3"/>
      <c r="L2507" s="3"/>
      <c r="M2507" s="3"/>
      <c r="O2507" s="3"/>
    </row>
    <row r="2508" spans="4:15" ht="15.75" thickBot="1">
      <c r="D2508" s="3"/>
      <c r="G2508" s="3"/>
      <c r="K2508" s="3"/>
      <c r="L2508" s="3"/>
      <c r="M2508" s="3"/>
      <c r="O2508" s="3"/>
    </row>
    <row r="2509" spans="4:15" ht="15.75" thickBot="1">
      <c r="D2509" s="3"/>
      <c r="G2509" s="3"/>
      <c r="K2509" s="3"/>
      <c r="L2509" s="3"/>
      <c r="M2509" s="3"/>
      <c r="O2509" s="3"/>
    </row>
    <row r="2510" spans="4:15" ht="15.75" thickBot="1">
      <c r="D2510" s="3"/>
      <c r="G2510" s="3"/>
      <c r="K2510" s="3"/>
      <c r="L2510" s="3"/>
      <c r="M2510" s="3"/>
      <c r="O2510" s="3"/>
    </row>
    <row r="2511" spans="4:15" ht="15.75" thickBot="1">
      <c r="D2511" s="3"/>
      <c r="G2511" s="3"/>
      <c r="K2511" s="3"/>
      <c r="L2511" s="3"/>
      <c r="M2511" s="3"/>
      <c r="O2511" s="3"/>
    </row>
    <row r="2512" spans="4:15" ht="15.75" thickBot="1">
      <c r="D2512" s="3"/>
      <c r="G2512" s="3"/>
      <c r="K2512" s="3"/>
      <c r="L2512" s="3"/>
      <c r="M2512" s="3"/>
      <c r="O2512" s="3"/>
    </row>
    <row r="2513" spans="4:15" ht="15.75" thickBot="1">
      <c r="D2513" s="3"/>
      <c r="G2513" s="3"/>
      <c r="K2513" s="3"/>
      <c r="L2513" s="3"/>
      <c r="M2513" s="3"/>
      <c r="O2513" s="3"/>
    </row>
    <row r="2514" spans="4:15" ht="15.75" thickBot="1">
      <c r="D2514" s="3"/>
      <c r="G2514" s="3"/>
      <c r="K2514" s="3"/>
      <c r="L2514" s="3"/>
      <c r="M2514" s="3"/>
      <c r="O2514" s="3"/>
    </row>
    <row r="2515" spans="4:15" ht="15.75" thickBot="1">
      <c r="D2515" s="3"/>
      <c r="G2515" s="3"/>
      <c r="K2515" s="3"/>
      <c r="L2515" s="3"/>
      <c r="M2515" s="3"/>
      <c r="O2515" s="3"/>
    </row>
    <row r="2516" spans="4:15" ht="15.75" thickBot="1">
      <c r="D2516" s="3"/>
      <c r="G2516" s="3"/>
      <c r="K2516" s="3"/>
      <c r="L2516" s="3"/>
      <c r="M2516" s="3"/>
      <c r="O2516" s="3"/>
    </row>
    <row r="2517" spans="4:15" ht="15.75" thickBot="1">
      <c r="D2517" s="3"/>
      <c r="G2517" s="3"/>
      <c r="K2517" s="3"/>
      <c r="L2517" s="3"/>
      <c r="M2517" s="3"/>
      <c r="O2517" s="3"/>
    </row>
    <row r="2518" spans="4:15" ht="15.75" thickBot="1">
      <c r="D2518" s="3"/>
      <c r="G2518" s="3"/>
      <c r="K2518" s="3"/>
      <c r="L2518" s="3"/>
      <c r="M2518" s="3"/>
      <c r="O2518" s="3"/>
    </row>
    <row r="2519" spans="4:15" ht="15.75" thickBot="1">
      <c r="D2519" s="3"/>
      <c r="G2519" s="3"/>
      <c r="K2519" s="3"/>
      <c r="L2519" s="3"/>
      <c r="M2519" s="3"/>
      <c r="O2519" s="3"/>
    </row>
    <row r="2520" spans="4:15" ht="15.75" thickBot="1">
      <c r="D2520" s="3"/>
      <c r="G2520" s="3"/>
      <c r="K2520" s="3"/>
      <c r="L2520" s="3"/>
      <c r="M2520" s="3"/>
      <c r="O2520" s="3"/>
    </row>
    <row r="2521" spans="4:15" ht="15.75" thickBot="1">
      <c r="D2521" s="3"/>
      <c r="G2521" s="3"/>
      <c r="K2521" s="3"/>
      <c r="L2521" s="3"/>
      <c r="M2521" s="3"/>
      <c r="O2521" s="3"/>
    </row>
    <row r="2522" spans="4:15" ht="15.75" thickBot="1">
      <c r="D2522" s="3"/>
      <c r="G2522" s="3"/>
      <c r="K2522" s="3"/>
      <c r="L2522" s="3"/>
      <c r="M2522" s="3"/>
      <c r="O2522" s="3"/>
    </row>
    <row r="2523" spans="4:15" ht="15.75" thickBot="1">
      <c r="D2523" s="3"/>
      <c r="G2523" s="3"/>
      <c r="K2523" s="3"/>
      <c r="L2523" s="3"/>
      <c r="M2523" s="3"/>
      <c r="O2523" s="3"/>
    </row>
    <row r="2524" spans="4:15" ht="15.75" thickBot="1">
      <c r="D2524" s="3"/>
      <c r="G2524" s="3"/>
      <c r="K2524" s="3"/>
      <c r="L2524" s="3"/>
      <c r="M2524" s="3"/>
      <c r="O2524" s="3"/>
    </row>
    <row r="2525" spans="4:15" ht="15.75" thickBot="1">
      <c r="D2525" s="3"/>
      <c r="G2525" s="3"/>
      <c r="K2525" s="3"/>
      <c r="L2525" s="3"/>
      <c r="M2525" s="3"/>
      <c r="O2525" s="3"/>
    </row>
    <row r="2526" spans="4:15" ht="15.75" thickBot="1">
      <c r="D2526" s="3"/>
      <c r="G2526" s="3"/>
      <c r="K2526" s="3"/>
      <c r="L2526" s="3"/>
      <c r="M2526" s="3"/>
      <c r="O2526" s="3"/>
    </row>
    <row r="2527" spans="4:15" ht="15.75" thickBot="1">
      <c r="D2527" s="3"/>
      <c r="G2527" s="3"/>
      <c r="K2527" s="3"/>
      <c r="L2527" s="3"/>
      <c r="M2527" s="3"/>
      <c r="O2527" s="3"/>
    </row>
    <row r="2528" spans="4:15" ht="15.75" thickBot="1">
      <c r="D2528" s="3"/>
      <c r="G2528" s="3"/>
      <c r="K2528" s="3"/>
      <c r="L2528" s="3"/>
      <c r="M2528" s="3"/>
      <c r="O2528" s="3"/>
    </row>
    <row r="2529" spans="4:15" ht="15.75" thickBot="1">
      <c r="D2529" s="3"/>
      <c r="G2529" s="3"/>
      <c r="K2529" s="3"/>
      <c r="L2529" s="3"/>
      <c r="M2529" s="3"/>
      <c r="O2529" s="3"/>
    </row>
    <row r="2530" spans="4:15" ht="15.75" thickBot="1">
      <c r="D2530" s="3"/>
      <c r="G2530" s="3"/>
      <c r="K2530" s="3"/>
      <c r="L2530" s="3"/>
      <c r="M2530" s="3"/>
      <c r="O2530" s="3"/>
    </row>
    <row r="2531" spans="4:15" ht="15.75" thickBot="1">
      <c r="D2531" s="3"/>
      <c r="G2531" s="3"/>
      <c r="K2531" s="3"/>
      <c r="L2531" s="3"/>
      <c r="M2531" s="3"/>
      <c r="O2531" s="3"/>
    </row>
    <row r="2532" spans="4:15" ht="15.75" thickBot="1">
      <c r="D2532" s="3"/>
      <c r="G2532" s="3"/>
      <c r="K2532" s="3"/>
      <c r="L2532" s="3"/>
      <c r="M2532" s="3"/>
      <c r="O2532" s="3"/>
    </row>
    <row r="2533" spans="4:15" ht="15.75" thickBot="1">
      <c r="D2533" s="3"/>
      <c r="G2533" s="3"/>
      <c r="K2533" s="3"/>
      <c r="L2533" s="3"/>
      <c r="M2533" s="3"/>
      <c r="O2533" s="3"/>
    </row>
    <row r="2534" spans="4:15" ht="15.75" thickBot="1">
      <c r="D2534" s="3"/>
      <c r="G2534" s="3"/>
      <c r="K2534" s="3"/>
      <c r="L2534" s="3"/>
      <c r="M2534" s="3"/>
      <c r="O2534" s="3"/>
    </row>
    <row r="2535" spans="4:15" ht="15.75" thickBot="1">
      <c r="D2535" s="3"/>
      <c r="G2535" s="3"/>
      <c r="K2535" s="3"/>
      <c r="L2535" s="3"/>
      <c r="M2535" s="3"/>
      <c r="O2535" s="3"/>
    </row>
    <row r="2536" spans="4:15" ht="15.75" thickBot="1">
      <c r="D2536" s="3"/>
      <c r="G2536" s="3"/>
      <c r="K2536" s="3"/>
      <c r="L2536" s="3"/>
      <c r="M2536" s="3"/>
      <c r="O2536" s="3"/>
    </row>
    <row r="2537" spans="4:15" ht="15.75" thickBot="1">
      <c r="D2537" s="3"/>
      <c r="G2537" s="3"/>
      <c r="K2537" s="3"/>
      <c r="L2537" s="3"/>
      <c r="M2537" s="3"/>
      <c r="O2537" s="3"/>
    </row>
    <row r="2538" spans="4:15" ht="15.75" thickBot="1">
      <c r="D2538" s="3"/>
      <c r="G2538" s="3"/>
      <c r="K2538" s="3"/>
      <c r="L2538" s="3"/>
      <c r="M2538" s="3"/>
      <c r="O2538" s="3"/>
    </row>
    <row r="2539" spans="4:15" ht="15.75" thickBot="1">
      <c r="D2539" s="3"/>
      <c r="G2539" s="3"/>
      <c r="K2539" s="3"/>
      <c r="L2539" s="3"/>
      <c r="M2539" s="3"/>
      <c r="O2539" s="3"/>
    </row>
    <row r="2540" spans="4:15" ht="15.75" thickBot="1">
      <c r="D2540" s="3"/>
      <c r="G2540" s="3"/>
      <c r="K2540" s="3"/>
      <c r="L2540" s="3"/>
      <c r="M2540" s="3"/>
      <c r="O2540" s="3"/>
    </row>
    <row r="2541" spans="4:15" ht="15.75" thickBot="1">
      <c r="D2541" s="3"/>
      <c r="G2541" s="3"/>
      <c r="K2541" s="3"/>
      <c r="L2541" s="3"/>
      <c r="M2541" s="3"/>
      <c r="O2541" s="3"/>
    </row>
    <row r="2542" spans="4:15" ht="15.75" thickBot="1">
      <c r="D2542" s="3"/>
      <c r="G2542" s="3"/>
      <c r="K2542" s="3"/>
      <c r="L2542" s="3"/>
      <c r="M2542" s="3"/>
      <c r="O2542" s="3"/>
    </row>
    <row r="2543" spans="4:15" ht="15.75" thickBot="1">
      <c r="D2543" s="3"/>
      <c r="G2543" s="3"/>
      <c r="K2543" s="3"/>
      <c r="L2543" s="3"/>
      <c r="M2543" s="3"/>
      <c r="O2543" s="3"/>
    </row>
    <row r="2544" spans="4:15" ht="15.75" thickBot="1">
      <c r="D2544" s="3"/>
      <c r="G2544" s="3"/>
      <c r="K2544" s="3"/>
      <c r="L2544" s="3"/>
      <c r="M2544" s="3"/>
      <c r="O2544" s="3"/>
    </row>
    <row r="2545" spans="4:15" ht="15.75" thickBot="1">
      <c r="D2545" s="3"/>
      <c r="G2545" s="3"/>
      <c r="K2545" s="3"/>
      <c r="L2545" s="3"/>
      <c r="M2545" s="3"/>
      <c r="O2545" s="3"/>
    </row>
    <row r="2546" spans="4:15" ht="15.75" thickBot="1">
      <c r="D2546" s="3"/>
      <c r="G2546" s="3"/>
      <c r="K2546" s="3"/>
      <c r="L2546" s="3"/>
      <c r="M2546" s="3"/>
      <c r="O2546" s="3"/>
    </row>
    <row r="2547" spans="4:15" ht="15.75" thickBot="1">
      <c r="D2547" s="3"/>
      <c r="G2547" s="3"/>
      <c r="K2547" s="3"/>
      <c r="L2547" s="3"/>
      <c r="M2547" s="3"/>
      <c r="O2547" s="3"/>
    </row>
    <row r="2548" spans="4:15" ht="15.75" thickBot="1">
      <c r="D2548" s="3"/>
      <c r="G2548" s="3"/>
      <c r="K2548" s="3"/>
      <c r="L2548" s="3"/>
      <c r="M2548" s="3"/>
      <c r="O2548" s="3"/>
    </row>
    <row r="2549" spans="4:15" ht="15.75" thickBot="1">
      <c r="D2549" s="3"/>
      <c r="G2549" s="3"/>
      <c r="K2549" s="3"/>
      <c r="L2549" s="3"/>
      <c r="M2549" s="3"/>
      <c r="O2549" s="3"/>
    </row>
    <row r="2550" spans="4:15" ht="15.75" thickBot="1">
      <c r="D2550" s="3"/>
      <c r="G2550" s="3"/>
      <c r="K2550" s="3"/>
      <c r="L2550" s="3"/>
      <c r="M2550" s="3"/>
      <c r="O2550" s="3"/>
    </row>
    <row r="2551" spans="4:15" ht="15.75" thickBot="1">
      <c r="D2551" s="3"/>
      <c r="G2551" s="3"/>
      <c r="K2551" s="3"/>
      <c r="L2551" s="3"/>
      <c r="M2551" s="3"/>
      <c r="O2551" s="3"/>
    </row>
    <row r="2552" spans="4:15" ht="15.75" thickBot="1">
      <c r="D2552" s="3"/>
      <c r="G2552" s="3"/>
      <c r="K2552" s="3"/>
      <c r="L2552" s="3"/>
      <c r="M2552" s="3"/>
      <c r="O2552" s="3"/>
    </row>
    <row r="2553" spans="4:15" ht="15.75" thickBot="1">
      <c r="D2553" s="3"/>
      <c r="G2553" s="3"/>
      <c r="K2553" s="3"/>
      <c r="L2553" s="3"/>
      <c r="M2553" s="3"/>
      <c r="O2553" s="3"/>
    </row>
    <row r="2554" spans="4:15" ht="15.75" thickBot="1">
      <c r="D2554" s="3"/>
      <c r="G2554" s="3"/>
      <c r="K2554" s="3"/>
      <c r="L2554" s="3"/>
      <c r="M2554" s="3"/>
      <c r="O2554" s="3"/>
    </row>
    <row r="2555" spans="4:15" ht="15.75" thickBot="1">
      <c r="D2555" s="3"/>
      <c r="G2555" s="3"/>
      <c r="K2555" s="3"/>
      <c r="L2555" s="3"/>
      <c r="M2555" s="3"/>
      <c r="O2555" s="3"/>
    </row>
    <row r="2556" spans="4:15" ht="15.75" thickBot="1">
      <c r="D2556" s="3"/>
      <c r="G2556" s="3"/>
      <c r="K2556" s="3"/>
      <c r="L2556" s="3"/>
      <c r="M2556" s="3"/>
      <c r="O2556" s="3"/>
    </row>
    <row r="2557" spans="4:15" ht="15.75" thickBot="1">
      <c r="D2557" s="3"/>
      <c r="G2557" s="3"/>
      <c r="K2557" s="3"/>
      <c r="L2557" s="3"/>
      <c r="M2557" s="3"/>
      <c r="O2557" s="3"/>
    </row>
    <row r="2558" spans="4:15" ht="15.75" thickBot="1">
      <c r="D2558" s="3"/>
      <c r="G2558" s="3"/>
      <c r="K2558" s="3"/>
      <c r="L2558" s="3"/>
      <c r="M2558" s="3"/>
      <c r="O2558" s="3"/>
    </row>
    <row r="2559" spans="4:15" ht="15.75" thickBot="1">
      <c r="D2559" s="3"/>
      <c r="G2559" s="3"/>
      <c r="K2559" s="3"/>
      <c r="L2559" s="3"/>
      <c r="M2559" s="3"/>
      <c r="O2559" s="3"/>
    </row>
    <row r="2560" spans="4:15" ht="15.75" thickBot="1">
      <c r="D2560" s="3"/>
      <c r="G2560" s="3"/>
      <c r="K2560" s="3"/>
      <c r="L2560" s="3"/>
      <c r="M2560" s="3"/>
      <c r="O2560" s="3"/>
    </row>
    <row r="2561" spans="4:15" ht="15.75" thickBot="1">
      <c r="D2561" s="3"/>
      <c r="G2561" s="3"/>
      <c r="K2561" s="3"/>
      <c r="L2561" s="3"/>
      <c r="M2561" s="3"/>
      <c r="O2561" s="3"/>
    </row>
    <row r="2562" spans="4:15" ht="15.75" thickBot="1">
      <c r="D2562" s="3"/>
      <c r="G2562" s="3"/>
      <c r="K2562" s="3"/>
      <c r="L2562" s="3"/>
      <c r="M2562" s="3"/>
      <c r="O2562" s="3"/>
    </row>
    <row r="2563" spans="4:15" ht="15.75" thickBot="1">
      <c r="D2563" s="3"/>
      <c r="G2563" s="3"/>
      <c r="K2563" s="3"/>
      <c r="L2563" s="3"/>
      <c r="M2563" s="3"/>
      <c r="O2563" s="3"/>
    </row>
    <row r="2564" spans="4:15" ht="15.75" thickBot="1">
      <c r="D2564" s="3"/>
      <c r="G2564" s="3"/>
      <c r="K2564" s="3"/>
      <c r="L2564" s="3"/>
      <c r="M2564" s="3"/>
      <c r="O2564" s="3"/>
    </row>
    <row r="2565" spans="4:15" ht="15.75" thickBot="1">
      <c r="D2565" s="3"/>
      <c r="G2565" s="3"/>
      <c r="K2565" s="3"/>
      <c r="L2565" s="3"/>
      <c r="M2565" s="3"/>
      <c r="O2565" s="3"/>
    </row>
    <row r="2566" spans="4:15" ht="15.75" thickBot="1">
      <c r="D2566" s="3"/>
      <c r="G2566" s="3"/>
      <c r="K2566" s="3"/>
      <c r="L2566" s="3"/>
      <c r="M2566" s="3"/>
      <c r="O2566" s="3"/>
    </row>
    <row r="2567" spans="4:15" ht="15.75" thickBot="1">
      <c r="D2567" s="3"/>
      <c r="G2567" s="3"/>
      <c r="K2567" s="3"/>
      <c r="L2567" s="3"/>
      <c r="M2567" s="3"/>
      <c r="O2567" s="3"/>
    </row>
    <row r="2568" spans="4:15" ht="15.75" thickBot="1">
      <c r="D2568" s="3"/>
      <c r="G2568" s="3"/>
      <c r="K2568" s="3"/>
      <c r="L2568" s="3"/>
      <c r="M2568" s="3"/>
      <c r="O2568" s="3"/>
    </row>
    <row r="2569" spans="4:15" ht="15.75" thickBot="1">
      <c r="D2569" s="3"/>
      <c r="G2569" s="3"/>
      <c r="K2569" s="3"/>
      <c r="L2569" s="3"/>
      <c r="M2569" s="3"/>
      <c r="O2569" s="3"/>
    </row>
    <row r="2570" spans="4:15" ht="15.75" thickBot="1">
      <c r="D2570" s="3"/>
      <c r="G2570" s="3"/>
      <c r="K2570" s="3"/>
      <c r="L2570" s="3"/>
      <c r="M2570" s="3"/>
      <c r="O2570" s="3"/>
    </row>
    <row r="2571" spans="4:15" ht="15.75" thickBot="1">
      <c r="D2571" s="3"/>
      <c r="G2571" s="3"/>
      <c r="K2571" s="3"/>
      <c r="L2571" s="3"/>
      <c r="M2571" s="3"/>
      <c r="O2571" s="3"/>
    </row>
    <row r="2572" spans="4:15" ht="15.75" thickBot="1">
      <c r="D2572" s="3"/>
      <c r="G2572" s="3"/>
      <c r="K2572" s="3"/>
      <c r="L2572" s="3"/>
      <c r="M2572" s="3"/>
      <c r="O2572" s="3"/>
    </row>
    <row r="2573" spans="4:15" ht="15.75" thickBot="1">
      <c r="D2573" s="3"/>
      <c r="G2573" s="3"/>
      <c r="K2573" s="3"/>
      <c r="L2573" s="3"/>
      <c r="M2573" s="3"/>
      <c r="O2573" s="3"/>
    </row>
    <row r="2574" spans="4:15" ht="15.75" thickBot="1">
      <c r="D2574" s="3"/>
      <c r="G2574" s="3"/>
      <c r="K2574" s="3"/>
      <c r="L2574" s="3"/>
      <c r="M2574" s="3"/>
      <c r="O2574" s="3"/>
    </row>
    <row r="2575" spans="4:15" ht="15.75" thickBot="1">
      <c r="D2575" s="3"/>
      <c r="G2575" s="3"/>
      <c r="K2575" s="3"/>
      <c r="L2575" s="3"/>
      <c r="M2575" s="3"/>
      <c r="O2575" s="3"/>
    </row>
    <row r="2576" spans="4:15" ht="15.75" thickBot="1">
      <c r="D2576" s="3"/>
      <c r="G2576" s="3"/>
      <c r="K2576" s="3"/>
      <c r="L2576" s="3"/>
      <c r="M2576" s="3"/>
      <c r="O2576" s="3"/>
    </row>
    <row r="2577" spans="4:15" ht="15.75" thickBot="1">
      <c r="D2577" s="3"/>
      <c r="G2577" s="3"/>
      <c r="K2577" s="3"/>
      <c r="L2577" s="3"/>
      <c r="M2577" s="3"/>
      <c r="O2577" s="3"/>
    </row>
    <row r="2578" spans="4:15" ht="15.75" thickBot="1">
      <c r="D2578" s="3"/>
      <c r="G2578" s="3"/>
      <c r="K2578" s="3"/>
      <c r="L2578" s="3"/>
      <c r="M2578" s="3"/>
      <c r="O2578" s="3"/>
    </row>
    <row r="2579" spans="4:15" ht="15.75" thickBot="1">
      <c r="D2579" s="3"/>
      <c r="G2579" s="3"/>
      <c r="K2579" s="3"/>
      <c r="L2579" s="3"/>
      <c r="M2579" s="3"/>
      <c r="O2579" s="3"/>
    </row>
    <row r="2580" spans="4:15" ht="15.75" thickBot="1">
      <c r="D2580" s="3"/>
      <c r="G2580" s="3"/>
      <c r="K2580" s="3"/>
      <c r="L2580" s="3"/>
      <c r="M2580" s="3"/>
      <c r="O2580" s="3"/>
    </row>
    <row r="2581" spans="4:15" ht="15.75" thickBot="1">
      <c r="D2581" s="3"/>
      <c r="G2581" s="3"/>
      <c r="K2581" s="3"/>
      <c r="L2581" s="3"/>
      <c r="M2581" s="3"/>
      <c r="O2581" s="3"/>
    </row>
    <row r="2582" spans="4:15" ht="15.75" thickBot="1">
      <c r="D2582" s="3"/>
      <c r="G2582" s="3"/>
      <c r="K2582" s="3"/>
      <c r="L2582" s="3"/>
      <c r="M2582" s="3"/>
      <c r="O2582" s="3"/>
    </row>
    <row r="2583" spans="4:15" ht="15.75" thickBot="1">
      <c r="D2583" s="3"/>
      <c r="G2583" s="3"/>
      <c r="K2583" s="3"/>
      <c r="L2583" s="3"/>
      <c r="M2583" s="3"/>
      <c r="O2583" s="3"/>
    </row>
    <row r="2584" spans="4:15" ht="15.75" thickBot="1">
      <c r="D2584" s="3"/>
      <c r="G2584" s="3"/>
      <c r="K2584" s="3"/>
      <c r="L2584" s="3"/>
      <c r="M2584" s="3"/>
      <c r="O2584" s="3"/>
    </row>
    <row r="2585" spans="4:15" ht="15.75" thickBot="1">
      <c r="D2585" s="3"/>
      <c r="G2585" s="3"/>
      <c r="K2585" s="3"/>
      <c r="L2585" s="3"/>
      <c r="M2585" s="3"/>
      <c r="O2585" s="3"/>
    </row>
    <row r="2586" spans="4:15" ht="15.75" thickBot="1">
      <c r="D2586" s="3"/>
      <c r="G2586" s="3"/>
      <c r="K2586" s="3"/>
      <c r="L2586" s="3"/>
      <c r="M2586" s="3"/>
      <c r="O2586" s="3"/>
    </row>
    <row r="2587" spans="4:15" ht="15.75" thickBot="1">
      <c r="D2587" s="3"/>
      <c r="G2587" s="3"/>
      <c r="K2587" s="3"/>
      <c r="L2587" s="3"/>
      <c r="M2587" s="3"/>
      <c r="O2587" s="3"/>
    </row>
    <row r="2588" spans="4:15" ht="15.75" thickBot="1">
      <c r="D2588" s="3"/>
      <c r="G2588" s="3"/>
      <c r="K2588" s="3"/>
      <c r="L2588" s="3"/>
      <c r="M2588" s="3"/>
      <c r="O2588" s="3"/>
    </row>
    <row r="2589" spans="4:15" ht="15.75" thickBot="1">
      <c r="D2589" s="3"/>
      <c r="G2589" s="3"/>
      <c r="K2589" s="3"/>
      <c r="L2589" s="3"/>
      <c r="M2589" s="3"/>
      <c r="O2589" s="3"/>
    </row>
    <row r="2590" spans="4:15" ht="15.75" thickBot="1">
      <c r="D2590" s="3"/>
      <c r="G2590" s="3"/>
      <c r="K2590" s="3"/>
      <c r="L2590" s="3"/>
      <c r="M2590" s="3"/>
      <c r="O2590" s="3"/>
    </row>
    <row r="2591" spans="4:15" ht="15.75" thickBot="1">
      <c r="D2591" s="3"/>
      <c r="G2591" s="3"/>
      <c r="K2591" s="3"/>
      <c r="L2591" s="3"/>
      <c r="M2591" s="3"/>
      <c r="O2591" s="3"/>
    </row>
    <row r="2592" spans="4:15" ht="15.75" thickBot="1">
      <c r="D2592" s="3"/>
      <c r="G2592" s="3"/>
      <c r="K2592" s="3"/>
      <c r="L2592" s="3"/>
      <c r="M2592" s="3"/>
      <c r="O2592" s="3"/>
    </row>
    <row r="2593" spans="4:15" ht="15.75" thickBot="1">
      <c r="D2593" s="3"/>
      <c r="G2593" s="3"/>
      <c r="K2593" s="3"/>
      <c r="L2593" s="3"/>
      <c r="M2593" s="3"/>
      <c r="O2593" s="3"/>
    </row>
    <row r="2594" spans="4:15" ht="15.75" thickBot="1">
      <c r="D2594" s="3"/>
      <c r="G2594" s="3"/>
      <c r="K2594" s="3"/>
      <c r="L2594" s="3"/>
      <c r="M2594" s="3"/>
      <c r="O2594" s="3"/>
    </row>
    <row r="2595" spans="4:15" ht="15.75" thickBot="1">
      <c r="D2595" s="3"/>
      <c r="G2595" s="3"/>
      <c r="K2595" s="3"/>
      <c r="L2595" s="3"/>
      <c r="M2595" s="3"/>
      <c r="O2595" s="3"/>
    </row>
    <row r="2596" spans="4:15" ht="15.75" thickBot="1">
      <c r="D2596" s="3"/>
      <c r="G2596" s="3"/>
      <c r="K2596" s="3"/>
      <c r="L2596" s="3"/>
      <c r="M2596" s="3"/>
      <c r="O2596" s="3"/>
    </row>
    <row r="2597" spans="4:15" ht="15.75" thickBot="1">
      <c r="D2597" s="3"/>
      <c r="G2597" s="3"/>
      <c r="K2597" s="3"/>
      <c r="L2597" s="3"/>
      <c r="M2597" s="3"/>
      <c r="O2597" s="3"/>
    </row>
    <row r="2598" spans="4:15" ht="15.75" thickBot="1">
      <c r="D2598" s="3"/>
      <c r="G2598" s="3"/>
      <c r="K2598" s="3"/>
      <c r="L2598" s="3"/>
      <c r="M2598" s="3"/>
      <c r="O2598" s="3"/>
    </row>
    <row r="2599" spans="4:15" ht="15.75" thickBot="1">
      <c r="D2599" s="3"/>
      <c r="G2599" s="3"/>
      <c r="K2599" s="3"/>
      <c r="L2599" s="3"/>
      <c r="M2599" s="3"/>
      <c r="O2599" s="3"/>
    </row>
    <row r="2600" spans="4:15" ht="15.75" thickBot="1">
      <c r="D2600" s="3"/>
      <c r="G2600" s="3"/>
      <c r="K2600" s="3"/>
      <c r="L2600" s="3"/>
      <c r="M2600" s="3"/>
      <c r="O2600" s="3"/>
    </row>
    <row r="2601" spans="4:15" ht="15.75" thickBot="1">
      <c r="D2601" s="3"/>
      <c r="G2601" s="3"/>
      <c r="K2601" s="3"/>
      <c r="L2601" s="3"/>
      <c r="M2601" s="3"/>
      <c r="O2601" s="3"/>
    </row>
    <row r="2602" spans="4:15" ht="15.75" thickBot="1">
      <c r="D2602" s="3"/>
      <c r="G2602" s="3"/>
      <c r="K2602" s="3"/>
      <c r="L2602" s="3"/>
      <c r="M2602" s="3"/>
      <c r="O2602" s="3"/>
    </row>
    <row r="2603" spans="4:15" ht="15.75" thickBot="1">
      <c r="D2603" s="3"/>
      <c r="G2603" s="3"/>
      <c r="K2603" s="3"/>
      <c r="L2603" s="3"/>
      <c r="M2603" s="3"/>
      <c r="O2603" s="3"/>
    </row>
    <row r="2604" spans="4:15" ht="15.75" thickBot="1">
      <c r="D2604" s="3"/>
      <c r="G2604" s="3"/>
      <c r="K2604" s="3"/>
      <c r="L2604" s="3"/>
      <c r="M2604" s="3"/>
      <c r="O2604" s="3"/>
    </row>
    <row r="2605" spans="4:15" ht="15.75" thickBot="1">
      <c r="D2605" s="3"/>
      <c r="G2605" s="3"/>
      <c r="K2605" s="3"/>
      <c r="L2605" s="3"/>
      <c r="M2605" s="3"/>
      <c r="O2605" s="3"/>
    </row>
    <row r="2606" spans="4:15" ht="15.75" thickBot="1">
      <c r="D2606" s="3"/>
      <c r="G2606" s="3"/>
      <c r="K2606" s="3"/>
      <c r="L2606" s="3"/>
      <c r="M2606" s="3"/>
      <c r="O2606" s="3"/>
    </row>
    <row r="2607" spans="4:15" ht="15.75" thickBot="1">
      <c r="D2607" s="3"/>
      <c r="G2607" s="3"/>
      <c r="K2607" s="3"/>
      <c r="L2607" s="3"/>
      <c r="M2607" s="3"/>
      <c r="O2607" s="3"/>
    </row>
    <row r="2608" spans="4:15" ht="15.75" thickBot="1">
      <c r="D2608" s="3"/>
      <c r="G2608" s="3"/>
      <c r="K2608" s="3"/>
      <c r="L2608" s="3"/>
      <c r="M2608" s="3"/>
      <c r="O2608" s="3"/>
    </row>
    <row r="2609" spans="4:15" ht="15.75" thickBot="1">
      <c r="D2609" s="3"/>
      <c r="G2609" s="3"/>
      <c r="K2609" s="3"/>
      <c r="L2609" s="3"/>
      <c r="M2609" s="3"/>
      <c r="O2609" s="3"/>
    </row>
    <row r="2610" spans="4:15" ht="15.75" thickBot="1">
      <c r="D2610" s="3"/>
      <c r="G2610" s="3"/>
      <c r="K2610" s="3"/>
      <c r="L2610" s="3"/>
      <c r="M2610" s="3"/>
      <c r="O2610" s="3"/>
    </row>
    <row r="2611" spans="4:15" ht="15.75" thickBot="1">
      <c r="D2611" s="3"/>
      <c r="G2611" s="3"/>
      <c r="K2611" s="3"/>
      <c r="L2611" s="3"/>
      <c r="M2611" s="3"/>
      <c r="O2611" s="3"/>
    </row>
    <row r="2612" spans="4:15" ht="15.75" thickBot="1">
      <c r="D2612" s="3"/>
      <c r="G2612" s="3"/>
      <c r="K2612" s="3"/>
      <c r="L2612" s="3"/>
      <c r="M2612" s="3"/>
      <c r="O2612" s="3"/>
    </row>
    <row r="2613" spans="4:15" ht="15.75" thickBot="1">
      <c r="D2613" s="3"/>
      <c r="G2613" s="3"/>
      <c r="K2613" s="3"/>
      <c r="L2613" s="3"/>
      <c r="M2613" s="3"/>
      <c r="O2613" s="3"/>
    </row>
    <row r="2614" spans="4:15" ht="15.75" thickBot="1">
      <c r="D2614" s="3"/>
      <c r="G2614" s="3"/>
      <c r="K2614" s="3"/>
      <c r="L2614" s="3"/>
      <c r="M2614" s="3"/>
      <c r="O2614" s="3"/>
    </row>
    <row r="2615" spans="4:15" ht="15.75" thickBot="1">
      <c r="D2615" s="3"/>
      <c r="G2615" s="3"/>
      <c r="K2615" s="3"/>
      <c r="L2615" s="3"/>
      <c r="M2615" s="3"/>
      <c r="O2615" s="3"/>
    </row>
    <row r="2616" spans="4:15" ht="15.75" thickBot="1">
      <c r="D2616" s="3"/>
      <c r="G2616" s="3"/>
      <c r="K2616" s="3"/>
      <c r="L2616" s="3"/>
      <c r="M2616" s="3"/>
      <c r="O2616" s="3"/>
    </row>
    <row r="2617" spans="4:15" ht="15.75" thickBot="1">
      <c r="D2617" s="3"/>
      <c r="G2617" s="3"/>
      <c r="K2617" s="3"/>
      <c r="L2617" s="3"/>
      <c r="M2617" s="3"/>
      <c r="O2617" s="3"/>
    </row>
    <row r="2618" spans="4:15" ht="15.75" thickBot="1">
      <c r="D2618" s="3"/>
      <c r="G2618" s="3"/>
      <c r="K2618" s="3"/>
      <c r="L2618" s="3"/>
      <c r="M2618" s="3"/>
      <c r="O2618" s="3"/>
    </row>
    <row r="2619" spans="4:15" ht="15.75" thickBot="1">
      <c r="D2619" s="3"/>
      <c r="G2619" s="3"/>
      <c r="K2619" s="3"/>
      <c r="L2619" s="3"/>
      <c r="M2619" s="3"/>
      <c r="O2619" s="3"/>
    </row>
    <row r="2620" spans="4:15" ht="15.75" thickBot="1">
      <c r="D2620" s="3"/>
      <c r="G2620" s="3"/>
      <c r="K2620" s="3"/>
      <c r="L2620" s="3"/>
      <c r="M2620" s="3"/>
      <c r="O2620" s="3"/>
    </row>
    <row r="2621" spans="4:15" ht="15.75" thickBot="1">
      <c r="D2621" s="3"/>
      <c r="G2621" s="3"/>
      <c r="K2621" s="3"/>
      <c r="L2621" s="3"/>
      <c r="M2621" s="3"/>
      <c r="O2621" s="3"/>
    </row>
    <row r="2622" spans="4:15" ht="15.75" thickBot="1">
      <c r="D2622" s="3"/>
      <c r="G2622" s="3"/>
      <c r="K2622" s="3"/>
      <c r="L2622" s="3"/>
      <c r="M2622" s="3"/>
      <c r="O2622" s="3"/>
    </row>
    <row r="2623" spans="4:15" ht="15.75" thickBot="1">
      <c r="D2623" s="3"/>
      <c r="G2623" s="3"/>
      <c r="K2623" s="3"/>
      <c r="L2623" s="3"/>
      <c r="M2623" s="3"/>
      <c r="O2623" s="3"/>
    </row>
    <row r="2624" spans="4:15" ht="15.75" thickBot="1">
      <c r="D2624" s="3"/>
      <c r="G2624" s="3"/>
      <c r="K2624" s="3"/>
      <c r="L2624" s="3"/>
      <c r="M2624" s="3"/>
      <c r="O2624" s="3"/>
    </row>
    <row r="2625" spans="4:15" ht="15.75" thickBot="1">
      <c r="D2625" s="3"/>
      <c r="G2625" s="3"/>
      <c r="K2625" s="3"/>
      <c r="L2625" s="3"/>
      <c r="M2625" s="3"/>
      <c r="O2625" s="3"/>
    </row>
    <row r="2626" spans="4:15" ht="15.75" thickBot="1">
      <c r="D2626" s="3"/>
      <c r="G2626" s="3"/>
      <c r="K2626" s="3"/>
      <c r="L2626" s="3"/>
      <c r="M2626" s="3"/>
      <c r="O2626" s="3"/>
    </row>
    <row r="2627" spans="4:15" ht="15.75" thickBot="1">
      <c r="D2627" s="3"/>
      <c r="G2627" s="3"/>
      <c r="K2627" s="3"/>
      <c r="L2627" s="3"/>
      <c r="M2627" s="3"/>
      <c r="O2627" s="3"/>
    </row>
    <row r="2628" spans="4:15" ht="15.75" thickBot="1">
      <c r="D2628" s="3"/>
      <c r="G2628" s="3"/>
      <c r="K2628" s="3"/>
      <c r="L2628" s="3"/>
      <c r="M2628" s="3"/>
      <c r="O2628" s="3"/>
    </row>
    <row r="2629" spans="4:15" ht="15.75" thickBot="1">
      <c r="D2629" s="3"/>
      <c r="G2629" s="3"/>
      <c r="K2629" s="3"/>
      <c r="L2629" s="3"/>
      <c r="M2629" s="3"/>
      <c r="O2629" s="3"/>
    </row>
    <row r="2630" spans="4:15" ht="15.75" thickBot="1">
      <c r="D2630" s="3"/>
      <c r="G2630" s="3"/>
      <c r="K2630" s="3"/>
      <c r="L2630" s="3"/>
      <c r="M2630" s="3"/>
      <c r="O2630" s="3"/>
    </row>
    <row r="2631" spans="4:15" ht="15.75" thickBot="1">
      <c r="D2631" s="3"/>
      <c r="G2631" s="3"/>
      <c r="K2631" s="3"/>
      <c r="L2631" s="3"/>
      <c r="M2631" s="3"/>
      <c r="O2631" s="3"/>
    </row>
    <row r="2632" spans="4:15" ht="15.75" thickBot="1">
      <c r="D2632" s="3"/>
      <c r="G2632" s="3"/>
      <c r="K2632" s="3"/>
      <c r="L2632" s="3"/>
      <c r="M2632" s="3"/>
      <c r="O2632" s="3"/>
    </row>
    <row r="2633" spans="4:15" ht="15.75" thickBot="1">
      <c r="D2633" s="3"/>
      <c r="G2633" s="3"/>
      <c r="K2633" s="3"/>
      <c r="L2633" s="3"/>
      <c r="M2633" s="3"/>
      <c r="O2633" s="3"/>
    </row>
    <row r="2634" spans="4:15" ht="15.75" thickBot="1">
      <c r="D2634" s="3"/>
      <c r="G2634" s="3"/>
      <c r="K2634" s="3"/>
      <c r="L2634" s="3"/>
      <c r="M2634" s="3"/>
      <c r="O2634" s="3"/>
    </row>
    <row r="2635" spans="4:15" ht="15.75" thickBot="1">
      <c r="D2635" s="3"/>
      <c r="G2635" s="3"/>
      <c r="K2635" s="3"/>
      <c r="L2635" s="3"/>
      <c r="M2635" s="3"/>
      <c r="O2635" s="3"/>
    </row>
    <row r="2636" spans="4:15" ht="15.75" thickBot="1">
      <c r="D2636" s="3"/>
      <c r="G2636" s="3"/>
      <c r="K2636" s="3"/>
      <c r="L2636" s="3"/>
      <c r="M2636" s="3"/>
      <c r="O2636" s="3"/>
    </row>
    <row r="2637" spans="4:15" ht="15.75" thickBot="1">
      <c r="D2637" s="3"/>
      <c r="G2637" s="3"/>
      <c r="K2637" s="3"/>
      <c r="L2637" s="3"/>
      <c r="M2637" s="3"/>
      <c r="O2637" s="3"/>
    </row>
    <row r="2638" spans="4:15" ht="15.75" thickBot="1">
      <c r="D2638" s="3"/>
      <c r="G2638" s="3"/>
      <c r="K2638" s="3"/>
      <c r="L2638" s="3"/>
      <c r="M2638" s="3"/>
      <c r="O2638" s="3"/>
    </row>
    <row r="2639" spans="4:15" ht="15.75" thickBot="1">
      <c r="D2639" s="3"/>
      <c r="G2639" s="3"/>
      <c r="K2639" s="3"/>
      <c r="L2639" s="3"/>
      <c r="M2639" s="3"/>
      <c r="O2639" s="3"/>
    </row>
    <row r="2640" spans="4:15" ht="15.75" thickBot="1">
      <c r="D2640" s="3"/>
      <c r="G2640" s="3"/>
      <c r="K2640" s="3"/>
      <c r="L2640" s="3"/>
      <c r="M2640" s="3"/>
      <c r="O2640" s="3"/>
    </row>
    <row r="2641" spans="4:15" ht="15.75" thickBot="1">
      <c r="D2641" s="3"/>
      <c r="G2641" s="3"/>
      <c r="K2641" s="3"/>
      <c r="L2641" s="3"/>
      <c r="M2641" s="3"/>
      <c r="O2641" s="3"/>
    </row>
    <row r="2642" spans="4:15" ht="15.75" thickBot="1">
      <c r="D2642" s="3"/>
      <c r="G2642" s="3"/>
      <c r="K2642" s="3"/>
      <c r="L2642" s="3"/>
      <c r="M2642" s="3"/>
      <c r="O2642" s="3"/>
    </row>
    <row r="2643" spans="4:15" ht="15.75" thickBot="1">
      <c r="D2643" s="3"/>
      <c r="G2643" s="3"/>
      <c r="K2643" s="3"/>
      <c r="L2643" s="3"/>
      <c r="M2643" s="3"/>
      <c r="O2643" s="3"/>
    </row>
    <row r="2644" spans="4:15" ht="15.75" thickBot="1">
      <c r="D2644" s="3"/>
      <c r="G2644" s="3"/>
      <c r="K2644" s="3"/>
      <c r="L2644" s="3"/>
      <c r="M2644" s="3"/>
      <c r="O2644" s="3"/>
    </row>
    <row r="2645" spans="4:15" ht="15.75" thickBot="1">
      <c r="D2645" s="3"/>
      <c r="G2645" s="3"/>
      <c r="K2645" s="3"/>
      <c r="L2645" s="3"/>
      <c r="M2645" s="3"/>
      <c r="O2645" s="3"/>
    </row>
    <row r="2646" spans="4:15" ht="15.75" thickBot="1">
      <c r="D2646" s="3"/>
      <c r="G2646" s="3"/>
      <c r="K2646" s="3"/>
      <c r="L2646" s="3"/>
      <c r="M2646" s="3"/>
      <c r="O2646" s="3"/>
    </row>
    <row r="2647" spans="4:15" ht="15.75" thickBot="1">
      <c r="D2647" s="3"/>
      <c r="G2647" s="3"/>
      <c r="K2647" s="3"/>
      <c r="L2647" s="3"/>
      <c r="M2647" s="3"/>
      <c r="O2647" s="3"/>
    </row>
    <row r="2648" spans="4:15" ht="15.75" thickBot="1">
      <c r="D2648" s="3"/>
      <c r="G2648" s="3"/>
      <c r="K2648" s="3"/>
      <c r="L2648" s="3"/>
      <c r="M2648" s="3"/>
      <c r="O2648" s="3"/>
    </row>
    <row r="2649" spans="4:15" ht="15.75" thickBot="1">
      <c r="D2649" s="3"/>
      <c r="G2649" s="3"/>
      <c r="K2649" s="3"/>
      <c r="L2649" s="3"/>
      <c r="M2649" s="3"/>
      <c r="O2649" s="3"/>
    </row>
    <row r="2650" spans="4:15" ht="15.75" thickBot="1">
      <c r="D2650" s="3"/>
      <c r="G2650" s="3"/>
      <c r="K2650" s="3"/>
      <c r="L2650" s="3"/>
      <c r="M2650" s="3"/>
      <c r="O2650" s="3"/>
    </row>
    <row r="2651" spans="4:15" ht="15.75" thickBot="1">
      <c r="D2651" s="3"/>
      <c r="G2651" s="3"/>
      <c r="K2651" s="3"/>
      <c r="L2651" s="3"/>
      <c r="M2651" s="3"/>
      <c r="O2651" s="3"/>
    </row>
    <row r="2652" spans="4:15" ht="15.75" thickBot="1">
      <c r="D2652" s="3"/>
      <c r="G2652" s="3"/>
      <c r="K2652" s="3"/>
      <c r="L2652" s="3"/>
      <c r="M2652" s="3"/>
      <c r="O2652" s="3"/>
    </row>
    <row r="2653" spans="4:15" ht="15.75" thickBot="1">
      <c r="D2653" s="3"/>
      <c r="G2653" s="3"/>
      <c r="K2653" s="3"/>
      <c r="L2653" s="3"/>
      <c r="M2653" s="3"/>
      <c r="O2653" s="3"/>
    </row>
    <row r="2654" spans="4:15" ht="15.75" thickBot="1">
      <c r="D2654" s="3"/>
      <c r="G2654" s="3"/>
      <c r="K2654" s="3"/>
      <c r="L2654" s="3"/>
      <c r="M2654" s="3"/>
      <c r="O2654" s="3"/>
    </row>
    <row r="2655" spans="4:15" ht="15.75" thickBot="1">
      <c r="D2655" s="3"/>
      <c r="G2655" s="3"/>
      <c r="K2655" s="3"/>
      <c r="L2655" s="3"/>
      <c r="M2655" s="3"/>
      <c r="O2655" s="3"/>
    </row>
    <row r="2656" spans="4:15" ht="15.75" thickBot="1">
      <c r="D2656" s="3"/>
      <c r="G2656" s="3"/>
      <c r="K2656" s="3"/>
      <c r="L2656" s="3"/>
      <c r="M2656" s="3"/>
      <c r="O2656" s="3"/>
    </row>
    <row r="2657" spans="4:15" ht="15.75" thickBot="1">
      <c r="D2657" s="3"/>
      <c r="G2657" s="3"/>
      <c r="K2657" s="3"/>
      <c r="L2657" s="3"/>
      <c r="M2657" s="3"/>
      <c r="O2657" s="3"/>
    </row>
    <row r="2658" spans="4:15" ht="15.75" thickBot="1">
      <c r="D2658" s="3"/>
      <c r="G2658" s="3"/>
      <c r="K2658" s="3"/>
      <c r="L2658" s="3"/>
      <c r="M2658" s="3"/>
      <c r="O2658" s="3"/>
    </row>
    <row r="2659" spans="4:15" ht="15.75" thickBot="1">
      <c r="D2659" s="3"/>
      <c r="G2659" s="3"/>
      <c r="K2659" s="3"/>
      <c r="L2659" s="3"/>
      <c r="M2659" s="3"/>
      <c r="O2659" s="3"/>
    </row>
    <row r="2660" spans="4:15" ht="15.75" thickBot="1">
      <c r="D2660" s="3"/>
      <c r="G2660" s="3"/>
      <c r="K2660" s="3"/>
      <c r="L2660" s="3"/>
      <c r="M2660" s="3"/>
      <c r="O2660" s="3"/>
    </row>
    <row r="2661" spans="4:15" ht="15.75" thickBot="1">
      <c r="D2661" s="3"/>
      <c r="G2661" s="3"/>
      <c r="K2661" s="3"/>
      <c r="L2661" s="3"/>
      <c r="M2661" s="3"/>
      <c r="O2661" s="3"/>
    </row>
    <row r="2662" spans="4:15" ht="15.75" thickBot="1">
      <c r="D2662" s="3"/>
      <c r="G2662" s="3"/>
      <c r="K2662" s="3"/>
      <c r="L2662" s="3"/>
      <c r="M2662" s="3"/>
      <c r="O2662" s="3"/>
    </row>
    <row r="2663" spans="4:15" ht="15.75" thickBot="1">
      <c r="D2663" s="3"/>
      <c r="G2663" s="3"/>
      <c r="K2663" s="3"/>
      <c r="L2663" s="3"/>
      <c r="M2663" s="3"/>
      <c r="O2663" s="3"/>
    </row>
    <row r="2664" spans="4:15" ht="15.75" thickBot="1">
      <c r="D2664" s="3"/>
      <c r="G2664" s="3"/>
      <c r="K2664" s="3"/>
      <c r="L2664" s="3"/>
      <c r="M2664" s="3"/>
      <c r="O2664" s="3"/>
    </row>
    <row r="2665" spans="4:15" ht="15.75" thickBot="1">
      <c r="D2665" s="3"/>
      <c r="G2665" s="3"/>
      <c r="K2665" s="3"/>
      <c r="L2665" s="3"/>
      <c r="M2665" s="3"/>
      <c r="O2665" s="3"/>
    </row>
    <row r="2666" spans="4:15" ht="15.75" thickBot="1">
      <c r="D2666" s="3"/>
      <c r="G2666" s="3"/>
      <c r="K2666" s="3"/>
      <c r="L2666" s="3"/>
      <c r="M2666" s="3"/>
      <c r="O2666" s="3"/>
    </row>
    <row r="2667" spans="4:15" ht="15.75" thickBot="1">
      <c r="D2667" s="3"/>
      <c r="G2667" s="3"/>
      <c r="K2667" s="3"/>
      <c r="L2667" s="3"/>
      <c r="M2667" s="3"/>
      <c r="O2667" s="3"/>
    </row>
    <row r="2668" spans="4:15" ht="15.75" thickBot="1">
      <c r="D2668" s="3"/>
      <c r="G2668" s="3"/>
      <c r="K2668" s="3"/>
      <c r="L2668" s="3"/>
      <c r="M2668" s="3"/>
      <c r="O2668" s="3"/>
    </row>
    <row r="2669" spans="4:15" ht="15.75" thickBot="1">
      <c r="D2669" s="3"/>
      <c r="G2669" s="3"/>
      <c r="K2669" s="3"/>
      <c r="L2669" s="3"/>
      <c r="M2669" s="3"/>
      <c r="O2669" s="3"/>
    </row>
    <row r="2670" spans="4:15" ht="15.75" thickBot="1">
      <c r="D2670" s="3"/>
      <c r="G2670" s="3"/>
      <c r="K2670" s="3"/>
      <c r="L2670" s="3"/>
      <c r="M2670" s="3"/>
      <c r="O2670" s="3"/>
    </row>
    <row r="2671" spans="4:15" ht="15.75" thickBot="1">
      <c r="D2671" s="3"/>
      <c r="G2671" s="3"/>
      <c r="K2671" s="3"/>
      <c r="L2671" s="3"/>
      <c r="M2671" s="3"/>
      <c r="O2671" s="3"/>
    </row>
    <row r="2672" spans="4:15" ht="15.75" thickBot="1">
      <c r="D2672" s="3"/>
      <c r="G2672" s="3"/>
      <c r="K2672" s="3"/>
      <c r="L2672" s="3"/>
      <c r="M2672" s="3"/>
      <c r="O2672" s="3"/>
    </row>
    <row r="2673" spans="4:15" ht="15.75" thickBot="1">
      <c r="D2673" s="3"/>
      <c r="G2673" s="3"/>
      <c r="K2673" s="3"/>
      <c r="L2673" s="3"/>
      <c r="M2673" s="3"/>
      <c r="O2673" s="3"/>
    </row>
    <row r="2674" spans="4:15" ht="15.75" thickBot="1">
      <c r="D2674" s="3"/>
      <c r="G2674" s="3"/>
      <c r="K2674" s="3"/>
      <c r="L2674" s="3"/>
      <c r="M2674" s="3"/>
      <c r="O2674" s="3"/>
    </row>
    <row r="2675" spans="4:15" ht="15.75" thickBot="1">
      <c r="D2675" s="3"/>
      <c r="G2675" s="3"/>
      <c r="K2675" s="3"/>
      <c r="L2675" s="3"/>
      <c r="M2675" s="3"/>
      <c r="O2675" s="3"/>
    </row>
    <row r="2676" spans="4:15" ht="15.75" thickBot="1">
      <c r="D2676" s="3"/>
      <c r="G2676" s="3"/>
      <c r="K2676" s="3"/>
      <c r="L2676" s="3"/>
      <c r="M2676" s="3"/>
      <c r="O2676" s="3"/>
    </row>
    <row r="2677" spans="4:15" ht="15.75" thickBot="1">
      <c r="D2677" s="3"/>
      <c r="G2677" s="3"/>
      <c r="K2677" s="3"/>
      <c r="L2677" s="3"/>
      <c r="M2677" s="3"/>
      <c r="O2677" s="3"/>
    </row>
    <row r="2678" spans="4:15" ht="15.75" thickBot="1">
      <c r="D2678" s="3"/>
      <c r="G2678" s="3"/>
      <c r="K2678" s="3"/>
      <c r="L2678" s="3"/>
      <c r="M2678" s="3"/>
      <c r="O2678" s="3"/>
    </row>
    <row r="2679" spans="4:15" ht="15.75" thickBot="1">
      <c r="D2679" s="3"/>
      <c r="G2679" s="3"/>
      <c r="K2679" s="3"/>
      <c r="L2679" s="3"/>
      <c r="M2679" s="3"/>
      <c r="O2679" s="3"/>
    </row>
    <row r="2680" spans="4:15" ht="15.75" thickBot="1">
      <c r="D2680" s="3"/>
      <c r="G2680" s="3"/>
      <c r="K2680" s="3"/>
      <c r="L2680" s="3"/>
      <c r="M2680" s="3"/>
      <c r="O2680" s="3"/>
    </row>
    <row r="2681" spans="4:15" ht="15.75" thickBot="1">
      <c r="D2681" s="3"/>
      <c r="G2681" s="3"/>
      <c r="K2681" s="3"/>
      <c r="L2681" s="3"/>
      <c r="M2681" s="3"/>
      <c r="O2681" s="3"/>
    </row>
    <row r="2682" spans="4:15" ht="15.75" thickBot="1">
      <c r="D2682" s="3"/>
      <c r="G2682" s="3"/>
      <c r="K2682" s="3"/>
      <c r="L2682" s="3"/>
      <c r="M2682" s="3"/>
      <c r="O2682" s="3"/>
    </row>
    <row r="2683" spans="4:15" ht="15.75" thickBot="1">
      <c r="D2683" s="3"/>
      <c r="G2683" s="3"/>
      <c r="K2683" s="3"/>
      <c r="L2683" s="3"/>
      <c r="M2683" s="3"/>
      <c r="O2683" s="3"/>
    </row>
    <row r="2684" spans="4:15" ht="15.75" thickBot="1">
      <c r="D2684" s="3"/>
      <c r="G2684" s="3"/>
      <c r="K2684" s="3"/>
      <c r="L2684" s="3"/>
      <c r="M2684" s="3"/>
      <c r="O2684" s="3"/>
    </row>
    <row r="2685" spans="4:15" ht="15.75" thickBot="1">
      <c r="D2685" s="3"/>
      <c r="G2685" s="3"/>
      <c r="K2685" s="3"/>
      <c r="L2685" s="3"/>
      <c r="M2685" s="3"/>
      <c r="O2685" s="3"/>
    </row>
    <row r="2686" spans="4:15" ht="15.75" thickBot="1">
      <c r="D2686" s="3"/>
      <c r="G2686" s="3"/>
      <c r="K2686" s="3"/>
      <c r="L2686" s="3"/>
      <c r="M2686" s="3"/>
      <c r="O2686" s="3"/>
    </row>
    <row r="2687" spans="4:15" ht="15.75" thickBot="1">
      <c r="D2687" s="3"/>
      <c r="G2687" s="3"/>
      <c r="K2687" s="3"/>
      <c r="L2687" s="3"/>
      <c r="M2687" s="3"/>
      <c r="O2687" s="3"/>
    </row>
    <row r="2688" spans="4:15" ht="15.75" thickBot="1">
      <c r="D2688" s="3"/>
      <c r="G2688" s="3"/>
      <c r="K2688" s="3"/>
      <c r="L2688" s="3"/>
      <c r="M2688" s="3"/>
      <c r="O2688" s="3"/>
    </row>
    <row r="2689" spans="4:15" ht="15.75" thickBot="1">
      <c r="D2689" s="3"/>
      <c r="G2689" s="3"/>
      <c r="K2689" s="3"/>
      <c r="L2689" s="3"/>
      <c r="M2689" s="3"/>
      <c r="O2689" s="3"/>
    </row>
    <row r="2690" spans="4:15" ht="15.75" thickBot="1">
      <c r="D2690" s="3"/>
      <c r="G2690" s="3"/>
      <c r="K2690" s="3"/>
      <c r="L2690" s="3"/>
      <c r="M2690" s="3"/>
      <c r="O2690" s="3"/>
    </row>
    <row r="2691" spans="4:15" ht="15.75" thickBot="1">
      <c r="D2691" s="3"/>
      <c r="G2691" s="3"/>
      <c r="K2691" s="3"/>
      <c r="L2691" s="3"/>
      <c r="M2691" s="3"/>
      <c r="O2691" s="3"/>
    </row>
    <row r="2692" spans="4:15" ht="15.75" thickBot="1">
      <c r="D2692" s="3"/>
      <c r="G2692" s="3"/>
      <c r="K2692" s="3"/>
      <c r="L2692" s="3"/>
      <c r="M2692" s="3"/>
      <c r="O2692" s="3"/>
    </row>
    <row r="2693" spans="4:15" ht="15.75" thickBot="1">
      <c r="D2693" s="3"/>
      <c r="G2693" s="3"/>
      <c r="K2693" s="3"/>
      <c r="L2693" s="3"/>
      <c r="M2693" s="3"/>
      <c r="O2693" s="3"/>
    </row>
    <row r="2694" spans="4:15" ht="15.75" thickBot="1">
      <c r="D2694" s="3"/>
      <c r="G2694" s="3"/>
      <c r="K2694" s="3"/>
      <c r="L2694" s="3"/>
      <c r="M2694" s="3"/>
      <c r="O2694" s="3"/>
    </row>
    <row r="2695" spans="4:15" ht="15.75" thickBot="1">
      <c r="D2695" s="3"/>
      <c r="G2695" s="3"/>
      <c r="K2695" s="3"/>
      <c r="L2695" s="3"/>
      <c r="M2695" s="3"/>
      <c r="O2695" s="3"/>
    </row>
    <row r="2696" spans="4:15" ht="15.75" thickBot="1">
      <c r="D2696" s="3"/>
      <c r="G2696" s="3"/>
      <c r="K2696" s="3"/>
      <c r="L2696" s="3"/>
      <c r="M2696" s="3"/>
      <c r="O2696" s="3"/>
    </row>
    <row r="2697" spans="4:15" ht="15.75" thickBot="1">
      <c r="D2697" s="3"/>
      <c r="G2697" s="3"/>
      <c r="K2697" s="3"/>
      <c r="L2697" s="3"/>
      <c r="M2697" s="3"/>
      <c r="O2697" s="3"/>
    </row>
    <row r="2698" spans="4:15" ht="15.75" thickBot="1">
      <c r="D2698" s="3"/>
      <c r="G2698" s="3"/>
      <c r="K2698" s="3"/>
      <c r="L2698" s="3"/>
      <c r="M2698" s="3"/>
      <c r="O2698" s="3"/>
    </row>
    <row r="2699" spans="4:15" ht="15.75" thickBot="1">
      <c r="D2699" s="3"/>
      <c r="G2699" s="3"/>
      <c r="K2699" s="3"/>
      <c r="L2699" s="3"/>
      <c r="M2699" s="3"/>
      <c r="O2699" s="3"/>
    </row>
    <row r="2700" spans="4:15" ht="15.75" thickBot="1">
      <c r="D2700" s="3"/>
      <c r="G2700" s="3"/>
      <c r="K2700" s="3"/>
      <c r="L2700" s="3"/>
      <c r="M2700" s="3"/>
      <c r="O2700" s="3"/>
    </row>
    <row r="2701" spans="4:15" ht="15.75" thickBot="1">
      <c r="D2701" s="3"/>
      <c r="G2701" s="3"/>
      <c r="K2701" s="3"/>
      <c r="L2701" s="3"/>
      <c r="M2701" s="3"/>
      <c r="O2701" s="3"/>
    </row>
    <row r="2702" spans="4:15" ht="15.75" thickBot="1">
      <c r="D2702" s="3"/>
      <c r="G2702" s="3"/>
      <c r="K2702" s="3"/>
      <c r="L2702" s="3"/>
      <c r="M2702" s="3"/>
      <c r="O2702" s="3"/>
    </row>
    <row r="2703" spans="4:15" ht="15.75" thickBot="1">
      <c r="D2703" s="3"/>
      <c r="G2703" s="3"/>
      <c r="K2703" s="3"/>
      <c r="L2703" s="3"/>
      <c r="M2703" s="3"/>
      <c r="O2703" s="3"/>
    </row>
    <row r="2704" spans="4:15" ht="15.75" thickBot="1">
      <c r="D2704" s="3"/>
      <c r="G2704" s="3"/>
      <c r="K2704" s="3"/>
      <c r="L2704" s="3"/>
      <c r="M2704" s="3"/>
      <c r="O2704" s="3"/>
    </row>
    <row r="2705" spans="4:15" ht="15.75" thickBot="1">
      <c r="D2705" s="3"/>
      <c r="G2705" s="3"/>
      <c r="K2705" s="3"/>
      <c r="L2705" s="3"/>
      <c r="M2705" s="3"/>
      <c r="O2705" s="3"/>
    </row>
    <row r="2706" spans="4:15" ht="15.75" thickBot="1">
      <c r="D2706" s="3"/>
      <c r="G2706" s="3"/>
      <c r="K2706" s="3"/>
      <c r="L2706" s="3"/>
      <c r="M2706" s="3"/>
      <c r="O2706" s="3"/>
    </row>
    <row r="2707" spans="4:15" ht="15.75" thickBot="1">
      <c r="D2707" s="3"/>
      <c r="G2707" s="3"/>
      <c r="K2707" s="3"/>
      <c r="L2707" s="3"/>
      <c r="M2707" s="3"/>
      <c r="O2707" s="3"/>
    </row>
    <row r="2708" spans="4:15" ht="15.75" thickBot="1">
      <c r="D2708" s="3"/>
      <c r="G2708" s="3"/>
      <c r="K2708" s="3"/>
      <c r="L2708" s="3"/>
      <c r="M2708" s="3"/>
      <c r="O2708" s="3"/>
    </row>
    <row r="2709" spans="4:15" ht="15.75" thickBot="1">
      <c r="D2709" s="3"/>
      <c r="G2709" s="3"/>
      <c r="K2709" s="3"/>
      <c r="L2709" s="3"/>
      <c r="M2709" s="3"/>
      <c r="O2709" s="3"/>
    </row>
    <row r="2710" spans="4:15" ht="15.75" thickBot="1">
      <c r="D2710" s="3"/>
      <c r="G2710" s="3"/>
      <c r="K2710" s="3"/>
      <c r="L2710" s="3"/>
      <c r="M2710" s="3"/>
      <c r="O2710" s="3"/>
    </row>
    <row r="2711" spans="4:15" ht="15.75" thickBot="1">
      <c r="D2711" s="3"/>
      <c r="G2711" s="3"/>
      <c r="K2711" s="3"/>
      <c r="L2711" s="3"/>
      <c r="M2711" s="3"/>
      <c r="O2711" s="3"/>
    </row>
    <row r="2712" spans="4:15" ht="15.75" thickBot="1">
      <c r="D2712" s="3"/>
      <c r="G2712" s="3"/>
      <c r="K2712" s="3"/>
      <c r="L2712" s="3"/>
      <c r="M2712" s="3"/>
      <c r="O2712" s="3"/>
    </row>
    <row r="2713" spans="4:15" ht="15.75" thickBot="1">
      <c r="D2713" s="3"/>
      <c r="G2713" s="3"/>
      <c r="K2713" s="3"/>
      <c r="L2713" s="3"/>
      <c r="M2713" s="3"/>
      <c r="O2713" s="3"/>
    </row>
    <row r="2714" spans="4:15" ht="15.75" thickBot="1">
      <c r="D2714" s="3"/>
      <c r="G2714" s="3"/>
      <c r="K2714" s="3"/>
      <c r="L2714" s="3"/>
      <c r="M2714" s="3"/>
      <c r="O2714" s="3"/>
    </row>
    <row r="2715" spans="4:15" ht="15.75" thickBot="1">
      <c r="D2715" s="3"/>
      <c r="G2715" s="3"/>
      <c r="K2715" s="3"/>
      <c r="L2715" s="3"/>
      <c r="M2715" s="3"/>
      <c r="O2715" s="3"/>
    </row>
    <row r="2716" spans="4:15" ht="15.75" thickBot="1">
      <c r="D2716" s="3"/>
      <c r="G2716" s="3"/>
      <c r="K2716" s="3"/>
      <c r="L2716" s="3"/>
      <c r="M2716" s="3"/>
      <c r="O2716" s="3"/>
    </row>
    <row r="2717" spans="4:15" ht="15.75" thickBot="1">
      <c r="D2717" s="3"/>
      <c r="G2717" s="3"/>
      <c r="K2717" s="3"/>
      <c r="L2717" s="3"/>
      <c r="M2717" s="3"/>
      <c r="O2717" s="3"/>
    </row>
    <row r="2718" spans="4:15" ht="15.75" thickBot="1">
      <c r="D2718" s="3"/>
      <c r="G2718" s="3"/>
      <c r="K2718" s="3"/>
      <c r="L2718" s="3"/>
      <c r="M2718" s="3"/>
      <c r="O2718" s="3"/>
    </row>
    <row r="2719" spans="4:15" ht="15.75" thickBot="1">
      <c r="D2719" s="3"/>
      <c r="G2719" s="3"/>
      <c r="K2719" s="3"/>
      <c r="L2719" s="3"/>
      <c r="M2719" s="3"/>
      <c r="O2719" s="3"/>
    </row>
    <row r="2720" spans="4:15" ht="15.75" thickBot="1">
      <c r="D2720" s="3"/>
      <c r="G2720" s="3"/>
      <c r="K2720" s="3"/>
      <c r="L2720" s="3"/>
      <c r="M2720" s="3"/>
      <c r="O2720" s="3"/>
    </row>
    <row r="2721" spans="4:15" ht="15.75" thickBot="1">
      <c r="D2721" s="3"/>
      <c r="G2721" s="3"/>
      <c r="K2721" s="3"/>
      <c r="L2721" s="3"/>
      <c r="M2721" s="3"/>
      <c r="O2721" s="3"/>
    </row>
    <row r="2722" spans="4:15" ht="15.75" thickBot="1">
      <c r="D2722" s="3"/>
      <c r="G2722" s="3"/>
      <c r="K2722" s="3"/>
      <c r="L2722" s="3"/>
      <c r="M2722" s="3"/>
      <c r="O2722" s="3"/>
    </row>
    <row r="2723" spans="4:15" ht="15.75" thickBot="1">
      <c r="D2723" s="3"/>
      <c r="G2723" s="3"/>
      <c r="K2723" s="3"/>
      <c r="L2723" s="3"/>
      <c r="M2723" s="3"/>
      <c r="O2723" s="3"/>
    </row>
    <row r="2724" spans="4:15" ht="15.75" thickBot="1">
      <c r="D2724" s="3"/>
      <c r="G2724" s="3"/>
      <c r="K2724" s="3"/>
      <c r="L2724" s="3"/>
      <c r="M2724" s="3"/>
      <c r="O2724" s="3"/>
    </row>
    <row r="2725" spans="4:15" ht="15.75" thickBot="1">
      <c r="D2725" s="3"/>
      <c r="G2725" s="3"/>
      <c r="K2725" s="3"/>
      <c r="L2725" s="3"/>
      <c r="M2725" s="3"/>
      <c r="O2725" s="3"/>
    </row>
    <row r="2726" spans="4:15" ht="15.75" thickBot="1">
      <c r="D2726" s="3"/>
      <c r="G2726" s="3"/>
      <c r="K2726" s="3"/>
      <c r="L2726" s="3"/>
      <c r="M2726" s="3"/>
      <c r="O2726" s="3"/>
    </row>
    <row r="2727" spans="4:15" ht="15.75" thickBot="1">
      <c r="D2727" s="3"/>
      <c r="G2727" s="3"/>
      <c r="K2727" s="3"/>
      <c r="L2727" s="3"/>
      <c r="M2727" s="3"/>
      <c r="O2727" s="3"/>
    </row>
    <row r="2728" spans="4:15" ht="15.75" thickBot="1">
      <c r="D2728" s="3"/>
      <c r="G2728" s="3"/>
      <c r="K2728" s="3"/>
      <c r="L2728" s="3"/>
      <c r="M2728" s="3"/>
      <c r="O2728" s="3"/>
    </row>
    <row r="2729" spans="4:15" ht="15.75" thickBot="1">
      <c r="D2729" s="3"/>
      <c r="G2729" s="3"/>
      <c r="K2729" s="3"/>
      <c r="L2729" s="3"/>
      <c r="M2729" s="3"/>
      <c r="O2729" s="3"/>
    </row>
    <row r="2730" spans="4:15" ht="15.75" thickBot="1">
      <c r="D2730" s="3"/>
      <c r="G2730" s="3"/>
      <c r="K2730" s="3"/>
      <c r="L2730" s="3"/>
      <c r="M2730" s="3"/>
      <c r="O2730" s="3"/>
    </row>
    <row r="2731" spans="4:15" ht="15.75" thickBot="1">
      <c r="D2731" s="3"/>
      <c r="G2731" s="3"/>
      <c r="K2731" s="3"/>
      <c r="L2731" s="3"/>
      <c r="M2731" s="3"/>
      <c r="O2731" s="3"/>
    </row>
    <row r="2732" spans="4:15" ht="15.75" thickBot="1">
      <c r="D2732" s="3"/>
      <c r="G2732" s="3"/>
      <c r="K2732" s="3"/>
      <c r="L2732" s="3"/>
      <c r="M2732" s="3"/>
      <c r="O2732" s="3"/>
    </row>
    <row r="2733" spans="4:15" ht="15.75" thickBot="1">
      <c r="D2733" s="3"/>
      <c r="G2733" s="3"/>
      <c r="K2733" s="3"/>
      <c r="L2733" s="3"/>
      <c r="M2733" s="3"/>
      <c r="O2733" s="3"/>
    </row>
    <row r="2734" spans="4:15" ht="15.75" thickBot="1">
      <c r="D2734" s="3"/>
      <c r="G2734" s="3"/>
      <c r="K2734" s="3"/>
      <c r="L2734" s="3"/>
      <c r="M2734" s="3"/>
      <c r="O2734" s="3"/>
    </row>
    <row r="2735" spans="4:15" ht="15.75" thickBot="1">
      <c r="D2735" s="3"/>
      <c r="G2735" s="3"/>
      <c r="K2735" s="3"/>
      <c r="L2735" s="3"/>
      <c r="M2735" s="3"/>
      <c r="O2735" s="3"/>
    </row>
    <row r="2736" spans="4:15" ht="15.75" thickBot="1">
      <c r="D2736" s="3"/>
      <c r="G2736" s="3"/>
      <c r="K2736" s="3"/>
      <c r="L2736" s="3"/>
      <c r="M2736" s="3"/>
      <c r="O2736" s="3"/>
    </row>
    <row r="2737" spans="4:15" ht="15.75" thickBot="1">
      <c r="D2737" s="3"/>
      <c r="G2737" s="3"/>
      <c r="K2737" s="3"/>
      <c r="L2737" s="3"/>
      <c r="M2737" s="3"/>
      <c r="O2737" s="3"/>
    </row>
    <row r="2738" spans="4:15" ht="15.75" thickBot="1">
      <c r="D2738" s="3"/>
      <c r="G2738" s="3"/>
      <c r="K2738" s="3"/>
      <c r="L2738" s="3"/>
      <c r="M2738" s="3"/>
      <c r="O2738" s="3"/>
    </row>
    <row r="2739" spans="4:15" ht="15.75" thickBot="1">
      <c r="D2739" s="3"/>
      <c r="G2739" s="3"/>
      <c r="K2739" s="3"/>
      <c r="L2739" s="3"/>
      <c r="M2739" s="3"/>
      <c r="O2739" s="3"/>
    </row>
    <row r="2740" spans="4:15" ht="15.75" thickBot="1">
      <c r="D2740" s="3"/>
      <c r="G2740" s="3"/>
      <c r="K2740" s="3"/>
      <c r="L2740" s="3"/>
      <c r="M2740" s="3"/>
      <c r="O2740" s="3"/>
    </row>
    <row r="2741" spans="4:15" ht="15.75" thickBot="1">
      <c r="D2741" s="3"/>
      <c r="G2741" s="3"/>
      <c r="K2741" s="3"/>
      <c r="L2741" s="3"/>
      <c r="M2741" s="3"/>
      <c r="O2741" s="3"/>
    </row>
    <row r="2742" spans="4:15" ht="15.75" thickBot="1">
      <c r="D2742" s="3"/>
      <c r="G2742" s="3"/>
      <c r="K2742" s="3"/>
      <c r="L2742" s="3"/>
      <c r="M2742" s="3"/>
      <c r="O2742" s="3"/>
    </row>
    <row r="2743" spans="4:15" ht="15.75" thickBot="1">
      <c r="D2743" s="3"/>
      <c r="G2743" s="3"/>
      <c r="K2743" s="3"/>
      <c r="L2743" s="3"/>
      <c r="M2743" s="3"/>
      <c r="O2743" s="3"/>
    </row>
    <row r="2744" spans="4:15" ht="15.75" thickBot="1">
      <c r="D2744" s="3"/>
      <c r="G2744" s="3"/>
      <c r="K2744" s="3"/>
      <c r="L2744" s="3"/>
      <c r="M2744" s="3"/>
      <c r="O2744" s="3"/>
    </row>
    <row r="2745" spans="4:15" ht="15.75" thickBot="1">
      <c r="D2745" s="3"/>
      <c r="G2745" s="3"/>
      <c r="K2745" s="3"/>
      <c r="L2745" s="3"/>
      <c r="M2745" s="3"/>
      <c r="O2745" s="3"/>
    </row>
    <row r="2746" spans="4:15" ht="15.75" thickBot="1">
      <c r="D2746" s="3"/>
      <c r="G2746" s="3"/>
      <c r="K2746" s="3"/>
      <c r="L2746" s="3"/>
      <c r="M2746" s="3"/>
      <c r="O2746" s="3"/>
    </row>
    <row r="2747" spans="4:15" ht="15.75" thickBot="1">
      <c r="D2747" s="3"/>
      <c r="G2747" s="3"/>
      <c r="K2747" s="3"/>
      <c r="L2747" s="3"/>
      <c r="M2747" s="3"/>
      <c r="O2747" s="3"/>
    </row>
    <row r="2748" spans="4:15" ht="15.75" thickBot="1">
      <c r="D2748" s="3"/>
      <c r="G2748" s="3"/>
      <c r="K2748" s="3"/>
      <c r="L2748" s="3"/>
      <c r="M2748" s="3"/>
      <c r="O2748" s="3"/>
    </row>
    <row r="2749" spans="4:15" ht="15.75" thickBot="1">
      <c r="D2749" s="3"/>
      <c r="G2749" s="3"/>
      <c r="K2749" s="3"/>
      <c r="L2749" s="3"/>
      <c r="M2749" s="3"/>
      <c r="O2749" s="3"/>
    </row>
    <row r="2750" spans="4:15" ht="15.75" thickBot="1">
      <c r="D2750" s="3"/>
      <c r="G2750" s="3"/>
      <c r="K2750" s="3"/>
      <c r="L2750" s="3"/>
      <c r="M2750" s="3"/>
      <c r="O2750" s="3"/>
    </row>
    <row r="2751" spans="4:15" ht="15.75" thickBot="1">
      <c r="D2751" s="3"/>
      <c r="G2751" s="3"/>
      <c r="K2751" s="3"/>
      <c r="L2751" s="3"/>
      <c r="M2751" s="3"/>
      <c r="O2751" s="3"/>
    </row>
    <row r="2752" spans="4:15" ht="15.75" thickBot="1">
      <c r="D2752" s="3"/>
      <c r="G2752" s="3"/>
      <c r="K2752" s="3"/>
      <c r="L2752" s="3"/>
      <c r="M2752" s="3"/>
      <c r="O2752" s="3"/>
    </row>
    <row r="2753" spans="4:15" ht="15.75" thickBot="1">
      <c r="D2753" s="3"/>
      <c r="G2753" s="3"/>
      <c r="K2753" s="3"/>
      <c r="L2753" s="3"/>
      <c r="M2753" s="3"/>
      <c r="O2753" s="3"/>
    </row>
    <row r="2754" spans="4:15" ht="15.75" thickBot="1">
      <c r="D2754" s="3"/>
      <c r="G2754" s="3"/>
      <c r="K2754" s="3"/>
      <c r="L2754" s="3"/>
      <c r="M2754" s="3"/>
      <c r="O2754" s="3"/>
    </row>
    <row r="2755" spans="4:15" ht="15.75" thickBot="1">
      <c r="D2755" s="3"/>
      <c r="G2755" s="3"/>
      <c r="K2755" s="3"/>
      <c r="L2755" s="3"/>
      <c r="M2755" s="3"/>
      <c r="O2755" s="3"/>
    </row>
    <row r="2756" spans="4:15" ht="15.75" thickBot="1">
      <c r="D2756" s="3"/>
      <c r="G2756" s="3"/>
      <c r="K2756" s="3"/>
      <c r="L2756" s="3"/>
      <c r="M2756" s="3"/>
      <c r="O2756" s="3"/>
    </row>
    <row r="2757" spans="4:15" ht="15.75" thickBot="1">
      <c r="D2757" s="3"/>
      <c r="G2757" s="3"/>
      <c r="K2757" s="3"/>
      <c r="L2757" s="3"/>
      <c r="M2757" s="3"/>
      <c r="O2757" s="3"/>
    </row>
    <row r="2758" spans="4:15" ht="15.75" thickBot="1">
      <c r="D2758" s="3"/>
      <c r="G2758" s="3"/>
      <c r="K2758" s="3"/>
      <c r="L2758" s="3"/>
      <c r="M2758" s="3"/>
      <c r="O2758" s="3"/>
    </row>
    <row r="2759" spans="4:15" ht="15.75" thickBot="1">
      <c r="D2759" s="3"/>
      <c r="G2759" s="3"/>
      <c r="K2759" s="3"/>
      <c r="L2759" s="3"/>
      <c r="M2759" s="3"/>
      <c r="O2759" s="3"/>
    </row>
    <row r="2760" spans="4:15" ht="15.75" thickBot="1">
      <c r="D2760" s="3"/>
      <c r="G2760" s="3"/>
      <c r="K2760" s="3"/>
      <c r="L2760" s="3"/>
      <c r="M2760" s="3"/>
      <c r="O2760" s="3"/>
    </row>
    <row r="2761" spans="4:15" ht="15.75" thickBot="1">
      <c r="D2761" s="3"/>
      <c r="G2761" s="3"/>
      <c r="K2761" s="3"/>
      <c r="L2761" s="3"/>
      <c r="M2761" s="3"/>
      <c r="O2761" s="3"/>
    </row>
    <row r="2762" spans="4:15" ht="15.75" thickBot="1">
      <c r="D2762" s="3"/>
      <c r="G2762" s="3"/>
      <c r="K2762" s="3"/>
      <c r="L2762" s="3"/>
      <c r="M2762" s="3"/>
      <c r="O2762" s="3"/>
    </row>
    <row r="2763" spans="4:15" ht="15.75" thickBot="1">
      <c r="D2763" s="3"/>
      <c r="G2763" s="3"/>
      <c r="K2763" s="3"/>
      <c r="L2763" s="3"/>
      <c r="M2763" s="3"/>
      <c r="O2763" s="3"/>
    </row>
    <row r="2764" spans="4:15" ht="15.75" thickBot="1">
      <c r="D2764" s="3"/>
      <c r="G2764" s="3"/>
      <c r="K2764" s="3"/>
      <c r="L2764" s="3"/>
      <c r="M2764" s="3"/>
      <c r="O2764" s="3"/>
    </row>
    <row r="2765" spans="4:15" ht="15.75" thickBot="1">
      <c r="D2765" s="3"/>
      <c r="G2765" s="3"/>
      <c r="K2765" s="3"/>
      <c r="L2765" s="3"/>
      <c r="M2765" s="3"/>
      <c r="O2765" s="3"/>
    </row>
    <row r="2766" spans="4:15" ht="15.75" thickBot="1">
      <c r="D2766" s="3"/>
      <c r="G2766" s="3"/>
      <c r="K2766" s="3"/>
      <c r="L2766" s="3"/>
      <c r="M2766" s="3"/>
      <c r="O2766" s="3"/>
    </row>
    <row r="2767" spans="4:15" ht="15.75" thickBot="1">
      <c r="D2767" s="3"/>
      <c r="G2767" s="3"/>
      <c r="K2767" s="3"/>
      <c r="L2767" s="3"/>
      <c r="M2767" s="3"/>
      <c r="O2767" s="3"/>
    </row>
    <row r="2768" spans="4:15" ht="15.75" thickBot="1">
      <c r="D2768" s="3"/>
      <c r="G2768" s="3"/>
      <c r="K2768" s="3"/>
      <c r="L2768" s="3"/>
      <c r="M2768" s="3"/>
      <c r="O2768" s="3"/>
    </row>
    <row r="2769" spans="4:15" ht="15.75" thickBot="1">
      <c r="D2769" s="3"/>
      <c r="G2769" s="3"/>
      <c r="K2769" s="3"/>
      <c r="L2769" s="3"/>
      <c r="M2769" s="3"/>
      <c r="O2769" s="3"/>
    </row>
    <row r="2770" spans="4:15" ht="15.75" thickBot="1">
      <c r="D2770" s="3"/>
      <c r="G2770" s="3"/>
      <c r="K2770" s="3"/>
      <c r="L2770" s="3"/>
      <c r="M2770" s="3"/>
      <c r="O2770" s="3"/>
    </row>
    <row r="2771" spans="4:15" ht="15.75" thickBot="1">
      <c r="D2771" s="3"/>
      <c r="G2771" s="3"/>
      <c r="K2771" s="3"/>
      <c r="L2771" s="3"/>
      <c r="M2771" s="3"/>
      <c r="O2771" s="3"/>
    </row>
    <row r="2772" spans="4:15" ht="15.75" thickBot="1">
      <c r="D2772" s="3"/>
      <c r="G2772" s="3"/>
      <c r="K2772" s="3"/>
      <c r="L2772" s="3"/>
      <c r="M2772" s="3"/>
      <c r="O2772" s="3"/>
    </row>
    <row r="2773" spans="4:15" ht="15.75" thickBot="1">
      <c r="D2773" s="3"/>
      <c r="G2773" s="3"/>
      <c r="K2773" s="3"/>
      <c r="L2773" s="3"/>
      <c r="M2773" s="3"/>
      <c r="O2773" s="3"/>
    </row>
    <row r="2774" spans="4:15" ht="15.75" thickBot="1">
      <c r="D2774" s="3"/>
      <c r="G2774" s="3"/>
      <c r="K2774" s="3"/>
      <c r="L2774" s="3"/>
      <c r="M2774" s="3"/>
      <c r="O2774" s="3"/>
    </row>
    <row r="2775" spans="4:15" ht="15.75" thickBot="1">
      <c r="D2775" s="3"/>
      <c r="G2775" s="3"/>
      <c r="K2775" s="3"/>
      <c r="L2775" s="3"/>
      <c r="M2775" s="3"/>
      <c r="O2775" s="3"/>
    </row>
    <row r="2776" spans="4:15" ht="15.75" thickBot="1">
      <c r="D2776" s="3"/>
      <c r="G2776" s="3"/>
      <c r="K2776" s="3"/>
      <c r="L2776" s="3"/>
      <c r="M2776" s="3"/>
      <c r="O2776" s="3"/>
    </row>
    <row r="2777" spans="4:15" ht="15.75" thickBot="1">
      <c r="D2777" s="3"/>
      <c r="G2777" s="3"/>
      <c r="K2777" s="3"/>
      <c r="L2777" s="3"/>
      <c r="M2777" s="3"/>
      <c r="O2777" s="3"/>
    </row>
    <row r="2778" spans="4:15" ht="15.75" thickBot="1">
      <c r="D2778" s="3"/>
      <c r="G2778" s="3"/>
      <c r="K2778" s="3"/>
      <c r="L2778" s="3"/>
      <c r="M2778" s="3"/>
      <c r="O2778" s="3"/>
    </row>
    <row r="2779" spans="4:15" ht="15.75" thickBot="1">
      <c r="D2779" s="3"/>
      <c r="G2779" s="3"/>
      <c r="K2779" s="3"/>
      <c r="L2779" s="3"/>
      <c r="M2779" s="3"/>
      <c r="O2779" s="3"/>
    </row>
    <row r="2780" spans="4:15" ht="15.75" thickBot="1">
      <c r="D2780" s="3"/>
      <c r="G2780" s="3"/>
      <c r="K2780" s="3"/>
      <c r="L2780" s="3"/>
      <c r="M2780" s="3"/>
      <c r="O2780" s="3"/>
    </row>
    <row r="2781" spans="4:15" ht="15.75" thickBot="1">
      <c r="D2781" s="3"/>
      <c r="G2781" s="3"/>
      <c r="K2781" s="3"/>
      <c r="L2781" s="3"/>
      <c r="M2781" s="3"/>
      <c r="O2781" s="3"/>
    </row>
    <row r="2782" spans="4:15" ht="15.75" thickBot="1">
      <c r="D2782" s="3"/>
      <c r="G2782" s="3"/>
      <c r="K2782" s="3"/>
      <c r="L2782" s="3"/>
      <c r="M2782" s="3"/>
      <c r="O2782" s="3"/>
    </row>
    <row r="2783" spans="4:15" ht="15.75" thickBot="1">
      <c r="D2783" s="3"/>
      <c r="G2783" s="3"/>
      <c r="K2783" s="3"/>
      <c r="L2783" s="3"/>
      <c r="M2783" s="3"/>
    </row>
    <row r="2784" spans="4:15" ht="15.75" thickBot="1">
      <c r="D2784" s="3"/>
      <c r="G2784" s="3"/>
      <c r="K2784" s="3"/>
      <c r="L2784" s="3"/>
      <c r="M2784" s="3"/>
    </row>
    <row r="2785" spans="4:13" ht="15.75" thickBot="1">
      <c r="D2785" s="3"/>
      <c r="G2785" s="3"/>
      <c r="K2785" s="3"/>
      <c r="L2785" s="3"/>
      <c r="M2785" s="3"/>
    </row>
    <row r="2786" spans="4:13" ht="15.75" thickBot="1">
      <c r="D2786" s="3"/>
      <c r="G2786" s="3"/>
      <c r="K2786" s="3"/>
      <c r="L2786" s="3"/>
      <c r="M2786" s="3"/>
    </row>
    <row r="2787" spans="4:13" ht="15.75" thickBot="1">
      <c r="D2787" s="3"/>
      <c r="G2787" s="3"/>
      <c r="K2787" s="3"/>
      <c r="L2787" s="3"/>
      <c r="M2787" s="3"/>
    </row>
    <row r="2788" spans="4:13" ht="15.75" thickBot="1">
      <c r="D2788" s="3"/>
      <c r="G2788" s="3"/>
      <c r="K2788" s="3"/>
      <c r="L2788" s="3"/>
      <c r="M2788" s="3"/>
    </row>
    <row r="2789" spans="4:13" ht="15.75" thickBot="1">
      <c r="D2789" s="3"/>
      <c r="G2789" s="3"/>
      <c r="K2789" s="3"/>
      <c r="L2789" s="3"/>
      <c r="M2789" s="3"/>
    </row>
    <row r="2790" spans="4:13" ht="15.75" thickBot="1">
      <c r="D2790" s="3"/>
      <c r="G2790" s="3"/>
      <c r="K2790" s="3"/>
      <c r="L2790" s="3"/>
      <c r="M2790" s="3"/>
    </row>
    <row r="2791" spans="4:13" ht="15.75" thickBot="1">
      <c r="D2791" s="3"/>
      <c r="G2791" s="3"/>
      <c r="K2791" s="3"/>
      <c r="L2791" s="3"/>
      <c r="M2791" s="3"/>
    </row>
    <row r="2792" spans="4:13" ht="15.75" thickBot="1">
      <c r="D2792" s="3"/>
      <c r="G2792" s="3"/>
      <c r="K2792" s="3"/>
      <c r="L2792" s="3"/>
      <c r="M2792" s="3"/>
    </row>
    <row r="2793" spans="4:13" ht="15.75" thickBot="1">
      <c r="D2793" s="3"/>
      <c r="G2793" s="3"/>
      <c r="K2793" s="3"/>
      <c r="L2793" s="3"/>
      <c r="M2793" s="3"/>
    </row>
    <row r="2794" spans="4:13" ht="15.75" thickBot="1">
      <c r="D2794" s="3"/>
      <c r="G2794" s="3"/>
      <c r="K2794" s="3"/>
      <c r="L2794" s="3"/>
      <c r="M2794" s="3"/>
    </row>
    <row r="2795" spans="4:13" ht="15.75" thickBot="1">
      <c r="D2795" s="3"/>
      <c r="G2795" s="3"/>
      <c r="K2795" s="3"/>
      <c r="L2795" s="3"/>
      <c r="M2795" s="3"/>
    </row>
    <row r="2796" spans="4:13" ht="15.75" thickBot="1">
      <c r="D2796" s="3"/>
      <c r="G2796" s="3"/>
      <c r="K2796" s="3"/>
      <c r="L2796" s="3"/>
      <c r="M2796" s="3"/>
    </row>
    <row r="2797" spans="4:13" ht="15.75" thickBot="1">
      <c r="D2797" s="3"/>
      <c r="G2797" s="3"/>
      <c r="K2797" s="3"/>
      <c r="L2797" s="3"/>
      <c r="M2797" s="3"/>
    </row>
    <row r="2798" spans="4:13" ht="15.75" thickBot="1">
      <c r="D2798" s="3"/>
      <c r="G2798" s="3"/>
      <c r="K2798" s="3"/>
      <c r="L2798" s="3"/>
      <c r="M2798" s="3"/>
    </row>
    <row r="2799" spans="4:13" ht="15.75" thickBot="1">
      <c r="D2799" s="3"/>
      <c r="G2799" s="3"/>
      <c r="K2799" s="3"/>
      <c r="L2799" s="3"/>
      <c r="M2799" s="3"/>
    </row>
    <row r="2800" spans="4:13" ht="15.75" thickBot="1">
      <c r="D2800" s="3"/>
      <c r="G2800" s="3"/>
      <c r="K2800" s="3"/>
      <c r="L2800" s="3"/>
      <c r="M2800" s="3"/>
    </row>
    <row r="2801" spans="4:13" ht="15.75" thickBot="1">
      <c r="D2801" s="3"/>
      <c r="G2801" s="3"/>
      <c r="K2801" s="3"/>
      <c r="L2801" s="3"/>
      <c r="M2801" s="3"/>
    </row>
    <row r="2802" spans="4:13" ht="15.75" thickBot="1">
      <c r="D2802" s="3"/>
      <c r="G2802" s="3"/>
      <c r="K2802" s="3"/>
      <c r="L2802" s="3"/>
      <c r="M2802" s="3"/>
    </row>
    <row r="2803" spans="4:13" ht="15.75" thickBot="1">
      <c r="D2803" s="3"/>
      <c r="G2803" s="3"/>
      <c r="K2803" s="3"/>
      <c r="L2803" s="3"/>
      <c r="M2803" s="3"/>
    </row>
    <row r="2804" spans="4:13" ht="15.75" thickBot="1">
      <c r="D2804" s="3"/>
      <c r="G2804" s="3"/>
      <c r="K2804" s="3"/>
      <c r="L2804" s="3"/>
      <c r="M2804" s="3"/>
    </row>
    <row r="2805" spans="4:13" ht="15.75" thickBot="1">
      <c r="D2805" s="3"/>
      <c r="G2805" s="3"/>
      <c r="K2805" s="3"/>
      <c r="L2805" s="3"/>
      <c r="M2805" s="3"/>
    </row>
    <row r="2806" spans="4:13" ht="15.75" thickBot="1">
      <c r="D2806" s="3"/>
      <c r="G2806" s="3"/>
      <c r="K2806" s="3"/>
      <c r="L2806" s="3"/>
      <c r="M2806" s="3"/>
    </row>
    <row r="2807" spans="4:13" ht="15.75" thickBot="1">
      <c r="D2807" s="3"/>
      <c r="G2807" s="3"/>
      <c r="K2807" s="3"/>
      <c r="L2807" s="3"/>
      <c r="M2807" s="3"/>
    </row>
    <row r="2808" spans="4:13" ht="15.75" thickBot="1">
      <c r="D2808" s="3"/>
      <c r="G2808" s="3"/>
      <c r="K2808" s="3"/>
      <c r="L2808" s="3"/>
      <c r="M2808" s="3"/>
    </row>
    <row r="2809" spans="4:13" ht="15.75" thickBot="1">
      <c r="D2809" s="3"/>
      <c r="G2809" s="3"/>
      <c r="K2809" s="3"/>
      <c r="L2809" s="3"/>
      <c r="M2809" s="3"/>
    </row>
    <row r="2810" spans="4:13" ht="15.75" thickBot="1">
      <c r="D2810" s="3"/>
      <c r="G2810" s="3"/>
      <c r="K2810" s="3"/>
      <c r="L2810" s="3"/>
      <c r="M2810" s="3"/>
    </row>
    <row r="2811" spans="4:13" ht="15.75" thickBot="1">
      <c r="D2811" s="3"/>
      <c r="G2811" s="3"/>
      <c r="K2811" s="3"/>
      <c r="L2811" s="3"/>
      <c r="M2811" s="3"/>
    </row>
    <row r="2812" spans="4:13" ht="15.75" thickBot="1">
      <c r="D2812" s="3"/>
      <c r="G2812" s="3"/>
      <c r="K2812" s="3"/>
      <c r="L2812" s="3"/>
      <c r="M2812" s="3"/>
    </row>
    <row r="2813" spans="4:13" ht="15.75" thickBot="1">
      <c r="D2813" s="3"/>
      <c r="G2813" s="3"/>
      <c r="K2813" s="3"/>
      <c r="L2813" s="3"/>
      <c r="M2813" s="3"/>
    </row>
    <row r="2814" spans="4:13" ht="15.75" thickBot="1">
      <c r="D2814" s="3"/>
      <c r="G2814" s="3"/>
      <c r="K2814" s="3"/>
      <c r="L2814" s="3"/>
      <c r="M2814" s="3"/>
    </row>
    <row r="2815" spans="4:13" ht="15.75" thickBot="1">
      <c r="D2815" s="3"/>
      <c r="G2815" s="3"/>
      <c r="K2815" s="3"/>
      <c r="L2815" s="3"/>
      <c r="M2815" s="3"/>
    </row>
    <row r="2816" spans="4:13" ht="15.75" thickBot="1">
      <c r="D2816" s="3"/>
      <c r="G2816" s="3"/>
      <c r="K2816" s="3"/>
      <c r="L2816" s="3"/>
      <c r="M2816" s="3"/>
    </row>
    <row r="2817" spans="4:13" ht="15.75" thickBot="1">
      <c r="D2817" s="3"/>
      <c r="G2817" s="3"/>
      <c r="K2817" s="3"/>
      <c r="L2817" s="3"/>
      <c r="M2817" s="3"/>
    </row>
    <row r="2818" spans="4:13" ht="15.75" thickBot="1">
      <c r="D2818" s="3"/>
      <c r="G2818" s="3"/>
      <c r="K2818" s="3"/>
      <c r="L2818" s="3"/>
      <c r="M2818" s="3"/>
    </row>
    <row r="2819" spans="4:13" ht="15.75" thickBot="1">
      <c r="D2819" s="3"/>
      <c r="G2819" s="3"/>
      <c r="K2819" s="3"/>
      <c r="L2819" s="3"/>
      <c r="M2819" s="3"/>
    </row>
    <row r="2820" spans="4:13" ht="15.75" thickBot="1">
      <c r="D2820" s="3"/>
      <c r="G2820" s="3"/>
      <c r="K2820" s="3"/>
      <c r="L2820" s="3"/>
      <c r="M2820" s="3"/>
    </row>
    <row r="2821" spans="4:13" ht="15.75" thickBot="1">
      <c r="D2821" s="3"/>
      <c r="G2821" s="3"/>
      <c r="K2821" s="3"/>
      <c r="L2821" s="3"/>
      <c r="M2821" s="3"/>
    </row>
    <row r="2822" spans="4:13" ht="15.75" thickBot="1">
      <c r="D2822" s="3"/>
      <c r="G2822" s="3"/>
      <c r="K2822" s="3"/>
      <c r="L2822" s="3"/>
      <c r="M2822" s="3"/>
    </row>
    <row r="2823" spans="4:13" ht="15.75" thickBot="1">
      <c r="D2823" s="3"/>
      <c r="G2823" s="3"/>
      <c r="K2823" s="3"/>
      <c r="L2823" s="3"/>
      <c r="M2823" s="3"/>
    </row>
    <row r="2824" spans="4:13" ht="15.75" thickBot="1">
      <c r="D2824" s="3"/>
      <c r="G2824" s="3"/>
      <c r="K2824" s="3"/>
      <c r="L2824" s="3"/>
      <c r="M2824" s="3"/>
    </row>
    <row r="2825" spans="4:13" ht="15.75" thickBot="1">
      <c r="D2825" s="3"/>
      <c r="G2825" s="3"/>
      <c r="K2825" s="3"/>
      <c r="L2825" s="3"/>
      <c r="M2825" s="3"/>
    </row>
    <row r="2826" spans="4:13" ht="15.75" thickBot="1">
      <c r="D2826" s="3"/>
      <c r="G2826" s="3"/>
      <c r="K2826" s="3"/>
      <c r="L2826" s="3"/>
      <c r="M2826" s="3"/>
    </row>
    <row r="2827" spans="4:13" ht="15.75" thickBot="1">
      <c r="D2827" s="3"/>
      <c r="G2827" s="3"/>
      <c r="K2827" s="3"/>
      <c r="L2827" s="3"/>
      <c r="M2827" s="3"/>
    </row>
    <row r="2828" spans="4:13" ht="15.75" thickBot="1">
      <c r="D2828" s="3"/>
      <c r="G2828" s="3"/>
      <c r="K2828" s="3"/>
      <c r="L2828" s="3"/>
      <c r="M2828" s="3"/>
    </row>
    <row r="2829" spans="4:13" ht="15.75" thickBot="1">
      <c r="D2829" s="3"/>
      <c r="G2829" s="3"/>
      <c r="K2829" s="3"/>
      <c r="L2829" s="3"/>
      <c r="M2829" s="3"/>
    </row>
    <row r="2830" spans="4:13" ht="15.75" thickBot="1">
      <c r="D2830" s="3"/>
      <c r="G2830" s="3"/>
      <c r="K2830" s="3"/>
      <c r="L2830" s="3"/>
      <c r="M2830" s="3"/>
    </row>
    <row r="2831" spans="4:13" ht="15.75" thickBot="1">
      <c r="D2831" s="3"/>
      <c r="G2831" s="3"/>
      <c r="K2831" s="3"/>
      <c r="L2831" s="3"/>
      <c r="M2831" s="3"/>
    </row>
    <row r="2832" spans="4:13" ht="15.75" thickBot="1">
      <c r="D2832" s="3"/>
      <c r="G2832" s="3"/>
      <c r="K2832" s="3"/>
      <c r="L2832" s="3"/>
      <c r="M2832" s="3"/>
    </row>
    <row r="2833" spans="4:13" ht="15.75" thickBot="1">
      <c r="D2833" s="3"/>
      <c r="G2833" s="3"/>
      <c r="K2833" s="3"/>
      <c r="L2833" s="3"/>
      <c r="M2833" s="3"/>
    </row>
    <row r="2834" spans="4:13" ht="15.75" thickBot="1">
      <c r="D2834" s="3"/>
      <c r="G2834" s="3"/>
      <c r="K2834" s="3"/>
      <c r="L2834" s="3"/>
      <c r="M2834" s="3"/>
    </row>
    <row r="2835" spans="4:13" ht="15.75" thickBot="1">
      <c r="D2835" s="3"/>
      <c r="G2835" s="3"/>
      <c r="K2835" s="3"/>
      <c r="L2835" s="3"/>
      <c r="M2835" s="3"/>
    </row>
    <row r="2836" spans="4:13" ht="15.75" thickBot="1">
      <c r="D2836" s="3"/>
      <c r="G2836" s="3"/>
      <c r="K2836" s="3"/>
      <c r="L2836" s="3"/>
      <c r="M2836" s="3"/>
    </row>
    <row r="2837" spans="4:13" ht="15.75" thickBot="1">
      <c r="D2837" s="3"/>
      <c r="G2837" s="3"/>
      <c r="K2837" s="3"/>
      <c r="L2837" s="3"/>
      <c r="M2837" s="3"/>
    </row>
    <row r="2838" spans="4:13" ht="15.75" thickBot="1">
      <c r="D2838" s="3"/>
      <c r="G2838" s="3"/>
      <c r="K2838" s="3"/>
      <c r="L2838" s="3"/>
      <c r="M2838" s="3"/>
    </row>
    <row r="2839" spans="4:13" ht="15.75" thickBot="1">
      <c r="D2839" s="3"/>
      <c r="G2839" s="3"/>
      <c r="K2839" s="3"/>
      <c r="L2839" s="3"/>
      <c r="M2839" s="3"/>
    </row>
    <row r="2840" spans="4:13" ht="15.75" thickBot="1">
      <c r="D2840" s="3"/>
      <c r="G2840" s="3"/>
      <c r="K2840" s="3"/>
      <c r="L2840" s="3"/>
      <c r="M2840" s="3"/>
    </row>
    <row r="2841" spans="4:13" ht="15.75" thickBot="1">
      <c r="D2841" s="3"/>
      <c r="G2841" s="3"/>
      <c r="K2841" s="3"/>
      <c r="L2841" s="3"/>
      <c r="M2841" s="3"/>
    </row>
    <row r="2842" spans="4:13" ht="15.75" thickBot="1">
      <c r="D2842" s="3"/>
      <c r="G2842" s="3"/>
      <c r="K2842" s="3"/>
      <c r="L2842" s="3"/>
      <c r="M2842" s="3"/>
    </row>
    <row r="2843" spans="4:13" ht="15.75" thickBot="1">
      <c r="D2843" s="3"/>
      <c r="G2843" s="3"/>
      <c r="K2843" s="3"/>
      <c r="L2843" s="3"/>
      <c r="M2843" s="3"/>
    </row>
    <row r="2844" spans="4:13" ht="15.75" thickBot="1">
      <c r="D2844" s="3"/>
      <c r="G2844" s="3"/>
      <c r="K2844" s="3"/>
      <c r="L2844" s="3"/>
      <c r="M2844" s="3"/>
    </row>
    <row r="2845" spans="4:13" ht="15.75" thickBot="1">
      <c r="D2845" s="3"/>
      <c r="G2845" s="3"/>
      <c r="K2845" s="3"/>
      <c r="L2845" s="3"/>
      <c r="M2845" s="3"/>
    </row>
    <row r="2846" spans="4:13" ht="15.75" thickBot="1">
      <c r="D2846" s="3"/>
      <c r="G2846" s="3"/>
      <c r="K2846" s="3"/>
      <c r="L2846" s="3"/>
      <c r="M2846" s="3"/>
    </row>
    <row r="2847" spans="4:13" ht="15.75" thickBot="1">
      <c r="D2847" s="3"/>
      <c r="G2847" s="3"/>
      <c r="K2847" s="3"/>
      <c r="L2847" s="3"/>
      <c r="M2847" s="3"/>
    </row>
    <row r="2848" spans="4:13" ht="15.75" thickBot="1">
      <c r="D2848" s="3"/>
      <c r="G2848" s="3"/>
      <c r="K2848" s="3"/>
      <c r="L2848" s="3"/>
      <c r="M2848" s="3"/>
    </row>
    <row r="2849" spans="4:13" ht="15.75" thickBot="1">
      <c r="D2849" s="3"/>
      <c r="G2849" s="3"/>
      <c r="K2849" s="3"/>
      <c r="L2849" s="3"/>
      <c r="M2849" s="3"/>
    </row>
    <row r="2850" spans="4:13" ht="15.75" thickBot="1">
      <c r="D2850" s="3"/>
      <c r="G2850" s="3"/>
      <c r="K2850" s="3"/>
      <c r="L2850" s="3"/>
      <c r="M2850" s="3"/>
    </row>
    <row r="2851" spans="4:13" ht="15.75" thickBot="1">
      <c r="D2851" s="3"/>
      <c r="G2851" s="3"/>
      <c r="K2851" s="3"/>
      <c r="L2851" s="3"/>
      <c r="M2851" s="3"/>
    </row>
    <row r="2852" spans="4:13" ht="15.75" thickBot="1">
      <c r="D2852" s="3"/>
      <c r="G2852" s="3"/>
      <c r="K2852" s="3"/>
      <c r="L2852" s="3"/>
      <c r="M2852" s="3"/>
    </row>
    <row r="2853" spans="4:13" ht="15.75" thickBot="1">
      <c r="D2853" s="3"/>
      <c r="G2853" s="3"/>
      <c r="K2853" s="3"/>
      <c r="L2853" s="3"/>
      <c r="M2853" s="3"/>
    </row>
    <row r="2854" spans="4:13" ht="15.75" thickBot="1">
      <c r="D2854" s="3"/>
      <c r="G2854" s="3"/>
      <c r="K2854" s="3"/>
      <c r="L2854" s="3"/>
      <c r="M2854" s="3"/>
    </row>
    <row r="2855" spans="4:13" ht="15.75" thickBot="1">
      <c r="D2855" s="3"/>
      <c r="G2855" s="3"/>
      <c r="K2855" s="3"/>
      <c r="L2855" s="3"/>
      <c r="M2855" s="3"/>
    </row>
    <row r="2856" spans="4:13" ht="15.75" thickBot="1">
      <c r="D2856" s="3"/>
      <c r="G2856" s="3"/>
      <c r="K2856" s="3"/>
      <c r="L2856" s="3"/>
      <c r="M2856" s="3"/>
    </row>
    <row r="2857" spans="4:13" ht="15.75" thickBot="1">
      <c r="D2857" s="3"/>
      <c r="G2857" s="3"/>
      <c r="K2857" s="3"/>
      <c r="L2857" s="3"/>
      <c r="M2857" s="3"/>
    </row>
    <row r="2858" spans="4:13" ht="15.75" thickBot="1">
      <c r="D2858" s="3"/>
      <c r="G2858" s="3"/>
      <c r="K2858" s="3"/>
      <c r="L2858" s="3"/>
      <c r="M2858" s="3"/>
    </row>
    <row r="2859" spans="4:13" ht="15.75" thickBot="1">
      <c r="D2859" s="3"/>
      <c r="G2859" s="3"/>
      <c r="K2859" s="3"/>
      <c r="L2859" s="3"/>
      <c r="M2859" s="3"/>
    </row>
    <row r="2860" spans="4:13" ht="15.75" thickBot="1">
      <c r="D2860" s="3"/>
      <c r="G2860" s="3"/>
      <c r="K2860" s="3"/>
      <c r="L2860" s="3"/>
      <c r="M2860" s="3"/>
    </row>
    <row r="2861" spans="4:13" ht="15.75" thickBot="1">
      <c r="D2861" s="3"/>
      <c r="G2861" s="3"/>
      <c r="K2861" s="3"/>
      <c r="L2861" s="3"/>
      <c r="M2861" s="3"/>
    </row>
    <row r="2862" spans="4:13" ht="15.75" thickBot="1">
      <c r="D2862" s="3"/>
      <c r="G2862" s="3"/>
      <c r="K2862" s="3"/>
      <c r="L2862" s="3"/>
      <c r="M2862" s="3"/>
    </row>
    <row r="2863" spans="4:13" ht="15.75" thickBot="1">
      <c r="D2863" s="3"/>
      <c r="G2863" s="3"/>
      <c r="K2863" s="3"/>
      <c r="L2863" s="3"/>
      <c r="M2863" s="3"/>
    </row>
    <row r="2864" spans="4:13" ht="15.75" thickBot="1">
      <c r="D2864" s="3"/>
      <c r="G2864" s="3"/>
      <c r="K2864" s="3"/>
      <c r="L2864" s="3"/>
      <c r="M2864" s="3"/>
    </row>
    <row r="2865" spans="4:13" ht="15.75" thickBot="1">
      <c r="D2865" s="3"/>
      <c r="G2865" s="3"/>
      <c r="K2865" s="3"/>
      <c r="L2865" s="3"/>
      <c r="M2865" s="3"/>
    </row>
    <row r="2866" spans="4:13" ht="15.75" thickBot="1">
      <c r="D2866" s="3"/>
      <c r="G2866" s="3"/>
      <c r="K2866" s="3"/>
      <c r="L2866" s="3"/>
      <c r="M2866" s="3"/>
    </row>
    <row r="2867" spans="4:13" ht="15.75" thickBot="1">
      <c r="D2867" s="3"/>
      <c r="G2867" s="3"/>
      <c r="K2867" s="3"/>
      <c r="L2867" s="3"/>
      <c r="M2867" s="3"/>
    </row>
    <row r="2868" spans="4:13" ht="15.75" thickBot="1">
      <c r="D2868" s="3"/>
      <c r="G2868" s="3"/>
      <c r="K2868" s="3"/>
      <c r="L2868" s="3"/>
      <c r="M2868" s="3"/>
    </row>
    <row r="2869" spans="4:13" ht="15.75" thickBot="1">
      <c r="D2869" s="3"/>
      <c r="G2869" s="3"/>
      <c r="K2869" s="3"/>
      <c r="L2869" s="3"/>
      <c r="M2869" s="3"/>
    </row>
    <row r="2870" spans="4:13" ht="15.75" thickBot="1">
      <c r="D2870" s="3"/>
      <c r="G2870" s="3"/>
      <c r="K2870" s="3"/>
      <c r="L2870" s="3"/>
      <c r="M2870" s="3"/>
    </row>
    <row r="2871" spans="4:13" ht="15.75" thickBot="1">
      <c r="D2871" s="3"/>
      <c r="G2871" s="3"/>
      <c r="K2871" s="3"/>
      <c r="L2871" s="3"/>
      <c r="M2871" s="3"/>
    </row>
    <row r="2872" spans="4:13" ht="15.75" thickBot="1">
      <c r="D2872" s="3"/>
      <c r="G2872" s="3"/>
      <c r="K2872" s="3"/>
      <c r="L2872" s="3"/>
      <c r="M2872" s="3"/>
    </row>
    <row r="2873" spans="4:13" ht="15.75" thickBot="1">
      <c r="D2873" s="3"/>
      <c r="G2873" s="3"/>
      <c r="K2873" s="3"/>
      <c r="L2873" s="3"/>
      <c r="M2873" s="3"/>
    </row>
    <row r="2874" spans="4:13" ht="15.75" thickBot="1">
      <c r="D2874" s="3"/>
      <c r="G2874" s="3"/>
      <c r="K2874" s="3"/>
      <c r="L2874" s="3"/>
      <c r="M2874" s="3"/>
    </row>
    <row r="2875" spans="4:13" ht="15.75" thickBot="1">
      <c r="D2875" s="3"/>
      <c r="G2875" s="3"/>
      <c r="K2875" s="3"/>
      <c r="L2875" s="3"/>
      <c r="M2875" s="3"/>
    </row>
    <row r="2876" spans="4:13" ht="15.75" thickBot="1">
      <c r="D2876" s="3"/>
      <c r="G2876" s="3"/>
      <c r="K2876" s="3"/>
      <c r="L2876" s="3"/>
      <c r="M2876" s="3"/>
    </row>
    <row r="2877" spans="4:13" ht="15.75" thickBot="1">
      <c r="D2877" s="3"/>
      <c r="G2877" s="3"/>
      <c r="K2877" s="3"/>
      <c r="L2877" s="3"/>
      <c r="M2877" s="3"/>
    </row>
    <row r="2878" spans="4:13" ht="15.75" thickBot="1">
      <c r="D2878" s="3"/>
      <c r="G2878" s="3"/>
      <c r="K2878" s="3"/>
      <c r="L2878" s="3"/>
      <c r="M2878" s="3"/>
    </row>
    <row r="2879" spans="4:13" ht="15.75" thickBot="1">
      <c r="D2879" s="3"/>
      <c r="G2879" s="3"/>
      <c r="K2879" s="3"/>
      <c r="L2879" s="3"/>
      <c r="M2879" s="3"/>
    </row>
    <row r="2880" spans="4:13" ht="15.75" thickBot="1">
      <c r="D2880" s="3"/>
      <c r="G2880" s="3"/>
      <c r="K2880" s="3"/>
      <c r="L2880" s="3"/>
      <c r="M2880" s="3"/>
    </row>
    <row r="2881" spans="4:13" ht="15.75" thickBot="1">
      <c r="D2881" s="3"/>
      <c r="G2881" s="3"/>
      <c r="K2881" s="3"/>
      <c r="L2881" s="3"/>
      <c r="M2881" s="3"/>
    </row>
    <row r="2882" spans="4:13" ht="15.75" thickBot="1">
      <c r="D2882" s="3"/>
      <c r="G2882" s="3"/>
      <c r="K2882" s="3"/>
      <c r="L2882" s="3"/>
      <c r="M2882" s="3"/>
    </row>
    <row r="2883" spans="4:13" ht="15.75" thickBot="1">
      <c r="D2883" s="3"/>
      <c r="G2883" s="3"/>
      <c r="K2883" s="3"/>
      <c r="L2883" s="3"/>
      <c r="M2883" s="3"/>
    </row>
    <row r="2884" spans="4:13" ht="15.75" thickBot="1">
      <c r="D2884" s="3"/>
      <c r="G2884" s="3"/>
      <c r="K2884" s="3"/>
      <c r="L2884" s="3"/>
      <c r="M2884" s="3"/>
    </row>
    <row r="2885" spans="4:13" ht="15.75" thickBot="1">
      <c r="D2885" s="3"/>
      <c r="G2885" s="3"/>
      <c r="K2885" s="3"/>
      <c r="L2885" s="3"/>
      <c r="M2885" s="3"/>
    </row>
    <row r="2886" spans="4:13" ht="15.75" thickBot="1">
      <c r="D2886" s="3"/>
      <c r="G2886" s="3"/>
      <c r="K2886" s="3"/>
      <c r="L2886" s="3"/>
      <c r="M2886" s="3"/>
    </row>
    <row r="2887" spans="4:13" ht="15.75" thickBot="1">
      <c r="D2887" s="3"/>
      <c r="G2887" s="3"/>
      <c r="K2887" s="3"/>
      <c r="L2887" s="3"/>
      <c r="M2887" s="3"/>
    </row>
    <row r="2888" spans="4:13" ht="15.75" thickBot="1">
      <c r="D2888" s="3"/>
      <c r="G2888" s="3"/>
      <c r="K2888" s="3"/>
      <c r="L2888" s="3"/>
      <c r="M2888" s="3"/>
    </row>
    <row r="2889" spans="4:13" ht="15.75" thickBot="1">
      <c r="D2889" s="3"/>
      <c r="G2889" s="3"/>
      <c r="K2889" s="3"/>
      <c r="L2889" s="3"/>
      <c r="M2889" s="3"/>
    </row>
    <row r="2890" spans="4:13" ht="15.75" thickBot="1">
      <c r="D2890" s="3"/>
      <c r="G2890" s="3"/>
      <c r="K2890" s="3"/>
      <c r="L2890" s="3"/>
      <c r="M2890" s="3"/>
    </row>
    <row r="2891" spans="4:13" ht="15.75" thickBot="1">
      <c r="D2891" s="3"/>
      <c r="G2891" s="3"/>
      <c r="K2891" s="3"/>
      <c r="L2891" s="3"/>
      <c r="M2891" s="3"/>
    </row>
    <row r="2892" spans="4:13" ht="15.75" thickBot="1">
      <c r="D2892" s="3"/>
      <c r="G2892" s="3"/>
      <c r="K2892" s="3"/>
      <c r="L2892" s="3"/>
      <c r="M2892" s="3"/>
    </row>
    <row r="2893" spans="4:13" ht="15.75" thickBot="1">
      <c r="D2893" s="3"/>
      <c r="G2893" s="3"/>
      <c r="K2893" s="3"/>
      <c r="L2893" s="3"/>
      <c r="M2893" s="3"/>
    </row>
    <row r="2894" spans="4:13" ht="15.75" thickBot="1">
      <c r="D2894" s="3"/>
      <c r="G2894" s="3"/>
      <c r="K2894" s="3"/>
      <c r="L2894" s="3"/>
      <c r="M2894" s="3"/>
    </row>
    <row r="2895" spans="4:13" ht="15.75" thickBot="1">
      <c r="D2895" s="3"/>
      <c r="G2895" s="3"/>
      <c r="K2895" s="3"/>
      <c r="L2895" s="3"/>
      <c r="M2895" s="3"/>
    </row>
    <row r="2896" spans="4:13" ht="15.75" thickBot="1">
      <c r="D2896" s="3"/>
      <c r="G2896" s="3"/>
      <c r="K2896" s="3"/>
      <c r="L2896" s="3"/>
      <c r="M2896" s="3"/>
    </row>
    <row r="2897" spans="4:13" ht="15.75" thickBot="1">
      <c r="D2897" s="3"/>
      <c r="G2897" s="3"/>
      <c r="K2897" s="3"/>
      <c r="L2897" s="3"/>
      <c r="M2897" s="3"/>
    </row>
    <row r="2898" spans="4:13" ht="15.75" thickBot="1">
      <c r="D2898" s="3"/>
      <c r="G2898" s="3"/>
      <c r="K2898" s="3"/>
      <c r="L2898" s="3"/>
      <c r="M2898" s="3"/>
    </row>
    <row r="2899" spans="4:13" ht="15.75" thickBot="1">
      <c r="D2899" s="3"/>
      <c r="G2899" s="3"/>
      <c r="K2899" s="3"/>
      <c r="L2899" s="3"/>
      <c r="M2899" s="3"/>
    </row>
    <row r="2900" spans="4:13" ht="15.75" thickBot="1">
      <c r="D2900" s="3"/>
      <c r="G2900" s="3"/>
      <c r="K2900" s="3"/>
      <c r="L2900" s="3"/>
      <c r="M2900" s="3"/>
    </row>
    <row r="2901" spans="4:13" ht="15.75" thickBot="1">
      <c r="D2901" s="3"/>
      <c r="G2901" s="3"/>
      <c r="K2901" s="3"/>
      <c r="L2901" s="3"/>
      <c r="M2901" s="3"/>
    </row>
    <row r="2902" spans="4:13" ht="15.75" thickBot="1">
      <c r="D2902" s="3"/>
      <c r="G2902" s="3"/>
      <c r="K2902" s="3"/>
      <c r="L2902" s="3"/>
      <c r="M2902" s="3"/>
    </row>
    <row r="2903" spans="4:13" ht="15.75" thickBot="1">
      <c r="D2903" s="3"/>
      <c r="G2903" s="3"/>
      <c r="K2903" s="3"/>
      <c r="L2903" s="3"/>
      <c r="M2903" s="3"/>
    </row>
    <row r="2904" spans="4:13" ht="15.75" thickBot="1">
      <c r="D2904" s="3"/>
      <c r="G2904" s="3"/>
      <c r="K2904" s="3"/>
      <c r="L2904" s="3"/>
      <c r="M2904" s="3"/>
    </row>
    <row r="2905" spans="4:13" ht="15.75" thickBot="1">
      <c r="D2905" s="3"/>
      <c r="G2905" s="3"/>
      <c r="K2905" s="3"/>
      <c r="L2905" s="3"/>
      <c r="M2905" s="3"/>
    </row>
    <row r="2906" spans="4:13" ht="15.75" thickBot="1">
      <c r="D2906" s="3"/>
      <c r="G2906" s="3"/>
      <c r="K2906" s="3"/>
      <c r="L2906" s="3"/>
      <c r="M2906" s="3"/>
    </row>
    <row r="2907" spans="4:13" ht="15.75" thickBot="1">
      <c r="D2907" s="3"/>
      <c r="G2907" s="3"/>
      <c r="K2907" s="3"/>
      <c r="L2907" s="3"/>
      <c r="M2907" s="3"/>
    </row>
    <row r="2908" spans="4:13" ht="15.75" thickBot="1">
      <c r="D2908" s="3"/>
      <c r="G2908" s="3"/>
      <c r="K2908" s="3"/>
      <c r="L2908" s="3"/>
      <c r="M2908" s="3"/>
    </row>
    <row r="2909" spans="4:13" ht="15.75" thickBot="1">
      <c r="D2909" s="3"/>
      <c r="G2909" s="3"/>
      <c r="K2909" s="3"/>
      <c r="L2909" s="3"/>
      <c r="M2909" s="3"/>
    </row>
    <row r="2910" spans="4:13" ht="15.75" thickBot="1">
      <c r="D2910" s="3"/>
      <c r="G2910" s="3"/>
      <c r="K2910" s="3"/>
      <c r="L2910" s="3"/>
      <c r="M2910" s="3"/>
    </row>
    <row r="2911" spans="4:13" ht="15.75" thickBot="1">
      <c r="D2911" s="3"/>
      <c r="G2911" s="3"/>
      <c r="K2911" s="3"/>
      <c r="L2911" s="3"/>
      <c r="M2911" s="3"/>
    </row>
    <row r="2912" spans="4:13" ht="15.75" thickBot="1">
      <c r="D2912" s="3"/>
      <c r="G2912" s="3"/>
      <c r="K2912" s="3"/>
      <c r="L2912" s="3"/>
      <c r="M2912" s="3"/>
    </row>
    <row r="2913" spans="4:13" ht="15.75" thickBot="1">
      <c r="D2913" s="3"/>
      <c r="G2913" s="3"/>
      <c r="K2913" s="3"/>
      <c r="L2913" s="3"/>
      <c r="M2913" s="3"/>
    </row>
    <row r="2914" spans="4:13" ht="15.75" thickBot="1">
      <c r="D2914" s="3"/>
      <c r="G2914" s="3"/>
      <c r="K2914" s="3"/>
      <c r="L2914" s="3"/>
      <c r="M2914" s="3"/>
    </row>
    <row r="2915" spans="4:13" ht="15.75" thickBot="1">
      <c r="D2915" s="3"/>
      <c r="G2915" s="3"/>
      <c r="K2915" s="3"/>
      <c r="L2915" s="3"/>
      <c r="M2915" s="3"/>
    </row>
    <row r="2916" spans="4:13" ht="15.75" thickBot="1">
      <c r="D2916" s="3"/>
      <c r="G2916" s="3"/>
      <c r="K2916" s="3"/>
      <c r="L2916" s="3"/>
      <c r="M2916" s="3"/>
    </row>
    <row r="2917" spans="4:13" ht="15.75" thickBot="1">
      <c r="D2917" s="3"/>
      <c r="G2917" s="3"/>
      <c r="K2917" s="3"/>
      <c r="L2917" s="3"/>
      <c r="M2917" s="3"/>
    </row>
    <row r="2918" spans="4:13" ht="15.75" thickBot="1">
      <c r="D2918" s="3"/>
      <c r="G2918" s="3"/>
      <c r="K2918" s="3"/>
      <c r="L2918" s="3"/>
      <c r="M2918" s="3"/>
    </row>
    <row r="2919" spans="4:13" ht="15.75" thickBot="1">
      <c r="D2919" s="3"/>
      <c r="G2919" s="3"/>
      <c r="K2919" s="3"/>
      <c r="L2919" s="3"/>
      <c r="M2919" s="3"/>
    </row>
    <row r="2920" spans="4:13" ht="15.75" thickBot="1">
      <c r="D2920" s="3"/>
      <c r="G2920" s="3"/>
      <c r="K2920" s="3"/>
      <c r="L2920" s="3"/>
      <c r="M2920" s="3"/>
    </row>
    <row r="2921" spans="4:13" ht="15.75" thickBot="1">
      <c r="D2921" s="3"/>
      <c r="G2921" s="3"/>
      <c r="K2921" s="3"/>
      <c r="L2921" s="3"/>
      <c r="M2921" s="3"/>
    </row>
    <row r="2922" spans="4:13" ht="15.75" thickBot="1">
      <c r="D2922" s="3"/>
      <c r="G2922" s="3"/>
      <c r="K2922" s="3"/>
      <c r="L2922" s="3"/>
      <c r="M2922" s="3"/>
    </row>
    <row r="2923" spans="4:13" ht="15.75" thickBot="1">
      <c r="D2923" s="3"/>
      <c r="G2923" s="3"/>
      <c r="K2923" s="3"/>
      <c r="L2923" s="3"/>
      <c r="M2923" s="3"/>
    </row>
    <row r="2924" spans="4:13" ht="15.75" thickBot="1">
      <c r="D2924" s="3"/>
      <c r="G2924" s="3"/>
      <c r="K2924" s="3"/>
      <c r="L2924" s="3"/>
      <c r="M2924" s="3"/>
    </row>
    <row r="2925" spans="4:13" ht="15.75" thickBot="1">
      <c r="D2925" s="3"/>
      <c r="G2925" s="3"/>
      <c r="K2925" s="3"/>
      <c r="L2925" s="3"/>
      <c r="M2925" s="3"/>
    </row>
    <row r="2926" spans="4:13" ht="15.75" thickBot="1">
      <c r="D2926" s="3"/>
      <c r="G2926" s="3"/>
      <c r="K2926" s="3"/>
      <c r="L2926" s="3"/>
      <c r="M2926" s="3"/>
    </row>
    <row r="2927" spans="4:13" ht="15.75" thickBot="1">
      <c r="D2927" s="3"/>
      <c r="G2927" s="3"/>
      <c r="K2927" s="3"/>
      <c r="L2927" s="3"/>
      <c r="M2927" s="3"/>
    </row>
    <row r="2928" spans="4:13" ht="15.75" thickBot="1">
      <c r="D2928" s="3"/>
      <c r="G2928" s="3"/>
      <c r="K2928" s="3"/>
      <c r="L2928" s="3"/>
      <c r="M2928" s="3"/>
    </row>
    <row r="2929" spans="4:13" ht="15.75" thickBot="1">
      <c r="D2929" s="3"/>
      <c r="G2929" s="3"/>
      <c r="K2929" s="3"/>
      <c r="L2929" s="3"/>
      <c r="M2929" s="3"/>
    </row>
    <row r="2930" spans="4:13" ht="15.75" thickBot="1">
      <c r="D2930" s="3"/>
      <c r="G2930" s="3"/>
      <c r="K2930" s="3"/>
      <c r="L2930" s="3"/>
      <c r="M2930" s="3"/>
    </row>
    <row r="2931" spans="4:13" ht="15.75" thickBot="1">
      <c r="D2931" s="3"/>
      <c r="G2931" s="3"/>
      <c r="K2931" s="3"/>
      <c r="L2931" s="3"/>
      <c r="M2931" s="3"/>
    </row>
    <row r="2932" spans="4:13" ht="15.75" thickBot="1">
      <c r="D2932" s="3"/>
      <c r="G2932" s="3"/>
      <c r="K2932" s="3"/>
      <c r="L2932" s="3"/>
      <c r="M2932" s="3"/>
    </row>
    <row r="2933" spans="4:13" ht="15.75" thickBot="1">
      <c r="D2933" s="3"/>
      <c r="G2933" s="3"/>
      <c r="K2933" s="3"/>
      <c r="L2933" s="3"/>
      <c r="M2933" s="3"/>
    </row>
    <row r="2934" spans="4:13" ht="15.75" thickBot="1">
      <c r="D2934" s="3"/>
      <c r="G2934" s="3"/>
      <c r="K2934" s="3"/>
      <c r="L2934" s="3"/>
      <c r="M2934" s="3"/>
    </row>
    <row r="2935" spans="4:13" ht="15.75" thickBot="1">
      <c r="D2935" s="3"/>
      <c r="G2935" s="3"/>
      <c r="K2935" s="3"/>
      <c r="L2935" s="3"/>
      <c r="M2935" s="3"/>
    </row>
    <row r="2936" spans="4:13" ht="15.75" thickBot="1">
      <c r="D2936" s="3"/>
      <c r="G2936" s="3"/>
      <c r="K2936" s="3"/>
      <c r="L2936" s="3"/>
      <c r="M2936" s="3"/>
    </row>
    <row r="2937" spans="4:13" ht="15.75" thickBot="1">
      <c r="D2937" s="3"/>
      <c r="G2937" s="3"/>
      <c r="K2937" s="3"/>
      <c r="L2937" s="3"/>
      <c r="M2937" s="3"/>
    </row>
    <row r="2938" spans="4:13" ht="15.75" thickBot="1">
      <c r="D2938" s="3"/>
      <c r="G2938" s="3"/>
      <c r="K2938" s="3"/>
      <c r="L2938" s="3"/>
      <c r="M2938" s="3"/>
    </row>
    <row r="2939" spans="4:13" ht="15.75" thickBot="1">
      <c r="D2939" s="3"/>
      <c r="G2939" s="3"/>
      <c r="K2939" s="3"/>
      <c r="L2939" s="3"/>
      <c r="M2939" s="3"/>
    </row>
    <row r="2940" spans="4:13" ht="15.75" thickBot="1">
      <c r="D2940" s="3"/>
      <c r="G2940" s="3"/>
      <c r="K2940" s="3"/>
      <c r="L2940" s="3"/>
      <c r="M2940" s="3"/>
    </row>
    <row r="2941" spans="4:13" ht="15.75" thickBot="1">
      <c r="D2941" s="3"/>
      <c r="G2941" s="3"/>
      <c r="K2941" s="3"/>
      <c r="L2941" s="3"/>
      <c r="M2941" s="3"/>
    </row>
    <row r="2942" spans="4:13" ht="15.75" thickBot="1">
      <c r="D2942" s="3"/>
      <c r="G2942" s="3"/>
      <c r="K2942" s="3"/>
      <c r="L2942" s="3"/>
      <c r="M2942" s="3"/>
    </row>
    <row r="2943" spans="4:13" ht="15.75" thickBot="1">
      <c r="D2943" s="3"/>
      <c r="G2943" s="3"/>
      <c r="K2943" s="3"/>
      <c r="L2943" s="3"/>
      <c r="M2943" s="3"/>
    </row>
    <row r="2944" spans="4:13" ht="15.75" thickBot="1">
      <c r="D2944" s="3"/>
      <c r="G2944" s="3"/>
      <c r="K2944" s="3"/>
      <c r="L2944" s="3"/>
      <c r="M2944" s="3"/>
    </row>
    <row r="2945" spans="4:13" ht="15.75" thickBot="1">
      <c r="D2945" s="3"/>
      <c r="G2945" s="3"/>
      <c r="K2945" s="3"/>
      <c r="L2945" s="3"/>
      <c r="M2945" s="3"/>
    </row>
    <row r="2946" spans="4:13" ht="15.75" thickBot="1">
      <c r="D2946" s="3"/>
      <c r="G2946" s="3"/>
      <c r="K2946" s="3"/>
      <c r="L2946" s="3"/>
      <c r="M2946" s="3"/>
    </row>
    <row r="2947" spans="4:13" ht="15.75" thickBot="1">
      <c r="D2947" s="3"/>
      <c r="G2947" s="3"/>
      <c r="K2947" s="3"/>
      <c r="L2947" s="3"/>
      <c r="M2947" s="3"/>
    </row>
    <row r="2948" spans="4:13" ht="15.75" thickBot="1">
      <c r="D2948" s="3"/>
      <c r="G2948" s="3"/>
      <c r="K2948" s="3"/>
      <c r="L2948" s="3"/>
      <c r="M2948" s="3"/>
    </row>
    <row r="2949" spans="4:13" ht="15.75" thickBot="1">
      <c r="D2949" s="3"/>
      <c r="G2949" s="3"/>
      <c r="K2949" s="3"/>
      <c r="L2949" s="3"/>
      <c r="M2949" s="3"/>
    </row>
    <row r="2950" spans="4:13" ht="15.75" thickBot="1">
      <c r="D2950" s="3"/>
      <c r="G2950" s="3"/>
      <c r="K2950" s="3"/>
      <c r="L2950" s="3"/>
      <c r="M2950" s="3"/>
    </row>
    <row r="2951" spans="4:13" ht="15.75" thickBot="1">
      <c r="D2951" s="3"/>
      <c r="G2951" s="3"/>
      <c r="K2951" s="3"/>
      <c r="L2951" s="3"/>
      <c r="M2951" s="3"/>
    </row>
    <row r="2952" spans="4:13" ht="15.75" thickBot="1">
      <c r="D2952" s="3"/>
      <c r="G2952" s="3"/>
      <c r="K2952" s="3"/>
      <c r="L2952" s="3"/>
      <c r="M2952" s="3"/>
    </row>
    <row r="2953" spans="4:13" ht="15.75" thickBot="1">
      <c r="D2953" s="3"/>
      <c r="G2953" s="3"/>
      <c r="K2953" s="3"/>
      <c r="L2953" s="3"/>
      <c r="M2953" s="3"/>
    </row>
    <row r="2954" spans="4:13" ht="15.75" thickBot="1">
      <c r="D2954" s="3"/>
      <c r="G2954" s="3"/>
      <c r="K2954" s="3"/>
      <c r="L2954" s="3"/>
      <c r="M2954" s="3"/>
    </row>
    <row r="2955" spans="4:13" ht="15.75" thickBot="1">
      <c r="D2955" s="3"/>
      <c r="G2955" s="3"/>
      <c r="K2955" s="3"/>
      <c r="L2955" s="3"/>
      <c r="M2955" s="3"/>
    </row>
    <row r="2956" spans="4:13" ht="15.75" thickBot="1">
      <c r="D2956" s="3"/>
      <c r="G2956" s="3"/>
      <c r="K2956" s="3"/>
      <c r="L2956" s="3"/>
      <c r="M2956" s="3"/>
    </row>
    <row r="2957" spans="4:13" ht="15.75" thickBot="1">
      <c r="D2957" s="3"/>
      <c r="G2957" s="3"/>
      <c r="K2957" s="3"/>
      <c r="L2957" s="3"/>
      <c r="M2957" s="3"/>
    </row>
    <row r="2958" spans="4:13" ht="15.75" thickBot="1">
      <c r="D2958" s="3"/>
      <c r="G2958" s="3"/>
      <c r="K2958" s="3"/>
      <c r="L2958" s="3"/>
      <c r="M2958" s="3"/>
    </row>
    <row r="2959" spans="4:13" ht="15.75" thickBot="1">
      <c r="D2959" s="3"/>
      <c r="G2959" s="3"/>
      <c r="K2959" s="3"/>
      <c r="L2959" s="3"/>
      <c r="M2959" s="3"/>
    </row>
    <row r="2960" spans="4:13" ht="15.75" thickBot="1">
      <c r="D2960" s="3"/>
      <c r="G2960" s="3"/>
      <c r="K2960" s="3"/>
      <c r="L2960" s="3"/>
      <c r="M2960" s="3"/>
    </row>
    <row r="2961" spans="4:13" ht="15.75" thickBot="1">
      <c r="D2961" s="3"/>
      <c r="G2961" s="3"/>
      <c r="K2961" s="3"/>
      <c r="L2961" s="3"/>
      <c r="M2961" s="3"/>
    </row>
    <row r="2962" spans="4:13" ht="15.75" thickBot="1">
      <c r="D2962" s="3"/>
      <c r="G2962" s="3"/>
      <c r="K2962" s="3"/>
      <c r="L2962" s="3"/>
      <c r="M2962" s="3"/>
    </row>
    <row r="2963" spans="4:13" ht="15.75" thickBot="1">
      <c r="D2963" s="3"/>
      <c r="G2963" s="3"/>
      <c r="K2963" s="3"/>
      <c r="L2963" s="3"/>
      <c r="M2963" s="3"/>
    </row>
    <row r="2964" spans="4:13" ht="15.75" thickBot="1">
      <c r="D2964" s="3"/>
      <c r="G2964" s="3"/>
      <c r="K2964" s="3"/>
      <c r="L2964" s="3"/>
      <c r="M2964" s="3"/>
    </row>
    <row r="2965" spans="4:13" ht="15.75" thickBot="1">
      <c r="D2965" s="3"/>
      <c r="G2965" s="3"/>
      <c r="K2965" s="3"/>
      <c r="L2965" s="3"/>
      <c r="M2965" s="3"/>
    </row>
    <row r="2966" spans="4:13" ht="15.75" thickBot="1">
      <c r="D2966" s="3"/>
      <c r="G2966" s="3"/>
      <c r="K2966" s="3"/>
      <c r="L2966" s="3"/>
      <c r="M2966" s="3"/>
    </row>
    <row r="2967" spans="4:13" ht="15.75" thickBot="1">
      <c r="D2967" s="3"/>
      <c r="G2967" s="3"/>
      <c r="K2967" s="3"/>
      <c r="L2967" s="3"/>
      <c r="M2967" s="3"/>
    </row>
    <row r="2968" spans="4:13" ht="15.75" thickBot="1">
      <c r="D2968" s="3"/>
      <c r="G2968" s="3"/>
      <c r="K2968" s="3"/>
      <c r="L2968" s="3"/>
      <c r="M2968" s="3"/>
    </row>
    <row r="2969" spans="4:13" ht="15.75" thickBot="1">
      <c r="D2969" s="3"/>
      <c r="G2969" s="3"/>
      <c r="K2969" s="3"/>
      <c r="L2969" s="3"/>
      <c r="M2969" s="3"/>
    </row>
    <row r="2970" spans="4:13" ht="15.75" thickBot="1">
      <c r="D2970" s="3"/>
      <c r="G2970" s="3"/>
      <c r="K2970" s="3"/>
      <c r="L2970" s="3"/>
      <c r="M2970" s="3"/>
    </row>
    <row r="2971" spans="4:13" ht="15.75" thickBot="1">
      <c r="D2971" s="3"/>
      <c r="G2971" s="3"/>
      <c r="K2971" s="3"/>
      <c r="L2971" s="3"/>
      <c r="M2971" s="3"/>
    </row>
    <row r="2972" spans="4:13" ht="15.75" thickBot="1">
      <c r="D2972" s="3"/>
      <c r="G2972" s="3"/>
      <c r="K2972" s="3"/>
      <c r="L2972" s="3"/>
      <c r="M2972" s="3"/>
    </row>
    <row r="2973" spans="4:13" ht="15.75" thickBot="1">
      <c r="D2973" s="3"/>
      <c r="G2973" s="3"/>
      <c r="K2973" s="3"/>
      <c r="L2973" s="3"/>
      <c r="M2973" s="3"/>
    </row>
    <row r="2974" spans="4:13" ht="15.75" thickBot="1">
      <c r="D2974" s="3"/>
      <c r="G2974" s="3"/>
      <c r="K2974" s="3"/>
      <c r="L2974" s="3"/>
      <c r="M2974" s="3"/>
    </row>
    <row r="2975" spans="4:13" ht="15.75" thickBot="1">
      <c r="D2975" s="3"/>
      <c r="G2975" s="3"/>
      <c r="K2975" s="3"/>
      <c r="L2975" s="3"/>
      <c r="M2975" s="3"/>
    </row>
    <row r="2976" spans="4:13" ht="15.75" thickBot="1">
      <c r="D2976" s="3"/>
      <c r="G2976" s="3"/>
      <c r="K2976" s="3"/>
      <c r="L2976" s="3"/>
      <c r="M2976" s="3"/>
    </row>
    <row r="2977" spans="4:13" ht="15.75" thickBot="1">
      <c r="D2977" s="3"/>
      <c r="G2977" s="3"/>
      <c r="K2977" s="3"/>
      <c r="L2977" s="3"/>
      <c r="M2977" s="3"/>
    </row>
    <row r="2978" spans="4:13" ht="15.75" thickBot="1">
      <c r="D2978" s="3"/>
      <c r="G2978" s="3"/>
      <c r="K2978" s="3"/>
      <c r="L2978" s="3"/>
      <c r="M2978" s="3"/>
    </row>
    <row r="2979" spans="4:13" ht="15.75" thickBot="1">
      <c r="D2979" s="3"/>
      <c r="G2979" s="3"/>
      <c r="K2979" s="3"/>
      <c r="L2979" s="3"/>
      <c r="M2979" s="3"/>
    </row>
    <row r="2980" spans="4:13" ht="15.75" thickBot="1">
      <c r="D2980" s="3"/>
      <c r="G2980" s="3"/>
      <c r="K2980" s="3"/>
      <c r="L2980" s="3"/>
      <c r="M2980" s="3"/>
    </row>
    <row r="2981" spans="4:13" ht="15.75" thickBot="1">
      <c r="D2981" s="3"/>
      <c r="G2981" s="3"/>
      <c r="K2981" s="3"/>
      <c r="L2981" s="3"/>
      <c r="M2981" s="3"/>
    </row>
    <row r="2982" spans="4:13" ht="15.75" thickBot="1">
      <c r="D2982" s="3"/>
      <c r="G2982" s="3"/>
      <c r="K2982" s="3"/>
      <c r="L2982" s="3"/>
      <c r="M2982" s="3"/>
    </row>
    <row r="2983" spans="4:13" ht="15.75" thickBot="1">
      <c r="D2983" s="3"/>
      <c r="G2983" s="3"/>
      <c r="K2983" s="3"/>
      <c r="L2983" s="3"/>
      <c r="M2983" s="3"/>
    </row>
    <row r="2984" spans="4:13" ht="15.75" thickBot="1">
      <c r="D2984" s="3"/>
      <c r="G2984" s="3"/>
      <c r="K2984" s="3"/>
      <c r="L2984" s="3"/>
      <c r="M2984" s="3"/>
    </row>
    <row r="2985" spans="4:13" ht="15.75" thickBot="1">
      <c r="D2985" s="3"/>
      <c r="G2985" s="3"/>
      <c r="K2985" s="3"/>
      <c r="L2985" s="3"/>
      <c r="M2985" s="3"/>
    </row>
    <row r="2986" spans="4:13" ht="15.75" thickBot="1">
      <c r="D2986" s="3"/>
      <c r="G2986" s="3"/>
      <c r="K2986" s="3"/>
      <c r="L2986" s="3"/>
      <c r="M2986" s="3"/>
    </row>
    <row r="2987" spans="4:13" ht="15.75" thickBot="1">
      <c r="D2987" s="3"/>
      <c r="G2987" s="3"/>
      <c r="K2987" s="3"/>
      <c r="L2987" s="3"/>
      <c r="M2987" s="3"/>
    </row>
    <row r="2988" spans="4:13" ht="15.75" thickBot="1">
      <c r="D2988" s="3"/>
      <c r="G2988" s="3"/>
      <c r="K2988" s="3"/>
      <c r="L2988" s="3"/>
      <c r="M2988" s="3"/>
    </row>
    <row r="2989" spans="4:13" ht="15.75" thickBot="1">
      <c r="D2989" s="3"/>
      <c r="G2989" s="3"/>
      <c r="K2989" s="3"/>
      <c r="L2989" s="3"/>
      <c r="M2989" s="3"/>
    </row>
    <row r="2990" spans="4:13" ht="15.75" thickBot="1">
      <c r="D2990" s="3"/>
      <c r="G2990" s="3"/>
      <c r="K2990" s="3"/>
      <c r="L2990" s="3"/>
      <c r="M2990" s="3"/>
    </row>
    <row r="2991" spans="4:13" ht="15.75" thickBot="1">
      <c r="D2991" s="3"/>
      <c r="G2991" s="3"/>
      <c r="K2991" s="3"/>
      <c r="L2991" s="3"/>
      <c r="M2991" s="3"/>
    </row>
    <row r="2992" spans="4:13" ht="15.75" thickBot="1">
      <c r="D2992" s="3"/>
      <c r="G2992" s="3"/>
      <c r="K2992" s="3"/>
      <c r="L2992" s="3"/>
      <c r="M2992" s="3"/>
    </row>
    <row r="2993" spans="4:13" ht="15.75" thickBot="1">
      <c r="D2993" s="3"/>
      <c r="G2993" s="3"/>
      <c r="K2993" s="3"/>
      <c r="L2993" s="3"/>
      <c r="M2993" s="3"/>
    </row>
    <row r="2994" spans="4:13" ht="15.75" thickBot="1">
      <c r="D2994" s="3"/>
      <c r="G2994" s="3"/>
      <c r="K2994" s="3"/>
      <c r="L2994" s="3"/>
      <c r="M2994" s="3"/>
    </row>
    <row r="2995" spans="4:13" ht="15.75" thickBot="1">
      <c r="D2995" s="3"/>
      <c r="G2995" s="3"/>
      <c r="K2995" s="3"/>
      <c r="L2995" s="3"/>
      <c r="M2995" s="3"/>
    </row>
    <row r="2996" spans="4:13" ht="15.75" thickBot="1">
      <c r="D2996" s="3"/>
      <c r="G2996" s="3"/>
      <c r="K2996" s="3"/>
      <c r="L2996" s="3"/>
      <c r="M2996" s="3"/>
    </row>
    <row r="2997" spans="4:13" ht="15.75" thickBot="1">
      <c r="D2997" s="3"/>
      <c r="G2997" s="3"/>
      <c r="K2997" s="3"/>
      <c r="L2997" s="3"/>
      <c r="M2997" s="3"/>
    </row>
    <row r="2998" spans="4:13" ht="15.75" thickBot="1">
      <c r="D2998" s="3"/>
      <c r="G2998" s="3"/>
      <c r="K2998" s="3"/>
      <c r="L2998" s="3"/>
      <c r="M2998" s="3"/>
    </row>
    <row r="2999" spans="4:13" ht="15.75" thickBot="1">
      <c r="D2999" s="3"/>
      <c r="G2999" s="3"/>
      <c r="K2999" s="3"/>
      <c r="L2999" s="3"/>
      <c r="M2999" s="3"/>
    </row>
    <row r="3000" spans="4:13" ht="15.75" thickBot="1">
      <c r="D3000" s="3"/>
      <c r="G3000" s="3"/>
      <c r="K3000" s="3"/>
      <c r="L3000" s="3"/>
      <c r="M3000" s="3"/>
    </row>
    <row r="3001" spans="4:13" ht="15.75" thickBot="1">
      <c r="D3001" s="3"/>
      <c r="G3001" s="3"/>
      <c r="K3001" s="3"/>
      <c r="L3001" s="3"/>
      <c r="M3001" s="3"/>
    </row>
    <row r="3002" spans="4:13" ht="15.75" thickBot="1">
      <c r="D3002" s="3"/>
      <c r="G3002" s="3"/>
      <c r="K3002" s="3"/>
      <c r="L3002" s="3"/>
      <c r="M3002" s="3"/>
    </row>
    <row r="3003" spans="4:13" ht="15.75" thickBot="1">
      <c r="D3003" s="3"/>
      <c r="G3003" s="3"/>
      <c r="K3003" s="3"/>
      <c r="L3003" s="3"/>
      <c r="M3003" s="3"/>
    </row>
    <row r="3004" spans="4:13" ht="15.75" thickBot="1">
      <c r="D3004" s="3"/>
      <c r="G3004" s="3"/>
      <c r="K3004" s="3"/>
      <c r="L3004" s="3"/>
      <c r="M3004" s="3"/>
    </row>
    <row r="3005" spans="4:13" ht="15.75" thickBot="1">
      <c r="D3005" s="3"/>
      <c r="G3005" s="3"/>
      <c r="K3005" s="3"/>
      <c r="L3005" s="3"/>
      <c r="M3005" s="3"/>
    </row>
    <row r="3006" spans="4:13" ht="15.75" thickBot="1">
      <c r="D3006" s="3"/>
      <c r="G3006" s="3"/>
      <c r="K3006" s="3"/>
      <c r="L3006" s="3"/>
      <c r="M3006" s="3"/>
    </row>
    <row r="3007" spans="4:13" ht="15.75" thickBot="1">
      <c r="D3007" s="3"/>
      <c r="G3007" s="3"/>
      <c r="K3007" s="3"/>
      <c r="L3007" s="3"/>
      <c r="M3007" s="3"/>
    </row>
    <row r="3008" spans="4:13" ht="15.75" thickBot="1">
      <c r="D3008" s="3"/>
      <c r="G3008" s="3"/>
      <c r="K3008" s="3"/>
      <c r="L3008" s="3"/>
      <c r="M3008" s="3"/>
    </row>
    <row r="3009" spans="4:13" ht="15.75" thickBot="1">
      <c r="D3009" s="3"/>
      <c r="G3009" s="3"/>
      <c r="K3009" s="3"/>
      <c r="L3009" s="3"/>
      <c r="M3009" s="3"/>
    </row>
    <row r="3010" spans="4:13" ht="15.75" thickBot="1">
      <c r="D3010" s="3"/>
      <c r="G3010" s="3"/>
      <c r="K3010" s="3"/>
      <c r="L3010" s="3"/>
      <c r="M3010" s="3"/>
    </row>
    <row r="3011" spans="4:13" ht="15.75" thickBot="1">
      <c r="D3011" s="3"/>
      <c r="G3011" s="3"/>
      <c r="K3011" s="3"/>
      <c r="L3011" s="3"/>
      <c r="M3011" s="3"/>
    </row>
    <row r="3012" spans="4:13" ht="15.75" thickBot="1">
      <c r="D3012" s="3"/>
      <c r="G3012" s="3"/>
      <c r="K3012" s="3"/>
      <c r="L3012" s="3"/>
      <c r="M3012" s="3"/>
    </row>
    <row r="3013" spans="4:13" ht="15.75" thickBot="1">
      <c r="D3013" s="3"/>
      <c r="G3013" s="3"/>
      <c r="K3013" s="3"/>
      <c r="L3013" s="3"/>
      <c r="M3013" s="3"/>
    </row>
    <row r="3014" spans="4:13" ht="15.75" thickBot="1">
      <c r="D3014" s="3"/>
      <c r="G3014" s="3"/>
      <c r="K3014" s="3"/>
      <c r="L3014" s="3"/>
      <c r="M3014" s="3"/>
    </row>
    <row r="3015" spans="4:13" ht="15.75" thickBot="1">
      <c r="D3015" s="3"/>
      <c r="G3015" s="3"/>
      <c r="K3015" s="3"/>
      <c r="L3015" s="3"/>
      <c r="M3015" s="3"/>
    </row>
    <row r="3016" spans="4:13" ht="15.75" thickBot="1">
      <c r="D3016" s="3"/>
      <c r="G3016" s="3"/>
      <c r="K3016" s="3"/>
      <c r="L3016" s="3"/>
      <c r="M3016" s="3"/>
    </row>
    <row r="3017" spans="4:13" ht="15.75" thickBot="1">
      <c r="D3017" s="3"/>
      <c r="G3017" s="3"/>
      <c r="K3017" s="3"/>
      <c r="L3017" s="3"/>
      <c r="M3017" s="3"/>
    </row>
    <row r="3018" spans="4:13" ht="15.75" thickBot="1">
      <c r="D3018" s="3"/>
      <c r="G3018" s="3"/>
      <c r="K3018" s="3"/>
      <c r="L3018" s="3"/>
      <c r="M3018" s="3"/>
    </row>
    <row r="3019" spans="4:13" ht="15.75" thickBot="1">
      <c r="D3019" s="3"/>
      <c r="G3019" s="3"/>
      <c r="K3019" s="3"/>
      <c r="L3019" s="3"/>
      <c r="M3019" s="3"/>
    </row>
    <row r="3020" spans="4:13" ht="15.75" thickBot="1">
      <c r="D3020" s="3"/>
      <c r="G3020" s="3"/>
      <c r="K3020" s="3"/>
      <c r="L3020" s="3"/>
      <c r="M3020" s="3"/>
    </row>
    <row r="3021" spans="4:13" ht="15.75" thickBot="1">
      <c r="D3021" s="3"/>
      <c r="G3021" s="3"/>
      <c r="K3021" s="3"/>
      <c r="L3021" s="3"/>
      <c r="M3021" s="3"/>
    </row>
    <row r="3022" spans="4:13" ht="15.75" thickBot="1">
      <c r="D3022" s="3"/>
      <c r="G3022" s="3"/>
      <c r="K3022" s="3"/>
      <c r="L3022" s="3"/>
      <c r="M3022" s="3"/>
    </row>
    <row r="3023" spans="4:13" ht="15.75" thickBot="1">
      <c r="D3023" s="3"/>
      <c r="G3023" s="3"/>
      <c r="K3023" s="3"/>
      <c r="L3023" s="3"/>
      <c r="M3023" s="3"/>
    </row>
    <row r="3024" spans="4:13" ht="15.75" thickBot="1">
      <c r="D3024" s="3"/>
      <c r="G3024" s="3"/>
      <c r="K3024" s="3"/>
      <c r="L3024" s="3"/>
      <c r="M3024" s="3"/>
    </row>
    <row r="3025" spans="4:13" ht="15.75" thickBot="1">
      <c r="D3025" s="3"/>
      <c r="G3025" s="3"/>
      <c r="K3025" s="3"/>
      <c r="L3025" s="3"/>
      <c r="M3025" s="3"/>
    </row>
    <row r="3026" spans="4:13" ht="15.75" thickBot="1">
      <c r="D3026" s="3"/>
      <c r="G3026" s="3"/>
      <c r="K3026" s="3"/>
      <c r="L3026" s="3"/>
      <c r="M3026" s="3"/>
    </row>
    <row r="3027" spans="4:13" ht="15.75" thickBot="1">
      <c r="D3027" s="3"/>
      <c r="G3027" s="3"/>
      <c r="K3027" s="3"/>
      <c r="L3027" s="3"/>
      <c r="M3027" s="3"/>
    </row>
    <row r="3028" spans="4:13" ht="15.75" thickBot="1">
      <c r="D3028" s="3"/>
      <c r="G3028" s="3"/>
      <c r="K3028" s="3"/>
      <c r="L3028" s="3"/>
      <c r="M3028" s="3"/>
    </row>
    <row r="3029" spans="4:13" ht="15.75" thickBot="1">
      <c r="D3029" s="3"/>
      <c r="G3029" s="3"/>
      <c r="K3029" s="3"/>
      <c r="L3029" s="3"/>
      <c r="M3029" s="3"/>
    </row>
    <row r="3030" spans="4:13" ht="15.75" thickBot="1">
      <c r="D3030" s="3"/>
      <c r="G3030" s="3"/>
      <c r="K3030" s="3"/>
      <c r="L3030" s="3"/>
      <c r="M3030" s="3"/>
    </row>
    <row r="3031" spans="4:13" ht="15.75" thickBot="1">
      <c r="D3031" s="3"/>
      <c r="G3031" s="3"/>
      <c r="K3031" s="3"/>
      <c r="L3031" s="3"/>
      <c r="M3031" s="3"/>
    </row>
    <row r="3032" spans="4:13" ht="15.75" thickBot="1">
      <c r="D3032" s="3"/>
      <c r="G3032" s="3"/>
      <c r="K3032" s="3"/>
      <c r="L3032" s="3"/>
      <c r="M3032" s="3"/>
    </row>
    <row r="3033" spans="4:13" ht="15.75" thickBot="1">
      <c r="D3033" s="3"/>
      <c r="G3033" s="3"/>
      <c r="K3033" s="3"/>
      <c r="L3033" s="3"/>
      <c r="M3033" s="3"/>
    </row>
    <row r="3034" spans="4:13" ht="15.75" thickBot="1">
      <c r="D3034" s="3"/>
      <c r="G3034" s="3"/>
      <c r="K3034" s="3"/>
      <c r="L3034" s="3"/>
      <c r="M3034" s="3"/>
    </row>
    <row r="3035" spans="4:13" ht="15.75" thickBot="1">
      <c r="D3035" s="3"/>
      <c r="G3035" s="3"/>
      <c r="K3035" s="3"/>
      <c r="L3035" s="3"/>
      <c r="M3035" s="3"/>
    </row>
    <row r="3036" spans="4:13" ht="15.75" thickBot="1">
      <c r="D3036" s="3"/>
      <c r="G3036" s="3"/>
      <c r="K3036" s="3"/>
      <c r="L3036" s="3"/>
      <c r="M3036" s="3"/>
    </row>
    <row r="3037" spans="4:13" ht="15.75" thickBot="1">
      <c r="D3037" s="3"/>
      <c r="G3037" s="3"/>
      <c r="K3037" s="3"/>
      <c r="L3037" s="3"/>
      <c r="M3037" s="3"/>
    </row>
    <row r="3038" spans="4:13" ht="15.75" thickBot="1">
      <c r="D3038" s="3"/>
      <c r="G3038" s="3"/>
      <c r="K3038" s="3"/>
      <c r="L3038" s="3"/>
      <c r="M3038" s="3"/>
    </row>
    <row r="3039" spans="4:13" ht="15.75" thickBot="1">
      <c r="D3039" s="3"/>
      <c r="G3039" s="3"/>
      <c r="K3039" s="3"/>
      <c r="L3039" s="3"/>
      <c r="M3039" s="3"/>
    </row>
    <row r="3040" spans="4:13" ht="15.75" thickBot="1">
      <c r="D3040" s="3"/>
      <c r="G3040" s="3"/>
      <c r="K3040" s="3"/>
      <c r="L3040" s="3"/>
      <c r="M3040" s="3"/>
    </row>
    <row r="3041" spans="4:13" ht="15.75" thickBot="1">
      <c r="D3041" s="3"/>
      <c r="G3041" s="3"/>
      <c r="K3041" s="3"/>
      <c r="L3041" s="3"/>
      <c r="M3041" s="3"/>
    </row>
    <row r="3042" spans="4:13" ht="15.75" thickBot="1">
      <c r="D3042" s="3"/>
      <c r="G3042" s="3"/>
      <c r="K3042" s="3"/>
      <c r="L3042" s="3"/>
      <c r="M3042" s="3"/>
    </row>
    <row r="3043" spans="4:13" ht="15.75" thickBot="1">
      <c r="D3043" s="3"/>
      <c r="G3043" s="3"/>
      <c r="K3043" s="3"/>
      <c r="L3043" s="3"/>
      <c r="M3043" s="3"/>
    </row>
    <row r="3044" spans="4:13" ht="15.75" thickBot="1">
      <c r="D3044" s="3"/>
      <c r="G3044" s="3"/>
      <c r="K3044" s="3"/>
      <c r="L3044" s="3"/>
      <c r="M3044" s="3"/>
    </row>
    <row r="3045" spans="4:13" ht="15.75" thickBot="1">
      <c r="D3045" s="3"/>
      <c r="G3045" s="3"/>
      <c r="K3045" s="3"/>
      <c r="L3045" s="3"/>
      <c r="M3045" s="3"/>
    </row>
    <row r="3046" spans="4:13" ht="15.75" thickBot="1">
      <c r="D3046" s="3"/>
      <c r="G3046" s="3"/>
      <c r="K3046" s="3"/>
      <c r="L3046" s="3"/>
      <c r="M3046" s="3"/>
    </row>
    <row r="3047" spans="4:13" ht="15.75" thickBot="1">
      <c r="D3047" s="3"/>
      <c r="G3047" s="3"/>
      <c r="K3047" s="3"/>
      <c r="L3047" s="3"/>
      <c r="M3047" s="3"/>
    </row>
    <row r="3048" spans="4:13" ht="15.75" thickBot="1">
      <c r="D3048" s="3"/>
      <c r="G3048" s="3"/>
      <c r="K3048" s="3"/>
      <c r="L3048" s="3"/>
      <c r="M3048" s="3"/>
    </row>
    <row r="3049" spans="4:13" ht="15.75" thickBot="1">
      <c r="D3049" s="3"/>
      <c r="G3049" s="3"/>
      <c r="K3049" s="3"/>
      <c r="L3049" s="3"/>
      <c r="M3049" s="3"/>
    </row>
    <row r="3050" spans="4:13" ht="15.75" thickBot="1">
      <c r="D3050" s="3"/>
      <c r="G3050" s="3"/>
      <c r="K3050" s="3"/>
      <c r="L3050" s="3"/>
      <c r="M3050" s="3"/>
    </row>
    <row r="3051" spans="4:13" ht="15.75" thickBot="1">
      <c r="D3051" s="3"/>
      <c r="G3051" s="3"/>
      <c r="K3051" s="3"/>
      <c r="L3051" s="3"/>
      <c r="M3051" s="3"/>
    </row>
    <row r="3052" spans="4:13" ht="15.75" thickBot="1">
      <c r="D3052" s="3"/>
      <c r="G3052" s="3"/>
      <c r="K3052" s="3"/>
      <c r="L3052" s="3"/>
      <c r="M3052" s="3"/>
    </row>
    <row r="3053" spans="4:13" ht="15.75" thickBot="1">
      <c r="D3053" s="3"/>
      <c r="G3053" s="3"/>
      <c r="K3053" s="3"/>
      <c r="L3053" s="3"/>
      <c r="M3053" s="3"/>
    </row>
    <row r="3054" spans="4:13" ht="15.75" thickBot="1">
      <c r="D3054" s="3"/>
      <c r="G3054" s="3"/>
      <c r="K3054" s="3"/>
      <c r="L3054" s="3"/>
      <c r="M3054" s="3"/>
    </row>
    <row r="3055" spans="4:13" ht="15.75" thickBot="1">
      <c r="D3055" s="3"/>
      <c r="G3055" s="3"/>
      <c r="K3055" s="3"/>
      <c r="L3055" s="3"/>
      <c r="M3055" s="3"/>
    </row>
    <row r="3056" spans="4:13" ht="15.75" thickBot="1">
      <c r="D3056" s="3"/>
      <c r="G3056" s="3"/>
      <c r="K3056" s="3"/>
      <c r="L3056" s="3"/>
      <c r="M3056" s="3"/>
    </row>
    <row r="3057" spans="4:13" ht="15.75" thickBot="1">
      <c r="D3057" s="3"/>
      <c r="G3057" s="3"/>
      <c r="K3057" s="3"/>
      <c r="L3057" s="3"/>
      <c r="M3057" s="3"/>
    </row>
    <row r="3058" spans="4:13" ht="15.75" thickBot="1">
      <c r="D3058" s="3"/>
      <c r="G3058" s="3"/>
      <c r="K3058" s="3"/>
      <c r="L3058" s="3"/>
      <c r="M3058" s="3"/>
    </row>
    <row r="3059" spans="4:13" ht="15.75" thickBot="1">
      <c r="D3059" s="3"/>
      <c r="G3059" s="3"/>
      <c r="K3059" s="3"/>
      <c r="L3059" s="3"/>
      <c r="M3059" s="3"/>
    </row>
    <row r="3060" spans="4:13" ht="15.75" thickBot="1">
      <c r="D3060" s="3"/>
      <c r="G3060" s="3"/>
      <c r="K3060" s="3"/>
      <c r="L3060" s="3"/>
      <c r="M3060" s="3"/>
    </row>
    <row r="3061" spans="4:13" ht="15.75" thickBot="1">
      <c r="D3061" s="3"/>
      <c r="G3061" s="3"/>
      <c r="K3061" s="3"/>
      <c r="L3061" s="3"/>
      <c r="M3061" s="3"/>
    </row>
    <row r="3062" spans="4:13" ht="15.75" thickBot="1">
      <c r="D3062" s="3"/>
      <c r="G3062" s="3"/>
      <c r="K3062" s="3"/>
      <c r="L3062" s="3"/>
      <c r="M3062" s="3"/>
    </row>
    <row r="3063" spans="4:13" ht="15.75" thickBot="1">
      <c r="D3063" s="3"/>
      <c r="G3063" s="3"/>
      <c r="K3063" s="3"/>
      <c r="L3063" s="3"/>
      <c r="M3063" s="3"/>
    </row>
    <row r="3064" spans="4:13" ht="15.75" thickBot="1">
      <c r="D3064" s="3"/>
      <c r="G3064" s="3"/>
      <c r="K3064" s="3"/>
      <c r="L3064" s="3"/>
      <c r="M3064" s="3"/>
    </row>
    <row r="3065" spans="4:13" ht="15.75" thickBot="1">
      <c r="D3065" s="3"/>
      <c r="G3065" s="3"/>
      <c r="K3065" s="3"/>
      <c r="L3065" s="3"/>
      <c r="M3065" s="3"/>
    </row>
    <row r="3066" spans="4:13" ht="15.75" thickBot="1">
      <c r="D3066" s="3"/>
      <c r="G3066" s="3"/>
      <c r="K3066" s="3"/>
      <c r="L3066" s="3"/>
      <c r="M3066" s="3"/>
    </row>
    <row r="3067" spans="4:13" ht="15.75" thickBot="1">
      <c r="D3067" s="3"/>
      <c r="G3067" s="3"/>
      <c r="K3067" s="3"/>
      <c r="L3067" s="3"/>
      <c r="M3067" s="3"/>
    </row>
    <row r="3068" spans="4:13" ht="15.75" thickBot="1">
      <c r="D3068" s="3"/>
      <c r="G3068" s="3"/>
      <c r="K3068" s="3"/>
      <c r="L3068" s="3"/>
      <c r="M3068" s="3"/>
    </row>
    <row r="3069" spans="4:13" ht="15.75" thickBot="1">
      <c r="D3069" s="3"/>
      <c r="G3069" s="3"/>
      <c r="K3069" s="3"/>
      <c r="L3069" s="3"/>
      <c r="M3069" s="3"/>
    </row>
    <row r="3070" spans="4:13" ht="15.75" thickBot="1">
      <c r="D3070" s="3"/>
      <c r="G3070" s="3"/>
      <c r="K3070" s="3"/>
      <c r="L3070" s="3"/>
      <c r="M3070" s="3"/>
    </row>
    <row r="3071" spans="4:13" ht="15.75" thickBot="1">
      <c r="D3071" s="3"/>
      <c r="G3071" s="3"/>
      <c r="K3071" s="3"/>
      <c r="L3071" s="3"/>
      <c r="M3071" s="3"/>
    </row>
    <row r="3072" spans="4:13" ht="15.75" thickBot="1">
      <c r="D3072" s="3"/>
      <c r="G3072" s="3"/>
      <c r="K3072" s="3"/>
      <c r="L3072" s="3"/>
      <c r="M3072" s="3"/>
    </row>
    <row r="3073" spans="4:13" ht="15.75" thickBot="1">
      <c r="D3073" s="3"/>
      <c r="G3073" s="3"/>
      <c r="K3073" s="3"/>
      <c r="L3073" s="3"/>
      <c r="M3073" s="3"/>
    </row>
    <row r="3074" spans="4:13" ht="15.75" thickBot="1">
      <c r="D3074" s="3"/>
      <c r="G3074" s="3"/>
      <c r="K3074" s="3"/>
      <c r="L3074" s="3"/>
      <c r="M3074" s="3"/>
    </row>
    <row r="3075" spans="4:13" ht="15.75" thickBot="1">
      <c r="D3075" s="3"/>
      <c r="G3075" s="3"/>
      <c r="K3075" s="3"/>
      <c r="L3075" s="3"/>
      <c r="M3075" s="3"/>
    </row>
    <row r="3076" spans="4:13" ht="15.75" thickBot="1">
      <c r="D3076" s="3"/>
      <c r="G3076" s="3"/>
      <c r="K3076" s="3"/>
      <c r="L3076" s="3"/>
      <c r="M3076" s="3"/>
    </row>
    <row r="3077" spans="4:13" ht="15.75" thickBot="1">
      <c r="D3077" s="3"/>
      <c r="G3077" s="3"/>
      <c r="K3077" s="3"/>
      <c r="L3077" s="3"/>
      <c r="M3077" s="3"/>
    </row>
    <row r="3078" spans="4:13" ht="15.75" thickBot="1">
      <c r="D3078" s="3"/>
      <c r="G3078" s="3"/>
      <c r="K3078" s="3"/>
      <c r="L3078" s="3"/>
      <c r="M3078" s="3"/>
    </row>
    <row r="3079" spans="4:13" ht="15.75" thickBot="1">
      <c r="D3079" s="3"/>
      <c r="G3079" s="3"/>
      <c r="K3079" s="3"/>
      <c r="L3079" s="3"/>
      <c r="M3079" s="3"/>
    </row>
    <row r="3080" spans="4:13" ht="15.75" thickBot="1">
      <c r="D3080" s="3"/>
      <c r="G3080" s="3"/>
      <c r="K3080" s="3"/>
      <c r="L3080" s="3"/>
      <c r="M3080" s="3"/>
    </row>
    <row r="3081" spans="4:13" ht="15.75" thickBot="1">
      <c r="D3081" s="3"/>
      <c r="G3081" s="3"/>
      <c r="K3081" s="3"/>
      <c r="L3081" s="3"/>
      <c r="M3081" s="3"/>
    </row>
    <row r="3082" spans="4:13" ht="15.75" thickBot="1">
      <c r="D3082" s="3"/>
      <c r="G3082" s="3"/>
      <c r="K3082" s="3"/>
      <c r="L3082" s="3"/>
      <c r="M3082" s="3"/>
    </row>
    <row r="3083" spans="4:13" ht="15.75" thickBot="1">
      <c r="D3083" s="3"/>
      <c r="G3083" s="3"/>
      <c r="K3083" s="3"/>
      <c r="L3083" s="3"/>
      <c r="M3083" s="3"/>
    </row>
    <row r="3084" spans="4:13" ht="15.75" thickBot="1">
      <c r="D3084" s="3"/>
      <c r="G3084" s="3"/>
      <c r="K3084" s="3"/>
      <c r="L3084" s="3"/>
      <c r="M3084" s="3"/>
    </row>
    <row r="3085" spans="4:13" ht="15.75" thickBot="1">
      <c r="D3085" s="3"/>
      <c r="G3085" s="3"/>
      <c r="K3085" s="3"/>
      <c r="L3085" s="3"/>
      <c r="M3085" s="3"/>
    </row>
    <row r="3086" spans="4:13" ht="15.75" thickBot="1">
      <c r="D3086" s="3"/>
      <c r="G3086" s="3"/>
      <c r="K3086" s="3"/>
      <c r="L3086" s="3"/>
      <c r="M3086" s="3"/>
    </row>
    <row r="3087" spans="4:13" ht="15.75" thickBot="1">
      <c r="D3087" s="3"/>
      <c r="G3087" s="3"/>
      <c r="K3087" s="3"/>
      <c r="L3087" s="3"/>
      <c r="M3087" s="3"/>
    </row>
    <row r="3088" spans="4:13" ht="15.75" thickBot="1">
      <c r="D3088" s="3"/>
      <c r="G3088" s="3"/>
      <c r="K3088" s="3"/>
      <c r="L3088" s="3"/>
      <c r="M3088" s="3"/>
    </row>
    <row r="3089" spans="4:13" ht="15.75" thickBot="1">
      <c r="D3089" s="3"/>
      <c r="G3089" s="3"/>
      <c r="K3089" s="3"/>
      <c r="L3089" s="3"/>
      <c r="M3089" s="3"/>
    </row>
    <row r="3090" spans="4:13" ht="15.75" thickBot="1">
      <c r="D3090" s="3"/>
      <c r="G3090" s="3"/>
      <c r="K3090" s="3"/>
      <c r="L3090" s="3"/>
      <c r="M3090" s="3"/>
    </row>
    <row r="3091" spans="4:13" ht="15.75" thickBot="1">
      <c r="D3091" s="3"/>
      <c r="G3091" s="3"/>
      <c r="K3091" s="3"/>
      <c r="L3091" s="3"/>
      <c r="M3091" s="3"/>
    </row>
    <row r="3092" spans="4:13" ht="15.75" thickBot="1">
      <c r="D3092" s="3"/>
      <c r="G3092" s="3"/>
      <c r="K3092" s="3"/>
      <c r="L3092" s="3"/>
      <c r="M3092" s="3"/>
    </row>
    <row r="3093" spans="4:13" ht="15.75" thickBot="1">
      <c r="D3093" s="3"/>
      <c r="G3093" s="3"/>
      <c r="K3093" s="3"/>
      <c r="L3093" s="3"/>
      <c r="M3093" s="3"/>
    </row>
    <row r="3094" spans="4:13" ht="15.75" thickBot="1">
      <c r="D3094" s="3"/>
      <c r="G3094" s="3"/>
      <c r="K3094" s="3"/>
      <c r="L3094" s="3"/>
      <c r="M3094" s="3"/>
    </row>
    <row r="3095" spans="4:13" ht="15.75" thickBot="1">
      <c r="D3095" s="3"/>
      <c r="G3095" s="3"/>
      <c r="K3095" s="3"/>
      <c r="L3095" s="3"/>
      <c r="M3095" s="3"/>
    </row>
    <row r="3096" spans="4:13" ht="15.75" thickBot="1">
      <c r="D3096" s="3"/>
      <c r="G3096" s="3"/>
      <c r="K3096" s="3"/>
      <c r="L3096" s="3"/>
      <c r="M3096" s="3"/>
    </row>
    <row r="3097" spans="4:13" ht="15.75" thickBot="1">
      <c r="D3097" s="3"/>
      <c r="G3097" s="3"/>
      <c r="K3097" s="3"/>
      <c r="L3097" s="3"/>
      <c r="M3097" s="3"/>
    </row>
    <row r="3098" spans="4:13" ht="15.75" thickBot="1">
      <c r="D3098" s="3"/>
      <c r="G3098" s="3"/>
      <c r="L3098" s="3"/>
      <c r="M3098" s="3"/>
    </row>
    <row r="3099" spans="4:13" ht="15.75" thickBot="1">
      <c r="D3099" s="3"/>
      <c r="G3099" s="3"/>
      <c r="L3099" s="3"/>
      <c r="M3099" s="3"/>
    </row>
    <row r="3100" spans="4:13" ht="15.75" thickBot="1">
      <c r="D3100" s="3"/>
      <c r="G3100" s="3"/>
      <c r="L3100" s="3"/>
      <c r="M3100" s="3"/>
    </row>
    <row r="3101" spans="4:13" ht="15.75" thickBot="1">
      <c r="D3101" s="3"/>
      <c r="G3101" s="3"/>
      <c r="L3101" s="3"/>
      <c r="M3101" s="3"/>
    </row>
    <row r="3102" spans="4:13" ht="15.75" thickBot="1">
      <c r="D3102" s="3"/>
      <c r="G3102" s="3"/>
      <c r="L3102" s="3"/>
      <c r="M3102" s="3"/>
    </row>
    <row r="3103" spans="4:13" ht="15.75" thickBot="1">
      <c r="D3103" s="3"/>
      <c r="G3103" s="3"/>
      <c r="L3103" s="3"/>
      <c r="M3103" s="3"/>
    </row>
    <row r="3104" spans="4:13" ht="15.75" thickBot="1">
      <c r="D3104" s="3"/>
      <c r="G3104" s="3"/>
      <c r="L3104" s="3"/>
      <c r="M3104" s="3"/>
    </row>
    <row r="3105" spans="4:13" ht="15.75" thickBot="1">
      <c r="D3105" s="3"/>
      <c r="G3105" s="3"/>
      <c r="L3105" s="3"/>
      <c r="M3105" s="3"/>
    </row>
    <row r="3106" spans="4:13" ht="15.75" thickBot="1">
      <c r="D3106" s="3"/>
      <c r="G3106" s="3"/>
      <c r="L3106" s="3"/>
      <c r="M3106" s="3"/>
    </row>
    <row r="3107" spans="4:13" ht="15.75" thickBot="1">
      <c r="D3107" s="3"/>
      <c r="G3107" s="3"/>
      <c r="L3107" s="3"/>
      <c r="M3107" s="3"/>
    </row>
    <row r="3108" spans="4:13" ht="15.75" thickBot="1">
      <c r="D3108" s="3"/>
      <c r="G3108" s="3"/>
      <c r="L3108" s="3"/>
      <c r="M3108" s="3"/>
    </row>
    <row r="3109" spans="4:13" ht="15.75" thickBot="1">
      <c r="D3109" s="3"/>
      <c r="G3109" s="3"/>
      <c r="L3109" s="3"/>
      <c r="M3109" s="3"/>
    </row>
    <row r="3110" spans="4:13" ht="15.75" thickBot="1">
      <c r="D3110" s="3"/>
      <c r="G3110" s="3"/>
      <c r="L3110" s="3"/>
      <c r="M3110" s="3"/>
    </row>
    <row r="3111" spans="4:13" ht="15.75" thickBot="1">
      <c r="D3111" s="3"/>
      <c r="G3111" s="3"/>
      <c r="L3111" s="3"/>
      <c r="M3111" s="3"/>
    </row>
    <row r="3112" spans="4:13" ht="15.75" thickBot="1">
      <c r="D3112" s="3"/>
      <c r="G3112" s="3"/>
      <c r="L3112" s="3"/>
      <c r="M3112" s="3"/>
    </row>
    <row r="3113" spans="4:13" ht="15.75" thickBot="1">
      <c r="D3113" s="3"/>
      <c r="G3113" s="3"/>
      <c r="L3113" s="3"/>
      <c r="M3113" s="3"/>
    </row>
    <row r="3114" spans="4:13" ht="15.75" thickBot="1">
      <c r="D3114" s="3"/>
      <c r="G3114" s="3"/>
      <c r="L3114" s="3"/>
      <c r="M3114" s="3"/>
    </row>
    <row r="3115" spans="4:13" ht="15.75" thickBot="1">
      <c r="D3115" s="3"/>
      <c r="G3115" s="3"/>
      <c r="L3115" s="3"/>
      <c r="M3115" s="3"/>
    </row>
    <row r="3116" spans="4:13" ht="15.75" thickBot="1">
      <c r="D3116" s="3"/>
      <c r="G3116" s="3"/>
      <c r="L3116" s="3"/>
      <c r="M3116" s="3"/>
    </row>
    <row r="3117" spans="4:13" ht="15.75" thickBot="1">
      <c r="D3117" s="3"/>
      <c r="G3117" s="3"/>
      <c r="L3117" s="3"/>
      <c r="M3117" s="3"/>
    </row>
    <row r="3118" spans="4:13" ht="15.75" thickBot="1">
      <c r="D3118" s="3"/>
      <c r="G3118" s="3"/>
      <c r="L3118" s="3"/>
      <c r="M3118" s="3"/>
    </row>
    <row r="3119" spans="4:13" ht="15.75" thickBot="1">
      <c r="D3119" s="3"/>
      <c r="G3119" s="3"/>
      <c r="L3119" s="3"/>
      <c r="M3119" s="3"/>
    </row>
    <row r="3120" spans="4:13" ht="15.75" thickBot="1">
      <c r="D3120" s="3"/>
      <c r="G3120" s="3"/>
      <c r="L3120" s="3"/>
      <c r="M3120" s="3"/>
    </row>
    <row r="3121" spans="4:13" ht="15.75" thickBot="1">
      <c r="D3121" s="3"/>
      <c r="G3121" s="3"/>
      <c r="L3121" s="3"/>
      <c r="M3121" s="3"/>
    </row>
    <row r="3122" spans="4:13" ht="15.75" thickBot="1">
      <c r="D3122" s="3"/>
      <c r="G3122" s="3"/>
      <c r="L3122" s="3"/>
      <c r="M3122" s="3"/>
    </row>
    <row r="3123" spans="4:13" ht="15.75" thickBot="1">
      <c r="D3123" s="3"/>
      <c r="G3123" s="3"/>
      <c r="L3123" s="3"/>
      <c r="M3123" s="3"/>
    </row>
    <row r="3124" spans="4:13" ht="15.75" thickBot="1">
      <c r="D3124" s="3"/>
      <c r="G3124" s="3"/>
      <c r="L3124" s="3"/>
      <c r="M3124" s="3"/>
    </row>
    <row r="3125" spans="4:13" ht="15.75" thickBot="1">
      <c r="D3125" s="3"/>
      <c r="G3125" s="3"/>
      <c r="L3125" s="3"/>
      <c r="M3125" s="3"/>
    </row>
    <row r="3126" spans="4:13" ht="15.75" thickBot="1">
      <c r="D3126" s="3"/>
      <c r="G3126" s="3"/>
      <c r="L3126" s="3"/>
      <c r="M3126" s="3"/>
    </row>
    <row r="3127" spans="4:13" ht="15.75" thickBot="1">
      <c r="D3127" s="3"/>
      <c r="G3127" s="3"/>
      <c r="L3127" s="3"/>
      <c r="M3127" s="3"/>
    </row>
    <row r="3128" spans="4:13" ht="15.75" thickBot="1">
      <c r="D3128" s="3"/>
      <c r="G3128" s="3"/>
      <c r="L3128" s="3"/>
      <c r="M3128" s="3"/>
    </row>
    <row r="3129" spans="4:13" ht="15.75" thickBot="1">
      <c r="D3129" s="3"/>
      <c r="G3129" s="3"/>
      <c r="L3129" s="3"/>
      <c r="M3129" s="3"/>
    </row>
    <row r="3130" spans="4:13" ht="15.75" thickBot="1">
      <c r="D3130" s="3"/>
      <c r="G3130" s="3"/>
      <c r="L3130" s="3"/>
      <c r="M3130" s="3"/>
    </row>
    <row r="3131" spans="4:13" ht="15.75" thickBot="1">
      <c r="D3131" s="3"/>
      <c r="G3131" s="3"/>
      <c r="L3131" s="3"/>
      <c r="M3131" s="3"/>
    </row>
    <row r="3132" spans="4:13" ht="15.75" thickBot="1">
      <c r="D3132" s="3"/>
      <c r="G3132" s="3"/>
      <c r="L3132" s="3"/>
      <c r="M3132" s="3"/>
    </row>
    <row r="3133" spans="4:13" ht="15.75" thickBot="1">
      <c r="D3133" s="3"/>
      <c r="G3133" s="3"/>
      <c r="L3133" s="3"/>
      <c r="M3133" s="3"/>
    </row>
    <row r="3134" spans="4:13" ht="15.75" thickBot="1">
      <c r="D3134" s="3"/>
      <c r="G3134" s="3"/>
      <c r="L3134" s="3"/>
      <c r="M3134" s="3"/>
    </row>
    <row r="3135" spans="4:13" ht="15.75" thickBot="1">
      <c r="D3135" s="3"/>
      <c r="G3135" s="3"/>
      <c r="L3135" s="3"/>
      <c r="M3135" s="3"/>
    </row>
    <row r="3136" spans="4:13" ht="15.75" thickBot="1">
      <c r="D3136" s="3"/>
      <c r="G3136" s="3"/>
      <c r="L3136" s="3"/>
      <c r="M3136" s="3"/>
    </row>
    <row r="3137" spans="4:13" ht="15.75" thickBot="1">
      <c r="D3137" s="3"/>
      <c r="G3137" s="3"/>
      <c r="L3137" s="3"/>
      <c r="M3137" s="3"/>
    </row>
    <row r="3138" spans="4:13" ht="15.75" thickBot="1">
      <c r="D3138" s="3"/>
      <c r="G3138" s="3"/>
      <c r="L3138" s="3"/>
      <c r="M3138" s="3"/>
    </row>
    <row r="3139" spans="4:13" ht="15.75" thickBot="1">
      <c r="D3139" s="3"/>
      <c r="G3139" s="3"/>
      <c r="L3139" s="3"/>
      <c r="M3139" s="3"/>
    </row>
    <row r="3140" spans="4:13" ht="15.75" thickBot="1">
      <c r="D3140" s="3"/>
      <c r="G3140" s="3"/>
      <c r="L3140" s="3"/>
      <c r="M3140" s="3"/>
    </row>
    <row r="3141" spans="4:13" ht="15.75" thickBot="1">
      <c r="D3141" s="3"/>
      <c r="G3141" s="3"/>
      <c r="L3141" s="3"/>
      <c r="M3141" s="3"/>
    </row>
    <row r="3142" spans="4:13" ht="15.75" thickBot="1">
      <c r="D3142" s="3"/>
      <c r="G3142" s="3"/>
      <c r="L3142" s="3"/>
      <c r="M3142" s="3"/>
    </row>
    <row r="3143" spans="4:13" ht="15.75" thickBot="1">
      <c r="D3143" s="3"/>
      <c r="G3143" s="3"/>
      <c r="L3143" s="3"/>
      <c r="M3143" s="3"/>
    </row>
    <row r="3144" spans="4:13" ht="15.75" thickBot="1">
      <c r="D3144" s="3"/>
      <c r="G3144" s="3"/>
      <c r="L3144" s="3"/>
      <c r="M3144" s="3"/>
    </row>
    <row r="3145" spans="4:13" ht="15.75" thickBot="1">
      <c r="D3145" s="3"/>
      <c r="G3145" s="3"/>
      <c r="L3145" s="3"/>
      <c r="M3145" s="3"/>
    </row>
    <row r="3146" spans="4:13" ht="15.75" thickBot="1">
      <c r="D3146" s="3"/>
      <c r="G3146" s="3"/>
      <c r="L3146" s="3"/>
      <c r="M3146" s="3"/>
    </row>
    <row r="3147" spans="4:13" ht="15.75" thickBot="1">
      <c r="D3147" s="3"/>
      <c r="G3147" s="3"/>
      <c r="L3147" s="3"/>
      <c r="M3147" s="3"/>
    </row>
    <row r="3148" spans="4:13" ht="15.75" thickBot="1">
      <c r="D3148" s="3"/>
      <c r="G3148" s="3"/>
      <c r="L3148" s="3"/>
      <c r="M3148" s="3"/>
    </row>
    <row r="3149" spans="4:13" ht="15.75" thickBot="1">
      <c r="D3149" s="3"/>
      <c r="G3149" s="3"/>
      <c r="L3149" s="3"/>
      <c r="M3149" s="3"/>
    </row>
    <row r="3150" spans="4:13" ht="15.75" thickBot="1">
      <c r="D3150" s="3"/>
      <c r="G3150" s="3"/>
      <c r="L3150" s="3"/>
      <c r="M3150" s="3"/>
    </row>
    <row r="3151" spans="4:13" ht="15.75" thickBot="1">
      <c r="D3151" s="3"/>
      <c r="G3151" s="3"/>
      <c r="L3151" s="3"/>
      <c r="M3151" s="3"/>
    </row>
    <row r="3152" spans="4:13" ht="15.75" thickBot="1">
      <c r="D3152" s="3"/>
      <c r="G3152" s="3"/>
      <c r="L3152" s="3"/>
      <c r="M3152" s="3"/>
    </row>
    <row r="3153" spans="4:13" ht="15.75" thickBot="1">
      <c r="D3153" s="3"/>
      <c r="G3153" s="3"/>
      <c r="L3153" s="3"/>
      <c r="M3153" s="3"/>
    </row>
    <row r="3154" spans="4:13" ht="15.75" thickBot="1">
      <c r="D3154" s="3"/>
      <c r="G3154" s="3"/>
      <c r="L3154" s="3"/>
      <c r="M3154" s="3"/>
    </row>
    <row r="3155" spans="4:13" ht="15.75" thickBot="1">
      <c r="D3155" s="3"/>
      <c r="G3155" s="3"/>
      <c r="L3155" s="3"/>
      <c r="M3155" s="3"/>
    </row>
    <row r="3156" spans="4:13" ht="15.75" thickBot="1">
      <c r="D3156" s="3"/>
      <c r="G3156" s="3"/>
      <c r="L3156" s="3"/>
      <c r="M3156" s="3"/>
    </row>
    <row r="3157" spans="4:13" ht="15.75" thickBot="1">
      <c r="D3157" s="3"/>
      <c r="G3157" s="3"/>
      <c r="L3157" s="3"/>
      <c r="M3157" s="3"/>
    </row>
    <row r="3158" spans="4:13" ht="15.75" thickBot="1">
      <c r="D3158" s="3"/>
      <c r="G3158" s="3"/>
      <c r="L3158" s="3"/>
      <c r="M3158" s="3"/>
    </row>
    <row r="3159" spans="4:13" ht="15.75" thickBot="1">
      <c r="D3159" s="3"/>
      <c r="G3159" s="3"/>
      <c r="L3159" s="3"/>
      <c r="M3159" s="3"/>
    </row>
    <row r="3160" spans="4:13" ht="15.75" thickBot="1">
      <c r="D3160" s="3"/>
      <c r="G3160" s="3"/>
      <c r="L3160" s="3"/>
      <c r="M3160" s="3"/>
    </row>
    <row r="3161" spans="4:13" ht="15.75" thickBot="1">
      <c r="D3161" s="3"/>
      <c r="G3161" s="3"/>
      <c r="L3161" s="3"/>
      <c r="M3161" s="3"/>
    </row>
    <row r="3162" spans="4:13" ht="15.75" thickBot="1">
      <c r="D3162" s="3"/>
      <c r="G3162" s="3"/>
      <c r="L3162" s="3"/>
      <c r="M3162" s="3"/>
    </row>
    <row r="3163" spans="4:13" ht="15.75" thickBot="1">
      <c r="D3163" s="3"/>
      <c r="G3163" s="3"/>
      <c r="L3163" s="3"/>
      <c r="M3163" s="3"/>
    </row>
    <row r="3164" spans="4:13" ht="15.75" thickBot="1">
      <c r="D3164" s="3"/>
      <c r="G3164" s="3"/>
      <c r="L3164" s="3"/>
      <c r="M3164" s="3"/>
    </row>
    <row r="3165" spans="4:13" ht="15.75" thickBot="1">
      <c r="D3165" s="3"/>
      <c r="G3165" s="3"/>
      <c r="L3165" s="3"/>
      <c r="M3165" s="3"/>
    </row>
    <row r="3166" spans="4:13" ht="15.75" thickBot="1">
      <c r="D3166" s="3"/>
      <c r="G3166" s="3"/>
      <c r="L3166" s="3"/>
      <c r="M3166" s="3"/>
    </row>
    <row r="3167" spans="4:13" ht="15.75" thickBot="1">
      <c r="D3167" s="3"/>
      <c r="G3167" s="3"/>
      <c r="L3167" s="3"/>
      <c r="M3167" s="3"/>
    </row>
    <row r="3168" spans="4:13" ht="15.75" thickBot="1">
      <c r="D3168" s="3"/>
      <c r="G3168" s="3"/>
      <c r="L3168" s="3"/>
      <c r="M3168" s="3"/>
    </row>
    <row r="3169" spans="4:13" ht="15.75" thickBot="1">
      <c r="D3169" s="3"/>
      <c r="G3169" s="3"/>
      <c r="L3169" s="3"/>
      <c r="M3169" s="3"/>
    </row>
    <row r="3170" spans="4:13" ht="15.75" thickBot="1">
      <c r="D3170" s="3"/>
      <c r="G3170" s="3"/>
      <c r="L3170" s="3"/>
      <c r="M3170" s="3"/>
    </row>
    <row r="3171" spans="4:13" ht="15.75" thickBot="1">
      <c r="D3171" s="3"/>
      <c r="G3171" s="3"/>
      <c r="L3171" s="3"/>
      <c r="M3171" s="3"/>
    </row>
    <row r="3172" spans="4:13" ht="15.75" thickBot="1">
      <c r="D3172" s="3"/>
      <c r="G3172" s="3"/>
      <c r="L3172" s="3"/>
      <c r="M3172" s="3"/>
    </row>
    <row r="3173" spans="4:13" ht="15.75" thickBot="1">
      <c r="D3173" s="3"/>
      <c r="G3173" s="3"/>
      <c r="L3173" s="3"/>
      <c r="M3173" s="3"/>
    </row>
    <row r="3174" spans="4:13" ht="15.75" thickBot="1">
      <c r="D3174" s="3"/>
      <c r="G3174" s="3"/>
      <c r="L3174" s="3"/>
      <c r="M3174" s="3"/>
    </row>
    <row r="3175" spans="4:13" ht="15.75" thickBot="1">
      <c r="D3175" s="3"/>
      <c r="G3175" s="3"/>
      <c r="L3175" s="3"/>
      <c r="M3175" s="3"/>
    </row>
    <row r="3176" spans="4:13" ht="15.75" thickBot="1">
      <c r="D3176" s="3"/>
      <c r="G3176" s="3"/>
      <c r="L3176" s="3"/>
      <c r="M3176" s="3"/>
    </row>
    <row r="3177" spans="4:13" ht="15.75" thickBot="1">
      <c r="D3177" s="3"/>
      <c r="G3177" s="3"/>
      <c r="L3177" s="3"/>
      <c r="M3177" s="3"/>
    </row>
    <row r="3178" spans="4:13" ht="15.75" thickBot="1">
      <c r="D3178" s="3"/>
      <c r="G3178" s="3"/>
      <c r="L3178" s="3"/>
      <c r="M3178" s="3"/>
    </row>
    <row r="3179" spans="4:13" ht="15.75" thickBot="1">
      <c r="D3179" s="3"/>
      <c r="G3179" s="3"/>
      <c r="L3179" s="3"/>
      <c r="M3179" s="3"/>
    </row>
    <row r="3180" spans="4:13" ht="15.75" thickBot="1">
      <c r="D3180" s="3"/>
      <c r="G3180" s="3"/>
      <c r="L3180" s="3"/>
      <c r="M3180" s="3"/>
    </row>
    <row r="3181" spans="4:13" ht="15.75" thickBot="1">
      <c r="D3181" s="3"/>
      <c r="G3181" s="3"/>
      <c r="L3181" s="3"/>
      <c r="M3181" s="3"/>
    </row>
    <row r="3182" spans="4:13" ht="15.75" thickBot="1">
      <c r="D3182" s="3"/>
      <c r="G3182" s="3"/>
      <c r="L3182" s="3"/>
      <c r="M3182" s="3"/>
    </row>
    <row r="3183" spans="4:13" ht="15.75" thickBot="1">
      <c r="D3183" s="3"/>
      <c r="G3183" s="3"/>
      <c r="L3183" s="3"/>
      <c r="M3183" s="3"/>
    </row>
    <row r="3184" spans="4:13" ht="15.75" thickBot="1">
      <c r="D3184" s="3"/>
      <c r="G3184" s="3"/>
      <c r="L3184" s="3"/>
      <c r="M3184" s="3"/>
    </row>
    <row r="3185" spans="4:13" ht="15.75" thickBot="1">
      <c r="D3185" s="3"/>
      <c r="G3185" s="3"/>
      <c r="L3185" s="3"/>
      <c r="M3185" s="3"/>
    </row>
    <row r="3186" spans="4:13" ht="15.75" thickBot="1">
      <c r="D3186" s="3"/>
      <c r="G3186" s="3"/>
      <c r="L3186" s="3"/>
      <c r="M3186" s="3"/>
    </row>
    <row r="3187" spans="4:13" ht="15.75" thickBot="1">
      <c r="D3187" s="3"/>
      <c r="G3187" s="3"/>
      <c r="L3187" s="3"/>
      <c r="M3187" s="3"/>
    </row>
    <row r="3188" spans="4:13" ht="15.75" thickBot="1">
      <c r="D3188" s="3"/>
      <c r="G3188" s="3"/>
      <c r="L3188" s="3"/>
      <c r="M3188" s="3"/>
    </row>
    <row r="3189" spans="4:13" ht="15.75" thickBot="1">
      <c r="D3189" s="3"/>
      <c r="G3189" s="3"/>
      <c r="L3189" s="3"/>
      <c r="M3189" s="3"/>
    </row>
    <row r="3190" spans="4:13" ht="15.75" thickBot="1">
      <c r="D3190" s="3"/>
      <c r="G3190" s="3"/>
      <c r="L3190" s="3"/>
      <c r="M3190" s="3"/>
    </row>
    <row r="3191" spans="4:13" ht="15.75" thickBot="1">
      <c r="D3191" s="3"/>
      <c r="G3191" s="3"/>
      <c r="L3191" s="3"/>
      <c r="M3191" s="3"/>
    </row>
    <row r="3192" spans="4:13" ht="15.75" thickBot="1">
      <c r="D3192" s="3"/>
      <c r="G3192" s="3"/>
      <c r="L3192" s="3"/>
      <c r="M3192" s="3"/>
    </row>
    <row r="3193" spans="4:13" ht="15.75" thickBot="1">
      <c r="D3193" s="3"/>
      <c r="G3193" s="3"/>
      <c r="L3193" s="3"/>
      <c r="M3193" s="3"/>
    </row>
    <row r="3194" spans="4:13" ht="15.75" thickBot="1">
      <c r="D3194" s="3"/>
      <c r="G3194" s="3"/>
      <c r="L3194" s="3"/>
      <c r="M3194" s="3"/>
    </row>
    <row r="3195" spans="4:13" ht="15.75" thickBot="1">
      <c r="D3195" s="3"/>
      <c r="G3195" s="3"/>
      <c r="L3195" s="3"/>
      <c r="M3195" s="3"/>
    </row>
    <row r="3196" spans="4:13" ht="15.75" thickBot="1">
      <c r="D3196" s="3"/>
      <c r="G3196" s="3"/>
      <c r="L3196" s="3"/>
      <c r="M3196" s="3"/>
    </row>
    <row r="3197" spans="4:13" ht="15.75" thickBot="1">
      <c r="D3197" s="3"/>
      <c r="G3197" s="3"/>
      <c r="L3197" s="3"/>
      <c r="M3197" s="3"/>
    </row>
    <row r="3198" spans="4:13" ht="15.75" thickBot="1">
      <c r="D3198" s="3"/>
      <c r="G3198" s="3"/>
      <c r="L3198" s="3"/>
      <c r="M3198" s="3"/>
    </row>
    <row r="3199" spans="4:13" ht="15.75" thickBot="1">
      <c r="D3199" s="3"/>
      <c r="G3199" s="3"/>
      <c r="L3199" s="3"/>
      <c r="M3199" s="3"/>
    </row>
    <row r="3200" spans="4:13" ht="15.75" thickBot="1">
      <c r="D3200" s="3"/>
      <c r="G3200" s="3"/>
      <c r="L3200" s="3"/>
      <c r="M3200" s="3"/>
    </row>
    <row r="3201" spans="4:13" ht="15.75" thickBot="1">
      <c r="D3201" s="3"/>
      <c r="G3201" s="3"/>
      <c r="L3201" s="3"/>
      <c r="M3201" s="3"/>
    </row>
    <row r="3202" spans="4:13" ht="15.75" thickBot="1">
      <c r="D3202" s="3"/>
      <c r="G3202" s="3"/>
      <c r="L3202" s="3"/>
      <c r="M3202" s="3"/>
    </row>
    <row r="3203" spans="4:13" ht="15.75" thickBot="1">
      <c r="D3203" s="3"/>
      <c r="G3203" s="3"/>
      <c r="L3203" s="3"/>
      <c r="M3203" s="3"/>
    </row>
    <row r="3204" spans="4:13" ht="15.75" thickBot="1">
      <c r="D3204" s="3"/>
      <c r="G3204" s="3"/>
      <c r="L3204" s="3"/>
      <c r="M3204" s="3"/>
    </row>
    <row r="3205" spans="4:13" ht="15.75" thickBot="1">
      <c r="D3205" s="3"/>
      <c r="G3205" s="3"/>
      <c r="L3205" s="3"/>
      <c r="M3205" s="3"/>
    </row>
    <row r="3206" spans="4:13" ht="15.75" thickBot="1">
      <c r="D3206" s="3"/>
      <c r="G3206" s="3"/>
      <c r="L3206" s="3"/>
      <c r="M3206" s="3"/>
    </row>
    <row r="3207" spans="4:13" ht="15.75" thickBot="1">
      <c r="D3207" s="3"/>
      <c r="G3207" s="3"/>
      <c r="L3207" s="3"/>
      <c r="M3207" s="3"/>
    </row>
    <row r="3208" spans="4:13" ht="15.75" thickBot="1">
      <c r="D3208" s="3"/>
      <c r="G3208" s="3"/>
      <c r="L3208" s="3"/>
      <c r="M3208" s="3"/>
    </row>
    <row r="3209" spans="4:13" ht="15.75" thickBot="1">
      <c r="D3209" s="3"/>
      <c r="G3209" s="3"/>
      <c r="L3209" s="3"/>
      <c r="M3209" s="3"/>
    </row>
    <row r="3210" spans="4:13" ht="15.75" thickBot="1">
      <c r="D3210" s="3"/>
      <c r="G3210" s="3"/>
      <c r="L3210" s="3"/>
      <c r="M3210" s="3"/>
    </row>
    <row r="3211" spans="4:13" ht="15.75" thickBot="1">
      <c r="D3211" s="3"/>
      <c r="G3211" s="3"/>
      <c r="L3211" s="3"/>
      <c r="M3211" s="3"/>
    </row>
    <row r="3212" spans="4:13" ht="15.75" thickBot="1">
      <c r="D3212" s="3"/>
      <c r="G3212" s="3"/>
      <c r="L3212" s="3"/>
      <c r="M3212" s="3"/>
    </row>
    <row r="3213" spans="4:13" ht="15.75" thickBot="1">
      <c r="D3213" s="3"/>
      <c r="G3213" s="3"/>
      <c r="L3213" s="3"/>
      <c r="M3213" s="3"/>
    </row>
    <row r="3214" spans="4:13" ht="15.75" thickBot="1">
      <c r="D3214" s="3"/>
      <c r="G3214" s="3"/>
      <c r="L3214" s="3"/>
      <c r="M3214" s="3"/>
    </row>
    <row r="3215" spans="4:13" ht="15.75" thickBot="1">
      <c r="D3215" s="3"/>
      <c r="G3215" s="3"/>
      <c r="L3215" s="3"/>
      <c r="M3215" s="3"/>
    </row>
    <row r="3216" spans="4:13" ht="15.75" thickBot="1">
      <c r="D3216" s="3"/>
      <c r="G3216" s="3"/>
      <c r="L3216" s="3"/>
      <c r="M3216" s="3"/>
    </row>
    <row r="3217" spans="4:13" ht="15.75" thickBot="1">
      <c r="D3217" s="3"/>
      <c r="G3217" s="3"/>
      <c r="L3217" s="3"/>
      <c r="M3217" s="3"/>
    </row>
    <row r="3218" spans="4:13" ht="15.75" thickBot="1">
      <c r="D3218" s="3"/>
      <c r="G3218" s="3"/>
      <c r="L3218" s="3"/>
      <c r="M3218" s="3"/>
    </row>
    <row r="3219" spans="4:13" ht="15.75" thickBot="1">
      <c r="D3219" s="3"/>
      <c r="G3219" s="3"/>
      <c r="L3219" s="3"/>
      <c r="M3219" s="3"/>
    </row>
    <row r="3220" spans="4:13" ht="15.75" thickBot="1">
      <c r="D3220" s="3"/>
      <c r="G3220" s="3"/>
      <c r="L3220" s="3"/>
      <c r="M3220" s="3"/>
    </row>
    <row r="3221" spans="4:13" ht="15.75" thickBot="1">
      <c r="D3221" s="3"/>
      <c r="G3221" s="3"/>
      <c r="L3221" s="3"/>
      <c r="M3221" s="3"/>
    </row>
    <row r="3222" spans="4:13" ht="15.75" thickBot="1">
      <c r="D3222" s="3"/>
      <c r="G3222" s="3"/>
      <c r="L3222" s="3"/>
      <c r="M3222" s="3"/>
    </row>
    <row r="3223" spans="4:13" ht="15.75" thickBot="1">
      <c r="D3223" s="3"/>
      <c r="G3223" s="3"/>
      <c r="L3223" s="3"/>
      <c r="M3223" s="3"/>
    </row>
    <row r="3224" spans="4:13" ht="15.75" thickBot="1">
      <c r="D3224" s="3"/>
      <c r="G3224" s="3"/>
      <c r="L3224" s="3"/>
      <c r="M3224" s="3"/>
    </row>
    <row r="3225" spans="4:13" ht="15.75" thickBot="1">
      <c r="D3225" s="3"/>
      <c r="G3225" s="3"/>
      <c r="L3225" s="3"/>
      <c r="M3225" s="3"/>
    </row>
    <row r="3226" spans="4:13" ht="15.75" thickBot="1">
      <c r="D3226" s="3"/>
      <c r="G3226" s="3"/>
      <c r="L3226" s="3"/>
      <c r="M3226" s="3"/>
    </row>
    <row r="3227" spans="4:13" ht="15.75" thickBot="1">
      <c r="D3227" s="3"/>
      <c r="G3227" s="3"/>
      <c r="L3227" s="3"/>
      <c r="M3227" s="3"/>
    </row>
    <row r="3228" spans="4:13" ht="15.75" thickBot="1">
      <c r="D3228" s="3"/>
      <c r="G3228" s="3"/>
      <c r="L3228" s="3"/>
      <c r="M3228" s="3"/>
    </row>
    <row r="3229" spans="4:13" ht="15.75" thickBot="1">
      <c r="D3229" s="3"/>
      <c r="G3229" s="3"/>
      <c r="L3229" s="3"/>
      <c r="M3229" s="3"/>
    </row>
    <row r="3230" spans="4:13" ht="15.75" thickBot="1">
      <c r="D3230" s="3"/>
      <c r="G3230" s="3"/>
      <c r="L3230" s="3"/>
      <c r="M3230" s="3"/>
    </row>
    <row r="3231" spans="4:13" ht="15.75" thickBot="1">
      <c r="D3231" s="3"/>
      <c r="G3231" s="3"/>
      <c r="L3231" s="3"/>
      <c r="M3231" s="3"/>
    </row>
    <row r="3232" spans="4:13" ht="15.75" thickBot="1">
      <c r="D3232" s="3"/>
      <c r="G3232" s="3"/>
      <c r="L3232" s="3"/>
      <c r="M3232" s="3"/>
    </row>
    <row r="3233" spans="4:13" ht="15.75" thickBot="1">
      <c r="D3233" s="3"/>
      <c r="G3233" s="3"/>
      <c r="L3233" s="3"/>
      <c r="M3233" s="3"/>
    </row>
    <row r="3234" spans="4:13" ht="15.75" thickBot="1">
      <c r="D3234" s="3"/>
      <c r="G3234" s="3"/>
      <c r="L3234" s="3"/>
      <c r="M3234" s="3"/>
    </row>
    <row r="3235" spans="4:13" ht="15.75" thickBot="1">
      <c r="D3235" s="3"/>
      <c r="G3235" s="3"/>
      <c r="L3235" s="3"/>
      <c r="M3235" s="3"/>
    </row>
    <row r="3236" spans="4:13" ht="15.75" thickBot="1">
      <c r="D3236" s="3"/>
      <c r="G3236" s="3"/>
      <c r="L3236" s="3"/>
      <c r="M3236" s="3"/>
    </row>
    <row r="3237" spans="4:13" ht="15.75" thickBot="1">
      <c r="D3237" s="3"/>
      <c r="G3237" s="3"/>
      <c r="L3237" s="3"/>
      <c r="M3237" s="3"/>
    </row>
    <row r="3238" spans="4:13" ht="15.75" thickBot="1">
      <c r="D3238" s="3"/>
      <c r="G3238" s="3"/>
      <c r="L3238" s="3"/>
      <c r="M3238" s="3"/>
    </row>
    <row r="3239" spans="4:13" ht="15.75" thickBot="1">
      <c r="D3239" s="3"/>
      <c r="G3239" s="3"/>
      <c r="L3239" s="3"/>
      <c r="M3239" s="3"/>
    </row>
    <row r="3240" spans="4:13" ht="15.75" thickBot="1">
      <c r="D3240" s="3"/>
      <c r="G3240" s="3"/>
      <c r="L3240" s="3"/>
      <c r="M3240" s="3"/>
    </row>
    <row r="3241" spans="4:13" ht="15.75" thickBot="1">
      <c r="D3241" s="3"/>
      <c r="G3241" s="3"/>
      <c r="L3241" s="3"/>
      <c r="M3241" s="3"/>
    </row>
    <row r="3242" spans="4:13" ht="15.75" thickBot="1">
      <c r="D3242" s="3"/>
      <c r="G3242" s="3"/>
      <c r="L3242" s="3"/>
      <c r="M3242" s="3"/>
    </row>
    <row r="3243" spans="4:13" ht="15.75" thickBot="1">
      <c r="D3243" s="3"/>
      <c r="G3243" s="3"/>
      <c r="L3243" s="3"/>
      <c r="M3243" s="3"/>
    </row>
    <row r="3244" spans="4:13" ht="15.75" thickBot="1">
      <c r="D3244" s="3"/>
      <c r="G3244" s="3"/>
      <c r="L3244" s="3"/>
      <c r="M3244" s="3"/>
    </row>
    <row r="3245" spans="4:13" ht="15.75" thickBot="1">
      <c r="D3245" s="3"/>
      <c r="G3245" s="3"/>
      <c r="L3245" s="3"/>
      <c r="M3245" s="3"/>
    </row>
    <row r="3246" spans="4:13" ht="15.75" thickBot="1">
      <c r="D3246" s="3"/>
      <c r="G3246" s="3"/>
      <c r="L3246" s="3"/>
      <c r="M3246" s="3"/>
    </row>
    <row r="3247" spans="4:13" ht="15.75" thickBot="1">
      <c r="D3247" s="3"/>
      <c r="G3247" s="3"/>
      <c r="L3247" s="3"/>
      <c r="M3247" s="3"/>
    </row>
    <row r="3248" spans="4:13" ht="15.75" thickBot="1">
      <c r="D3248" s="3"/>
      <c r="G3248" s="3"/>
      <c r="L3248" s="3"/>
      <c r="M3248" s="3"/>
    </row>
    <row r="3249" spans="4:13" ht="15.75" thickBot="1">
      <c r="D3249" s="3"/>
      <c r="G3249" s="3"/>
      <c r="L3249" s="3"/>
      <c r="M3249" s="3"/>
    </row>
    <row r="3250" spans="4:13" ht="15.75" thickBot="1">
      <c r="D3250" s="3"/>
      <c r="G3250" s="3"/>
      <c r="L3250" s="3"/>
      <c r="M3250" s="3"/>
    </row>
    <row r="3251" spans="4:13" ht="15.75" thickBot="1">
      <c r="D3251" s="3"/>
      <c r="G3251" s="3"/>
      <c r="L3251" s="3"/>
      <c r="M3251" s="3"/>
    </row>
    <row r="3252" spans="4:13" ht="15.75" thickBot="1">
      <c r="D3252" s="3"/>
      <c r="G3252" s="3"/>
      <c r="L3252" s="3"/>
      <c r="M3252" s="3"/>
    </row>
    <row r="3253" spans="4:13" ht="15.75" thickBot="1">
      <c r="D3253" s="3"/>
      <c r="G3253" s="3"/>
      <c r="L3253" s="3"/>
      <c r="M3253" s="3"/>
    </row>
    <row r="3254" spans="4:13" ht="15.75" thickBot="1">
      <c r="D3254" s="3"/>
      <c r="G3254" s="3"/>
      <c r="L3254" s="3"/>
      <c r="M3254" s="3"/>
    </row>
    <row r="3255" spans="4:13" ht="15.75" thickBot="1">
      <c r="D3255" s="3"/>
      <c r="G3255" s="3"/>
      <c r="L3255" s="3"/>
      <c r="M3255" s="3"/>
    </row>
    <row r="3256" spans="4:13" ht="15.75" thickBot="1">
      <c r="D3256" s="3"/>
      <c r="G3256" s="3"/>
      <c r="L3256" s="3"/>
      <c r="M3256" s="3"/>
    </row>
    <row r="3257" spans="4:13" ht="15.75" thickBot="1">
      <c r="D3257" s="3"/>
      <c r="G3257" s="3"/>
      <c r="L3257" s="3"/>
      <c r="M3257" s="3"/>
    </row>
    <row r="3258" spans="4:13" ht="15.75" thickBot="1">
      <c r="D3258" s="3"/>
      <c r="G3258" s="3"/>
      <c r="L3258" s="3"/>
      <c r="M3258" s="3"/>
    </row>
    <row r="3259" spans="4:13" ht="15.75" thickBot="1">
      <c r="D3259" s="3"/>
      <c r="G3259" s="3"/>
      <c r="L3259" s="3"/>
      <c r="M3259" s="3"/>
    </row>
    <row r="3260" spans="4:13" ht="15.75" thickBot="1">
      <c r="D3260" s="3"/>
      <c r="G3260" s="3"/>
      <c r="L3260" s="3"/>
      <c r="M3260" s="3"/>
    </row>
    <row r="3261" spans="4:13" ht="15.75" thickBot="1">
      <c r="D3261" s="3"/>
      <c r="G3261" s="3"/>
      <c r="L3261" s="3"/>
      <c r="M3261" s="3"/>
    </row>
    <row r="3262" spans="4:13" ht="15.75" thickBot="1">
      <c r="D3262" s="3"/>
      <c r="G3262" s="3"/>
      <c r="L3262" s="3"/>
      <c r="M3262" s="3"/>
    </row>
    <row r="3263" spans="4:13" ht="15.75" thickBot="1">
      <c r="D3263" s="3"/>
      <c r="G3263" s="3"/>
      <c r="L3263" s="3"/>
      <c r="M3263" s="3"/>
    </row>
    <row r="3264" spans="4:13" ht="15.75" thickBot="1">
      <c r="D3264" s="3"/>
      <c r="G3264" s="3"/>
      <c r="L3264" s="3"/>
      <c r="M3264" s="3"/>
    </row>
    <row r="3265" spans="4:13" ht="15.75" thickBot="1">
      <c r="D3265" s="3"/>
      <c r="G3265" s="3"/>
      <c r="L3265" s="3"/>
      <c r="M3265" s="3"/>
    </row>
    <row r="3266" spans="4:13" ht="15.75" thickBot="1">
      <c r="D3266" s="3"/>
      <c r="G3266" s="3"/>
      <c r="L3266" s="3"/>
      <c r="M3266" s="3"/>
    </row>
    <row r="3267" spans="4:13" ht="15.75" thickBot="1">
      <c r="D3267" s="3"/>
      <c r="G3267" s="3"/>
      <c r="L3267" s="3"/>
      <c r="M3267" s="3"/>
    </row>
    <row r="3268" spans="4:13" ht="15.75" thickBot="1">
      <c r="D3268" s="3"/>
      <c r="G3268" s="3"/>
      <c r="L3268" s="3"/>
      <c r="M3268" s="3"/>
    </row>
    <row r="3269" spans="4:13" ht="15.75" thickBot="1">
      <c r="D3269" s="3"/>
      <c r="G3269" s="3"/>
      <c r="L3269" s="3"/>
      <c r="M3269" s="3"/>
    </row>
    <row r="3270" spans="4:13" ht="15.75" thickBot="1">
      <c r="D3270" s="3"/>
      <c r="G3270" s="3"/>
      <c r="L3270" s="3"/>
      <c r="M3270" s="3"/>
    </row>
    <row r="3271" spans="4:13" ht="15.75" thickBot="1">
      <c r="D3271" s="3"/>
      <c r="G3271" s="3"/>
      <c r="L3271" s="3"/>
      <c r="M3271" s="3"/>
    </row>
    <row r="3272" spans="4:13" ht="15.75" thickBot="1">
      <c r="D3272" s="3"/>
      <c r="G3272" s="3"/>
      <c r="L3272" s="3"/>
      <c r="M3272" s="3"/>
    </row>
    <row r="3273" spans="4:13" ht="15.75" thickBot="1">
      <c r="D3273" s="3"/>
      <c r="G3273" s="3"/>
      <c r="L3273" s="3"/>
      <c r="M3273" s="3"/>
    </row>
    <row r="3274" spans="4:13" ht="15.75" thickBot="1">
      <c r="D3274" s="3"/>
      <c r="G3274" s="3"/>
      <c r="L3274" s="3"/>
      <c r="M3274" s="3"/>
    </row>
    <row r="3275" spans="4:13" ht="15.75" thickBot="1">
      <c r="D3275" s="3"/>
      <c r="G3275" s="3"/>
      <c r="L3275" s="3"/>
      <c r="M3275" s="3"/>
    </row>
    <row r="3276" spans="4:13" ht="15.75" thickBot="1">
      <c r="D3276" s="3"/>
      <c r="G3276" s="3"/>
      <c r="L3276" s="3"/>
      <c r="M3276" s="3"/>
    </row>
    <row r="3277" spans="4:13" ht="15.75" thickBot="1">
      <c r="D3277" s="3"/>
      <c r="G3277" s="3"/>
      <c r="L3277" s="3"/>
      <c r="M3277" s="3"/>
    </row>
    <row r="3278" spans="4:13" ht="15.75" thickBot="1">
      <c r="D3278" s="3"/>
      <c r="G3278" s="3"/>
      <c r="L3278" s="3"/>
      <c r="M3278" s="3"/>
    </row>
    <row r="3279" spans="4:13" ht="15.75" thickBot="1">
      <c r="D3279" s="3"/>
      <c r="G3279" s="3"/>
      <c r="L3279" s="3"/>
      <c r="M3279" s="3"/>
    </row>
    <row r="3280" spans="4:13" ht="15.75" thickBot="1">
      <c r="D3280" s="3"/>
      <c r="G3280" s="3"/>
      <c r="L3280" s="3"/>
      <c r="M3280" s="3"/>
    </row>
    <row r="3281" spans="4:13" ht="15.75" thickBot="1">
      <c r="D3281" s="3"/>
      <c r="G3281" s="3"/>
      <c r="L3281" s="3"/>
      <c r="M3281" s="3"/>
    </row>
    <row r="3282" spans="4:13" ht="15.75" thickBot="1">
      <c r="D3282" s="3"/>
      <c r="G3282" s="3"/>
      <c r="L3282" s="3"/>
      <c r="M3282" s="3"/>
    </row>
    <row r="3283" spans="4:13" ht="15.75" thickBot="1">
      <c r="D3283" s="3"/>
      <c r="G3283" s="3"/>
      <c r="L3283" s="3"/>
      <c r="M3283" s="3"/>
    </row>
    <row r="3284" spans="4:13" ht="15.75" thickBot="1">
      <c r="D3284" s="3"/>
      <c r="G3284" s="3"/>
      <c r="L3284" s="3"/>
      <c r="M3284" s="3"/>
    </row>
    <row r="3285" spans="4:13" ht="15.75" thickBot="1">
      <c r="D3285" s="3"/>
      <c r="G3285" s="3"/>
      <c r="L3285" s="3"/>
      <c r="M3285" s="3"/>
    </row>
    <row r="3286" spans="4:13" ht="15.75" thickBot="1">
      <c r="D3286" s="3"/>
      <c r="G3286" s="3"/>
      <c r="L3286" s="3"/>
      <c r="M3286" s="3"/>
    </row>
    <row r="3287" spans="4:13" ht="15.75" thickBot="1">
      <c r="D3287" s="3"/>
      <c r="G3287" s="3"/>
      <c r="L3287" s="3"/>
      <c r="M3287" s="3"/>
    </row>
    <row r="3288" spans="4:13" ht="15.75" thickBot="1">
      <c r="D3288" s="3"/>
      <c r="G3288" s="3"/>
      <c r="L3288" s="3"/>
      <c r="M3288" s="3"/>
    </row>
    <row r="3289" spans="4:13" ht="15.75" thickBot="1">
      <c r="D3289" s="3"/>
      <c r="G3289" s="3"/>
      <c r="L3289" s="3"/>
      <c r="M3289" s="3"/>
    </row>
    <row r="3290" spans="4:13" ht="15.75" thickBot="1">
      <c r="D3290" s="3"/>
      <c r="G3290" s="3"/>
      <c r="L3290" s="3"/>
      <c r="M3290" s="3"/>
    </row>
    <row r="3291" spans="4:13" ht="15.75" thickBot="1">
      <c r="D3291" s="3"/>
      <c r="G3291" s="3"/>
      <c r="L3291" s="3"/>
      <c r="M3291" s="3"/>
    </row>
    <row r="3292" spans="4:13" ht="15.75" thickBot="1">
      <c r="D3292" s="3"/>
      <c r="G3292" s="3"/>
      <c r="L3292" s="3"/>
      <c r="M3292" s="3"/>
    </row>
    <row r="3293" spans="4:13" ht="15.75" thickBot="1">
      <c r="D3293" s="3"/>
      <c r="G3293" s="3"/>
      <c r="L3293" s="3"/>
      <c r="M3293" s="3"/>
    </row>
    <row r="3294" spans="4:13" ht="15.75" thickBot="1">
      <c r="D3294" s="3"/>
      <c r="G3294" s="3"/>
      <c r="L3294" s="3"/>
      <c r="M3294" s="3"/>
    </row>
    <row r="3295" spans="4:13" ht="15.75" thickBot="1">
      <c r="D3295" s="3"/>
      <c r="G3295" s="3"/>
      <c r="L3295" s="3"/>
      <c r="M3295" s="3"/>
    </row>
    <row r="3296" spans="4:13" ht="15.75" thickBot="1">
      <c r="D3296" s="3"/>
      <c r="G3296" s="3"/>
      <c r="L3296" s="3"/>
      <c r="M3296" s="3"/>
    </row>
    <row r="3297" spans="4:13" ht="15.75" thickBot="1">
      <c r="D3297" s="3"/>
      <c r="G3297" s="3"/>
      <c r="L3297" s="3"/>
      <c r="M3297" s="3"/>
    </row>
    <row r="3298" spans="4:13" ht="15.75" thickBot="1">
      <c r="D3298" s="3"/>
      <c r="G3298" s="3"/>
      <c r="L3298" s="3"/>
      <c r="M3298" s="3"/>
    </row>
    <row r="3299" spans="4:13" ht="15.75" thickBot="1">
      <c r="D3299" s="3"/>
      <c r="G3299" s="3"/>
      <c r="L3299" s="3"/>
      <c r="M3299" s="3"/>
    </row>
    <row r="3300" spans="4:13" ht="15.75" thickBot="1">
      <c r="D3300" s="3"/>
      <c r="G3300" s="3"/>
      <c r="L3300" s="3"/>
      <c r="M3300" s="3"/>
    </row>
    <row r="3301" spans="4:13" ht="15.75" thickBot="1">
      <c r="D3301" s="3"/>
      <c r="G3301" s="3"/>
      <c r="L3301" s="3"/>
      <c r="M3301" s="3"/>
    </row>
    <row r="3302" spans="4:13" ht="15.75" thickBot="1">
      <c r="D3302" s="3"/>
      <c r="G3302" s="3"/>
      <c r="L3302" s="3"/>
      <c r="M3302" s="3"/>
    </row>
    <row r="3303" spans="4:13" ht="15.75" thickBot="1">
      <c r="D3303" s="3"/>
      <c r="G3303" s="3"/>
      <c r="L3303" s="3"/>
      <c r="M3303" s="3"/>
    </row>
    <row r="3304" spans="4:13" ht="15.75" thickBot="1">
      <c r="D3304" s="3"/>
      <c r="G3304" s="3"/>
      <c r="L3304" s="3"/>
      <c r="M3304" s="3"/>
    </row>
    <row r="3305" spans="4:13" ht="15.75" thickBot="1">
      <c r="D3305" s="3"/>
      <c r="G3305" s="3"/>
      <c r="L3305" s="3"/>
      <c r="M3305" s="3"/>
    </row>
    <row r="3306" spans="4:13" ht="15.75" thickBot="1">
      <c r="D3306" s="3"/>
      <c r="G3306" s="3"/>
      <c r="L3306" s="3"/>
      <c r="M3306" s="3"/>
    </row>
    <row r="3307" spans="4:13" ht="15.75" thickBot="1">
      <c r="D3307" s="3"/>
      <c r="G3307" s="3"/>
      <c r="L3307" s="3"/>
      <c r="M3307" s="3"/>
    </row>
    <row r="3308" spans="4:13" ht="15.75" thickBot="1">
      <c r="D3308" s="3"/>
      <c r="G3308" s="3"/>
      <c r="L3308" s="3"/>
      <c r="M3308" s="3"/>
    </row>
    <row r="3309" spans="4:13" ht="15.75" thickBot="1">
      <c r="D3309" s="3"/>
      <c r="G3309" s="3"/>
      <c r="L3309" s="3"/>
      <c r="M3309" s="3"/>
    </row>
    <row r="3310" spans="4:13" ht="15.75" thickBot="1">
      <c r="D3310" s="3"/>
      <c r="G3310" s="3"/>
      <c r="L3310" s="3"/>
      <c r="M3310" s="3"/>
    </row>
    <row r="3311" spans="4:13" ht="15.75" thickBot="1">
      <c r="D3311" s="3"/>
      <c r="G3311" s="3"/>
      <c r="L3311" s="3"/>
      <c r="M3311" s="3"/>
    </row>
    <row r="3312" spans="4:13" ht="15.75" thickBot="1">
      <c r="D3312" s="3"/>
      <c r="G3312" s="3"/>
      <c r="L3312" s="3"/>
      <c r="M3312" s="3"/>
    </row>
    <row r="3313" spans="4:13" ht="15.75" thickBot="1">
      <c r="D3313" s="3"/>
      <c r="G3313" s="3"/>
      <c r="L3313" s="3"/>
      <c r="M3313" s="3"/>
    </row>
    <row r="3314" spans="4:13" ht="15.75" thickBot="1">
      <c r="D3314" s="3"/>
      <c r="G3314" s="3"/>
      <c r="L3314" s="3"/>
      <c r="M3314" s="3"/>
    </row>
    <row r="3315" spans="4:13" ht="15.75" thickBot="1">
      <c r="D3315" s="3"/>
      <c r="G3315" s="3"/>
      <c r="L3315" s="3"/>
      <c r="M3315" s="3"/>
    </row>
    <row r="3316" spans="4:13" ht="15.75" thickBot="1">
      <c r="D3316" s="3"/>
      <c r="G3316" s="3"/>
      <c r="L3316" s="3"/>
      <c r="M3316" s="3"/>
    </row>
    <row r="3317" spans="4:13" ht="15.75" thickBot="1">
      <c r="D3317" s="3"/>
      <c r="G3317" s="3"/>
      <c r="L3317" s="3"/>
      <c r="M3317" s="3"/>
    </row>
    <row r="3318" spans="4:13" ht="15.75" thickBot="1">
      <c r="D3318" s="3"/>
      <c r="G3318" s="3"/>
      <c r="L3318" s="3"/>
      <c r="M3318" s="3"/>
    </row>
    <row r="3319" spans="4:13" ht="15.75" thickBot="1">
      <c r="D3319" s="3"/>
      <c r="G3319" s="3"/>
      <c r="L3319" s="3"/>
      <c r="M3319" s="3"/>
    </row>
    <row r="3320" spans="4:13" ht="15.75" thickBot="1">
      <c r="D3320" s="3"/>
      <c r="G3320" s="3"/>
      <c r="L3320" s="3"/>
      <c r="M3320" s="3"/>
    </row>
    <row r="3321" spans="4:13" ht="15.75" thickBot="1">
      <c r="D3321" s="3"/>
      <c r="G3321" s="3"/>
      <c r="L3321" s="3"/>
      <c r="M3321" s="3"/>
    </row>
    <row r="3322" spans="4:13" ht="15.75" thickBot="1">
      <c r="D3322" s="3"/>
      <c r="G3322" s="3"/>
      <c r="L3322" s="3"/>
      <c r="M3322" s="3"/>
    </row>
    <row r="3323" spans="4:13" ht="15.75" thickBot="1">
      <c r="D3323" s="3"/>
      <c r="G3323" s="3"/>
      <c r="L3323" s="3"/>
      <c r="M3323" s="3"/>
    </row>
    <row r="3324" spans="4:13" ht="15.75" thickBot="1">
      <c r="D3324" s="3"/>
      <c r="G3324" s="3"/>
      <c r="L3324" s="3"/>
      <c r="M3324" s="3"/>
    </row>
    <row r="3325" spans="4:13" ht="15.75" thickBot="1">
      <c r="D3325" s="3"/>
      <c r="G3325" s="3"/>
      <c r="L3325" s="3"/>
      <c r="M3325" s="3"/>
    </row>
    <row r="3326" spans="4:13" ht="15.75" thickBot="1">
      <c r="D3326" s="3"/>
      <c r="G3326" s="3"/>
      <c r="L3326" s="3"/>
      <c r="M3326" s="3"/>
    </row>
    <row r="3327" spans="4:13" ht="15.75" thickBot="1">
      <c r="D3327" s="3"/>
      <c r="G3327" s="3"/>
      <c r="L3327" s="3"/>
      <c r="M3327" s="3"/>
    </row>
    <row r="3328" spans="4:13" ht="15.75" thickBot="1">
      <c r="D3328" s="3"/>
      <c r="G3328" s="3"/>
      <c r="L3328" s="3"/>
      <c r="M3328" s="3"/>
    </row>
    <row r="3329" spans="4:13" ht="15.75" thickBot="1">
      <c r="D3329" s="3"/>
      <c r="G3329" s="3"/>
      <c r="L3329" s="3"/>
      <c r="M3329" s="3"/>
    </row>
    <row r="3330" spans="4:13" ht="15.75" thickBot="1">
      <c r="D3330" s="3"/>
      <c r="G3330" s="3"/>
      <c r="L3330" s="3"/>
      <c r="M3330" s="3"/>
    </row>
    <row r="3331" spans="4:13" ht="15.75" thickBot="1">
      <c r="D3331" s="3"/>
      <c r="G3331" s="3"/>
      <c r="L3331" s="3"/>
      <c r="M3331" s="3"/>
    </row>
    <row r="3332" spans="4:13" ht="15.75" thickBot="1">
      <c r="D3332" s="3"/>
      <c r="G3332" s="3"/>
      <c r="L3332" s="3"/>
      <c r="M3332" s="3"/>
    </row>
    <row r="3333" spans="4:13" ht="15.75" thickBot="1">
      <c r="D3333" s="3"/>
      <c r="G3333" s="3"/>
      <c r="L3333" s="3"/>
      <c r="M3333" s="3"/>
    </row>
    <row r="3334" spans="4:13" ht="15.75" thickBot="1">
      <c r="D3334" s="3"/>
      <c r="G3334" s="3"/>
      <c r="L3334" s="3"/>
      <c r="M3334" s="3"/>
    </row>
    <row r="3335" spans="4:13" ht="15.75" thickBot="1">
      <c r="D3335" s="3"/>
      <c r="G3335" s="3"/>
      <c r="L3335" s="3"/>
      <c r="M3335" s="3"/>
    </row>
    <row r="3336" spans="4:13" ht="15.75" thickBot="1">
      <c r="D3336" s="3"/>
      <c r="G3336" s="3"/>
      <c r="L3336" s="3"/>
      <c r="M3336" s="3"/>
    </row>
    <row r="3337" spans="4:13" ht="15.75" thickBot="1">
      <c r="D3337" s="3"/>
      <c r="G3337" s="3"/>
      <c r="L3337" s="3"/>
      <c r="M3337" s="3"/>
    </row>
    <row r="3338" spans="4:13" ht="15.75" thickBot="1">
      <c r="D3338" s="3"/>
      <c r="G3338" s="3"/>
      <c r="L3338" s="3"/>
      <c r="M3338" s="3"/>
    </row>
    <row r="3339" spans="4:13" ht="15.75" thickBot="1">
      <c r="D3339" s="3"/>
      <c r="G3339" s="3"/>
      <c r="L3339" s="3"/>
      <c r="M3339" s="3"/>
    </row>
    <row r="3340" spans="4:13" ht="15.75" thickBot="1">
      <c r="D3340" s="3"/>
      <c r="G3340" s="3"/>
      <c r="L3340" s="3"/>
      <c r="M3340" s="3"/>
    </row>
    <row r="3341" spans="4:13" ht="15.75" thickBot="1">
      <c r="D3341" s="3"/>
      <c r="G3341" s="3"/>
      <c r="L3341" s="3"/>
      <c r="M3341" s="3"/>
    </row>
    <row r="3342" spans="4:13" ht="15.75" thickBot="1">
      <c r="D3342" s="3"/>
      <c r="G3342" s="3"/>
      <c r="L3342" s="3"/>
      <c r="M3342" s="3"/>
    </row>
    <row r="3343" spans="4:13" ht="15.75" thickBot="1">
      <c r="D3343" s="3"/>
      <c r="G3343" s="3"/>
      <c r="L3343" s="3"/>
      <c r="M3343" s="3"/>
    </row>
    <row r="3344" spans="4:13" ht="15.75" thickBot="1">
      <c r="D3344" s="3"/>
      <c r="G3344" s="3"/>
      <c r="L3344" s="3"/>
      <c r="M3344" s="3"/>
    </row>
    <row r="3345" spans="4:13" ht="15.75" thickBot="1">
      <c r="D3345" s="3"/>
      <c r="G3345" s="3"/>
      <c r="L3345" s="3"/>
      <c r="M3345" s="3"/>
    </row>
    <row r="3346" spans="4:13" ht="15.75" thickBot="1">
      <c r="D3346" s="3"/>
      <c r="G3346" s="3"/>
      <c r="L3346" s="3"/>
      <c r="M3346" s="3"/>
    </row>
    <row r="3347" spans="4:13" ht="15.75" thickBot="1">
      <c r="D3347" s="3"/>
      <c r="G3347" s="3"/>
      <c r="L3347" s="3"/>
      <c r="M3347" s="3"/>
    </row>
    <row r="3348" spans="4:13" ht="15.75" thickBot="1">
      <c r="D3348" s="3"/>
      <c r="G3348" s="3"/>
      <c r="L3348" s="3"/>
      <c r="M3348" s="3"/>
    </row>
    <row r="3349" spans="4:13" ht="15.75" thickBot="1">
      <c r="D3349" s="3"/>
      <c r="G3349" s="3"/>
      <c r="L3349" s="3"/>
      <c r="M3349" s="3"/>
    </row>
    <row r="3350" spans="4:13" ht="15.75" thickBot="1">
      <c r="D3350" s="3"/>
      <c r="G3350" s="3"/>
      <c r="L3350" s="3"/>
      <c r="M3350" s="3"/>
    </row>
    <row r="3351" spans="4:13" ht="15.75" thickBot="1">
      <c r="D3351" s="3"/>
      <c r="G3351" s="3"/>
      <c r="L3351" s="3"/>
      <c r="M3351" s="3"/>
    </row>
    <row r="3352" spans="4:13" ht="15.75" thickBot="1">
      <c r="D3352" s="3"/>
      <c r="G3352" s="3"/>
      <c r="L3352" s="3"/>
      <c r="M3352" s="3"/>
    </row>
    <row r="3353" spans="4:13" ht="15.75" thickBot="1">
      <c r="D3353" s="3"/>
      <c r="G3353" s="3"/>
      <c r="L3353" s="3"/>
      <c r="M3353" s="3"/>
    </row>
    <row r="3354" spans="4:13" ht="15.75" thickBot="1">
      <c r="D3354" s="3"/>
      <c r="G3354" s="3"/>
      <c r="L3354" s="3"/>
      <c r="M3354" s="3"/>
    </row>
    <row r="3355" spans="4:13" ht="15.75" thickBot="1">
      <c r="D3355" s="3"/>
      <c r="G3355" s="3"/>
      <c r="L3355" s="3"/>
      <c r="M3355" s="3"/>
    </row>
    <row r="3356" spans="4:13" ht="15.75" thickBot="1">
      <c r="D3356" s="3"/>
      <c r="G3356" s="3"/>
      <c r="L3356" s="3"/>
      <c r="M3356" s="3"/>
    </row>
    <row r="3357" spans="4:13" ht="15.75" thickBot="1">
      <c r="D3357" s="3"/>
      <c r="G3357" s="3"/>
      <c r="L3357" s="3"/>
      <c r="M3357" s="3"/>
    </row>
    <row r="3358" spans="4:13" ht="15.75" thickBot="1">
      <c r="D3358" s="3"/>
      <c r="G3358" s="3"/>
      <c r="L3358" s="3"/>
      <c r="M3358" s="3"/>
    </row>
    <row r="3359" spans="4:13" ht="15.75" thickBot="1">
      <c r="D3359" s="3"/>
      <c r="G3359" s="3"/>
      <c r="L3359" s="3"/>
      <c r="M3359" s="3"/>
    </row>
    <row r="3360" spans="4:13" ht="15.75" thickBot="1">
      <c r="D3360" s="3"/>
      <c r="G3360" s="3"/>
      <c r="L3360" s="3"/>
      <c r="M3360" s="3"/>
    </row>
    <row r="3361" spans="4:13" ht="15.75" thickBot="1">
      <c r="D3361" s="3"/>
      <c r="G3361" s="3"/>
      <c r="L3361" s="3"/>
      <c r="M3361" s="3"/>
    </row>
    <row r="3362" spans="4:13" ht="15.75" thickBot="1">
      <c r="D3362" s="3"/>
      <c r="G3362" s="3"/>
      <c r="L3362" s="3"/>
      <c r="M3362" s="3"/>
    </row>
    <row r="3363" spans="4:13" ht="15.75" thickBot="1">
      <c r="D3363" s="3"/>
      <c r="G3363" s="3"/>
      <c r="L3363" s="3"/>
      <c r="M3363" s="3"/>
    </row>
    <row r="3364" spans="4:13" ht="15.75" thickBot="1">
      <c r="D3364" s="3"/>
      <c r="G3364" s="3"/>
      <c r="L3364" s="3"/>
      <c r="M3364" s="3"/>
    </row>
    <row r="3365" spans="4:13" ht="15.75" thickBot="1">
      <c r="D3365" s="3"/>
      <c r="G3365" s="3"/>
      <c r="L3365" s="3"/>
      <c r="M3365" s="3"/>
    </row>
    <row r="3366" spans="4:13" ht="15.75" thickBot="1">
      <c r="D3366" s="3"/>
      <c r="G3366" s="3"/>
      <c r="L3366" s="3"/>
      <c r="M3366" s="3"/>
    </row>
    <row r="3367" spans="4:13" ht="15.75" thickBot="1">
      <c r="D3367" s="3"/>
      <c r="G3367" s="3"/>
      <c r="L3367" s="3"/>
      <c r="M3367" s="3"/>
    </row>
    <row r="3368" spans="4:13" ht="15.75" thickBot="1">
      <c r="D3368" s="3"/>
      <c r="G3368" s="3"/>
      <c r="L3368" s="3"/>
      <c r="M3368" s="3"/>
    </row>
    <row r="3369" spans="4:13" ht="15.75" thickBot="1">
      <c r="D3369" s="3"/>
      <c r="G3369" s="3"/>
      <c r="L3369" s="3"/>
      <c r="M3369" s="3"/>
    </row>
    <row r="3370" spans="4:13" ht="15.75" thickBot="1">
      <c r="D3370" s="3"/>
      <c r="G3370" s="3"/>
      <c r="L3370" s="3"/>
      <c r="M3370" s="3"/>
    </row>
    <row r="3371" spans="4:13" ht="15.75" thickBot="1">
      <c r="D3371" s="3"/>
      <c r="G3371" s="3"/>
      <c r="L3371" s="3"/>
      <c r="M3371" s="3"/>
    </row>
    <row r="3372" spans="4:13" ht="15.75" thickBot="1">
      <c r="D3372" s="3"/>
      <c r="G3372" s="3"/>
      <c r="L3372" s="3"/>
      <c r="M3372" s="3"/>
    </row>
    <row r="3373" spans="4:13" ht="15.75" thickBot="1">
      <c r="D3373" s="3"/>
      <c r="G3373" s="3"/>
      <c r="L3373" s="3"/>
      <c r="M3373" s="3"/>
    </row>
    <row r="3374" spans="4:13" ht="15.75" thickBot="1">
      <c r="D3374" s="3"/>
      <c r="G3374" s="3"/>
      <c r="L3374" s="3"/>
      <c r="M3374" s="3"/>
    </row>
    <row r="3375" spans="4:13" ht="15.75" thickBot="1">
      <c r="D3375" s="3"/>
      <c r="G3375" s="3"/>
      <c r="L3375" s="3"/>
      <c r="M3375" s="3"/>
    </row>
    <row r="3376" spans="4:13" ht="15.75" thickBot="1">
      <c r="D3376" s="3"/>
      <c r="G3376" s="3"/>
      <c r="L3376" s="3"/>
      <c r="M3376" s="3"/>
    </row>
    <row r="3377" spans="4:13" ht="15.75" thickBot="1">
      <c r="D3377" s="3"/>
      <c r="G3377" s="3"/>
      <c r="L3377" s="3"/>
      <c r="M3377" s="3"/>
    </row>
    <row r="3378" spans="4:13" ht="15.75" thickBot="1">
      <c r="D3378" s="3"/>
      <c r="G3378" s="3"/>
      <c r="L3378" s="3"/>
      <c r="M3378" s="3"/>
    </row>
    <row r="3379" spans="4:13" ht="15.75" thickBot="1">
      <c r="D3379" s="3"/>
      <c r="G3379" s="3"/>
      <c r="L3379" s="3"/>
      <c r="M3379" s="3"/>
    </row>
    <row r="3380" spans="4:13" ht="15.75" thickBot="1">
      <c r="D3380" s="3"/>
      <c r="G3380" s="3"/>
      <c r="L3380" s="3"/>
      <c r="M3380" s="3"/>
    </row>
    <row r="3381" spans="4:13" ht="15.75" thickBot="1">
      <c r="D3381" s="3"/>
      <c r="G3381" s="3"/>
      <c r="L3381" s="3"/>
      <c r="M3381" s="3"/>
    </row>
    <row r="3382" spans="4:13" ht="15.75" thickBot="1">
      <c r="D3382" s="3"/>
      <c r="G3382" s="3"/>
      <c r="L3382" s="3"/>
      <c r="M3382" s="3"/>
    </row>
    <row r="3383" spans="4:13" ht="15.75" thickBot="1">
      <c r="D3383" s="3"/>
      <c r="G3383" s="3"/>
      <c r="L3383" s="3"/>
      <c r="M3383" s="3"/>
    </row>
    <row r="3384" spans="4:13" ht="15.75" thickBot="1">
      <c r="D3384" s="3"/>
      <c r="G3384" s="3"/>
      <c r="L3384" s="3"/>
      <c r="M3384" s="3"/>
    </row>
    <row r="3385" spans="4:13" ht="15.75" thickBot="1">
      <c r="D3385" s="3"/>
      <c r="G3385" s="3"/>
      <c r="L3385" s="3"/>
      <c r="M3385" s="3"/>
    </row>
    <row r="3386" spans="4:13" ht="15.75" thickBot="1">
      <c r="D3386" s="3"/>
      <c r="G3386" s="3"/>
      <c r="L3386" s="3"/>
      <c r="M3386" s="3"/>
    </row>
    <row r="3387" spans="4:13" ht="15.75" thickBot="1">
      <c r="D3387" s="3"/>
      <c r="G3387" s="3"/>
      <c r="L3387" s="3"/>
      <c r="M3387" s="3"/>
    </row>
    <row r="3388" spans="4:13" ht="15.75" thickBot="1">
      <c r="D3388" s="3"/>
      <c r="G3388" s="3"/>
      <c r="L3388" s="3"/>
      <c r="M3388" s="3"/>
    </row>
    <row r="3389" spans="4:13" ht="15.75" thickBot="1">
      <c r="D3389" s="3"/>
      <c r="G3389" s="3"/>
      <c r="L3389" s="3"/>
      <c r="M3389" s="3"/>
    </row>
    <row r="3390" spans="4:13" ht="15.75" thickBot="1">
      <c r="D3390" s="3"/>
      <c r="G3390" s="3"/>
      <c r="L3390" s="3"/>
      <c r="M3390" s="3"/>
    </row>
    <row r="3391" spans="4:13" ht="15.75" thickBot="1">
      <c r="D3391" s="3"/>
      <c r="G3391" s="3"/>
      <c r="L3391" s="3"/>
      <c r="M3391" s="3"/>
    </row>
    <row r="3392" spans="4:13" ht="15.75" thickBot="1">
      <c r="D3392" s="3"/>
      <c r="G3392" s="3"/>
      <c r="L3392" s="3"/>
      <c r="M3392" s="3"/>
    </row>
    <row r="3393" spans="4:13" ht="15.75" thickBot="1">
      <c r="D3393" s="3"/>
      <c r="G3393" s="3"/>
      <c r="L3393" s="3"/>
      <c r="M3393" s="3"/>
    </row>
    <row r="3394" spans="4:13" ht="15.75" thickBot="1">
      <c r="D3394" s="3"/>
      <c r="G3394" s="3"/>
      <c r="L3394" s="3"/>
      <c r="M3394" s="3"/>
    </row>
    <row r="3395" spans="4:13" ht="15.75" thickBot="1">
      <c r="D3395" s="3"/>
      <c r="G3395" s="3"/>
      <c r="L3395" s="3"/>
      <c r="M3395" s="3"/>
    </row>
    <row r="3396" spans="4:13" ht="15.75" thickBot="1">
      <c r="D3396" s="3"/>
      <c r="G3396" s="3"/>
      <c r="L3396" s="3"/>
      <c r="M3396" s="3"/>
    </row>
    <row r="3397" spans="4:13" ht="15.75" thickBot="1">
      <c r="D3397" s="3"/>
      <c r="G3397" s="3"/>
      <c r="L3397" s="3"/>
      <c r="M3397" s="3"/>
    </row>
    <row r="3398" spans="4:13" ht="15.75" thickBot="1">
      <c r="D3398" s="3"/>
      <c r="G3398" s="3"/>
      <c r="L3398" s="3"/>
      <c r="M3398" s="3"/>
    </row>
    <row r="3399" spans="4:13" ht="15.75" thickBot="1">
      <c r="D3399" s="3"/>
      <c r="G3399" s="3"/>
      <c r="L3399" s="3"/>
      <c r="M3399" s="3"/>
    </row>
    <row r="3400" spans="4:13" ht="15.75" thickBot="1">
      <c r="D3400" s="3"/>
      <c r="G3400" s="3"/>
      <c r="L3400" s="3"/>
      <c r="M3400" s="3"/>
    </row>
    <row r="3401" spans="4:13" ht="15.75" thickBot="1">
      <c r="D3401" s="3"/>
      <c r="G3401" s="3"/>
      <c r="L3401" s="3"/>
      <c r="M3401" s="3"/>
    </row>
    <row r="3402" spans="4:13" ht="15.75" thickBot="1">
      <c r="D3402" s="3"/>
      <c r="G3402" s="3"/>
      <c r="L3402" s="3"/>
      <c r="M3402" s="3"/>
    </row>
    <row r="3403" spans="4:13" ht="15.75" thickBot="1">
      <c r="D3403" s="3"/>
      <c r="G3403" s="3"/>
      <c r="L3403" s="3"/>
      <c r="M3403" s="3"/>
    </row>
    <row r="3404" spans="4:13" ht="15.75" thickBot="1">
      <c r="D3404" s="3"/>
      <c r="G3404" s="3"/>
      <c r="L3404" s="3"/>
      <c r="M3404" s="3"/>
    </row>
    <row r="3405" spans="4:13" ht="15.75" thickBot="1">
      <c r="D3405" s="3"/>
      <c r="G3405" s="3"/>
      <c r="L3405" s="3"/>
      <c r="M3405" s="3"/>
    </row>
    <row r="3406" spans="4:13" ht="15.75" thickBot="1">
      <c r="D3406" s="3"/>
      <c r="G3406" s="3"/>
      <c r="L3406" s="3"/>
      <c r="M3406" s="3"/>
    </row>
    <row r="3407" spans="4:13" ht="15.75" thickBot="1">
      <c r="D3407" s="3"/>
      <c r="G3407" s="3"/>
      <c r="L3407" s="3"/>
      <c r="M3407" s="3"/>
    </row>
    <row r="3408" spans="4:13" ht="15.75" thickBot="1">
      <c r="D3408" s="3"/>
      <c r="G3408" s="3"/>
      <c r="L3408" s="3"/>
      <c r="M3408" s="3"/>
    </row>
    <row r="3409" spans="4:13" ht="15.75" thickBot="1">
      <c r="D3409" s="3"/>
      <c r="G3409" s="3"/>
      <c r="L3409" s="3"/>
      <c r="M3409" s="3"/>
    </row>
    <row r="3410" spans="4:13" ht="15.75" thickBot="1">
      <c r="D3410" s="3"/>
      <c r="G3410" s="3"/>
      <c r="L3410" s="3"/>
      <c r="M3410" s="3"/>
    </row>
    <row r="3411" spans="4:13" ht="15.75" thickBot="1">
      <c r="D3411" s="3"/>
      <c r="G3411" s="3"/>
      <c r="L3411" s="3"/>
      <c r="M3411" s="3"/>
    </row>
    <row r="3412" spans="4:13" ht="15.75" thickBot="1">
      <c r="D3412" s="3"/>
      <c r="G3412" s="3"/>
      <c r="L3412" s="3"/>
      <c r="M3412" s="3"/>
    </row>
    <row r="3413" spans="4:13" ht="15.75" thickBot="1">
      <c r="D3413" s="3"/>
      <c r="G3413" s="3"/>
      <c r="L3413" s="3"/>
      <c r="M3413" s="3"/>
    </row>
    <row r="3414" spans="4:13" ht="15.75" thickBot="1">
      <c r="D3414" s="3"/>
      <c r="G3414" s="3"/>
      <c r="L3414" s="3"/>
      <c r="M3414" s="3"/>
    </row>
    <row r="3415" spans="4:13" ht="15.75" thickBot="1">
      <c r="D3415" s="3"/>
      <c r="G3415" s="3"/>
      <c r="L3415" s="3"/>
      <c r="M3415" s="3"/>
    </row>
    <row r="3416" spans="4:13" ht="15.75" thickBot="1">
      <c r="D3416" s="3"/>
      <c r="G3416" s="3"/>
      <c r="L3416" s="3"/>
      <c r="M3416" s="3"/>
    </row>
    <row r="3417" spans="4:13" ht="15.75" thickBot="1">
      <c r="D3417" s="3"/>
      <c r="G3417" s="3"/>
      <c r="L3417" s="3"/>
      <c r="M3417" s="3"/>
    </row>
    <row r="3418" spans="4:13" ht="15.75" thickBot="1">
      <c r="D3418" s="3"/>
      <c r="G3418" s="3"/>
      <c r="L3418" s="3"/>
      <c r="M3418" s="3"/>
    </row>
    <row r="3419" spans="4:13" ht="15.75" thickBot="1">
      <c r="D3419" s="3"/>
      <c r="G3419" s="3"/>
      <c r="L3419" s="3"/>
      <c r="M3419" s="3"/>
    </row>
    <row r="3420" spans="4:13" ht="15.75" thickBot="1">
      <c r="D3420" s="3"/>
      <c r="G3420" s="3"/>
      <c r="L3420" s="3"/>
      <c r="M3420" s="3"/>
    </row>
    <row r="3421" spans="4:13" ht="15.75" thickBot="1">
      <c r="D3421" s="3"/>
      <c r="G3421" s="3"/>
      <c r="L3421" s="3"/>
      <c r="M3421" s="3"/>
    </row>
    <row r="3422" spans="4:13" ht="15.75" thickBot="1">
      <c r="D3422" s="3"/>
      <c r="G3422" s="3"/>
      <c r="L3422" s="3"/>
      <c r="M3422" s="3"/>
    </row>
    <row r="3423" spans="4:13" ht="15.75" thickBot="1">
      <c r="D3423" s="3"/>
      <c r="G3423" s="3"/>
      <c r="L3423" s="3"/>
      <c r="M3423" s="3"/>
    </row>
    <row r="3424" spans="4:13" ht="15.75" thickBot="1">
      <c r="D3424" s="3"/>
      <c r="G3424" s="3"/>
      <c r="L3424" s="3"/>
      <c r="M3424" s="3"/>
    </row>
    <row r="3425" spans="4:13" ht="15.75" thickBot="1">
      <c r="D3425" s="3"/>
      <c r="G3425" s="3"/>
      <c r="L3425" s="3"/>
      <c r="M3425" s="3"/>
    </row>
    <row r="3426" spans="4:13" ht="15.75" thickBot="1">
      <c r="D3426" s="3"/>
      <c r="G3426" s="3"/>
      <c r="L3426" s="3"/>
      <c r="M3426" s="3"/>
    </row>
    <row r="3427" spans="4:13" ht="15.75" thickBot="1">
      <c r="D3427" s="3"/>
      <c r="G3427" s="3"/>
      <c r="L3427" s="3"/>
      <c r="M3427" s="3"/>
    </row>
    <row r="3428" spans="4:13" ht="15.75" thickBot="1">
      <c r="D3428" s="3"/>
      <c r="G3428" s="3"/>
      <c r="L3428" s="3"/>
      <c r="M3428" s="3"/>
    </row>
    <row r="3429" spans="4:13" ht="15.75" thickBot="1">
      <c r="D3429" s="3"/>
      <c r="G3429" s="3"/>
      <c r="L3429" s="3"/>
      <c r="M3429" s="3"/>
    </row>
    <row r="3430" spans="4:13" ht="15.75" thickBot="1">
      <c r="D3430" s="3"/>
      <c r="G3430" s="3"/>
      <c r="L3430" s="3"/>
      <c r="M3430" s="3"/>
    </row>
    <row r="3431" spans="4:13" ht="15.75" thickBot="1">
      <c r="D3431" s="3"/>
      <c r="G3431" s="3"/>
      <c r="L3431" s="3"/>
      <c r="M3431" s="3"/>
    </row>
    <row r="3432" spans="4:13" ht="15.75" thickBot="1">
      <c r="D3432" s="3"/>
      <c r="G3432" s="3"/>
      <c r="L3432" s="3"/>
      <c r="M3432" s="3"/>
    </row>
    <row r="3433" spans="4:13" ht="15.75" thickBot="1">
      <c r="D3433" s="3"/>
      <c r="G3433" s="3"/>
      <c r="L3433" s="3"/>
      <c r="M3433" s="3"/>
    </row>
    <row r="3434" spans="4:13" ht="15.75" thickBot="1">
      <c r="D3434" s="3"/>
      <c r="G3434" s="3"/>
      <c r="L3434" s="3"/>
      <c r="M3434" s="3"/>
    </row>
    <row r="3435" spans="4:13" ht="15.75" thickBot="1">
      <c r="D3435" s="3"/>
      <c r="G3435" s="3"/>
      <c r="L3435" s="3"/>
      <c r="M3435" s="3"/>
    </row>
    <row r="3436" spans="4:13" ht="15.75" thickBot="1">
      <c r="D3436" s="3"/>
      <c r="G3436" s="3"/>
      <c r="L3436" s="3"/>
      <c r="M3436" s="3"/>
    </row>
    <row r="3437" spans="4:13" ht="15.75" thickBot="1">
      <c r="D3437" s="3"/>
      <c r="G3437" s="3"/>
      <c r="L3437" s="3"/>
      <c r="M3437" s="3"/>
    </row>
    <row r="3438" spans="4:13" ht="15.75" thickBot="1">
      <c r="D3438" s="3"/>
      <c r="G3438" s="3"/>
      <c r="L3438" s="3"/>
      <c r="M3438" s="3"/>
    </row>
    <row r="3439" spans="4:13" ht="15.75" thickBot="1">
      <c r="D3439" s="3"/>
      <c r="G3439" s="3"/>
      <c r="L3439" s="3"/>
      <c r="M3439" s="3"/>
    </row>
    <row r="3440" spans="4:13" ht="15.75" thickBot="1">
      <c r="D3440" s="3"/>
      <c r="G3440" s="3"/>
      <c r="L3440" s="3"/>
      <c r="M3440" s="3"/>
    </row>
    <row r="3441" spans="4:13" ht="15.75" thickBot="1">
      <c r="D3441" s="3"/>
      <c r="G3441" s="3"/>
      <c r="L3441" s="3"/>
      <c r="M3441" s="3"/>
    </row>
    <row r="3442" spans="4:13" ht="15.75" thickBot="1">
      <c r="D3442" s="3"/>
      <c r="G3442" s="3"/>
      <c r="L3442" s="3"/>
      <c r="M3442" s="3"/>
    </row>
    <row r="3443" spans="4:13" ht="15.75" thickBot="1">
      <c r="D3443" s="3"/>
      <c r="G3443" s="3"/>
      <c r="L3443" s="3"/>
      <c r="M3443" s="3"/>
    </row>
    <row r="3444" spans="4:13" ht="15.75" thickBot="1">
      <c r="D3444" s="3"/>
      <c r="G3444" s="3"/>
      <c r="L3444" s="3"/>
      <c r="M3444" s="3"/>
    </row>
    <row r="3445" spans="4:13" ht="15.75" thickBot="1">
      <c r="D3445" s="3"/>
      <c r="G3445" s="3"/>
      <c r="L3445" s="3"/>
      <c r="M3445" s="3"/>
    </row>
    <row r="3446" spans="4:13" ht="15.75" thickBot="1">
      <c r="D3446" s="3"/>
      <c r="G3446" s="3"/>
      <c r="L3446" s="3"/>
      <c r="M3446" s="3"/>
    </row>
    <row r="3447" spans="4:13" ht="15.75" thickBot="1">
      <c r="D3447" s="3"/>
      <c r="G3447" s="3"/>
      <c r="L3447" s="3"/>
      <c r="M3447" s="3"/>
    </row>
    <row r="3448" spans="4:13" ht="15.75" thickBot="1">
      <c r="D3448" s="3"/>
      <c r="G3448" s="3"/>
      <c r="L3448" s="3"/>
      <c r="M3448" s="3"/>
    </row>
    <row r="3449" spans="4:13" ht="15.75" thickBot="1">
      <c r="D3449" s="3"/>
      <c r="G3449" s="3"/>
      <c r="L3449" s="3"/>
      <c r="M3449" s="3"/>
    </row>
    <row r="3450" spans="4:13" ht="15.75" thickBot="1">
      <c r="D3450" s="3"/>
      <c r="G3450" s="3"/>
      <c r="L3450" s="3"/>
      <c r="M3450" s="3"/>
    </row>
    <row r="3451" spans="4:13" ht="15.75" thickBot="1">
      <c r="D3451" s="3"/>
      <c r="G3451" s="3"/>
      <c r="L3451" s="3"/>
      <c r="M3451" s="3"/>
    </row>
    <row r="3452" spans="4:13" ht="15.75" thickBot="1">
      <c r="D3452" s="3"/>
      <c r="G3452" s="3"/>
      <c r="L3452" s="3"/>
      <c r="M3452" s="3"/>
    </row>
    <row r="3453" spans="4:13" ht="15.75" thickBot="1">
      <c r="D3453" s="3"/>
      <c r="G3453" s="3"/>
      <c r="L3453" s="3"/>
      <c r="M3453" s="3"/>
    </row>
    <row r="3454" spans="4:13" ht="15.75" thickBot="1">
      <c r="D3454" s="3"/>
      <c r="G3454" s="3"/>
      <c r="L3454" s="3"/>
      <c r="M3454" s="3"/>
    </row>
    <row r="3455" spans="4:13" ht="15.75" thickBot="1">
      <c r="D3455" s="3"/>
      <c r="G3455" s="3"/>
      <c r="L3455" s="3"/>
      <c r="M3455" s="3"/>
    </row>
    <row r="3456" spans="4:13" ht="15.75" thickBot="1">
      <c r="D3456" s="3"/>
      <c r="G3456" s="3"/>
      <c r="L3456" s="3"/>
      <c r="M3456" s="3"/>
    </row>
    <row r="3457" spans="4:13" ht="15.75" thickBot="1">
      <c r="D3457" s="3"/>
      <c r="G3457" s="3"/>
      <c r="L3457" s="3"/>
      <c r="M3457" s="3"/>
    </row>
    <row r="3458" spans="4:13" ht="15.75" thickBot="1">
      <c r="D3458" s="3"/>
      <c r="G3458" s="3"/>
      <c r="L3458" s="3"/>
      <c r="M3458" s="3"/>
    </row>
    <row r="3459" spans="4:13" ht="15.75" thickBot="1">
      <c r="D3459" s="3"/>
      <c r="G3459" s="3"/>
      <c r="L3459" s="3"/>
      <c r="M3459" s="3"/>
    </row>
    <row r="3460" spans="4:13" ht="15.75" thickBot="1">
      <c r="D3460" s="3"/>
      <c r="G3460" s="3"/>
      <c r="L3460" s="3"/>
      <c r="M3460" s="3"/>
    </row>
    <row r="3461" spans="4:13" ht="15.75" thickBot="1">
      <c r="D3461" s="3"/>
      <c r="G3461" s="3"/>
      <c r="L3461" s="3"/>
      <c r="M3461" s="3"/>
    </row>
    <row r="3462" spans="4:13" ht="15.75" thickBot="1">
      <c r="D3462" s="3"/>
      <c r="G3462" s="3"/>
      <c r="L3462" s="3"/>
      <c r="M3462" s="3"/>
    </row>
    <row r="3463" spans="4:13" ht="15.75" thickBot="1">
      <c r="D3463" s="3"/>
      <c r="G3463" s="3"/>
      <c r="L3463" s="3"/>
      <c r="M3463" s="3"/>
    </row>
    <row r="3464" spans="4:13" ht="15.75" thickBot="1">
      <c r="D3464" s="3"/>
      <c r="G3464" s="3"/>
      <c r="L3464" s="3"/>
      <c r="M3464" s="3"/>
    </row>
    <row r="3465" spans="4:13" ht="15.75" thickBot="1">
      <c r="D3465" s="3"/>
      <c r="G3465" s="3"/>
      <c r="L3465" s="3"/>
      <c r="M3465" s="3"/>
    </row>
    <row r="3466" spans="4:13" ht="15.75" thickBot="1">
      <c r="D3466" s="3"/>
      <c r="G3466" s="3"/>
      <c r="L3466" s="3"/>
      <c r="M3466" s="3"/>
    </row>
    <row r="3467" spans="4:13" ht="15.75" thickBot="1">
      <c r="D3467" s="3"/>
      <c r="G3467" s="3"/>
      <c r="L3467" s="3"/>
      <c r="M3467" s="3"/>
    </row>
    <row r="3468" spans="4:13" ht="15.75" thickBot="1">
      <c r="D3468" s="3"/>
      <c r="G3468" s="3"/>
      <c r="L3468" s="3"/>
      <c r="M3468" s="3"/>
    </row>
    <row r="3469" spans="4:13" ht="15.75" thickBot="1">
      <c r="D3469" s="3"/>
      <c r="G3469" s="3"/>
      <c r="L3469" s="3"/>
      <c r="M3469" s="3"/>
    </row>
    <row r="3470" spans="4:13" ht="15.75" thickBot="1">
      <c r="D3470" s="3"/>
      <c r="G3470" s="3"/>
      <c r="L3470" s="3"/>
      <c r="M3470" s="3"/>
    </row>
    <row r="3471" spans="4:13" ht="15.75" thickBot="1">
      <c r="D3471" s="3"/>
      <c r="G3471" s="3"/>
      <c r="L3471" s="3"/>
      <c r="M3471" s="3"/>
    </row>
    <row r="3472" spans="4:13" ht="15.75" thickBot="1">
      <c r="D3472" s="3"/>
      <c r="G3472" s="3"/>
      <c r="L3472" s="3"/>
      <c r="M3472" s="3"/>
    </row>
    <row r="3473" spans="4:13" ht="15.75" thickBot="1">
      <c r="D3473" s="3"/>
      <c r="G3473" s="3"/>
      <c r="L3473" s="3"/>
      <c r="M3473" s="3"/>
    </row>
    <row r="3474" spans="4:13" ht="15.75" thickBot="1">
      <c r="D3474" s="3"/>
      <c r="G3474" s="3"/>
      <c r="L3474" s="3"/>
      <c r="M3474" s="3"/>
    </row>
    <row r="3475" spans="4:13" ht="15.75" thickBot="1">
      <c r="D3475" s="3"/>
      <c r="G3475" s="3"/>
      <c r="L3475" s="3"/>
      <c r="M3475" s="3"/>
    </row>
    <row r="3476" spans="4:13" ht="15.75" thickBot="1">
      <c r="D3476" s="3"/>
      <c r="G3476" s="3"/>
      <c r="L3476" s="3"/>
      <c r="M3476" s="3"/>
    </row>
    <row r="3477" spans="4:13" ht="15.75" thickBot="1">
      <c r="D3477" s="3"/>
      <c r="G3477" s="3"/>
      <c r="L3477" s="3"/>
      <c r="M3477" s="3"/>
    </row>
    <row r="3478" spans="4:13" ht="15.75" thickBot="1">
      <c r="D3478" s="3"/>
      <c r="G3478" s="3"/>
      <c r="L3478" s="3"/>
      <c r="M3478" s="3"/>
    </row>
    <row r="3479" spans="4:13" ht="15.75" thickBot="1">
      <c r="D3479" s="3"/>
      <c r="G3479" s="3"/>
      <c r="L3479" s="3"/>
      <c r="M3479" s="3"/>
    </row>
    <row r="3480" spans="4:13" ht="15.75" thickBot="1">
      <c r="D3480" s="3"/>
      <c r="G3480" s="3"/>
      <c r="L3480" s="3"/>
      <c r="M3480" s="3"/>
    </row>
    <row r="3481" spans="4:13" ht="15.75" thickBot="1">
      <c r="D3481" s="3"/>
      <c r="G3481" s="3"/>
      <c r="L3481" s="3"/>
      <c r="M3481" s="3"/>
    </row>
    <row r="3482" spans="4:13" ht="15.75" thickBot="1">
      <c r="D3482" s="3"/>
      <c r="G3482" s="3"/>
      <c r="L3482" s="3"/>
      <c r="M3482" s="3"/>
    </row>
    <row r="3483" spans="4:13" ht="15.75" thickBot="1">
      <c r="D3483" s="3"/>
      <c r="G3483" s="3"/>
      <c r="L3483" s="3"/>
      <c r="M3483" s="3"/>
    </row>
    <row r="3484" spans="4:13" ht="15.75" thickBot="1">
      <c r="D3484" s="3"/>
      <c r="G3484" s="3"/>
      <c r="L3484" s="3"/>
      <c r="M3484" s="3"/>
    </row>
    <row r="3485" spans="4:13" ht="15.75" thickBot="1">
      <c r="D3485" s="3"/>
      <c r="G3485" s="3"/>
      <c r="L3485" s="3"/>
      <c r="M3485" s="3"/>
    </row>
    <row r="3486" spans="4:13" ht="15.75" thickBot="1">
      <c r="D3486" s="3"/>
      <c r="G3486" s="3"/>
      <c r="L3486" s="3"/>
      <c r="M3486" s="3"/>
    </row>
    <row r="3487" spans="4:13" ht="15.75" thickBot="1">
      <c r="D3487" s="3"/>
      <c r="G3487" s="3"/>
      <c r="L3487" s="3"/>
      <c r="M3487" s="3"/>
    </row>
    <row r="3488" spans="4:13" ht="15.75" thickBot="1">
      <c r="D3488" s="3"/>
      <c r="G3488" s="3"/>
      <c r="L3488" s="3"/>
      <c r="M3488" s="3"/>
    </row>
    <row r="3489" spans="4:13" ht="15.75" thickBot="1">
      <c r="D3489" s="3"/>
      <c r="G3489" s="3"/>
      <c r="L3489" s="3"/>
      <c r="M3489" s="3"/>
    </row>
    <row r="3490" spans="4:13" ht="15.75" thickBot="1">
      <c r="D3490" s="3"/>
      <c r="G3490" s="3"/>
      <c r="L3490" s="3"/>
      <c r="M3490" s="3"/>
    </row>
    <row r="3491" spans="4:13" ht="15.75" thickBot="1">
      <c r="D3491" s="3"/>
      <c r="G3491" s="3"/>
      <c r="L3491" s="3"/>
      <c r="M3491" s="3"/>
    </row>
    <row r="3492" spans="4:13" ht="15.75" thickBot="1">
      <c r="D3492" s="3"/>
      <c r="G3492" s="3"/>
      <c r="L3492" s="3"/>
      <c r="M3492" s="3"/>
    </row>
    <row r="3493" spans="4:13" ht="15.75" thickBot="1">
      <c r="D3493" s="3"/>
      <c r="G3493" s="3"/>
      <c r="L3493" s="3"/>
      <c r="M3493" s="3"/>
    </row>
    <row r="3494" spans="4:13" ht="15.75" thickBot="1">
      <c r="D3494" s="3"/>
      <c r="G3494" s="3"/>
      <c r="L3494" s="3"/>
      <c r="M3494" s="3"/>
    </row>
    <row r="3495" spans="4:13" ht="15.75" thickBot="1">
      <c r="D3495" s="3"/>
      <c r="G3495" s="3"/>
      <c r="L3495" s="3"/>
      <c r="M3495" s="3"/>
    </row>
    <row r="3496" spans="4:13" ht="15.75" thickBot="1">
      <c r="D3496" s="3"/>
      <c r="G3496" s="3"/>
      <c r="L3496" s="3"/>
      <c r="M3496" s="3"/>
    </row>
    <row r="3497" spans="4:13" ht="15.75" thickBot="1">
      <c r="D3497" s="3"/>
      <c r="G3497" s="3"/>
      <c r="L3497" s="3"/>
      <c r="M3497" s="3"/>
    </row>
    <row r="3498" spans="4:13" ht="15.75" thickBot="1">
      <c r="D3498" s="3"/>
      <c r="G3498" s="3"/>
      <c r="L3498" s="3"/>
      <c r="M3498" s="3"/>
    </row>
    <row r="3499" spans="4:13" ht="15.75" thickBot="1">
      <c r="D3499" s="3"/>
      <c r="G3499" s="3"/>
      <c r="L3499" s="3"/>
      <c r="M3499" s="3"/>
    </row>
    <row r="3500" spans="4:13" ht="15.75" thickBot="1">
      <c r="D3500" s="3"/>
      <c r="G3500" s="3"/>
      <c r="L3500" s="3"/>
      <c r="M3500" s="3"/>
    </row>
    <row r="3501" spans="4:13" ht="15.75" thickBot="1">
      <c r="D3501" s="3"/>
      <c r="G3501" s="3"/>
      <c r="L3501" s="3"/>
      <c r="M3501" s="3"/>
    </row>
    <row r="3502" spans="4:13" ht="15.75" thickBot="1">
      <c r="D3502" s="3"/>
      <c r="G3502" s="3"/>
      <c r="L3502" s="3"/>
      <c r="M3502" s="3"/>
    </row>
    <row r="3503" spans="4:13" ht="15.75" thickBot="1">
      <c r="D3503" s="3"/>
      <c r="G3503" s="3"/>
      <c r="L3503" s="3"/>
      <c r="M3503" s="3"/>
    </row>
    <row r="3504" spans="4:13" ht="15.75" thickBot="1">
      <c r="D3504" s="3"/>
      <c r="G3504" s="3"/>
      <c r="L3504" s="3"/>
      <c r="M3504" s="3"/>
    </row>
    <row r="3505" spans="4:13" ht="15.75" thickBot="1">
      <c r="D3505" s="3"/>
      <c r="G3505" s="3"/>
      <c r="L3505" s="3"/>
      <c r="M3505" s="3"/>
    </row>
    <row r="3506" spans="4:13" ht="15.75" thickBot="1">
      <c r="D3506" s="3"/>
      <c r="G3506" s="3"/>
      <c r="L3506" s="3"/>
      <c r="M3506" s="3"/>
    </row>
    <row r="3507" spans="4:13" ht="15.75" thickBot="1">
      <c r="D3507" s="3"/>
      <c r="G3507" s="3"/>
      <c r="L3507" s="3"/>
      <c r="M3507" s="3"/>
    </row>
    <row r="3508" spans="4:13" ht="15.75" thickBot="1">
      <c r="D3508" s="3"/>
      <c r="G3508" s="3"/>
      <c r="L3508" s="3"/>
      <c r="M3508" s="3"/>
    </row>
    <row r="3509" spans="4:13" ht="15.75" thickBot="1">
      <c r="D3509" s="3"/>
      <c r="G3509" s="3"/>
      <c r="L3509" s="3"/>
      <c r="M3509" s="3"/>
    </row>
    <row r="3510" spans="4:13" ht="15.75" thickBot="1">
      <c r="D3510" s="3"/>
      <c r="G3510" s="3"/>
      <c r="L3510" s="3"/>
      <c r="M3510" s="3"/>
    </row>
    <row r="3511" spans="4:13" ht="15.75" thickBot="1">
      <c r="D3511" s="3"/>
      <c r="G3511" s="3"/>
      <c r="L3511" s="3"/>
      <c r="M3511" s="3"/>
    </row>
    <row r="3512" spans="4:13" ht="15.75" thickBot="1">
      <c r="D3512" s="3"/>
      <c r="G3512" s="3"/>
      <c r="L3512" s="3"/>
      <c r="M3512" s="3"/>
    </row>
    <row r="3513" spans="4:13" ht="15.75" thickBot="1">
      <c r="D3513" s="3"/>
      <c r="G3513" s="3"/>
      <c r="L3513" s="3"/>
      <c r="M3513" s="3"/>
    </row>
    <row r="3514" spans="4:13" ht="15.75" thickBot="1">
      <c r="D3514" s="3"/>
      <c r="G3514" s="3"/>
      <c r="L3514" s="3"/>
      <c r="M3514" s="3"/>
    </row>
    <row r="3515" spans="4:13" ht="15.75" thickBot="1">
      <c r="D3515" s="3"/>
      <c r="G3515" s="3"/>
      <c r="L3515" s="3"/>
      <c r="M3515" s="3"/>
    </row>
    <row r="3516" spans="4:13" ht="15.75" thickBot="1">
      <c r="D3516" s="3"/>
      <c r="G3516" s="3"/>
      <c r="L3516" s="3"/>
      <c r="M3516" s="3"/>
    </row>
    <row r="3517" spans="4:13" ht="15.75" thickBot="1">
      <c r="D3517" s="3"/>
      <c r="G3517" s="3"/>
      <c r="L3517" s="3"/>
      <c r="M3517" s="3"/>
    </row>
    <row r="3518" spans="4:13" ht="15.75" thickBot="1">
      <c r="D3518" s="3"/>
      <c r="G3518" s="3"/>
      <c r="L3518" s="3"/>
      <c r="M3518" s="3"/>
    </row>
    <row r="3519" spans="4:13" ht="15.75" thickBot="1">
      <c r="D3519" s="3"/>
      <c r="G3519" s="3"/>
      <c r="L3519" s="3"/>
      <c r="M3519" s="3"/>
    </row>
    <row r="3520" spans="4:13" ht="15.75" thickBot="1">
      <c r="G3520" s="3"/>
      <c r="L3520" s="3"/>
      <c r="M3520" s="3"/>
    </row>
    <row r="3521" spans="7:13" ht="15.75" thickBot="1">
      <c r="G3521" s="3"/>
      <c r="L3521" s="3"/>
      <c r="M3521" s="3"/>
    </row>
    <row r="3522" spans="7:13" ht="15.75" thickBot="1">
      <c r="G3522" s="3"/>
      <c r="L3522" s="3"/>
      <c r="M3522" s="3"/>
    </row>
    <row r="3523" spans="7:13" ht="15.75" thickBot="1">
      <c r="G3523" s="3"/>
      <c r="L3523" s="3"/>
      <c r="M3523" s="3"/>
    </row>
    <row r="3524" spans="7:13" ht="15.75" thickBot="1">
      <c r="G3524" s="3"/>
      <c r="L3524" s="3"/>
      <c r="M3524" s="3"/>
    </row>
    <row r="3525" spans="7:13" ht="15.75" thickBot="1">
      <c r="G3525" s="3"/>
      <c r="L3525" s="3"/>
      <c r="M3525" s="3"/>
    </row>
    <row r="3526" spans="7:13" ht="15.75" thickBot="1">
      <c r="G3526" s="3"/>
      <c r="L3526" s="3"/>
      <c r="M3526" s="3"/>
    </row>
    <row r="3527" spans="7:13" ht="15.75" thickBot="1">
      <c r="G3527" s="3"/>
      <c r="L3527" s="3"/>
      <c r="M3527" s="3"/>
    </row>
    <row r="3528" spans="7:13" ht="15.75" thickBot="1">
      <c r="G3528" s="3"/>
      <c r="L3528" s="3"/>
      <c r="M3528" s="3"/>
    </row>
    <row r="3529" spans="7:13" ht="15.75" thickBot="1">
      <c r="G3529" s="3"/>
      <c r="L3529" s="3"/>
      <c r="M3529" s="3"/>
    </row>
    <row r="3530" spans="7:13" ht="15.75" thickBot="1">
      <c r="G3530" s="3"/>
      <c r="L3530" s="3"/>
      <c r="M3530" s="3"/>
    </row>
    <row r="3531" spans="7:13" ht="15.75" thickBot="1">
      <c r="G3531" s="3"/>
      <c r="L3531" s="3"/>
      <c r="M3531" s="3"/>
    </row>
    <row r="3532" spans="7:13" ht="15.75" thickBot="1">
      <c r="G3532" s="3"/>
      <c r="L3532" s="3"/>
      <c r="M3532" s="3"/>
    </row>
    <row r="3533" spans="7:13" ht="15.75" thickBot="1">
      <c r="G3533" s="3"/>
      <c r="L3533" s="3"/>
      <c r="M3533" s="3"/>
    </row>
    <row r="3534" spans="7:13" ht="15.75" thickBot="1">
      <c r="G3534" s="3"/>
      <c r="L3534" s="3"/>
      <c r="M3534" s="3"/>
    </row>
    <row r="3535" spans="7:13" ht="15.75" thickBot="1">
      <c r="G3535" s="3"/>
      <c r="L3535" s="3"/>
      <c r="M3535" s="3"/>
    </row>
    <row r="3536" spans="7:13" ht="15.75" thickBot="1">
      <c r="G3536" s="3"/>
      <c r="L3536" s="3"/>
      <c r="M3536" s="3"/>
    </row>
    <row r="3537" spans="7:13" ht="15.75" thickBot="1">
      <c r="G3537" s="3"/>
      <c r="L3537" s="3"/>
      <c r="M3537" s="3"/>
    </row>
    <row r="3538" spans="7:13" ht="15.75" thickBot="1">
      <c r="G3538" s="3"/>
      <c r="L3538" s="3"/>
      <c r="M3538" s="3"/>
    </row>
    <row r="3539" spans="7:13" ht="15.75" thickBot="1">
      <c r="G3539" s="3"/>
      <c r="L3539" s="3"/>
      <c r="M3539" s="3"/>
    </row>
    <row r="3540" spans="7:13" ht="15.75" thickBot="1">
      <c r="G3540" s="3"/>
      <c r="L3540" s="3"/>
      <c r="M3540" s="3"/>
    </row>
    <row r="3541" spans="7:13" ht="15.75" thickBot="1">
      <c r="G3541" s="3"/>
      <c r="L3541" s="3"/>
      <c r="M3541" s="3"/>
    </row>
    <row r="3542" spans="7:13" ht="15.75" thickBot="1">
      <c r="G3542" s="3"/>
      <c r="L3542" s="3"/>
      <c r="M3542" s="3"/>
    </row>
    <row r="3543" spans="7:13" ht="15.75" thickBot="1">
      <c r="G3543" s="3"/>
      <c r="L3543" s="3"/>
      <c r="M3543" s="3"/>
    </row>
    <row r="3544" spans="7:13" ht="15.75" thickBot="1">
      <c r="G3544" s="3"/>
      <c r="L3544" s="3"/>
      <c r="M3544" s="3"/>
    </row>
    <row r="3545" spans="7:13" ht="15.75" thickBot="1">
      <c r="G3545" s="3"/>
      <c r="L3545" s="3"/>
      <c r="M3545" s="3"/>
    </row>
    <row r="3546" spans="7:13" ht="15.75" thickBot="1">
      <c r="G3546" s="3"/>
      <c r="L3546" s="3"/>
      <c r="M3546" s="3"/>
    </row>
    <row r="3547" spans="7:13" ht="15.75" thickBot="1">
      <c r="G3547" s="3"/>
      <c r="L3547" s="3"/>
      <c r="M3547" s="3"/>
    </row>
    <row r="3548" spans="7:13" ht="15.75" thickBot="1">
      <c r="G3548" s="3"/>
      <c r="L3548" s="3"/>
      <c r="M3548" s="3"/>
    </row>
    <row r="3549" spans="7:13" ht="15.75" thickBot="1">
      <c r="G3549" s="3"/>
      <c r="L3549" s="3"/>
      <c r="M3549" s="3"/>
    </row>
    <row r="3550" spans="7:13" ht="15.75" thickBot="1">
      <c r="G3550" s="3"/>
      <c r="L3550" s="3"/>
      <c r="M3550" s="3"/>
    </row>
    <row r="3551" spans="7:13" ht="15.75" thickBot="1">
      <c r="G3551" s="3"/>
      <c r="L3551" s="3"/>
      <c r="M3551" s="3"/>
    </row>
    <row r="3552" spans="7:13" ht="15.75" thickBot="1">
      <c r="G3552" s="3"/>
      <c r="L3552" s="3"/>
      <c r="M3552" s="3"/>
    </row>
    <row r="3553" spans="7:13" ht="15.75" thickBot="1">
      <c r="G3553" s="3"/>
      <c r="L3553" s="3"/>
      <c r="M3553" s="3"/>
    </row>
    <row r="3554" spans="7:13" ht="15.75" thickBot="1">
      <c r="G3554" s="3"/>
      <c r="L3554" s="3"/>
      <c r="M3554" s="3"/>
    </row>
    <row r="3555" spans="7:13" ht="15.75" thickBot="1">
      <c r="G3555" s="3"/>
      <c r="L3555" s="3"/>
      <c r="M3555" s="3"/>
    </row>
    <row r="3556" spans="7:13" ht="15.75" thickBot="1">
      <c r="G3556" s="3"/>
      <c r="L3556" s="3"/>
      <c r="M3556" s="3"/>
    </row>
    <row r="3557" spans="7:13" ht="15.75" thickBot="1">
      <c r="G3557" s="3"/>
      <c r="L3557" s="3"/>
      <c r="M3557" s="3"/>
    </row>
    <row r="3558" spans="7:13" ht="15.75" thickBot="1">
      <c r="G3558" s="3"/>
      <c r="L3558" s="3"/>
      <c r="M3558" s="3"/>
    </row>
    <row r="3559" spans="7:13" ht="15.75" thickBot="1">
      <c r="G3559" s="3"/>
      <c r="L3559" s="3"/>
      <c r="M3559" s="3"/>
    </row>
    <row r="3560" spans="7:13" ht="15.75" thickBot="1">
      <c r="G3560" s="3"/>
      <c r="L3560" s="3"/>
      <c r="M3560" s="3"/>
    </row>
    <row r="3561" spans="7:13" ht="15.75" thickBot="1">
      <c r="G3561" s="3"/>
      <c r="L3561" s="3"/>
      <c r="M3561" s="3"/>
    </row>
    <row r="3562" spans="7:13" ht="15.75" thickBot="1">
      <c r="G3562" s="3"/>
      <c r="L3562" s="3"/>
      <c r="M3562" s="3"/>
    </row>
    <row r="3563" spans="7:13" ht="15.75" thickBot="1">
      <c r="G3563" s="3"/>
      <c r="L3563" s="3"/>
      <c r="M3563" s="3"/>
    </row>
    <row r="3564" spans="7:13" ht="15.75" thickBot="1">
      <c r="G3564" s="3"/>
      <c r="L3564" s="3"/>
      <c r="M3564" s="3"/>
    </row>
    <row r="3565" spans="7:13" ht="15.75" thickBot="1">
      <c r="G3565" s="3"/>
      <c r="L3565" s="3"/>
      <c r="M3565" s="3"/>
    </row>
    <row r="3566" spans="7:13" ht="15.75" thickBot="1">
      <c r="G3566" s="3"/>
      <c r="L3566" s="3"/>
      <c r="M3566" s="3"/>
    </row>
    <row r="3567" spans="7:13" ht="15.75" thickBot="1">
      <c r="G3567" s="3"/>
      <c r="L3567" s="3"/>
      <c r="M3567" s="3"/>
    </row>
    <row r="3568" spans="7:13" ht="15.75" thickBot="1">
      <c r="G3568" s="3"/>
      <c r="L3568" s="3"/>
      <c r="M3568" s="3"/>
    </row>
    <row r="3569" spans="7:13" ht="15.75" thickBot="1">
      <c r="G3569" s="3"/>
      <c r="L3569" s="3"/>
      <c r="M3569" s="3"/>
    </row>
    <row r="3570" spans="7:13" ht="15.75" thickBot="1">
      <c r="G3570" s="3"/>
      <c r="L3570" s="3"/>
      <c r="M3570" s="3"/>
    </row>
    <row r="3571" spans="7:13" ht="15.75" thickBot="1">
      <c r="G3571" s="3"/>
      <c r="L3571" s="3"/>
      <c r="M3571" s="3"/>
    </row>
    <row r="3572" spans="7:13" ht="15.75" thickBot="1">
      <c r="G3572" s="3"/>
      <c r="L3572" s="3"/>
      <c r="M3572" s="3"/>
    </row>
    <row r="3573" spans="7:13" ht="15.75" thickBot="1">
      <c r="G3573" s="3"/>
      <c r="L3573" s="3"/>
      <c r="M3573" s="3"/>
    </row>
    <row r="3574" spans="7:13" ht="15.75" thickBot="1">
      <c r="G3574" s="3"/>
      <c r="L3574" s="3"/>
      <c r="M3574" s="3"/>
    </row>
    <row r="3575" spans="7:13" ht="15.75" thickBot="1">
      <c r="G3575" s="3"/>
      <c r="L3575" s="3"/>
      <c r="M3575" s="3"/>
    </row>
    <row r="3576" spans="7:13" ht="15.75" thickBot="1">
      <c r="G3576" s="3"/>
      <c r="L3576" s="3"/>
      <c r="M3576" s="3"/>
    </row>
    <row r="3577" spans="7:13" ht="15.75" thickBot="1">
      <c r="G3577" s="3"/>
      <c r="L3577" s="3"/>
      <c r="M3577" s="3"/>
    </row>
    <row r="3578" spans="7:13" ht="15.75" thickBot="1">
      <c r="G3578" s="3"/>
      <c r="L3578" s="3"/>
      <c r="M3578" s="3"/>
    </row>
    <row r="3579" spans="7:13" ht="15.75" thickBot="1">
      <c r="G3579" s="3"/>
      <c r="L3579" s="3"/>
      <c r="M3579" s="3"/>
    </row>
    <row r="3580" spans="7:13" ht="15.75" thickBot="1">
      <c r="G3580" s="3"/>
      <c r="L3580" s="3"/>
      <c r="M3580" s="3"/>
    </row>
    <row r="3581" spans="7:13" ht="15.75" thickBot="1">
      <c r="G3581" s="3"/>
      <c r="L3581" s="3"/>
      <c r="M3581" s="3"/>
    </row>
    <row r="3582" spans="7:13" ht="15.75" thickBot="1">
      <c r="G3582" s="3"/>
      <c r="L3582" s="3"/>
      <c r="M3582" s="3"/>
    </row>
    <row r="3583" spans="7:13" ht="15.75" thickBot="1">
      <c r="G3583" s="3"/>
      <c r="L3583" s="3"/>
      <c r="M3583" s="3"/>
    </row>
    <row r="3584" spans="7:13" ht="15.75" thickBot="1">
      <c r="G3584" s="3"/>
      <c r="L3584" s="3"/>
      <c r="M3584" s="3"/>
    </row>
    <row r="3585" spans="7:13" ht="15.75" thickBot="1">
      <c r="G3585" s="3"/>
      <c r="L3585" s="3"/>
      <c r="M3585" s="3"/>
    </row>
    <row r="3586" spans="7:13" ht="15.75" thickBot="1">
      <c r="G3586" s="3"/>
      <c r="L3586" s="3"/>
      <c r="M3586" s="3"/>
    </row>
    <row r="3587" spans="7:13" ht="15.75" thickBot="1">
      <c r="G3587" s="3"/>
      <c r="L3587" s="3"/>
      <c r="M3587" s="3"/>
    </row>
    <row r="3588" spans="7:13" ht="15.75" thickBot="1">
      <c r="G3588" s="3"/>
      <c r="L3588" s="3"/>
      <c r="M3588" s="3"/>
    </row>
    <row r="3589" spans="7:13" ht="15.75" thickBot="1">
      <c r="G3589" s="3"/>
      <c r="L3589" s="3"/>
      <c r="M3589" s="3"/>
    </row>
    <row r="3590" spans="7:13" ht="15.75" thickBot="1">
      <c r="G3590" s="3"/>
      <c r="L3590" s="3"/>
      <c r="M3590" s="3"/>
    </row>
    <row r="3591" spans="7:13" ht="15.75" thickBot="1">
      <c r="G3591" s="3"/>
      <c r="L3591" s="3"/>
      <c r="M3591" s="3"/>
    </row>
    <row r="3592" spans="7:13" ht="15.75" thickBot="1">
      <c r="G3592" s="3"/>
      <c r="L3592" s="3"/>
      <c r="M3592" s="3"/>
    </row>
    <row r="3593" spans="7:13" ht="15.75" thickBot="1">
      <c r="G3593" s="3"/>
      <c r="L3593" s="3"/>
      <c r="M3593" s="3"/>
    </row>
    <row r="3594" spans="7:13" ht="15.75" thickBot="1">
      <c r="G3594" s="3"/>
      <c r="L3594" s="3"/>
      <c r="M3594" s="3"/>
    </row>
    <row r="3595" spans="7:13" ht="15.75" thickBot="1">
      <c r="G3595" s="3"/>
      <c r="L3595" s="3"/>
      <c r="M3595" s="3"/>
    </row>
    <row r="3596" spans="7:13" ht="15.75" thickBot="1">
      <c r="G3596" s="3"/>
      <c r="L3596" s="3"/>
      <c r="M3596" s="3"/>
    </row>
    <row r="3597" spans="7:13" ht="15.75" thickBot="1">
      <c r="G3597" s="3"/>
      <c r="L3597" s="3"/>
      <c r="M3597" s="3"/>
    </row>
    <row r="3598" spans="7:13" ht="15.75" thickBot="1">
      <c r="G3598" s="3"/>
      <c r="L3598" s="3"/>
      <c r="M3598" s="3"/>
    </row>
    <row r="3599" spans="7:13" ht="15.75" thickBot="1">
      <c r="G3599" s="3"/>
      <c r="L3599" s="3"/>
      <c r="M3599" s="3"/>
    </row>
    <row r="3600" spans="7:13" ht="15.75" thickBot="1">
      <c r="G3600" s="3"/>
      <c r="L3600" s="3"/>
      <c r="M3600" s="3"/>
    </row>
    <row r="3601" spans="7:13" ht="15.75" thickBot="1">
      <c r="G3601" s="3"/>
      <c r="L3601" s="3"/>
      <c r="M3601" s="3"/>
    </row>
    <row r="3602" spans="7:13" ht="15.75" thickBot="1">
      <c r="G3602" s="3"/>
      <c r="L3602" s="3"/>
      <c r="M3602" s="3"/>
    </row>
    <row r="3603" spans="7:13" ht="15.75" thickBot="1">
      <c r="G3603" s="3"/>
      <c r="L3603" s="3"/>
      <c r="M3603" s="3"/>
    </row>
    <row r="3604" spans="7:13" ht="15.75" thickBot="1">
      <c r="G3604" s="3"/>
      <c r="L3604" s="3"/>
      <c r="M3604" s="3"/>
    </row>
    <row r="3605" spans="7:13" ht="15.75" thickBot="1">
      <c r="G3605" s="3"/>
      <c r="L3605" s="3"/>
      <c r="M3605" s="3"/>
    </row>
    <row r="3606" spans="7:13" ht="15.75" thickBot="1">
      <c r="G3606" s="3"/>
      <c r="L3606" s="3"/>
      <c r="M3606" s="3"/>
    </row>
    <row r="3607" spans="7:13" ht="15.75" thickBot="1">
      <c r="G3607" s="3"/>
      <c r="L3607" s="3"/>
      <c r="M3607" s="3"/>
    </row>
    <row r="3608" spans="7:13" ht="15.75" thickBot="1">
      <c r="G3608" s="3"/>
      <c r="L3608" s="3"/>
      <c r="M3608" s="3"/>
    </row>
    <row r="3609" spans="7:13" ht="15.75" thickBot="1">
      <c r="G3609" s="3"/>
      <c r="L3609" s="3"/>
      <c r="M3609" s="3"/>
    </row>
    <row r="3610" spans="7:13" ht="15.75" thickBot="1">
      <c r="G3610" s="3"/>
      <c r="L3610" s="3"/>
      <c r="M3610" s="3"/>
    </row>
    <row r="3611" spans="7:13" ht="15.75" thickBot="1">
      <c r="G3611" s="3"/>
      <c r="L3611" s="3"/>
      <c r="M3611" s="3"/>
    </row>
    <row r="3612" spans="7:13" ht="15.75" thickBot="1">
      <c r="G3612" s="3"/>
      <c r="L3612" s="3"/>
      <c r="M3612" s="3"/>
    </row>
    <row r="3613" spans="7:13" ht="15.75" thickBot="1">
      <c r="G3613" s="3"/>
      <c r="L3613" s="3"/>
      <c r="M3613" s="3"/>
    </row>
    <row r="3614" spans="7:13" ht="15.75" thickBot="1">
      <c r="G3614" s="3"/>
      <c r="L3614" s="3"/>
      <c r="M3614" s="3"/>
    </row>
    <row r="3615" spans="7:13" ht="15.75" thickBot="1">
      <c r="G3615" s="3"/>
      <c r="L3615" s="3"/>
      <c r="M3615" s="3"/>
    </row>
    <row r="3616" spans="7:13" ht="15.75" thickBot="1">
      <c r="G3616" s="3"/>
      <c r="L3616" s="3"/>
      <c r="M3616" s="3"/>
    </row>
    <row r="3617" spans="7:13" ht="15.75" thickBot="1">
      <c r="G3617" s="3"/>
      <c r="L3617" s="3"/>
      <c r="M3617" s="3"/>
    </row>
    <row r="3618" spans="7:13" ht="15.75" thickBot="1">
      <c r="G3618" s="3"/>
      <c r="L3618" s="3"/>
      <c r="M3618" s="3"/>
    </row>
    <row r="3619" spans="7:13" ht="15.75" thickBot="1">
      <c r="G3619" s="3"/>
      <c r="L3619" s="3"/>
      <c r="M3619" s="3"/>
    </row>
    <row r="3620" spans="7:13" ht="15.75" thickBot="1">
      <c r="G3620" s="3"/>
      <c r="L3620" s="3"/>
      <c r="M3620" s="3"/>
    </row>
    <row r="3621" spans="7:13" ht="15.75" thickBot="1">
      <c r="G3621" s="3"/>
      <c r="L3621" s="3"/>
      <c r="M3621" s="3"/>
    </row>
    <row r="3622" spans="7:13" ht="15.75" thickBot="1">
      <c r="G3622" s="3"/>
      <c r="L3622" s="3"/>
      <c r="M3622" s="3"/>
    </row>
    <row r="3623" spans="7:13" ht="15.75" thickBot="1">
      <c r="G3623" s="3"/>
      <c r="L3623" s="3"/>
      <c r="M3623" s="3"/>
    </row>
    <row r="3624" spans="7:13" ht="15.75" thickBot="1">
      <c r="G3624" s="3"/>
      <c r="L3624" s="3"/>
      <c r="M3624" s="3"/>
    </row>
    <row r="3625" spans="7:13" ht="15.75" thickBot="1">
      <c r="G3625" s="3"/>
      <c r="L3625" s="3"/>
      <c r="M3625" s="3"/>
    </row>
    <row r="3626" spans="7:13" ht="15.75" thickBot="1">
      <c r="G3626" s="3"/>
      <c r="L3626" s="3"/>
      <c r="M3626" s="3"/>
    </row>
    <row r="3627" spans="7:13" ht="15.75" thickBot="1">
      <c r="G3627" s="3"/>
      <c r="L3627" s="3"/>
      <c r="M3627" s="3"/>
    </row>
    <row r="3628" spans="7:13" ht="15.75" thickBot="1">
      <c r="G3628" s="3"/>
      <c r="L3628" s="3"/>
      <c r="M3628" s="3"/>
    </row>
    <row r="3629" spans="7:13" ht="15.75" thickBot="1">
      <c r="G3629" s="3"/>
      <c r="L3629" s="3"/>
      <c r="M3629" s="3"/>
    </row>
    <row r="3630" spans="7:13" ht="15.75" thickBot="1">
      <c r="G3630" s="3"/>
      <c r="L3630" s="3"/>
      <c r="M3630" s="3"/>
    </row>
    <row r="3631" spans="7:13" ht="15.75" thickBot="1">
      <c r="G3631" s="3"/>
      <c r="L3631" s="3"/>
      <c r="M3631" s="3"/>
    </row>
    <row r="3632" spans="7:13" ht="15.75" thickBot="1">
      <c r="G3632" s="3"/>
      <c r="L3632" s="3"/>
      <c r="M3632" s="3"/>
    </row>
    <row r="3633" spans="7:13" ht="15.75" thickBot="1">
      <c r="G3633" s="3"/>
      <c r="L3633" s="3"/>
      <c r="M3633" s="3"/>
    </row>
    <row r="3634" spans="7:13" ht="15.75" thickBot="1">
      <c r="G3634" s="3"/>
      <c r="L3634" s="3"/>
      <c r="M3634" s="3"/>
    </row>
    <row r="3635" spans="7:13" ht="15.75" thickBot="1">
      <c r="G3635" s="3"/>
      <c r="L3635" s="3"/>
      <c r="M3635" s="3"/>
    </row>
    <row r="3636" spans="7:13" ht="15.75" thickBot="1">
      <c r="G3636" s="3"/>
      <c r="L3636" s="3"/>
      <c r="M3636" s="3"/>
    </row>
    <row r="3637" spans="7:13" ht="15.75" thickBot="1">
      <c r="G3637" s="3"/>
      <c r="L3637" s="3"/>
      <c r="M3637" s="3"/>
    </row>
    <row r="3638" spans="7:13" ht="15.75" thickBot="1">
      <c r="G3638" s="3"/>
      <c r="L3638" s="3"/>
      <c r="M3638" s="3"/>
    </row>
    <row r="3639" spans="7:13" ht="15.75" thickBot="1">
      <c r="G3639" s="3"/>
      <c r="L3639" s="3"/>
      <c r="M3639" s="3"/>
    </row>
    <row r="3640" spans="7:13" ht="15.75" thickBot="1">
      <c r="G3640" s="3"/>
      <c r="L3640" s="3"/>
      <c r="M3640" s="3"/>
    </row>
    <row r="3641" spans="7:13" ht="15.75" thickBot="1">
      <c r="G3641" s="3"/>
      <c r="L3641" s="3"/>
      <c r="M3641" s="3"/>
    </row>
    <row r="3642" spans="7:13" ht="15.75" thickBot="1">
      <c r="G3642" s="3"/>
      <c r="L3642" s="3"/>
      <c r="M3642" s="3"/>
    </row>
    <row r="3643" spans="7:13" ht="15.75" thickBot="1">
      <c r="G3643" s="3"/>
      <c r="L3643" s="3"/>
      <c r="M3643" s="3"/>
    </row>
    <row r="3644" spans="7:13" ht="15.75" thickBot="1">
      <c r="G3644" s="3"/>
      <c r="L3644" s="3"/>
      <c r="M3644" s="3"/>
    </row>
    <row r="3645" spans="7:13" ht="15.75" thickBot="1">
      <c r="G3645" s="3"/>
      <c r="L3645" s="3"/>
      <c r="M3645" s="3"/>
    </row>
    <row r="3646" spans="7:13" ht="15.75" thickBot="1">
      <c r="G3646" s="3"/>
      <c r="L3646" s="3"/>
      <c r="M3646" s="3"/>
    </row>
    <row r="3647" spans="7:13" ht="15.75" thickBot="1">
      <c r="G3647" s="3"/>
      <c r="L3647" s="3"/>
      <c r="M3647" s="3"/>
    </row>
    <row r="3648" spans="7:13" ht="15.75" thickBot="1">
      <c r="G3648" s="3"/>
      <c r="L3648" s="3"/>
      <c r="M3648" s="3"/>
    </row>
    <row r="3649" spans="7:13" ht="15.75" thickBot="1">
      <c r="G3649" s="3"/>
      <c r="L3649" s="3"/>
      <c r="M3649" s="3"/>
    </row>
    <row r="3650" spans="7:13" ht="15.75" thickBot="1">
      <c r="G3650" s="3"/>
      <c r="L3650" s="3"/>
      <c r="M3650" s="3"/>
    </row>
    <row r="3651" spans="7:13" ht="15.75" thickBot="1">
      <c r="G3651" s="3"/>
      <c r="L3651" s="3"/>
      <c r="M3651" s="3"/>
    </row>
    <row r="3652" spans="7:13" ht="15.75" thickBot="1">
      <c r="G3652" s="3"/>
      <c r="L3652" s="3"/>
      <c r="M3652" s="3"/>
    </row>
    <row r="3653" spans="7:13" ht="15.75" thickBot="1">
      <c r="G3653" s="3"/>
      <c r="L3653" s="3"/>
      <c r="M3653" s="3"/>
    </row>
    <row r="3654" spans="7:13" ht="15.75" thickBot="1">
      <c r="G3654" s="3"/>
      <c r="L3654" s="3"/>
      <c r="M3654" s="3"/>
    </row>
    <row r="3655" spans="7:13" ht="15.75" thickBot="1">
      <c r="G3655" s="3"/>
      <c r="L3655" s="3"/>
      <c r="M3655" s="3"/>
    </row>
    <row r="3656" spans="7:13" ht="15.75" thickBot="1">
      <c r="G3656" s="3"/>
      <c r="L3656" s="3"/>
      <c r="M3656" s="3"/>
    </row>
    <row r="3657" spans="7:13" ht="15.75" thickBot="1">
      <c r="G3657" s="3"/>
      <c r="L3657" s="3"/>
      <c r="M3657" s="3"/>
    </row>
    <row r="3658" spans="7:13" ht="15.75" thickBot="1">
      <c r="G3658" s="3"/>
      <c r="L3658" s="3"/>
      <c r="M3658" s="3"/>
    </row>
    <row r="3659" spans="7:13" ht="15.75" thickBot="1">
      <c r="G3659" s="3"/>
      <c r="L3659" s="3"/>
      <c r="M3659" s="3"/>
    </row>
    <row r="3660" spans="7:13" ht="15.75" thickBot="1">
      <c r="G3660" s="3"/>
      <c r="L3660" s="3"/>
      <c r="M3660" s="3"/>
    </row>
    <row r="3661" spans="7:13" ht="15.75" thickBot="1">
      <c r="G3661" s="3"/>
      <c r="L3661" s="3"/>
      <c r="M3661" s="3"/>
    </row>
    <row r="3662" spans="7:13" ht="15.75" thickBot="1">
      <c r="G3662" s="3"/>
      <c r="L3662" s="3"/>
      <c r="M3662" s="3"/>
    </row>
    <row r="3663" spans="7:13" ht="15.75" thickBot="1">
      <c r="G3663" s="3"/>
      <c r="L3663" s="3"/>
      <c r="M3663" s="3"/>
    </row>
    <row r="3664" spans="7:13" ht="15.75" thickBot="1">
      <c r="G3664" s="3"/>
      <c r="L3664" s="3"/>
      <c r="M3664" s="3"/>
    </row>
    <row r="3665" spans="7:13" ht="15.75" thickBot="1">
      <c r="G3665" s="3"/>
      <c r="L3665" s="3"/>
      <c r="M3665" s="3"/>
    </row>
    <row r="3666" spans="7:13" ht="15.75" thickBot="1">
      <c r="G3666" s="3"/>
      <c r="L3666" s="3"/>
      <c r="M3666" s="3"/>
    </row>
    <row r="3667" spans="7:13" ht="15.75" thickBot="1">
      <c r="G3667" s="3"/>
      <c r="L3667" s="3"/>
      <c r="M3667" s="3"/>
    </row>
    <row r="3668" spans="7:13" ht="15.75" thickBot="1">
      <c r="G3668" s="3"/>
      <c r="L3668" s="3"/>
      <c r="M3668" s="3"/>
    </row>
    <row r="3669" spans="7:13" ht="15.75" thickBot="1">
      <c r="G3669" s="3"/>
      <c r="L3669" s="3"/>
      <c r="M3669" s="3"/>
    </row>
    <row r="3670" spans="7:13" ht="15.75" thickBot="1">
      <c r="G3670" s="3"/>
      <c r="L3670" s="3"/>
      <c r="M3670" s="3"/>
    </row>
    <row r="3671" spans="7:13" ht="15.75" thickBot="1">
      <c r="G3671" s="3"/>
      <c r="L3671" s="3"/>
      <c r="M3671" s="3"/>
    </row>
    <row r="3672" spans="7:13" ht="15.75" thickBot="1">
      <c r="G3672" s="3"/>
      <c r="L3672" s="3"/>
      <c r="M3672" s="3"/>
    </row>
    <row r="3673" spans="7:13" ht="15.75" thickBot="1">
      <c r="G3673" s="3"/>
      <c r="L3673" s="3"/>
      <c r="M3673" s="3"/>
    </row>
    <row r="3674" spans="7:13" ht="15.75" thickBot="1">
      <c r="G3674" s="3"/>
      <c r="L3674" s="3"/>
      <c r="M3674" s="3"/>
    </row>
    <row r="3675" spans="7:13" ht="15.75" thickBot="1">
      <c r="G3675" s="3"/>
      <c r="L3675" s="3"/>
      <c r="M3675" s="3"/>
    </row>
    <row r="3676" spans="7:13" ht="15.75" thickBot="1">
      <c r="G3676" s="3"/>
      <c r="L3676" s="3"/>
      <c r="M3676" s="3"/>
    </row>
    <row r="3677" spans="7:13" ht="15.75" thickBot="1">
      <c r="G3677" s="3"/>
      <c r="L3677" s="3"/>
      <c r="M3677" s="3"/>
    </row>
    <row r="3678" spans="7:13" ht="15.75" thickBot="1">
      <c r="G3678" s="3"/>
      <c r="L3678" s="3"/>
      <c r="M3678" s="3"/>
    </row>
    <row r="3679" spans="7:13" ht="15.75" thickBot="1">
      <c r="G3679" s="3"/>
      <c r="L3679" s="3"/>
      <c r="M3679" s="3"/>
    </row>
    <row r="3680" spans="7:13" ht="15.75" thickBot="1">
      <c r="G3680" s="3"/>
      <c r="L3680" s="3"/>
      <c r="M3680" s="3"/>
    </row>
    <row r="3681" spans="7:13" ht="15.75" thickBot="1">
      <c r="G3681" s="3"/>
      <c r="L3681" s="3"/>
      <c r="M3681" s="3"/>
    </row>
    <row r="3682" spans="7:13" ht="15.75" thickBot="1">
      <c r="G3682" s="3"/>
      <c r="L3682" s="3"/>
      <c r="M3682" s="3"/>
    </row>
    <row r="3683" spans="7:13" ht="15.75" thickBot="1">
      <c r="G3683" s="3"/>
      <c r="L3683" s="3"/>
      <c r="M3683" s="3"/>
    </row>
    <row r="3684" spans="7:13" ht="15.75" thickBot="1">
      <c r="G3684" s="3"/>
      <c r="L3684" s="3"/>
      <c r="M3684" s="3"/>
    </row>
    <row r="3685" spans="7:13" ht="15.75" thickBot="1">
      <c r="G3685" s="3"/>
      <c r="L3685" s="3"/>
      <c r="M3685" s="3"/>
    </row>
    <row r="3686" spans="7:13" ht="15.75" thickBot="1">
      <c r="G3686" s="3"/>
      <c r="L3686" s="3"/>
      <c r="M3686" s="3"/>
    </row>
    <row r="3687" spans="7:13" ht="15.75" thickBot="1">
      <c r="G3687" s="3"/>
      <c r="L3687" s="3"/>
      <c r="M3687" s="3"/>
    </row>
    <row r="3688" spans="7:13" ht="15.75" thickBot="1">
      <c r="G3688" s="3"/>
      <c r="L3688" s="3"/>
      <c r="M3688" s="3"/>
    </row>
    <row r="3689" spans="7:13" ht="15.75" thickBot="1">
      <c r="G3689" s="3"/>
      <c r="L3689" s="3"/>
      <c r="M3689" s="3"/>
    </row>
    <row r="3690" spans="7:13" ht="15.75" thickBot="1">
      <c r="G3690" s="3"/>
      <c r="L3690" s="3"/>
      <c r="M3690" s="3"/>
    </row>
    <row r="3691" spans="7:13" ht="15.75" thickBot="1">
      <c r="G3691" s="3"/>
      <c r="L3691" s="3"/>
      <c r="M3691" s="3"/>
    </row>
    <row r="3692" spans="7:13" ht="15.75" thickBot="1">
      <c r="G3692" s="3"/>
      <c r="L3692" s="3"/>
      <c r="M3692" s="3"/>
    </row>
    <row r="3693" spans="7:13" ht="15.75" thickBot="1">
      <c r="G3693" s="3"/>
      <c r="L3693" s="3"/>
      <c r="M3693" s="3"/>
    </row>
    <row r="3694" spans="7:13" ht="15.75" thickBot="1">
      <c r="G3694" s="3"/>
      <c r="L3694" s="3"/>
      <c r="M3694" s="3"/>
    </row>
    <row r="3695" spans="7:13" ht="15.75" thickBot="1">
      <c r="G3695" s="3"/>
      <c r="L3695" s="3"/>
      <c r="M3695" s="3"/>
    </row>
    <row r="3696" spans="7:13" ht="15.75" thickBot="1">
      <c r="G3696" s="3"/>
      <c r="L3696" s="3"/>
      <c r="M3696" s="3"/>
    </row>
    <row r="3697" spans="7:13" ht="15.75" thickBot="1">
      <c r="G3697" s="3"/>
      <c r="L3697" s="3"/>
      <c r="M3697" s="3"/>
    </row>
    <row r="3698" spans="7:13" ht="15.75" thickBot="1">
      <c r="G3698" s="3"/>
      <c r="L3698" s="3"/>
      <c r="M3698" s="3"/>
    </row>
    <row r="3699" spans="7:13" ht="15.75" thickBot="1">
      <c r="G3699" s="3"/>
      <c r="L3699" s="3"/>
      <c r="M3699" s="3"/>
    </row>
    <row r="3700" spans="7:13" ht="15.75" thickBot="1">
      <c r="G3700" s="3"/>
      <c r="L3700" s="3"/>
      <c r="M3700" s="3"/>
    </row>
    <row r="3701" spans="7:13" ht="15.75" thickBot="1">
      <c r="G3701" s="3"/>
      <c r="L3701" s="3"/>
      <c r="M3701" s="3"/>
    </row>
    <row r="3702" spans="7:13" ht="15.75" thickBot="1">
      <c r="G3702" s="3"/>
      <c r="L3702" s="3"/>
      <c r="M3702" s="3"/>
    </row>
    <row r="3703" spans="7:13" ht="15.75" thickBot="1">
      <c r="G3703" s="3"/>
      <c r="L3703" s="3"/>
      <c r="M3703" s="3"/>
    </row>
    <row r="3704" spans="7:13" ht="15.75" thickBot="1">
      <c r="G3704" s="3"/>
      <c r="M3704" s="3"/>
    </row>
    <row r="3705" spans="7:13" ht="15.75" thickBot="1">
      <c r="G3705" s="3"/>
      <c r="M3705" s="3"/>
    </row>
    <row r="3706" spans="7:13" ht="15.75" thickBot="1">
      <c r="G3706" s="3"/>
      <c r="M3706" s="3"/>
    </row>
    <row r="3707" spans="7:13" ht="15.75" thickBot="1">
      <c r="G3707" s="3"/>
      <c r="M3707" s="3"/>
    </row>
    <row r="3708" spans="7:13" ht="15.75" thickBot="1">
      <c r="G3708" s="3"/>
      <c r="M3708" s="3"/>
    </row>
    <row r="3709" spans="7:13" ht="15.75" thickBot="1">
      <c r="G3709" s="3"/>
      <c r="M3709" s="3"/>
    </row>
    <row r="3710" spans="7:13" ht="15.75" thickBot="1">
      <c r="G3710" s="3"/>
      <c r="M3710" s="3"/>
    </row>
    <row r="3711" spans="7:13" ht="15.75" thickBot="1">
      <c r="G3711" s="3"/>
      <c r="M3711" s="3"/>
    </row>
    <row r="3712" spans="7:13" ht="15.75" thickBot="1">
      <c r="G3712" s="3"/>
      <c r="M3712" s="3"/>
    </row>
    <row r="3713" spans="7:13" ht="15.75" thickBot="1">
      <c r="G3713" s="3"/>
      <c r="M3713" s="3"/>
    </row>
    <row r="3714" spans="7:13" ht="15.75" thickBot="1">
      <c r="G3714" s="3"/>
      <c r="M3714" s="3"/>
    </row>
    <row r="3715" spans="7:13" ht="15.75" thickBot="1">
      <c r="G3715" s="3"/>
      <c r="M3715" s="3"/>
    </row>
    <row r="3716" spans="7:13" ht="15.75" thickBot="1">
      <c r="G3716" s="3"/>
      <c r="M3716" s="3"/>
    </row>
    <row r="3717" spans="7:13" ht="15.75" thickBot="1">
      <c r="G3717" s="3"/>
      <c r="M3717" s="3"/>
    </row>
    <row r="3718" spans="7:13" ht="15.75" thickBot="1">
      <c r="G3718" s="3"/>
      <c r="M3718" s="3"/>
    </row>
    <row r="3719" spans="7:13" ht="15.75" thickBot="1">
      <c r="G3719" s="3"/>
      <c r="M3719" s="3"/>
    </row>
    <row r="3720" spans="7:13" ht="15.75" thickBot="1">
      <c r="G3720" s="3"/>
      <c r="M3720" s="3"/>
    </row>
    <row r="3721" spans="7:13" ht="15.75" thickBot="1">
      <c r="G3721" s="3"/>
      <c r="M3721" s="3"/>
    </row>
    <row r="3722" spans="7:13" ht="15.75" thickBot="1">
      <c r="G3722" s="3"/>
      <c r="M3722" s="3"/>
    </row>
    <row r="3723" spans="7:13" ht="15.75" thickBot="1">
      <c r="G3723" s="3"/>
      <c r="M3723" s="3"/>
    </row>
    <row r="3724" spans="7:13" ht="15.75" thickBot="1">
      <c r="G3724" s="3"/>
      <c r="M3724" s="3"/>
    </row>
    <row r="3725" spans="7:13" ht="15.75" thickBot="1">
      <c r="G3725" s="3"/>
      <c r="M3725" s="3"/>
    </row>
    <row r="3726" spans="7:13" ht="15.75" thickBot="1">
      <c r="G3726" s="3"/>
      <c r="M3726" s="3"/>
    </row>
    <row r="3727" spans="7:13" ht="15.75" thickBot="1">
      <c r="G3727" s="3"/>
      <c r="M3727" s="3"/>
    </row>
    <row r="3728" spans="7:13" ht="15.75" thickBot="1">
      <c r="G3728" s="3"/>
      <c r="M3728" s="3"/>
    </row>
    <row r="3729" spans="7:13" ht="15.75" thickBot="1">
      <c r="G3729" s="3"/>
      <c r="M3729" s="3"/>
    </row>
    <row r="3730" spans="7:13" ht="15.75" thickBot="1">
      <c r="G3730" s="3"/>
      <c r="M3730" s="3"/>
    </row>
    <row r="3731" spans="7:13" ht="15.75" thickBot="1">
      <c r="G3731" s="3"/>
      <c r="M3731" s="3"/>
    </row>
    <row r="3732" spans="7:13" ht="15.75" thickBot="1">
      <c r="G3732" s="3"/>
      <c r="M3732" s="3"/>
    </row>
    <row r="3733" spans="7:13" ht="15.75" thickBot="1">
      <c r="G3733" s="3"/>
      <c r="M3733" s="3"/>
    </row>
    <row r="3734" spans="7:13" ht="15.75" thickBot="1">
      <c r="G3734" s="3"/>
      <c r="M3734" s="3"/>
    </row>
    <row r="3735" spans="7:13" ht="15.75" thickBot="1">
      <c r="G3735" s="3"/>
      <c r="M3735" s="3"/>
    </row>
    <row r="3736" spans="7:13" ht="15.75" thickBot="1">
      <c r="G3736" s="3"/>
      <c r="M3736" s="3"/>
    </row>
    <row r="3737" spans="7:13" ht="15.75" thickBot="1">
      <c r="G3737" s="3"/>
      <c r="M3737" s="3"/>
    </row>
    <row r="3738" spans="7:13" ht="15.75" thickBot="1">
      <c r="G3738" s="3"/>
      <c r="M3738" s="3"/>
    </row>
    <row r="3739" spans="7:13" ht="15.75" thickBot="1">
      <c r="G3739" s="3"/>
      <c r="M3739" s="3"/>
    </row>
    <row r="3740" spans="7:13" ht="15.75" thickBot="1">
      <c r="G3740" s="3"/>
      <c r="M3740" s="3"/>
    </row>
    <row r="3741" spans="7:13" ht="15.75" thickBot="1">
      <c r="G3741" s="3"/>
      <c r="M3741" s="3"/>
    </row>
    <row r="3742" spans="7:13" ht="15.75" thickBot="1">
      <c r="G3742" s="3"/>
      <c r="M3742" s="3"/>
    </row>
    <row r="3743" spans="7:13" ht="15.75" thickBot="1">
      <c r="G3743" s="3"/>
      <c r="M3743" s="3"/>
    </row>
    <row r="3744" spans="7:13" ht="15.75" thickBot="1">
      <c r="G3744" s="3"/>
      <c r="M3744" s="3"/>
    </row>
    <row r="3745" spans="7:13" ht="15.75" thickBot="1">
      <c r="G3745" s="3"/>
      <c r="M3745" s="3"/>
    </row>
    <row r="3746" spans="7:13" ht="15.75" thickBot="1">
      <c r="G3746" s="3"/>
      <c r="M3746" s="3"/>
    </row>
    <row r="3747" spans="7:13" ht="15.75" thickBot="1">
      <c r="G3747" s="3"/>
      <c r="M3747" s="3"/>
    </row>
    <row r="3748" spans="7:13" ht="15.75" thickBot="1">
      <c r="G3748" s="3"/>
      <c r="M3748" s="3"/>
    </row>
    <row r="3749" spans="7:13" ht="15.75" thickBot="1">
      <c r="G3749" s="3"/>
      <c r="M3749" s="3"/>
    </row>
    <row r="3750" spans="7:13" ht="15.75" thickBot="1">
      <c r="G3750" s="3"/>
      <c r="M3750" s="3"/>
    </row>
    <row r="3751" spans="7:13" ht="15.75" thickBot="1">
      <c r="G3751" s="3"/>
      <c r="M3751" s="3"/>
    </row>
    <row r="3752" spans="7:13" ht="15.75" thickBot="1">
      <c r="G3752" s="3"/>
      <c r="M3752" s="3"/>
    </row>
    <row r="3753" spans="7:13" ht="15.75" thickBot="1">
      <c r="G3753" s="3"/>
      <c r="M3753" s="3"/>
    </row>
    <row r="3754" spans="7:13" ht="15.75" thickBot="1">
      <c r="G3754" s="3"/>
      <c r="M3754" s="3"/>
    </row>
    <row r="3755" spans="7:13" ht="15.75" thickBot="1">
      <c r="G3755" s="3"/>
      <c r="M3755" s="3"/>
    </row>
    <row r="3756" spans="7:13" ht="15.75" thickBot="1">
      <c r="G3756" s="3"/>
      <c r="M3756" s="3"/>
    </row>
    <row r="3757" spans="7:13" ht="15.75" thickBot="1">
      <c r="G3757" s="3"/>
      <c r="M3757" s="3"/>
    </row>
    <row r="3758" spans="7:13" ht="15.75" thickBot="1">
      <c r="G3758" s="3"/>
      <c r="M3758" s="3"/>
    </row>
    <row r="3759" spans="7:13" ht="15.75" thickBot="1">
      <c r="G3759" s="3"/>
      <c r="M3759" s="3"/>
    </row>
    <row r="3760" spans="7:13" ht="15.75" thickBot="1">
      <c r="G3760" s="3"/>
      <c r="M3760" s="3"/>
    </row>
    <row r="3761" spans="7:13" ht="15.75" thickBot="1">
      <c r="G3761" s="3"/>
      <c r="M3761" s="3"/>
    </row>
    <row r="3762" spans="7:13" ht="15.75" thickBot="1">
      <c r="G3762" s="3"/>
      <c r="M3762" s="3"/>
    </row>
    <row r="3763" spans="7:13" ht="15.75" thickBot="1">
      <c r="G3763" s="3"/>
      <c r="M3763" s="3"/>
    </row>
    <row r="3764" spans="7:13" ht="15.75" thickBot="1">
      <c r="G3764" s="3"/>
      <c r="M3764" s="3"/>
    </row>
    <row r="3765" spans="7:13" ht="15.75" thickBot="1">
      <c r="G3765" s="3"/>
      <c r="M3765" s="3"/>
    </row>
    <row r="3766" spans="7:13" ht="15.75" thickBot="1">
      <c r="G3766" s="3"/>
      <c r="M3766" s="3"/>
    </row>
    <row r="3767" spans="7:13" ht="15.75" thickBot="1">
      <c r="G3767" s="3"/>
      <c r="M3767" s="3"/>
    </row>
    <row r="3768" spans="7:13" ht="15.75" thickBot="1">
      <c r="G3768" s="3"/>
      <c r="M3768" s="3"/>
    </row>
    <row r="3769" spans="7:13" ht="15.75" thickBot="1">
      <c r="G3769" s="3"/>
      <c r="M3769" s="3"/>
    </row>
    <row r="3770" spans="7:13" ht="15.75" thickBot="1">
      <c r="G3770" s="3"/>
      <c r="M3770" s="3"/>
    </row>
    <row r="3771" spans="7:13" ht="15.75" thickBot="1">
      <c r="G3771" s="3"/>
      <c r="M3771" s="3"/>
    </row>
    <row r="3772" spans="7:13" ht="15.75" thickBot="1">
      <c r="G3772" s="3"/>
      <c r="M3772" s="3"/>
    </row>
    <row r="3773" spans="7:13" ht="15.75" thickBot="1">
      <c r="G3773" s="3"/>
      <c r="M3773" s="3"/>
    </row>
    <row r="3774" spans="7:13" ht="15.75" thickBot="1">
      <c r="G3774" s="3"/>
      <c r="M3774" s="3"/>
    </row>
    <row r="3775" spans="7:13" ht="15.75" thickBot="1">
      <c r="G3775" s="3"/>
      <c r="M3775" s="3"/>
    </row>
    <row r="3776" spans="7:13" ht="15.75" thickBot="1">
      <c r="G3776" s="3"/>
      <c r="M3776" s="3"/>
    </row>
    <row r="3777" spans="7:13" ht="15.75" thickBot="1">
      <c r="G3777" s="3"/>
      <c r="M3777" s="3"/>
    </row>
    <row r="3778" spans="7:13" ht="15.75" thickBot="1">
      <c r="G3778" s="3"/>
      <c r="M3778" s="3"/>
    </row>
    <row r="3779" spans="7:13" ht="15.75" thickBot="1">
      <c r="G3779" s="3"/>
      <c r="M3779" s="3"/>
    </row>
    <row r="3780" spans="7:13" ht="15.75" thickBot="1">
      <c r="G3780" s="3"/>
      <c r="M3780" s="3"/>
    </row>
    <row r="3781" spans="7:13" ht="15.75" thickBot="1">
      <c r="G3781" s="3"/>
      <c r="M3781" s="3"/>
    </row>
    <row r="3782" spans="7:13" ht="15.75" thickBot="1">
      <c r="G3782" s="3"/>
      <c r="M3782" s="3"/>
    </row>
    <row r="3783" spans="7:13" ht="15.75" thickBot="1">
      <c r="G3783" s="3"/>
      <c r="M3783" s="3"/>
    </row>
    <row r="3784" spans="7:13" ht="15.75" thickBot="1">
      <c r="G3784" s="3"/>
      <c r="M3784" s="3"/>
    </row>
    <row r="3785" spans="7:13" ht="15.75" thickBot="1">
      <c r="G3785" s="3"/>
      <c r="M3785" s="3"/>
    </row>
    <row r="3786" spans="7:13" ht="15.75" thickBot="1">
      <c r="G3786" s="3"/>
      <c r="M3786" s="3"/>
    </row>
    <row r="3787" spans="7:13" ht="15.75" thickBot="1">
      <c r="G3787" s="3"/>
      <c r="M3787" s="3"/>
    </row>
    <row r="3788" spans="7:13" ht="15.75" thickBot="1">
      <c r="G3788" s="3"/>
      <c r="M3788" s="3"/>
    </row>
    <row r="3789" spans="7:13" ht="15.75" thickBot="1">
      <c r="G3789" s="3"/>
      <c r="M3789" s="3"/>
    </row>
    <row r="3790" spans="7:13" ht="15.75" thickBot="1">
      <c r="G3790" s="3"/>
      <c r="M3790" s="3"/>
    </row>
    <row r="3791" spans="7:13" ht="15.75" thickBot="1">
      <c r="G3791" s="3"/>
      <c r="M3791" s="3"/>
    </row>
    <row r="3792" spans="7:13" ht="15.75" thickBot="1">
      <c r="G3792" s="3"/>
      <c r="M3792" s="3"/>
    </row>
    <row r="3793" spans="7:13" ht="15.75" thickBot="1">
      <c r="G3793" s="3"/>
      <c r="M3793" s="3"/>
    </row>
    <row r="3794" spans="7:13" ht="15.75" thickBot="1">
      <c r="G3794" s="3"/>
      <c r="M3794" s="3"/>
    </row>
    <row r="3795" spans="7:13" ht="15.75" thickBot="1">
      <c r="G3795" s="3"/>
      <c r="M3795" s="3"/>
    </row>
    <row r="3796" spans="7:13" ht="15.75" thickBot="1">
      <c r="G3796" s="3"/>
      <c r="M3796" s="3"/>
    </row>
    <row r="3797" spans="7:13" ht="15.75" thickBot="1">
      <c r="G3797" s="3"/>
      <c r="M3797" s="3"/>
    </row>
    <row r="3798" spans="7:13" ht="15.75" thickBot="1">
      <c r="G3798" s="3"/>
      <c r="M3798" s="3"/>
    </row>
    <row r="3799" spans="7:13" ht="15.75" thickBot="1">
      <c r="G3799" s="3"/>
      <c r="M3799" s="3"/>
    </row>
    <row r="3800" spans="7:13" ht="15.75" thickBot="1">
      <c r="G3800" s="3"/>
      <c r="M3800" s="3"/>
    </row>
    <row r="3801" spans="7:13" ht="15.75" thickBot="1">
      <c r="G3801" s="3"/>
      <c r="M3801" s="3"/>
    </row>
    <row r="3802" spans="7:13" ht="15.75" thickBot="1">
      <c r="G3802" s="3"/>
      <c r="M3802" s="3"/>
    </row>
    <row r="3803" spans="7:13" ht="15.75" thickBot="1">
      <c r="G3803" s="3"/>
      <c r="M3803" s="3"/>
    </row>
    <row r="3804" spans="7:13" ht="15.75" thickBot="1">
      <c r="G3804" s="3"/>
      <c r="M3804" s="3"/>
    </row>
    <row r="3805" spans="7:13" ht="15.75" thickBot="1">
      <c r="G3805" s="3"/>
      <c r="M3805" s="3"/>
    </row>
    <row r="3806" spans="7:13" ht="15.75" thickBot="1">
      <c r="G3806" s="3"/>
      <c r="M3806" s="3"/>
    </row>
    <row r="3807" spans="7:13" ht="15.75" thickBot="1">
      <c r="G3807" s="3"/>
      <c r="M3807" s="3"/>
    </row>
    <row r="3808" spans="7:13" ht="15.75" thickBot="1">
      <c r="G3808" s="3"/>
      <c r="M3808" s="3"/>
    </row>
    <row r="3809" spans="7:13" ht="15.75" thickBot="1">
      <c r="G3809" s="3"/>
      <c r="M3809" s="3"/>
    </row>
    <row r="3810" spans="7:13" ht="15.75" thickBot="1">
      <c r="G3810" s="3"/>
      <c r="M3810" s="3"/>
    </row>
    <row r="3811" spans="7:13" ht="15.75" thickBot="1">
      <c r="G3811" s="3"/>
      <c r="M3811" s="3"/>
    </row>
    <row r="3812" spans="7:13" ht="15.75" thickBot="1">
      <c r="G3812" s="3"/>
      <c r="M3812" s="3"/>
    </row>
    <row r="3813" spans="7:13" ht="15.75" thickBot="1">
      <c r="G3813" s="3"/>
      <c r="M3813" s="3"/>
    </row>
    <row r="3814" spans="7:13" ht="15.75" thickBot="1">
      <c r="G3814" s="3"/>
      <c r="M3814" s="3"/>
    </row>
    <row r="3815" spans="7:13" ht="15.75" thickBot="1">
      <c r="G3815" s="3"/>
      <c r="M3815" s="3"/>
    </row>
    <row r="3816" spans="7:13" ht="15.75" thickBot="1">
      <c r="G3816" s="3"/>
      <c r="M3816" s="3"/>
    </row>
    <row r="3817" spans="7:13" ht="15.75" thickBot="1">
      <c r="G3817" s="3"/>
      <c r="M3817" s="3"/>
    </row>
    <row r="3818" spans="7:13" ht="15.75" thickBot="1">
      <c r="G3818" s="3"/>
      <c r="M3818" s="3"/>
    </row>
    <row r="3819" spans="7:13" ht="15.75" thickBot="1">
      <c r="G3819" s="3"/>
      <c r="M3819" s="3"/>
    </row>
    <row r="3820" spans="7:13" ht="15.75" thickBot="1">
      <c r="G3820" s="3"/>
      <c r="M3820" s="3"/>
    </row>
    <row r="3821" spans="7:13" ht="15.75" thickBot="1">
      <c r="G3821" s="3"/>
      <c r="M3821" s="3"/>
    </row>
    <row r="3822" spans="7:13" ht="15.75" thickBot="1">
      <c r="G3822" s="3"/>
      <c r="M3822" s="3"/>
    </row>
    <row r="3823" spans="7:13" ht="15.75" thickBot="1">
      <c r="G3823" s="3"/>
      <c r="M3823" s="3"/>
    </row>
    <row r="3824" spans="7:13" ht="15.75" thickBot="1">
      <c r="G3824" s="3"/>
      <c r="M3824" s="3"/>
    </row>
    <row r="3825" spans="7:13" ht="15.75" thickBot="1">
      <c r="G3825" s="3"/>
      <c r="M3825" s="3"/>
    </row>
    <row r="3826" spans="7:13" ht="15.75" thickBot="1">
      <c r="G3826" s="3"/>
      <c r="M3826" s="3"/>
    </row>
    <row r="3827" spans="7:13" ht="15.75" thickBot="1">
      <c r="G3827" s="3"/>
      <c r="M3827" s="3"/>
    </row>
    <row r="3828" spans="7:13" ht="15.75" thickBot="1">
      <c r="G3828" s="3"/>
      <c r="M3828" s="3"/>
    </row>
    <row r="3829" spans="7:13" ht="15.75" thickBot="1">
      <c r="G3829" s="3"/>
      <c r="M3829" s="3"/>
    </row>
    <row r="3830" spans="7:13" ht="15.75" thickBot="1">
      <c r="G3830" s="3"/>
      <c r="M3830" s="3"/>
    </row>
    <row r="3831" spans="7:13" ht="15.75" thickBot="1">
      <c r="G3831" s="3"/>
      <c r="M3831" s="3"/>
    </row>
    <row r="3832" spans="7:13" ht="15.75" thickBot="1">
      <c r="G3832" s="3"/>
      <c r="M3832" s="3"/>
    </row>
    <row r="3833" spans="7:13" ht="15.75" thickBot="1">
      <c r="G3833" s="3"/>
      <c r="M3833" s="3"/>
    </row>
    <row r="3834" spans="7:13" ht="15.75" thickBot="1">
      <c r="G3834" s="3"/>
      <c r="M3834" s="3"/>
    </row>
    <row r="3835" spans="7:13" ht="15.75" thickBot="1">
      <c r="G3835" s="3"/>
      <c r="M3835" s="3"/>
    </row>
    <row r="3836" spans="7:13" ht="15.75" thickBot="1">
      <c r="G3836" s="3"/>
      <c r="M3836" s="3"/>
    </row>
    <row r="3837" spans="7:13" ht="15.75" thickBot="1">
      <c r="G3837" s="3"/>
      <c r="M3837" s="3"/>
    </row>
    <row r="3838" spans="7:13" ht="15.75" thickBot="1">
      <c r="G3838" s="3"/>
      <c r="M3838" s="3"/>
    </row>
    <row r="3839" spans="7:13" ht="15.75" thickBot="1">
      <c r="G3839" s="3"/>
      <c r="M3839" s="3"/>
    </row>
    <row r="3840" spans="7:13" ht="15.75" thickBot="1">
      <c r="G3840" s="3"/>
      <c r="M3840" s="3"/>
    </row>
    <row r="3841" spans="7:13" ht="15.75" thickBot="1">
      <c r="G3841" s="3"/>
      <c r="M3841" s="3"/>
    </row>
    <row r="3842" spans="7:13" ht="15.75" thickBot="1">
      <c r="G3842" s="3"/>
      <c r="M3842" s="3"/>
    </row>
    <row r="3843" spans="7:13" ht="15.75" thickBot="1">
      <c r="G3843" s="3"/>
      <c r="M3843" s="3"/>
    </row>
    <row r="3844" spans="7:13" ht="15.75" thickBot="1">
      <c r="G3844" s="3"/>
      <c r="M3844" s="3"/>
    </row>
    <row r="3845" spans="7:13" ht="15.75" thickBot="1">
      <c r="G3845" s="3"/>
      <c r="M3845" s="3"/>
    </row>
    <row r="3846" spans="7:13" ht="15.75" thickBot="1">
      <c r="G3846" s="3"/>
      <c r="M3846" s="3"/>
    </row>
    <row r="3847" spans="7:13" ht="15.75" thickBot="1">
      <c r="G3847" s="3"/>
      <c r="M3847" s="3"/>
    </row>
    <row r="3848" spans="7:13" ht="15.75" thickBot="1">
      <c r="G3848" s="3"/>
      <c r="M3848" s="3"/>
    </row>
    <row r="3849" spans="7:13" ht="15.75" thickBot="1">
      <c r="G3849" s="3"/>
      <c r="M3849" s="3"/>
    </row>
    <row r="3850" spans="7:13" ht="15.75" thickBot="1">
      <c r="G3850" s="3"/>
      <c r="M3850" s="3"/>
    </row>
    <row r="3851" spans="7:13" ht="15.75" thickBot="1">
      <c r="G3851" s="3"/>
      <c r="M3851" s="3"/>
    </row>
    <row r="3852" spans="7:13" ht="15.75" thickBot="1">
      <c r="G3852" s="3"/>
      <c r="M3852" s="3"/>
    </row>
    <row r="3853" spans="7:13" ht="15.75" thickBot="1">
      <c r="G3853" s="3"/>
      <c r="M3853" s="3"/>
    </row>
    <row r="3854" spans="7:13" ht="15.75" thickBot="1">
      <c r="G3854" s="3"/>
      <c r="M3854" s="3"/>
    </row>
    <row r="3855" spans="7:13" ht="15.75" thickBot="1">
      <c r="G3855" s="3"/>
      <c r="M3855" s="3"/>
    </row>
    <row r="3856" spans="7:13" ht="15.75" thickBot="1">
      <c r="G3856" s="3"/>
      <c r="M3856" s="3"/>
    </row>
    <row r="3857" spans="7:13" ht="15.75" thickBot="1">
      <c r="G3857" s="3"/>
      <c r="M3857" s="3"/>
    </row>
    <row r="3858" spans="7:13" ht="15.75" thickBot="1">
      <c r="G3858" s="3"/>
      <c r="M3858" s="3"/>
    </row>
    <row r="3859" spans="7:13" ht="15.75" thickBot="1">
      <c r="G3859" s="3"/>
      <c r="M3859" s="3"/>
    </row>
    <row r="3860" spans="7:13" ht="15.75" thickBot="1">
      <c r="G3860" s="3"/>
      <c r="M3860" s="3"/>
    </row>
    <row r="3861" spans="7:13" ht="15.75" thickBot="1">
      <c r="G3861" s="3"/>
      <c r="M3861" s="3"/>
    </row>
    <row r="3862" spans="7:13" ht="15.75" thickBot="1">
      <c r="G3862" s="3"/>
      <c r="M3862" s="3"/>
    </row>
    <row r="3863" spans="7:13" ht="15.75" thickBot="1">
      <c r="G3863" s="3"/>
      <c r="M3863" s="3"/>
    </row>
    <row r="3864" spans="7:13" ht="15.75" thickBot="1">
      <c r="G3864" s="3"/>
      <c r="M3864" s="3"/>
    </row>
    <row r="3865" spans="7:13" ht="15.75" thickBot="1">
      <c r="G3865" s="3"/>
      <c r="M3865" s="3"/>
    </row>
    <row r="3866" spans="7:13" ht="15.75" thickBot="1">
      <c r="G3866" s="3"/>
      <c r="M3866" s="3"/>
    </row>
    <row r="3867" spans="7:13" ht="15.75" thickBot="1">
      <c r="G3867" s="3"/>
      <c r="M3867" s="3"/>
    </row>
    <row r="3868" spans="7:13" ht="15.75" thickBot="1">
      <c r="G3868" s="3"/>
      <c r="M3868" s="3"/>
    </row>
    <row r="3869" spans="7:13" ht="15.75" thickBot="1">
      <c r="G3869" s="3"/>
      <c r="M3869" s="3"/>
    </row>
    <row r="3870" spans="7:13" ht="15.75" thickBot="1">
      <c r="G3870" s="3"/>
      <c r="M3870" s="3"/>
    </row>
    <row r="3871" spans="7:13" ht="15.75" thickBot="1">
      <c r="G3871" s="3"/>
      <c r="M3871" s="3"/>
    </row>
    <row r="3872" spans="7:13" ht="15.75" thickBot="1">
      <c r="G3872" s="3"/>
      <c r="M3872" s="3"/>
    </row>
    <row r="3873" spans="7:13" ht="15.75" thickBot="1">
      <c r="G3873" s="3"/>
      <c r="M3873" s="3"/>
    </row>
    <row r="3874" spans="7:13" ht="15.75" thickBot="1">
      <c r="G3874" s="3"/>
      <c r="M3874" s="3"/>
    </row>
    <row r="3875" spans="7:13" ht="15.75" thickBot="1">
      <c r="G3875" s="3"/>
      <c r="M3875" s="3"/>
    </row>
    <row r="3876" spans="7:13" ht="15.75" thickBot="1">
      <c r="G3876" s="3"/>
      <c r="M3876" s="3"/>
    </row>
    <row r="3877" spans="7:13" ht="15.75" thickBot="1">
      <c r="G3877" s="3"/>
      <c r="M3877" s="3"/>
    </row>
    <row r="3878" spans="7:13" ht="15.75" thickBot="1">
      <c r="G3878" s="3"/>
      <c r="M3878" s="3"/>
    </row>
    <row r="3879" spans="7:13" ht="15.75" thickBot="1">
      <c r="G3879" s="3"/>
      <c r="M3879" s="3"/>
    </row>
    <row r="3880" spans="7:13" ht="15.75" thickBot="1">
      <c r="G3880" s="3"/>
      <c r="M3880" s="3"/>
    </row>
    <row r="3881" spans="7:13" ht="15.75" thickBot="1">
      <c r="G3881" s="3"/>
      <c r="M3881" s="3"/>
    </row>
    <row r="3882" spans="7:13" ht="15.75" thickBot="1">
      <c r="G3882" s="3"/>
      <c r="M3882" s="3"/>
    </row>
    <row r="3883" spans="7:13" ht="15.75" thickBot="1">
      <c r="G3883" s="3"/>
      <c r="M3883" s="3"/>
    </row>
    <row r="3884" spans="7:13" ht="15.75" thickBot="1">
      <c r="G3884" s="3"/>
    </row>
    <row r="3885" spans="7:13" ht="15.75" thickBot="1">
      <c r="G3885" s="3"/>
    </row>
    <row r="3886" spans="7:13" ht="15.75" thickBot="1">
      <c r="G3886" s="3"/>
    </row>
    <row r="3887" spans="7:13" ht="15.75" thickBot="1">
      <c r="G3887" s="3"/>
    </row>
    <row r="3888" spans="7:13" ht="15.75" thickBot="1">
      <c r="G3888" s="3"/>
    </row>
    <row r="3889" spans="7:7" ht="15.75" thickBot="1">
      <c r="G3889" s="3"/>
    </row>
    <row r="3890" spans="7:7" ht="15.75" thickBot="1">
      <c r="G3890" s="3"/>
    </row>
    <row r="3891" spans="7:7" ht="15.75" thickBot="1">
      <c r="G3891" s="3"/>
    </row>
    <row r="3892" spans="7:7" ht="15.75" thickBot="1">
      <c r="G3892" s="3"/>
    </row>
    <row r="3893" spans="7:7" ht="15.75" thickBot="1">
      <c r="G3893" s="3"/>
    </row>
    <row r="3894" spans="7:7" ht="15.75" thickBot="1">
      <c r="G3894" s="3"/>
    </row>
    <row r="3895" spans="7:7" ht="15.75" thickBot="1">
      <c r="G3895" s="3"/>
    </row>
    <row r="3896" spans="7:7" ht="15.75" thickBot="1">
      <c r="G3896" s="3"/>
    </row>
    <row r="3897" spans="7:7" ht="15.75" thickBot="1">
      <c r="G3897" s="3"/>
    </row>
    <row r="3898" spans="7:7" ht="15.75" thickBot="1">
      <c r="G3898" s="3"/>
    </row>
    <row r="3899" spans="7:7" ht="15.75" thickBot="1">
      <c r="G3899" s="3"/>
    </row>
    <row r="3900" spans="7:7" ht="15.75" thickBot="1">
      <c r="G3900" s="3"/>
    </row>
    <row r="3901" spans="7:7" ht="15.75" thickBot="1">
      <c r="G3901" s="3"/>
    </row>
    <row r="3902" spans="7:7" ht="15.75" thickBot="1">
      <c r="G3902" s="3"/>
    </row>
    <row r="3903" spans="7:7" ht="15.75" thickBot="1">
      <c r="G3903" s="3"/>
    </row>
    <row r="3904" spans="7:7" ht="15.75" thickBot="1">
      <c r="G3904" s="3"/>
    </row>
    <row r="3905" spans="7:7" ht="15.75" thickBot="1">
      <c r="G3905" s="3"/>
    </row>
    <row r="3906" spans="7:7" ht="15.75" thickBot="1">
      <c r="G3906" s="3"/>
    </row>
    <row r="3907" spans="7:7" ht="15.75" thickBot="1">
      <c r="G3907" s="3"/>
    </row>
    <row r="3908" spans="7:7" ht="15.75" thickBot="1">
      <c r="G3908" s="3"/>
    </row>
    <row r="3909" spans="7:7" ht="15.75" thickBot="1">
      <c r="G3909" s="3"/>
    </row>
    <row r="3910" spans="7:7" ht="15.75" thickBot="1">
      <c r="G3910" s="3"/>
    </row>
    <row r="3911" spans="7:7" ht="15.75" thickBot="1">
      <c r="G3911" s="3"/>
    </row>
    <row r="3912" spans="7:7" ht="15.75" thickBot="1">
      <c r="G3912" s="3"/>
    </row>
    <row r="3913" spans="7:7" ht="15.75" thickBot="1">
      <c r="G3913" s="3"/>
    </row>
    <row r="3914" spans="7:7" ht="15.75" thickBot="1">
      <c r="G3914" s="3"/>
    </row>
    <row r="3915" spans="7:7" ht="15.75" thickBot="1">
      <c r="G3915" s="3"/>
    </row>
    <row r="3916" spans="7:7" ht="15.75" thickBot="1">
      <c r="G3916" s="3"/>
    </row>
    <row r="3917" spans="7:7" ht="15.75" thickBot="1">
      <c r="G3917" s="3"/>
    </row>
    <row r="3918" spans="7:7" ht="15.75" thickBot="1">
      <c r="G3918" s="3"/>
    </row>
    <row r="3919" spans="7:7" ht="15.75" thickBot="1">
      <c r="G3919" s="3"/>
    </row>
    <row r="3920" spans="7:7" ht="15.75" thickBot="1">
      <c r="G3920" s="3"/>
    </row>
    <row r="3921" spans="7:7" ht="15.75" thickBot="1">
      <c r="G3921" s="3"/>
    </row>
    <row r="3922" spans="7:7" ht="15.75" thickBot="1">
      <c r="G3922" s="3"/>
    </row>
    <row r="3923" spans="7:7" ht="15.75" thickBot="1">
      <c r="G3923" s="3"/>
    </row>
    <row r="3924" spans="7:7" ht="15.75" thickBot="1">
      <c r="G3924" s="3"/>
    </row>
    <row r="3925" spans="7:7" ht="15.75" thickBot="1">
      <c r="G3925" s="3"/>
    </row>
    <row r="3926" spans="7:7" ht="15.75" thickBot="1">
      <c r="G3926" s="3"/>
    </row>
    <row r="3927" spans="7:7" ht="15.75" thickBot="1">
      <c r="G3927" s="3"/>
    </row>
    <row r="3928" spans="7:7" ht="15.75" thickBot="1">
      <c r="G3928" s="3"/>
    </row>
    <row r="3929" spans="7:7" ht="15.75" thickBot="1">
      <c r="G3929" s="3"/>
    </row>
    <row r="3930" spans="7:7" ht="15.75" thickBot="1">
      <c r="G3930" s="3"/>
    </row>
    <row r="3931" spans="7:7" ht="15.75" thickBot="1">
      <c r="G3931" s="3"/>
    </row>
    <row r="3932" spans="7:7" ht="15.75" thickBot="1">
      <c r="G3932" s="3"/>
    </row>
    <row r="3933" spans="7:7" ht="15.75" thickBot="1">
      <c r="G3933" s="3"/>
    </row>
    <row r="3934" spans="7:7" ht="15.75" thickBot="1">
      <c r="G3934" s="3"/>
    </row>
    <row r="3935" spans="7:7" ht="15.75" thickBot="1">
      <c r="G3935" s="3"/>
    </row>
    <row r="3936" spans="7:7" ht="15.75" thickBot="1">
      <c r="G3936" s="3"/>
    </row>
    <row r="3937" spans="7:7" ht="15.75" thickBot="1">
      <c r="G3937" s="3"/>
    </row>
    <row r="3938" spans="7:7" ht="15.75" thickBot="1">
      <c r="G3938" s="3"/>
    </row>
    <row r="3939" spans="7:7" ht="15.75" thickBot="1">
      <c r="G3939" s="3"/>
    </row>
    <row r="3940" spans="7:7" ht="15.75" thickBot="1">
      <c r="G3940" s="3"/>
    </row>
    <row r="3941" spans="7:7" ht="15.75" thickBot="1">
      <c r="G3941" s="3"/>
    </row>
    <row r="3942" spans="7:7" ht="15.75" thickBot="1">
      <c r="G3942" s="3"/>
    </row>
    <row r="3943" spans="7:7" ht="15.75" thickBot="1">
      <c r="G3943" s="3"/>
    </row>
    <row r="3944" spans="7:7" ht="15.75" thickBot="1">
      <c r="G3944" s="3"/>
    </row>
    <row r="3945" spans="7:7" ht="15.75" thickBot="1">
      <c r="G3945" s="3"/>
    </row>
    <row r="3946" spans="7:7" ht="15.75" thickBot="1">
      <c r="G3946" s="3"/>
    </row>
    <row r="3947" spans="7:7" ht="15.75" thickBot="1">
      <c r="G3947" s="3"/>
    </row>
    <row r="3948" spans="7:7" ht="15.75" thickBot="1">
      <c r="G3948" s="3"/>
    </row>
    <row r="3949" spans="7:7" ht="15.75" thickBot="1">
      <c r="G3949" s="3"/>
    </row>
    <row r="3950" spans="7:7" ht="15.75" thickBot="1">
      <c r="G3950" s="3"/>
    </row>
    <row r="3951" spans="7:7" ht="15.75" thickBot="1">
      <c r="G3951" s="3"/>
    </row>
    <row r="3952" spans="7:7" ht="15.75" thickBot="1">
      <c r="G3952" s="3"/>
    </row>
    <row r="3953" spans="7:7" ht="15.75" thickBot="1">
      <c r="G3953" s="3"/>
    </row>
    <row r="3954" spans="7:7" ht="15.75" thickBot="1">
      <c r="G3954" s="3"/>
    </row>
    <row r="3955" spans="7:7" ht="15.75" thickBot="1">
      <c r="G3955" s="3"/>
    </row>
    <row r="3956" spans="7:7" ht="15.75" thickBot="1">
      <c r="G3956" s="3"/>
    </row>
    <row r="3957" spans="7:7" ht="15.75" thickBot="1">
      <c r="G3957" s="3"/>
    </row>
    <row r="3958" spans="7:7" ht="15.75" thickBot="1">
      <c r="G3958" s="3"/>
    </row>
    <row r="3959" spans="7:7" ht="15.75" thickBot="1">
      <c r="G3959" s="3"/>
    </row>
    <row r="3960" spans="7:7" ht="15.75" thickBot="1">
      <c r="G3960" s="3"/>
    </row>
    <row r="3961" spans="7:7" ht="15.75" thickBot="1">
      <c r="G3961" s="3"/>
    </row>
    <row r="3962" spans="7:7" ht="15.75" thickBot="1">
      <c r="G3962" s="3"/>
    </row>
    <row r="3963" spans="7:7" ht="15.75" thickBot="1">
      <c r="G3963" s="3"/>
    </row>
    <row r="3964" spans="7:7" ht="15.75" thickBot="1">
      <c r="G3964" s="3"/>
    </row>
    <row r="3965" spans="7:7" ht="15.75" thickBot="1">
      <c r="G3965" s="3"/>
    </row>
    <row r="3966" spans="7:7" ht="15.75" thickBot="1">
      <c r="G3966" s="3"/>
    </row>
    <row r="3967" spans="7:7" ht="15.75" thickBot="1">
      <c r="G3967" s="3"/>
    </row>
    <row r="3968" spans="7:7" ht="15.75" thickBot="1">
      <c r="G3968" s="3"/>
    </row>
    <row r="3969" spans="7:7" ht="15.75" thickBot="1">
      <c r="G3969" s="3"/>
    </row>
    <row r="3970" spans="7:7" ht="15.75" thickBot="1">
      <c r="G3970" s="3"/>
    </row>
    <row r="3971" spans="7:7" ht="15.75" thickBot="1">
      <c r="G3971" s="3"/>
    </row>
    <row r="3972" spans="7:7" ht="15.75" thickBot="1">
      <c r="G3972" s="3"/>
    </row>
    <row r="3973" spans="7:7" ht="15.75" thickBot="1">
      <c r="G3973" s="3"/>
    </row>
    <row r="3974" spans="7:7" ht="15.75" thickBot="1">
      <c r="G3974" s="3"/>
    </row>
    <row r="3975" spans="7:7" ht="15.75" thickBot="1">
      <c r="G3975" s="3"/>
    </row>
    <row r="3976" spans="7:7" ht="15.75" thickBot="1">
      <c r="G3976" s="3"/>
    </row>
    <row r="3977" spans="7:7" ht="15.75" thickBot="1">
      <c r="G3977" s="3"/>
    </row>
    <row r="3978" spans="7:7" ht="15.75" thickBot="1">
      <c r="G3978" s="3"/>
    </row>
    <row r="3979" spans="7:7" ht="15.75" thickBot="1">
      <c r="G3979" s="3"/>
    </row>
    <row r="3980" spans="7:7" ht="15.75" thickBot="1">
      <c r="G3980" s="3"/>
    </row>
    <row r="3981" spans="7:7" ht="15.75" thickBot="1">
      <c r="G3981" s="3"/>
    </row>
    <row r="3982" spans="7:7" ht="15.75" thickBot="1">
      <c r="G3982" s="3"/>
    </row>
    <row r="3983" spans="7:7" ht="15.75" thickBot="1">
      <c r="G3983" s="3"/>
    </row>
    <row r="3984" spans="7:7" ht="15.75" thickBot="1">
      <c r="G3984" s="3"/>
    </row>
    <row r="3985" spans="7:7" ht="15.75" thickBot="1">
      <c r="G3985" s="3"/>
    </row>
    <row r="3986" spans="7:7" ht="15.75" thickBot="1">
      <c r="G3986" s="3"/>
    </row>
    <row r="3987" spans="7:7" ht="15.75" thickBot="1">
      <c r="G3987" s="3"/>
    </row>
    <row r="3988" spans="7:7" ht="15.75" thickBot="1">
      <c r="G3988" s="3"/>
    </row>
    <row r="3989" spans="7:7" ht="15.75" thickBot="1">
      <c r="G3989" s="3"/>
    </row>
    <row r="3990" spans="7:7" ht="15.75" thickBot="1">
      <c r="G3990" s="3"/>
    </row>
    <row r="3991" spans="7:7" ht="15.75" thickBot="1">
      <c r="G3991" s="3"/>
    </row>
    <row r="3992" spans="7:7" ht="15.75" thickBot="1">
      <c r="G3992" s="3"/>
    </row>
    <row r="3993" spans="7:7" ht="15.75" thickBot="1">
      <c r="G3993" s="3"/>
    </row>
    <row r="3994" spans="7:7" ht="15.75" thickBot="1">
      <c r="G3994" s="3"/>
    </row>
    <row r="3995" spans="7:7" ht="15.75" thickBot="1">
      <c r="G3995" s="3"/>
    </row>
    <row r="3996" spans="7:7" ht="15.75" thickBot="1">
      <c r="G3996" s="3"/>
    </row>
    <row r="3997" spans="7:7" ht="15.75" thickBot="1">
      <c r="G3997" s="3"/>
    </row>
    <row r="3998" spans="7:7" ht="15.75" thickBot="1">
      <c r="G3998" s="3"/>
    </row>
    <row r="3999" spans="7:7" ht="15.75" thickBot="1">
      <c r="G3999" s="3"/>
    </row>
    <row r="4000" spans="7:7" ht="15.75" thickBot="1">
      <c r="G4000" s="3"/>
    </row>
    <row r="4001" spans="7:7" ht="15.75" thickBot="1">
      <c r="G4001" s="3"/>
    </row>
    <row r="4002" spans="7:7" ht="15.75" thickBot="1">
      <c r="G4002" s="3"/>
    </row>
    <row r="4003" spans="7:7" ht="15.75" thickBot="1">
      <c r="G4003" s="3"/>
    </row>
    <row r="4004" spans="7:7" ht="15.75" thickBot="1">
      <c r="G4004" s="3"/>
    </row>
    <row r="4005" spans="7:7" ht="15.75" thickBot="1">
      <c r="G4005" s="3"/>
    </row>
    <row r="4006" spans="7:7" ht="15.75" thickBot="1">
      <c r="G4006" s="3"/>
    </row>
    <row r="4007" spans="7:7" ht="15.75" thickBot="1">
      <c r="G4007" s="3"/>
    </row>
    <row r="4008" spans="7:7" ht="15.75" thickBot="1">
      <c r="G4008" s="3"/>
    </row>
    <row r="4009" spans="7:7" ht="15.75" thickBot="1">
      <c r="G4009" s="3"/>
    </row>
    <row r="4010" spans="7:7" ht="15.75" thickBot="1">
      <c r="G4010" s="3"/>
    </row>
    <row r="4011" spans="7:7" ht="15.75" thickBot="1">
      <c r="G4011" s="3"/>
    </row>
    <row r="4012" spans="7:7" ht="15.75" thickBot="1">
      <c r="G4012" s="3"/>
    </row>
    <row r="4013" spans="7:7" ht="15.75" thickBot="1">
      <c r="G4013" s="3"/>
    </row>
    <row r="4014" spans="7:7" ht="15.75" thickBot="1">
      <c r="G4014" s="3"/>
    </row>
    <row r="4015" spans="7:7" ht="15.75" thickBot="1">
      <c r="G4015" s="3"/>
    </row>
    <row r="4016" spans="7:7" ht="15.75" thickBot="1">
      <c r="G4016" s="3"/>
    </row>
    <row r="4017" spans="7:7" ht="15.75" thickBot="1">
      <c r="G4017" s="3"/>
    </row>
    <row r="4018" spans="7:7" ht="15.75" thickBot="1">
      <c r="G4018" s="3"/>
    </row>
    <row r="4019" spans="7:7" ht="15.75" thickBot="1">
      <c r="G4019" s="3"/>
    </row>
    <row r="4020" spans="7:7" ht="15.75" thickBot="1">
      <c r="G4020" s="3"/>
    </row>
    <row r="4021" spans="7:7" ht="15.75" thickBot="1">
      <c r="G4021" s="3"/>
    </row>
    <row r="4022" spans="7:7" ht="15.75" thickBot="1">
      <c r="G4022" s="3"/>
    </row>
    <row r="4023" spans="7:7" ht="15.75" thickBot="1">
      <c r="G4023" s="3"/>
    </row>
    <row r="4024" spans="7:7" ht="15.75" thickBot="1">
      <c r="G4024" s="3"/>
    </row>
    <row r="4025" spans="7:7" ht="15.75" thickBot="1">
      <c r="G4025" s="3"/>
    </row>
    <row r="4026" spans="7:7" ht="15.75" thickBot="1">
      <c r="G4026" s="3"/>
    </row>
    <row r="4027" spans="7:7" ht="15.75" thickBot="1">
      <c r="G4027" s="3"/>
    </row>
    <row r="4028" spans="7:7" ht="15.75" thickBot="1">
      <c r="G4028" s="3"/>
    </row>
    <row r="4029" spans="7:7" ht="15.75" thickBot="1">
      <c r="G4029" s="3"/>
    </row>
    <row r="4030" spans="7:7" ht="15.75" thickBot="1">
      <c r="G4030" s="3"/>
    </row>
    <row r="4031" spans="7:7" ht="15.75" thickBot="1">
      <c r="G4031" s="3"/>
    </row>
    <row r="4032" spans="7:7" ht="15.75" thickBot="1">
      <c r="G4032" s="3"/>
    </row>
    <row r="4033" spans="7:7" ht="15.75" thickBot="1">
      <c r="G4033" s="3"/>
    </row>
    <row r="4034" spans="7:7" ht="15.75" thickBot="1">
      <c r="G4034" s="3"/>
    </row>
    <row r="4035" spans="7:7" ht="15.75" thickBot="1">
      <c r="G4035" s="3"/>
    </row>
    <row r="4036" spans="7:7" ht="15.75" thickBot="1">
      <c r="G4036" s="3"/>
    </row>
    <row r="4037" spans="7:7" ht="15.75" thickBot="1">
      <c r="G4037" s="3"/>
    </row>
    <row r="4038" spans="7:7" ht="15.75" thickBot="1">
      <c r="G4038" s="3"/>
    </row>
    <row r="4039" spans="7:7" ht="15.75" thickBot="1">
      <c r="G4039" s="3"/>
    </row>
    <row r="4040" spans="7:7" ht="15.75" thickBot="1">
      <c r="G4040" s="3"/>
    </row>
    <row r="4041" spans="7:7" ht="15.75" thickBot="1">
      <c r="G4041" s="3"/>
    </row>
    <row r="4042" spans="7:7" ht="15.75" thickBot="1">
      <c r="G4042" s="3"/>
    </row>
    <row r="4043" spans="7:7" ht="15.75" thickBot="1">
      <c r="G4043" s="3"/>
    </row>
    <row r="4044" spans="7:7" ht="15.75" thickBot="1">
      <c r="G4044" s="3"/>
    </row>
    <row r="4045" spans="7:7" ht="15.75" thickBot="1">
      <c r="G4045" s="3"/>
    </row>
    <row r="4046" spans="7:7" ht="15.75" thickBot="1">
      <c r="G4046" s="3"/>
    </row>
    <row r="4047" spans="7:7" ht="15.75" thickBot="1">
      <c r="G4047" s="3"/>
    </row>
    <row r="4048" spans="7:7" ht="15.75" thickBot="1">
      <c r="G4048" s="3"/>
    </row>
    <row r="4049" spans="7:7" ht="15.75" thickBot="1">
      <c r="G4049" s="3"/>
    </row>
    <row r="4050" spans="7:7" ht="15.75" thickBot="1">
      <c r="G4050" s="3"/>
    </row>
    <row r="4051" spans="7:7" ht="15.75" thickBot="1">
      <c r="G4051" s="3"/>
    </row>
    <row r="4052" spans="7:7" ht="15.75" thickBot="1">
      <c r="G4052" s="3"/>
    </row>
    <row r="4053" spans="7:7" ht="15.75" thickBot="1">
      <c r="G4053" s="3"/>
    </row>
    <row r="4054" spans="7:7" ht="15.75" thickBot="1">
      <c r="G4054" s="3"/>
    </row>
    <row r="4055" spans="7:7" ht="15.75" thickBot="1">
      <c r="G4055" s="3"/>
    </row>
    <row r="4056" spans="7:7" ht="15.75" thickBot="1">
      <c r="G4056" s="3"/>
    </row>
    <row r="4057" spans="7:7" ht="15.75" thickBot="1">
      <c r="G4057" s="3"/>
    </row>
    <row r="4058" spans="7:7" ht="15.75" thickBot="1">
      <c r="G4058" s="3"/>
    </row>
    <row r="4059" spans="7:7" ht="15.75" thickBot="1">
      <c r="G4059" s="3"/>
    </row>
    <row r="4060" spans="7:7" ht="15.75" thickBot="1">
      <c r="G4060" s="3"/>
    </row>
    <row r="4061" spans="7:7" ht="15.75" thickBot="1">
      <c r="G4061" s="3"/>
    </row>
    <row r="4062" spans="7:7" ht="15.75" thickBot="1">
      <c r="G4062" s="3"/>
    </row>
    <row r="4063" spans="7:7" ht="15.75" thickBot="1">
      <c r="G4063" s="3"/>
    </row>
    <row r="4064" spans="7:7" ht="15.75" thickBot="1">
      <c r="G4064" s="3"/>
    </row>
    <row r="4065" spans="7:7" ht="15.75" thickBot="1">
      <c r="G4065" s="3"/>
    </row>
    <row r="4066" spans="7:7" ht="15.75" thickBot="1">
      <c r="G4066" s="3"/>
    </row>
    <row r="4067" spans="7:7" ht="15.75" thickBot="1">
      <c r="G4067" s="3"/>
    </row>
    <row r="4068" spans="7:7" ht="15.75" thickBot="1">
      <c r="G4068" s="3"/>
    </row>
    <row r="4069" spans="7:7" ht="15.75" thickBot="1">
      <c r="G4069" s="3"/>
    </row>
    <row r="4070" spans="7:7" ht="15.75" thickBot="1">
      <c r="G4070" s="3"/>
    </row>
    <row r="4071" spans="7:7" ht="15.75" thickBot="1">
      <c r="G4071" s="3"/>
    </row>
    <row r="4072" spans="7:7" ht="15.75" thickBot="1">
      <c r="G4072" s="3"/>
    </row>
    <row r="4073" spans="7:7" ht="15.75" thickBot="1">
      <c r="G4073" s="3"/>
    </row>
    <row r="4074" spans="7:7" ht="15.75" thickBot="1">
      <c r="G4074" s="3"/>
    </row>
    <row r="4075" spans="7:7" ht="15.75" thickBot="1">
      <c r="G4075" s="3"/>
    </row>
    <row r="4076" spans="7:7" ht="15.75" thickBot="1">
      <c r="G4076" s="3"/>
    </row>
    <row r="4077" spans="7:7" ht="15.75" thickBot="1">
      <c r="G4077" s="3"/>
    </row>
    <row r="4078" spans="7:7" ht="15.75" thickBot="1">
      <c r="G4078" s="3"/>
    </row>
    <row r="4079" spans="7:7" ht="15.75" thickBot="1">
      <c r="G4079" s="3"/>
    </row>
    <row r="4080" spans="7:7" ht="15.75" thickBot="1">
      <c r="G4080" s="3"/>
    </row>
    <row r="4081" spans="7:7" ht="15.75" thickBot="1">
      <c r="G4081" s="3"/>
    </row>
    <row r="4082" spans="7:7" ht="15.75" thickBot="1">
      <c r="G4082" s="3"/>
    </row>
    <row r="4083" spans="7:7" ht="15.75" thickBot="1">
      <c r="G4083" s="3"/>
    </row>
    <row r="4084" spans="7:7" ht="15.75" thickBot="1">
      <c r="G4084" s="3"/>
    </row>
    <row r="4085" spans="7:7" ht="15.75" thickBot="1">
      <c r="G4085" s="3"/>
    </row>
    <row r="4086" spans="7:7" ht="15.75" thickBot="1">
      <c r="G4086" s="3"/>
    </row>
    <row r="4087" spans="7:7" ht="15.75" thickBot="1">
      <c r="G4087" s="3"/>
    </row>
    <row r="4088" spans="7:7" ht="15.75" thickBot="1">
      <c r="G4088" s="3"/>
    </row>
    <row r="4089" spans="7:7" ht="15.75" thickBot="1">
      <c r="G4089" s="3"/>
    </row>
    <row r="4090" spans="7:7" ht="15.75" thickBot="1">
      <c r="G4090" s="3"/>
    </row>
    <row r="4091" spans="7:7" ht="15.75" thickBot="1">
      <c r="G4091" s="3"/>
    </row>
    <row r="4092" spans="7:7" ht="15.75" thickBot="1">
      <c r="G4092" s="3"/>
    </row>
    <row r="4093" spans="7:7" ht="15.75" thickBot="1">
      <c r="G4093" s="3"/>
    </row>
    <row r="4094" spans="7:7" ht="15.75" thickBot="1">
      <c r="G4094" s="3"/>
    </row>
    <row r="4095" spans="7:7" ht="15.75" thickBot="1">
      <c r="G4095" s="3"/>
    </row>
    <row r="4096" spans="7:7" ht="15.75" thickBot="1">
      <c r="G4096" s="3"/>
    </row>
    <row r="4097" spans="7:7" ht="15.75" thickBot="1">
      <c r="G4097" s="3"/>
    </row>
    <row r="4098" spans="7:7" ht="15.75" thickBot="1">
      <c r="G4098" s="3"/>
    </row>
    <row r="4099" spans="7:7" ht="15.75" thickBot="1">
      <c r="G4099" s="3"/>
    </row>
    <row r="4100" spans="7:7" ht="15.75" thickBot="1">
      <c r="G4100" s="3"/>
    </row>
    <row r="4101" spans="7:7" ht="15.75" thickBot="1">
      <c r="G4101" s="3"/>
    </row>
    <row r="4102" spans="7:7" ht="15.75" thickBot="1">
      <c r="G4102" s="3"/>
    </row>
    <row r="4103" spans="7:7" ht="15.75" thickBot="1">
      <c r="G4103" s="3"/>
    </row>
    <row r="4104" spans="7:7" ht="15.75" thickBot="1">
      <c r="G4104" s="3"/>
    </row>
    <row r="4105" spans="7:7" ht="15.75" thickBot="1">
      <c r="G4105" s="3"/>
    </row>
    <row r="4106" spans="7:7" ht="15.75" thickBot="1">
      <c r="G4106" s="3"/>
    </row>
    <row r="4107" spans="7:7" ht="15.75" thickBot="1">
      <c r="G4107" s="3"/>
    </row>
    <row r="4108" spans="7:7" ht="15.75" thickBot="1">
      <c r="G4108" s="3"/>
    </row>
    <row r="4109" spans="7:7" ht="15.75" thickBot="1">
      <c r="G4109" s="3"/>
    </row>
    <row r="4110" spans="7:7" ht="15.75" thickBot="1">
      <c r="G4110" s="3"/>
    </row>
    <row r="4111" spans="7:7" ht="15.75" thickBot="1">
      <c r="G4111" s="3"/>
    </row>
    <row r="4112" spans="7:7" ht="15.75" thickBot="1">
      <c r="G4112" s="3"/>
    </row>
    <row r="4113" spans="7:7" ht="15.75" thickBot="1">
      <c r="G4113" s="3"/>
    </row>
    <row r="4114" spans="7:7" ht="15.75" thickBot="1">
      <c r="G4114" s="3"/>
    </row>
    <row r="4115" spans="7:7" ht="15.75" thickBot="1">
      <c r="G4115" s="3"/>
    </row>
    <row r="4116" spans="7:7" ht="15.75" thickBot="1">
      <c r="G4116" s="3"/>
    </row>
    <row r="4117" spans="7:7" ht="15.75" thickBot="1">
      <c r="G4117" s="3"/>
    </row>
    <row r="4118" spans="7:7" ht="15.75" thickBot="1">
      <c r="G4118" s="3"/>
    </row>
    <row r="4119" spans="7:7" ht="15.75" thickBot="1">
      <c r="G4119" s="3"/>
    </row>
    <row r="4120" spans="7:7" ht="15.75" thickBot="1">
      <c r="G4120" s="3"/>
    </row>
    <row r="4121" spans="7:7" ht="15.75" thickBot="1">
      <c r="G4121" s="3"/>
    </row>
    <row r="4122" spans="7:7" ht="15.75" thickBot="1">
      <c r="G4122" s="3"/>
    </row>
    <row r="4123" spans="7:7" ht="15.75" thickBot="1">
      <c r="G4123" s="3"/>
    </row>
    <row r="4124" spans="7:7" ht="15.75" thickBot="1">
      <c r="G4124" s="3"/>
    </row>
    <row r="4125" spans="7:7" ht="15.75" thickBot="1">
      <c r="G4125" s="3"/>
    </row>
    <row r="4126" spans="7:7" ht="15.75" thickBot="1">
      <c r="G4126" s="3"/>
    </row>
    <row r="4127" spans="7:7" ht="15.75" thickBot="1">
      <c r="G4127" s="3"/>
    </row>
    <row r="4128" spans="7:7" ht="15.75" thickBot="1">
      <c r="G4128" s="3"/>
    </row>
    <row r="4129" spans="7:7" ht="15.75" thickBot="1">
      <c r="G4129" s="3"/>
    </row>
    <row r="4130" spans="7:7" ht="15.75" thickBot="1">
      <c r="G4130" s="3"/>
    </row>
    <row r="4131" spans="7:7" ht="15.75" thickBot="1">
      <c r="G4131" s="3"/>
    </row>
    <row r="4132" spans="7:7" ht="15.75" thickBot="1">
      <c r="G4132" s="3"/>
    </row>
    <row r="4133" spans="7:7" ht="15.75" thickBot="1">
      <c r="G4133" s="3"/>
    </row>
    <row r="4134" spans="7:7" ht="15.75" thickBot="1">
      <c r="G4134" s="3"/>
    </row>
    <row r="4135" spans="7:7" ht="15.75" thickBot="1">
      <c r="G4135" s="3"/>
    </row>
    <row r="4136" spans="7:7" ht="15.75" thickBot="1">
      <c r="G4136" s="3"/>
    </row>
    <row r="4137" spans="7:7" ht="15.75" thickBot="1">
      <c r="G4137" s="3"/>
    </row>
    <row r="4138" spans="7:7" ht="15.75" thickBot="1">
      <c r="G4138" s="3"/>
    </row>
    <row r="4139" spans="7:7" ht="15.75" thickBot="1">
      <c r="G4139" s="3"/>
    </row>
    <row r="4140" spans="7:7" ht="15.75" thickBot="1">
      <c r="G4140" s="3"/>
    </row>
    <row r="4141" spans="7:7" ht="15.75" thickBot="1">
      <c r="G4141" s="3"/>
    </row>
    <row r="4142" spans="7:7" ht="15.75" thickBot="1">
      <c r="G4142" s="3"/>
    </row>
    <row r="4143" spans="7:7" ht="15.75" thickBot="1">
      <c r="G4143" s="3"/>
    </row>
    <row r="4144" spans="7:7" ht="15.75" thickBot="1">
      <c r="G4144" s="3"/>
    </row>
    <row r="4145" spans="7:7" ht="15.75" thickBot="1">
      <c r="G4145" s="3"/>
    </row>
    <row r="4146" spans="7:7" ht="15.75" thickBot="1">
      <c r="G4146" s="3"/>
    </row>
    <row r="4147" spans="7:7" ht="15.75" thickBot="1">
      <c r="G4147" s="3"/>
    </row>
    <row r="4148" spans="7:7" ht="15.75" thickBot="1">
      <c r="G4148" s="3"/>
    </row>
    <row r="4149" spans="7:7" ht="15.75" thickBot="1">
      <c r="G4149" s="3"/>
    </row>
    <row r="4150" spans="7:7" ht="15.75" thickBot="1">
      <c r="G4150" s="3"/>
    </row>
    <row r="4151" spans="7:7" ht="15.75" thickBot="1">
      <c r="G4151" s="3"/>
    </row>
    <row r="4152" spans="7:7" ht="15.75" thickBot="1">
      <c r="G4152" s="3"/>
    </row>
    <row r="4153" spans="7:7" ht="15.75" thickBot="1">
      <c r="G4153" s="3"/>
    </row>
    <row r="4154" spans="7:7" ht="15.75" thickBot="1">
      <c r="G4154" s="3"/>
    </row>
    <row r="4155" spans="7:7" ht="15.75" thickBot="1">
      <c r="G4155" s="3"/>
    </row>
    <row r="4156" spans="7:7" ht="15.75" thickBot="1">
      <c r="G4156" s="3"/>
    </row>
    <row r="4157" spans="7:7" ht="15.75" thickBot="1">
      <c r="G4157" s="3"/>
    </row>
    <row r="4158" spans="7:7" ht="15.75" thickBot="1">
      <c r="G4158" s="3"/>
    </row>
    <row r="4159" spans="7:7" ht="15.75" thickBot="1">
      <c r="G4159" s="3"/>
    </row>
    <row r="4160" spans="7:7" ht="15.75" thickBot="1">
      <c r="G4160" s="3"/>
    </row>
    <row r="4161" spans="7:7" ht="15.75" thickBot="1">
      <c r="G4161" s="3"/>
    </row>
    <row r="4162" spans="7:7" ht="15.75" thickBot="1">
      <c r="G4162" s="3"/>
    </row>
    <row r="4163" spans="7:7" ht="15.75" thickBot="1">
      <c r="G4163" s="3"/>
    </row>
    <row r="4164" spans="7:7" ht="15.75" thickBot="1">
      <c r="G4164" s="3"/>
    </row>
    <row r="4165" spans="7:7" ht="15.75" thickBot="1">
      <c r="G4165" s="3"/>
    </row>
    <row r="4166" spans="7:7" ht="15.75" thickBot="1">
      <c r="G4166" s="3"/>
    </row>
    <row r="4167" spans="7:7" ht="15.75" thickBot="1">
      <c r="G4167" s="3"/>
    </row>
    <row r="4168" spans="7:7" ht="15.75" thickBot="1">
      <c r="G4168" s="3"/>
    </row>
    <row r="4169" spans="7:7" ht="15.75" thickBot="1">
      <c r="G4169" s="3"/>
    </row>
    <row r="4170" spans="7:7" ht="15.75" thickBot="1">
      <c r="G4170" s="3"/>
    </row>
    <row r="4171" spans="7:7" ht="15.75" thickBot="1">
      <c r="G4171" s="3"/>
    </row>
    <row r="4172" spans="7:7" ht="15.75" thickBot="1">
      <c r="G4172" s="3"/>
    </row>
    <row r="4173" spans="7:7" ht="15.75" thickBot="1">
      <c r="G4173" s="3"/>
    </row>
    <row r="4174" spans="7:7" ht="15.75" thickBot="1">
      <c r="G4174" s="3"/>
    </row>
    <row r="4175" spans="7:7" ht="15.75" thickBot="1">
      <c r="G4175" s="3"/>
    </row>
    <row r="4176" spans="7:7" ht="15.75" thickBot="1">
      <c r="G4176" s="3"/>
    </row>
    <row r="4177" spans="7:7" ht="15.75" thickBot="1">
      <c r="G4177" s="3"/>
    </row>
    <row r="4178" spans="7:7" ht="15.75" thickBot="1">
      <c r="G4178" s="3"/>
    </row>
    <row r="4179" spans="7:7" ht="15.75" thickBot="1">
      <c r="G4179" s="3"/>
    </row>
    <row r="4180" spans="7:7" ht="15.75" thickBot="1">
      <c r="G4180" s="3"/>
    </row>
    <row r="4181" spans="7:7" ht="15.75" thickBot="1">
      <c r="G4181" s="3"/>
    </row>
    <row r="4182" spans="7:7" ht="15.75" thickBot="1">
      <c r="G4182" s="3"/>
    </row>
    <row r="4183" spans="7:7" ht="15.75" thickBot="1">
      <c r="G4183" s="3"/>
    </row>
    <row r="4184" spans="7:7" ht="15.75" thickBot="1">
      <c r="G4184" s="3"/>
    </row>
    <row r="4185" spans="7:7" ht="15.75" thickBot="1">
      <c r="G4185" s="3"/>
    </row>
    <row r="4186" spans="7:7" ht="15.75" thickBot="1">
      <c r="G4186" s="3"/>
    </row>
    <row r="4187" spans="7:7" ht="15.75" thickBot="1">
      <c r="G4187" s="3"/>
    </row>
    <row r="4188" spans="7:7" ht="15.75" thickBot="1">
      <c r="G4188" s="3"/>
    </row>
    <row r="4189" spans="7:7" ht="15.75" thickBot="1">
      <c r="G4189" s="3"/>
    </row>
    <row r="4190" spans="7:7" ht="15.75" thickBot="1">
      <c r="G4190" s="3"/>
    </row>
    <row r="4191" spans="7:7" ht="15.75" thickBot="1">
      <c r="G4191" s="3"/>
    </row>
    <row r="4192" spans="7:7" ht="15.75" thickBot="1">
      <c r="G4192" s="3"/>
    </row>
    <row r="4193" spans="7:7" ht="15.75" thickBot="1">
      <c r="G4193" s="3"/>
    </row>
    <row r="4194" spans="7:7" ht="15.75" thickBot="1">
      <c r="G4194" s="3"/>
    </row>
    <row r="4195" spans="7:7" ht="15.75" thickBot="1">
      <c r="G4195" s="3"/>
    </row>
    <row r="4196" spans="7:7" ht="15.75" thickBot="1">
      <c r="G4196" s="3"/>
    </row>
    <row r="4197" spans="7:7" ht="15.75" thickBot="1">
      <c r="G4197" s="3"/>
    </row>
    <row r="4198" spans="7:7" ht="15.75" thickBot="1">
      <c r="G4198" s="3"/>
    </row>
    <row r="4199" spans="7:7" ht="15.75" thickBot="1">
      <c r="G4199" s="3"/>
    </row>
    <row r="4200" spans="7:7" ht="15.75" thickBot="1">
      <c r="G4200" s="3"/>
    </row>
    <row r="4201" spans="7:7" ht="15.75" thickBot="1">
      <c r="G4201" s="3"/>
    </row>
    <row r="4202" spans="7:7" ht="15.75" thickBot="1">
      <c r="G4202" s="3"/>
    </row>
    <row r="4203" spans="7:7" ht="15.75" thickBot="1">
      <c r="G4203" s="3"/>
    </row>
    <row r="4204" spans="7:7" ht="15.75" thickBot="1">
      <c r="G4204" s="3"/>
    </row>
    <row r="4205" spans="7:7" ht="15.75" thickBot="1">
      <c r="G4205" s="3"/>
    </row>
    <row r="4206" spans="7:7" ht="15.75" thickBot="1">
      <c r="G4206" s="3"/>
    </row>
    <row r="4207" spans="7:7" ht="15.75" thickBot="1">
      <c r="G4207" s="3"/>
    </row>
    <row r="4208" spans="7:7" ht="15.75" thickBot="1">
      <c r="G4208" s="3"/>
    </row>
    <row r="4209" spans="7:7" ht="15.75" thickBot="1">
      <c r="G4209" s="3"/>
    </row>
    <row r="4210" spans="7:7" ht="15.75" thickBot="1">
      <c r="G4210" s="3"/>
    </row>
    <row r="4211" spans="7:7" ht="15.75" thickBot="1">
      <c r="G4211" s="3"/>
    </row>
    <row r="4212" spans="7:7" ht="15.75" thickBot="1">
      <c r="G4212" s="3"/>
    </row>
    <row r="4213" spans="7:7" ht="15.75" thickBot="1">
      <c r="G4213" s="3"/>
    </row>
    <row r="4214" spans="7:7" ht="15.75" thickBot="1">
      <c r="G4214" s="3"/>
    </row>
    <row r="4215" spans="7:7" ht="15.75" thickBot="1">
      <c r="G4215" s="3"/>
    </row>
    <row r="4216" spans="7:7" ht="15.75" thickBot="1">
      <c r="G4216" s="3"/>
    </row>
    <row r="4217" spans="7:7" ht="15.75" thickBot="1">
      <c r="G4217" s="3"/>
    </row>
    <row r="4218" spans="7:7" ht="15.75" thickBot="1">
      <c r="G4218" s="3"/>
    </row>
    <row r="4219" spans="7:7" ht="15.75" thickBot="1">
      <c r="G4219" s="3"/>
    </row>
    <row r="4220" spans="7:7" ht="15.75" thickBot="1">
      <c r="G4220" s="3"/>
    </row>
    <row r="4221" spans="7:7" ht="15.75" thickBot="1">
      <c r="G4221" s="3"/>
    </row>
    <row r="4222" spans="7:7" ht="15.75" thickBot="1">
      <c r="G4222" s="3"/>
    </row>
    <row r="4223" spans="7:7" ht="15.75" thickBot="1">
      <c r="G4223" s="3"/>
    </row>
    <row r="4224" spans="7:7" ht="15.75" thickBot="1">
      <c r="G4224" s="3"/>
    </row>
    <row r="4225" spans="7:7" ht="15.75" thickBot="1">
      <c r="G4225" s="3"/>
    </row>
    <row r="4226" spans="7:7" ht="15.75" thickBot="1">
      <c r="G4226" s="3"/>
    </row>
    <row r="4227" spans="7:7" ht="15.75" thickBot="1">
      <c r="G4227" s="3"/>
    </row>
    <row r="4228" spans="7:7" ht="15.75" thickBot="1">
      <c r="G4228" s="3"/>
    </row>
    <row r="4229" spans="7:7" ht="15.75" thickBot="1">
      <c r="G4229" s="3"/>
    </row>
    <row r="4230" spans="7:7" ht="15.75" thickBot="1">
      <c r="G4230" s="3"/>
    </row>
    <row r="4231" spans="7:7" ht="15.75" thickBot="1">
      <c r="G4231" s="3"/>
    </row>
    <row r="4232" spans="7:7" ht="15.75" thickBot="1">
      <c r="G4232" s="3"/>
    </row>
    <row r="4233" spans="7:7" ht="15.75" thickBot="1">
      <c r="G4233" s="3"/>
    </row>
    <row r="4234" spans="7:7" ht="15.75" thickBot="1">
      <c r="G4234" s="3"/>
    </row>
    <row r="4235" spans="7:7" ht="15.75" thickBot="1">
      <c r="G4235" s="3"/>
    </row>
    <row r="4236" spans="7:7" ht="15.75" thickBot="1">
      <c r="G4236" s="3"/>
    </row>
    <row r="4237" spans="7:7" ht="15.75" thickBot="1">
      <c r="G4237" s="3"/>
    </row>
    <row r="4238" spans="7:7" ht="15.75" thickBot="1">
      <c r="G4238" s="3"/>
    </row>
    <row r="4239" spans="7:7" ht="15.75" thickBot="1">
      <c r="G4239" s="3"/>
    </row>
    <row r="4240" spans="7:7" ht="15.75" thickBot="1">
      <c r="G4240" s="3"/>
    </row>
    <row r="4241" spans="7:7" ht="15.75" thickBot="1">
      <c r="G4241" s="3"/>
    </row>
    <row r="4242" spans="7:7" ht="15.75" thickBot="1">
      <c r="G4242" s="3"/>
    </row>
    <row r="4243" spans="7:7" ht="15.75" thickBot="1">
      <c r="G4243" s="3"/>
    </row>
    <row r="4244" spans="7:7" ht="15.75" thickBot="1">
      <c r="G4244" s="3"/>
    </row>
    <row r="4245" spans="7:7" ht="15.75" thickBot="1">
      <c r="G4245" s="3"/>
    </row>
    <row r="4246" spans="7:7" ht="15.75" thickBot="1">
      <c r="G4246" s="3"/>
    </row>
    <row r="4247" spans="7:7" ht="15.75" thickBot="1">
      <c r="G4247" s="3"/>
    </row>
    <row r="4248" spans="7:7" ht="15.75" thickBot="1">
      <c r="G4248" s="3"/>
    </row>
    <row r="4249" spans="7:7" ht="15.75" thickBot="1">
      <c r="G4249" s="3"/>
    </row>
    <row r="4250" spans="7:7" ht="15.75" thickBot="1">
      <c r="G4250" s="3"/>
    </row>
    <row r="4251" spans="7:7" ht="15.75" thickBot="1">
      <c r="G4251" s="3"/>
    </row>
    <row r="4252" spans="7:7" ht="15.75" thickBot="1">
      <c r="G4252" s="3"/>
    </row>
    <row r="4253" spans="7:7" ht="15.75" thickBot="1">
      <c r="G4253" s="3"/>
    </row>
  </sheetData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Priklad1</vt:lpstr>
      <vt:lpstr>Priklad2</vt:lpstr>
      <vt:lpstr>Priklad3</vt:lpstr>
    </vt:vector>
  </TitlesOfParts>
  <Company>Ekonomicko-správní fakulta Masarykovy univerzity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cikt</dc:creator>
  <cp:lastModifiedBy>adm_benada</cp:lastModifiedBy>
  <dcterms:created xsi:type="dcterms:W3CDTF">2013-02-24T13:00:02Z</dcterms:created>
  <dcterms:modified xsi:type="dcterms:W3CDTF">2013-03-02T12:20:25Z</dcterms:modified>
</cp:coreProperties>
</file>