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 activeTab="1"/>
  </bookViews>
  <sheets>
    <sheet name="Pr_1" sheetId="1" r:id="rId1"/>
    <sheet name="Pr_2" sheetId="2" r:id="rId2"/>
  </sheets>
  <calcPr calcId="145621"/>
</workbook>
</file>

<file path=xl/calcChain.xml><?xml version="1.0" encoding="utf-8"?>
<calcChain xmlns="http://schemas.openxmlformats.org/spreadsheetml/2006/main">
  <c r="N106" i="2" l="1"/>
  <c r="N97" i="2"/>
  <c r="N105" i="2"/>
  <c r="O103" i="2"/>
  <c r="P103" i="2"/>
  <c r="Q103" i="2"/>
  <c r="R103" i="2"/>
  <c r="N103" i="2"/>
  <c r="N96" i="2"/>
  <c r="N86" i="2"/>
  <c r="O84" i="2"/>
  <c r="P84" i="2"/>
  <c r="Q84" i="2"/>
  <c r="R84" i="2"/>
  <c r="N84" i="2"/>
  <c r="N87" i="2"/>
  <c r="Y85" i="2" a="1"/>
  <c r="Y89" i="2" s="1"/>
  <c r="N70" i="2" a="1"/>
  <c r="N70" i="2" s="1"/>
  <c r="AA78" i="2"/>
  <c r="AB79" i="2"/>
  <c r="AC80" i="2"/>
  <c r="AD81" i="2"/>
  <c r="Z77" i="2"/>
  <c r="W77" i="2" a="1"/>
  <c r="W77" i="2" s="1"/>
  <c r="W78" i="2"/>
  <c r="W80" i="2"/>
  <c r="AA75" i="2"/>
  <c r="AB75" i="2"/>
  <c r="AC75" i="2"/>
  <c r="AD75" i="2"/>
  <c r="Z75" i="2"/>
  <c r="AD73" i="2"/>
  <c r="AC72" i="2"/>
  <c r="AB71" i="2"/>
  <c r="AA70" i="2"/>
  <c r="Z69" i="2"/>
  <c r="Y69" i="2" a="1"/>
  <c r="Y69" i="2" s="1"/>
  <c r="Y70" i="2"/>
  <c r="Y72" i="2"/>
  <c r="AI64" i="2"/>
  <c r="AH64" i="2"/>
  <c r="AG64" i="2"/>
  <c r="AF64" i="2"/>
  <c r="AE64" i="2"/>
  <c r="AD64" i="2"/>
  <c r="AC64" i="2"/>
  <c r="AB64" i="2"/>
  <c r="AA64" i="2"/>
  <c r="Z64" i="2"/>
  <c r="AH44" i="2"/>
  <c r="AH46" i="2"/>
  <c r="AH48" i="2"/>
  <c r="AH50" i="2"/>
  <c r="AH52" i="2"/>
  <c r="AH54" i="2"/>
  <c r="AH56" i="2"/>
  <c r="AI2" i="2"/>
  <c r="AH2" i="2"/>
  <c r="AG2" i="2"/>
  <c r="AF2" i="2"/>
  <c r="AE2" i="2"/>
  <c r="AD2" i="2"/>
  <c r="AC2" i="2"/>
  <c r="AB2" i="2"/>
  <c r="AA2" i="2"/>
  <c r="Z2" i="2"/>
  <c r="T3" i="2"/>
  <c r="U3" i="2"/>
  <c r="V3" i="2"/>
  <c r="W3" i="2"/>
  <c r="X3" i="2"/>
  <c r="T4" i="2"/>
  <c r="U4" i="2"/>
  <c r="V4" i="2"/>
  <c r="W4" i="2"/>
  <c r="AI4" i="2" s="1"/>
  <c r="X4" i="2"/>
  <c r="T5" i="2"/>
  <c r="U5" i="2"/>
  <c r="V5" i="2"/>
  <c r="W5" i="2"/>
  <c r="X5" i="2"/>
  <c r="T6" i="2"/>
  <c r="U6" i="2"/>
  <c r="V6" i="2"/>
  <c r="W6" i="2"/>
  <c r="AI6" i="2" s="1"/>
  <c r="X6" i="2"/>
  <c r="T7" i="2"/>
  <c r="U7" i="2"/>
  <c r="V7" i="2"/>
  <c r="W7" i="2"/>
  <c r="X7" i="2"/>
  <c r="T8" i="2"/>
  <c r="U8" i="2"/>
  <c r="V8" i="2"/>
  <c r="W8" i="2"/>
  <c r="AI8" i="2" s="1"/>
  <c r="X8" i="2"/>
  <c r="T9" i="2"/>
  <c r="U9" i="2"/>
  <c r="V9" i="2"/>
  <c r="W9" i="2"/>
  <c r="X9" i="2"/>
  <c r="T10" i="2"/>
  <c r="U10" i="2"/>
  <c r="V10" i="2"/>
  <c r="W10" i="2"/>
  <c r="AI10" i="2" s="1"/>
  <c r="X10" i="2"/>
  <c r="T11" i="2"/>
  <c r="U11" i="2"/>
  <c r="V11" i="2"/>
  <c r="W11" i="2"/>
  <c r="X11" i="2"/>
  <c r="T12" i="2"/>
  <c r="U12" i="2"/>
  <c r="V12" i="2"/>
  <c r="W12" i="2"/>
  <c r="AI12" i="2" s="1"/>
  <c r="X12" i="2"/>
  <c r="T13" i="2"/>
  <c r="U13" i="2"/>
  <c r="V13" i="2"/>
  <c r="W13" i="2"/>
  <c r="X13" i="2"/>
  <c r="T14" i="2"/>
  <c r="U14" i="2"/>
  <c r="V14" i="2"/>
  <c r="W14" i="2"/>
  <c r="AI14" i="2" s="1"/>
  <c r="X14" i="2"/>
  <c r="T15" i="2"/>
  <c r="U15" i="2"/>
  <c r="V15" i="2"/>
  <c r="W15" i="2"/>
  <c r="X15" i="2"/>
  <c r="T16" i="2"/>
  <c r="U16" i="2"/>
  <c r="V16" i="2"/>
  <c r="W16" i="2"/>
  <c r="AI16" i="2" s="1"/>
  <c r="X16" i="2"/>
  <c r="T17" i="2"/>
  <c r="U17" i="2"/>
  <c r="V17" i="2"/>
  <c r="W17" i="2"/>
  <c r="X17" i="2"/>
  <c r="T18" i="2"/>
  <c r="U18" i="2"/>
  <c r="V18" i="2"/>
  <c r="W18" i="2"/>
  <c r="AI18" i="2" s="1"/>
  <c r="X18" i="2"/>
  <c r="T19" i="2"/>
  <c r="U19" i="2"/>
  <c r="V19" i="2"/>
  <c r="W19" i="2"/>
  <c r="X19" i="2"/>
  <c r="T20" i="2"/>
  <c r="U20" i="2"/>
  <c r="V20" i="2"/>
  <c r="W20" i="2"/>
  <c r="AI20" i="2" s="1"/>
  <c r="X20" i="2"/>
  <c r="T21" i="2"/>
  <c r="U21" i="2"/>
  <c r="V21" i="2"/>
  <c r="W21" i="2"/>
  <c r="X21" i="2"/>
  <c r="T22" i="2"/>
  <c r="U22" i="2"/>
  <c r="V22" i="2"/>
  <c r="W22" i="2"/>
  <c r="AI22" i="2" s="1"/>
  <c r="X22" i="2"/>
  <c r="T23" i="2"/>
  <c r="U23" i="2"/>
  <c r="V23" i="2"/>
  <c r="W23" i="2"/>
  <c r="X23" i="2"/>
  <c r="T24" i="2"/>
  <c r="U24" i="2"/>
  <c r="V24" i="2"/>
  <c r="W24" i="2"/>
  <c r="AI24" i="2" s="1"/>
  <c r="X24" i="2"/>
  <c r="T25" i="2"/>
  <c r="U25" i="2"/>
  <c r="V25" i="2"/>
  <c r="W25" i="2"/>
  <c r="X25" i="2"/>
  <c r="T26" i="2"/>
  <c r="U26" i="2"/>
  <c r="V26" i="2"/>
  <c r="W26" i="2"/>
  <c r="AI26" i="2" s="1"/>
  <c r="X26" i="2"/>
  <c r="T27" i="2"/>
  <c r="U27" i="2"/>
  <c r="V27" i="2"/>
  <c r="W27" i="2"/>
  <c r="X27" i="2"/>
  <c r="T28" i="2"/>
  <c r="U28" i="2"/>
  <c r="V28" i="2"/>
  <c r="W28" i="2"/>
  <c r="AI28" i="2" s="1"/>
  <c r="X28" i="2"/>
  <c r="T29" i="2"/>
  <c r="U29" i="2"/>
  <c r="V29" i="2"/>
  <c r="W29" i="2"/>
  <c r="X29" i="2"/>
  <c r="T30" i="2"/>
  <c r="U30" i="2"/>
  <c r="V30" i="2"/>
  <c r="W30" i="2"/>
  <c r="AI30" i="2" s="1"/>
  <c r="X30" i="2"/>
  <c r="T31" i="2"/>
  <c r="U31" i="2"/>
  <c r="V31" i="2"/>
  <c r="W31" i="2"/>
  <c r="X31" i="2"/>
  <c r="T32" i="2"/>
  <c r="U32" i="2"/>
  <c r="V32" i="2"/>
  <c r="W32" i="2"/>
  <c r="AI32" i="2" s="1"/>
  <c r="X32" i="2"/>
  <c r="T33" i="2"/>
  <c r="U33" i="2"/>
  <c r="V33" i="2"/>
  <c r="W33" i="2"/>
  <c r="X33" i="2"/>
  <c r="T34" i="2"/>
  <c r="U34" i="2"/>
  <c r="V34" i="2"/>
  <c r="W34" i="2"/>
  <c r="AI34" i="2" s="1"/>
  <c r="X34" i="2"/>
  <c r="T35" i="2"/>
  <c r="U35" i="2"/>
  <c r="V35" i="2"/>
  <c r="W35" i="2"/>
  <c r="X35" i="2"/>
  <c r="T36" i="2"/>
  <c r="U36" i="2"/>
  <c r="V36" i="2"/>
  <c r="W36" i="2"/>
  <c r="AI36" i="2" s="1"/>
  <c r="X36" i="2"/>
  <c r="T37" i="2"/>
  <c r="U37" i="2"/>
  <c r="V37" i="2"/>
  <c r="W37" i="2"/>
  <c r="X37" i="2"/>
  <c r="T38" i="2"/>
  <c r="U38" i="2"/>
  <c r="V38" i="2"/>
  <c r="W38" i="2"/>
  <c r="AI38" i="2" s="1"/>
  <c r="X38" i="2"/>
  <c r="T39" i="2"/>
  <c r="U39" i="2"/>
  <c r="V39" i="2"/>
  <c r="W39" i="2"/>
  <c r="X39" i="2"/>
  <c r="T40" i="2"/>
  <c r="U40" i="2"/>
  <c r="V40" i="2"/>
  <c r="W40" i="2"/>
  <c r="AI40" i="2" s="1"/>
  <c r="X40" i="2"/>
  <c r="T41" i="2"/>
  <c r="U41" i="2"/>
  <c r="V41" i="2"/>
  <c r="W41" i="2"/>
  <c r="X41" i="2"/>
  <c r="T42" i="2"/>
  <c r="U42" i="2"/>
  <c r="V42" i="2"/>
  <c r="W42" i="2"/>
  <c r="AI42" i="2" s="1"/>
  <c r="X42" i="2"/>
  <c r="T43" i="2"/>
  <c r="U43" i="2"/>
  <c r="V43" i="2"/>
  <c r="W43" i="2"/>
  <c r="X43" i="2"/>
  <c r="T44" i="2"/>
  <c r="U44" i="2"/>
  <c r="V44" i="2"/>
  <c r="W44" i="2"/>
  <c r="AI44" i="2" s="1"/>
  <c r="X44" i="2"/>
  <c r="T45" i="2"/>
  <c r="Z45" i="2" s="1"/>
  <c r="U45" i="2"/>
  <c r="V45" i="2"/>
  <c r="AG45" i="2" s="1"/>
  <c r="W45" i="2"/>
  <c r="X45" i="2"/>
  <c r="AF45" i="2" s="1"/>
  <c r="T46" i="2"/>
  <c r="U46" i="2"/>
  <c r="AF46" i="2" s="1"/>
  <c r="V46" i="2"/>
  <c r="W46" i="2"/>
  <c r="AI46" i="2" s="1"/>
  <c r="X46" i="2"/>
  <c r="T47" i="2"/>
  <c r="Z47" i="2" s="1"/>
  <c r="U47" i="2"/>
  <c r="V47" i="2"/>
  <c r="AG47" i="2" s="1"/>
  <c r="W47" i="2"/>
  <c r="X47" i="2"/>
  <c r="AF47" i="2" s="1"/>
  <c r="T48" i="2"/>
  <c r="U48" i="2"/>
  <c r="AF48" i="2" s="1"/>
  <c r="V48" i="2"/>
  <c r="W48" i="2"/>
  <c r="AI48" i="2" s="1"/>
  <c r="X48" i="2"/>
  <c r="T49" i="2"/>
  <c r="Z49" i="2" s="1"/>
  <c r="U49" i="2"/>
  <c r="V49" i="2"/>
  <c r="AG49" i="2" s="1"/>
  <c r="W49" i="2"/>
  <c r="X49" i="2"/>
  <c r="AF49" i="2" s="1"/>
  <c r="T50" i="2"/>
  <c r="U50" i="2"/>
  <c r="AF50" i="2" s="1"/>
  <c r="V50" i="2"/>
  <c r="W50" i="2"/>
  <c r="AI50" i="2" s="1"/>
  <c r="X50" i="2"/>
  <c r="T51" i="2"/>
  <c r="Z51" i="2" s="1"/>
  <c r="U51" i="2"/>
  <c r="V51" i="2"/>
  <c r="AG51" i="2" s="1"/>
  <c r="W51" i="2"/>
  <c r="X51" i="2"/>
  <c r="AF51" i="2" s="1"/>
  <c r="T52" i="2"/>
  <c r="U52" i="2"/>
  <c r="AF52" i="2" s="1"/>
  <c r="V52" i="2"/>
  <c r="W52" i="2"/>
  <c r="AI52" i="2" s="1"/>
  <c r="X52" i="2"/>
  <c r="T53" i="2"/>
  <c r="Z53" i="2" s="1"/>
  <c r="U53" i="2"/>
  <c r="V53" i="2"/>
  <c r="AG53" i="2" s="1"/>
  <c r="W53" i="2"/>
  <c r="X53" i="2"/>
  <c r="AF53" i="2" s="1"/>
  <c r="T54" i="2"/>
  <c r="U54" i="2"/>
  <c r="AF54" i="2" s="1"/>
  <c r="V54" i="2"/>
  <c r="W54" i="2"/>
  <c r="AI54" i="2" s="1"/>
  <c r="X54" i="2"/>
  <c r="T55" i="2"/>
  <c r="Z55" i="2" s="1"/>
  <c r="U55" i="2"/>
  <c r="V55" i="2"/>
  <c r="AG55" i="2" s="1"/>
  <c r="W55" i="2"/>
  <c r="X55" i="2"/>
  <c r="AF55" i="2" s="1"/>
  <c r="T56" i="2"/>
  <c r="U56" i="2"/>
  <c r="AF56" i="2" s="1"/>
  <c r="V56" i="2"/>
  <c r="W56" i="2"/>
  <c r="AI56" i="2" s="1"/>
  <c r="X56" i="2"/>
  <c r="T57" i="2"/>
  <c r="Z57" i="2" s="1"/>
  <c r="U57" i="2"/>
  <c r="V57" i="2"/>
  <c r="AG57" i="2" s="1"/>
  <c r="W57" i="2"/>
  <c r="X57" i="2"/>
  <c r="AF57" i="2" s="1"/>
  <c r="U2" i="2"/>
  <c r="V2" i="2"/>
  <c r="W2" i="2"/>
  <c r="X2" i="2"/>
  <c r="T2" i="2"/>
  <c r="O64" i="2"/>
  <c r="P64" i="2"/>
  <c r="Q64" i="2"/>
  <c r="R64" i="2"/>
  <c r="N64" i="2"/>
  <c r="N3" i="2"/>
  <c r="O3" i="2"/>
  <c r="P3" i="2"/>
  <c r="Q3" i="2"/>
  <c r="R3" i="2"/>
  <c r="N4" i="2"/>
  <c r="O4" i="2"/>
  <c r="P4" i="2"/>
  <c r="Q4" i="2"/>
  <c r="R4" i="2"/>
  <c r="N5" i="2"/>
  <c r="O5" i="2"/>
  <c r="P5" i="2"/>
  <c r="Q5" i="2"/>
  <c r="R5" i="2"/>
  <c r="N6" i="2"/>
  <c r="O6" i="2"/>
  <c r="P6" i="2"/>
  <c r="Q6" i="2"/>
  <c r="R6" i="2"/>
  <c r="N7" i="2"/>
  <c r="O7" i="2"/>
  <c r="P7" i="2"/>
  <c r="Q7" i="2"/>
  <c r="R7" i="2"/>
  <c r="N8" i="2"/>
  <c r="O8" i="2"/>
  <c r="P8" i="2"/>
  <c r="Q8" i="2"/>
  <c r="R8" i="2"/>
  <c r="N9" i="2"/>
  <c r="O9" i="2"/>
  <c r="P9" i="2"/>
  <c r="Q9" i="2"/>
  <c r="R9" i="2"/>
  <c r="N10" i="2"/>
  <c r="O10" i="2"/>
  <c r="P10" i="2"/>
  <c r="Q10" i="2"/>
  <c r="R10" i="2"/>
  <c r="N11" i="2"/>
  <c r="O11" i="2"/>
  <c r="P11" i="2"/>
  <c r="Q11" i="2"/>
  <c r="R11" i="2"/>
  <c r="N12" i="2"/>
  <c r="O12" i="2"/>
  <c r="P12" i="2"/>
  <c r="Q12" i="2"/>
  <c r="R12" i="2"/>
  <c r="N13" i="2"/>
  <c r="O13" i="2"/>
  <c r="P13" i="2"/>
  <c r="Q13" i="2"/>
  <c r="R13" i="2"/>
  <c r="N14" i="2"/>
  <c r="O14" i="2"/>
  <c r="P14" i="2"/>
  <c r="Q14" i="2"/>
  <c r="R14" i="2"/>
  <c r="N15" i="2"/>
  <c r="O15" i="2"/>
  <c r="P15" i="2"/>
  <c r="Q15" i="2"/>
  <c r="R15" i="2"/>
  <c r="N16" i="2"/>
  <c r="O16" i="2"/>
  <c r="P16" i="2"/>
  <c r="Q16" i="2"/>
  <c r="R16" i="2"/>
  <c r="N17" i="2"/>
  <c r="O17" i="2"/>
  <c r="P17" i="2"/>
  <c r="Q17" i="2"/>
  <c r="R17" i="2"/>
  <c r="N18" i="2"/>
  <c r="O18" i="2"/>
  <c r="P18" i="2"/>
  <c r="Q18" i="2"/>
  <c r="R18" i="2"/>
  <c r="N19" i="2"/>
  <c r="O19" i="2"/>
  <c r="P19" i="2"/>
  <c r="Q19" i="2"/>
  <c r="R19" i="2"/>
  <c r="N20" i="2"/>
  <c r="O20" i="2"/>
  <c r="P20" i="2"/>
  <c r="Q20" i="2"/>
  <c r="R20" i="2"/>
  <c r="N21" i="2"/>
  <c r="O21" i="2"/>
  <c r="P21" i="2"/>
  <c r="Q21" i="2"/>
  <c r="R21" i="2"/>
  <c r="N22" i="2"/>
  <c r="O22" i="2"/>
  <c r="P22" i="2"/>
  <c r="Q22" i="2"/>
  <c r="R22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28" i="2"/>
  <c r="O28" i="2"/>
  <c r="P28" i="2"/>
  <c r="Q28" i="2"/>
  <c r="R28" i="2"/>
  <c r="N29" i="2"/>
  <c r="O29" i="2"/>
  <c r="P29" i="2"/>
  <c r="Q29" i="2"/>
  <c r="R29" i="2"/>
  <c r="N30" i="2"/>
  <c r="O30" i="2"/>
  <c r="P30" i="2"/>
  <c r="Q30" i="2"/>
  <c r="R30" i="2"/>
  <c r="N31" i="2"/>
  <c r="O31" i="2"/>
  <c r="P31" i="2"/>
  <c r="Q31" i="2"/>
  <c r="R31" i="2"/>
  <c r="N32" i="2"/>
  <c r="O32" i="2"/>
  <c r="P32" i="2"/>
  <c r="Q32" i="2"/>
  <c r="R32" i="2"/>
  <c r="N33" i="2"/>
  <c r="O33" i="2"/>
  <c r="P33" i="2"/>
  <c r="Q33" i="2"/>
  <c r="R33" i="2"/>
  <c r="N34" i="2"/>
  <c r="O34" i="2"/>
  <c r="P34" i="2"/>
  <c r="Q34" i="2"/>
  <c r="R34" i="2"/>
  <c r="N35" i="2"/>
  <c r="O35" i="2"/>
  <c r="P35" i="2"/>
  <c r="Q35" i="2"/>
  <c r="R35" i="2"/>
  <c r="N36" i="2"/>
  <c r="O36" i="2"/>
  <c r="P36" i="2"/>
  <c r="Q36" i="2"/>
  <c r="R36" i="2"/>
  <c r="N37" i="2"/>
  <c r="O37" i="2"/>
  <c r="P37" i="2"/>
  <c r="Q37" i="2"/>
  <c r="R37" i="2"/>
  <c r="N38" i="2"/>
  <c r="O38" i="2"/>
  <c r="P38" i="2"/>
  <c r="Q38" i="2"/>
  <c r="R38" i="2"/>
  <c r="N39" i="2"/>
  <c r="O39" i="2"/>
  <c r="P39" i="2"/>
  <c r="Q39" i="2"/>
  <c r="R39" i="2"/>
  <c r="N40" i="2"/>
  <c r="O40" i="2"/>
  <c r="P40" i="2"/>
  <c r="Q40" i="2"/>
  <c r="R40" i="2"/>
  <c r="N41" i="2"/>
  <c r="O41" i="2"/>
  <c r="P41" i="2"/>
  <c r="Q41" i="2"/>
  <c r="R41" i="2"/>
  <c r="N42" i="2"/>
  <c r="O42" i="2"/>
  <c r="P42" i="2"/>
  <c r="Q42" i="2"/>
  <c r="R42" i="2"/>
  <c r="N43" i="2"/>
  <c r="O43" i="2"/>
  <c r="P43" i="2"/>
  <c r="Q43" i="2"/>
  <c r="R43" i="2"/>
  <c r="N44" i="2"/>
  <c r="O44" i="2"/>
  <c r="P44" i="2"/>
  <c r="Q44" i="2"/>
  <c r="R44" i="2"/>
  <c r="N45" i="2"/>
  <c r="O45" i="2"/>
  <c r="P45" i="2"/>
  <c r="Q45" i="2"/>
  <c r="R45" i="2"/>
  <c r="N46" i="2"/>
  <c r="O46" i="2"/>
  <c r="P46" i="2"/>
  <c r="Q46" i="2"/>
  <c r="R46" i="2"/>
  <c r="N47" i="2"/>
  <c r="O47" i="2"/>
  <c r="P47" i="2"/>
  <c r="Q47" i="2"/>
  <c r="R47" i="2"/>
  <c r="N48" i="2"/>
  <c r="O48" i="2"/>
  <c r="P48" i="2"/>
  <c r="Q48" i="2"/>
  <c r="R48" i="2"/>
  <c r="N49" i="2"/>
  <c r="O49" i="2"/>
  <c r="P49" i="2"/>
  <c r="Q49" i="2"/>
  <c r="R49" i="2"/>
  <c r="N50" i="2"/>
  <c r="O50" i="2"/>
  <c r="P50" i="2"/>
  <c r="Q50" i="2"/>
  <c r="R50" i="2"/>
  <c r="N51" i="2"/>
  <c r="O51" i="2"/>
  <c r="P51" i="2"/>
  <c r="Q51" i="2"/>
  <c r="R51" i="2"/>
  <c r="N52" i="2"/>
  <c r="O52" i="2"/>
  <c r="P52" i="2"/>
  <c r="Q52" i="2"/>
  <c r="R52" i="2"/>
  <c r="N53" i="2"/>
  <c r="O53" i="2"/>
  <c r="P53" i="2"/>
  <c r="Q53" i="2"/>
  <c r="R53" i="2"/>
  <c r="N54" i="2"/>
  <c r="O54" i="2"/>
  <c r="P54" i="2"/>
  <c r="Q54" i="2"/>
  <c r="R54" i="2"/>
  <c r="N55" i="2"/>
  <c r="O55" i="2"/>
  <c r="P55" i="2"/>
  <c r="Q55" i="2"/>
  <c r="R55" i="2"/>
  <c r="N56" i="2"/>
  <c r="O56" i="2"/>
  <c r="P56" i="2"/>
  <c r="Q56" i="2"/>
  <c r="R56" i="2"/>
  <c r="N57" i="2"/>
  <c r="O57" i="2"/>
  <c r="P57" i="2"/>
  <c r="Q57" i="2"/>
  <c r="R57" i="2"/>
  <c r="O2" i="2"/>
  <c r="P2" i="2"/>
  <c r="Q2" i="2"/>
  <c r="R2" i="2"/>
  <c r="N2" i="2"/>
  <c r="I63" i="2"/>
  <c r="J63" i="2"/>
  <c r="K63" i="2"/>
  <c r="L63" i="2"/>
  <c r="H63" i="2"/>
  <c r="H3" i="2"/>
  <c r="I3" i="2"/>
  <c r="J3" i="2"/>
  <c r="K3" i="2"/>
  <c r="L3" i="2"/>
  <c r="H4" i="2"/>
  <c r="I4" i="2"/>
  <c r="J4" i="2"/>
  <c r="K4" i="2"/>
  <c r="L4" i="2"/>
  <c r="H5" i="2"/>
  <c r="I5" i="2"/>
  <c r="J5" i="2"/>
  <c r="K5" i="2"/>
  <c r="L5" i="2"/>
  <c r="H6" i="2"/>
  <c r="I6" i="2"/>
  <c r="J6" i="2"/>
  <c r="K6" i="2"/>
  <c r="L6" i="2"/>
  <c r="H7" i="2"/>
  <c r="I7" i="2"/>
  <c r="J7" i="2"/>
  <c r="K7" i="2"/>
  <c r="L7" i="2"/>
  <c r="H8" i="2"/>
  <c r="I8" i="2"/>
  <c r="J8" i="2"/>
  <c r="K8" i="2"/>
  <c r="L8" i="2"/>
  <c r="H9" i="2"/>
  <c r="I9" i="2"/>
  <c r="J9" i="2"/>
  <c r="K9" i="2"/>
  <c r="L9" i="2"/>
  <c r="H10" i="2"/>
  <c r="I10" i="2"/>
  <c r="J10" i="2"/>
  <c r="K10" i="2"/>
  <c r="L10" i="2"/>
  <c r="H11" i="2"/>
  <c r="I11" i="2"/>
  <c r="J11" i="2"/>
  <c r="K11" i="2"/>
  <c r="L11" i="2"/>
  <c r="H12" i="2"/>
  <c r="I12" i="2"/>
  <c r="J12" i="2"/>
  <c r="K12" i="2"/>
  <c r="L12" i="2"/>
  <c r="H13" i="2"/>
  <c r="I13" i="2"/>
  <c r="J13" i="2"/>
  <c r="K13" i="2"/>
  <c r="L13" i="2"/>
  <c r="H14" i="2"/>
  <c r="I14" i="2"/>
  <c r="J14" i="2"/>
  <c r="K14" i="2"/>
  <c r="L14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H18" i="2"/>
  <c r="I18" i="2"/>
  <c r="J18" i="2"/>
  <c r="K18" i="2"/>
  <c r="L18" i="2"/>
  <c r="H19" i="2"/>
  <c r="I19" i="2"/>
  <c r="J19" i="2"/>
  <c r="K19" i="2"/>
  <c r="L19" i="2"/>
  <c r="H20" i="2"/>
  <c r="I20" i="2"/>
  <c r="J20" i="2"/>
  <c r="K20" i="2"/>
  <c r="L20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5" i="2"/>
  <c r="I25" i="2"/>
  <c r="J25" i="2"/>
  <c r="K25" i="2"/>
  <c r="L25" i="2"/>
  <c r="H26" i="2"/>
  <c r="I26" i="2"/>
  <c r="J26" i="2"/>
  <c r="K26" i="2"/>
  <c r="L26" i="2"/>
  <c r="H27" i="2"/>
  <c r="I27" i="2"/>
  <c r="J27" i="2"/>
  <c r="K27" i="2"/>
  <c r="L27" i="2"/>
  <c r="H28" i="2"/>
  <c r="I28" i="2"/>
  <c r="J28" i="2"/>
  <c r="K28" i="2"/>
  <c r="L28" i="2"/>
  <c r="H29" i="2"/>
  <c r="I29" i="2"/>
  <c r="J29" i="2"/>
  <c r="K29" i="2"/>
  <c r="L29" i="2"/>
  <c r="H30" i="2"/>
  <c r="I30" i="2"/>
  <c r="J30" i="2"/>
  <c r="K30" i="2"/>
  <c r="L30" i="2"/>
  <c r="H31" i="2"/>
  <c r="I31" i="2"/>
  <c r="J31" i="2"/>
  <c r="K31" i="2"/>
  <c r="L31" i="2"/>
  <c r="H32" i="2"/>
  <c r="I32" i="2"/>
  <c r="J32" i="2"/>
  <c r="K32" i="2"/>
  <c r="L32" i="2"/>
  <c r="H33" i="2"/>
  <c r="I33" i="2"/>
  <c r="J33" i="2"/>
  <c r="K33" i="2"/>
  <c r="L33" i="2"/>
  <c r="H34" i="2"/>
  <c r="I34" i="2"/>
  <c r="J34" i="2"/>
  <c r="K34" i="2"/>
  <c r="L34" i="2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38" i="2"/>
  <c r="I38" i="2"/>
  <c r="J38" i="2"/>
  <c r="K38" i="2"/>
  <c r="L38" i="2"/>
  <c r="H39" i="2"/>
  <c r="I39" i="2"/>
  <c r="J39" i="2"/>
  <c r="K39" i="2"/>
  <c r="L39" i="2"/>
  <c r="H40" i="2"/>
  <c r="I40" i="2"/>
  <c r="J40" i="2"/>
  <c r="K40" i="2"/>
  <c r="L40" i="2"/>
  <c r="H41" i="2"/>
  <c r="I41" i="2"/>
  <c r="J41" i="2"/>
  <c r="K41" i="2"/>
  <c r="L41" i="2"/>
  <c r="H42" i="2"/>
  <c r="I42" i="2"/>
  <c r="J42" i="2"/>
  <c r="K42" i="2"/>
  <c r="L42" i="2"/>
  <c r="H43" i="2"/>
  <c r="I43" i="2"/>
  <c r="J43" i="2"/>
  <c r="K43" i="2"/>
  <c r="L43" i="2"/>
  <c r="H44" i="2"/>
  <c r="I44" i="2"/>
  <c r="J44" i="2"/>
  <c r="K44" i="2"/>
  <c r="L44" i="2"/>
  <c r="H45" i="2"/>
  <c r="I45" i="2"/>
  <c r="J45" i="2"/>
  <c r="K45" i="2"/>
  <c r="L45" i="2"/>
  <c r="H46" i="2"/>
  <c r="I46" i="2"/>
  <c r="J46" i="2"/>
  <c r="K46" i="2"/>
  <c r="L46" i="2"/>
  <c r="H47" i="2"/>
  <c r="I47" i="2"/>
  <c r="J47" i="2"/>
  <c r="K47" i="2"/>
  <c r="L47" i="2"/>
  <c r="H48" i="2"/>
  <c r="I48" i="2"/>
  <c r="J48" i="2"/>
  <c r="K48" i="2"/>
  <c r="L48" i="2"/>
  <c r="H49" i="2"/>
  <c r="I49" i="2"/>
  <c r="J49" i="2"/>
  <c r="K49" i="2"/>
  <c r="L49" i="2"/>
  <c r="H50" i="2"/>
  <c r="I50" i="2"/>
  <c r="J50" i="2"/>
  <c r="K50" i="2"/>
  <c r="L50" i="2"/>
  <c r="H51" i="2"/>
  <c r="I51" i="2"/>
  <c r="J51" i="2"/>
  <c r="K51" i="2"/>
  <c r="L51" i="2"/>
  <c r="H52" i="2"/>
  <c r="I52" i="2"/>
  <c r="J52" i="2"/>
  <c r="K52" i="2"/>
  <c r="L52" i="2"/>
  <c r="H53" i="2"/>
  <c r="I53" i="2"/>
  <c r="J53" i="2"/>
  <c r="K53" i="2"/>
  <c r="L53" i="2"/>
  <c r="H54" i="2"/>
  <c r="I54" i="2"/>
  <c r="J54" i="2"/>
  <c r="K54" i="2"/>
  <c r="L54" i="2"/>
  <c r="H55" i="2"/>
  <c r="I55" i="2"/>
  <c r="J55" i="2"/>
  <c r="K55" i="2"/>
  <c r="L55" i="2"/>
  <c r="H56" i="2"/>
  <c r="I56" i="2"/>
  <c r="J56" i="2"/>
  <c r="K56" i="2"/>
  <c r="L56" i="2"/>
  <c r="H57" i="2"/>
  <c r="I57" i="2"/>
  <c r="J57" i="2"/>
  <c r="K57" i="2"/>
  <c r="L57" i="2"/>
  <c r="I2" i="2"/>
  <c r="J2" i="2"/>
  <c r="K2" i="2"/>
  <c r="L2" i="2"/>
  <c r="H2" i="2"/>
  <c r="N254" i="1"/>
  <c r="J263" i="1"/>
  <c r="J293" i="1"/>
  <c r="J292" i="1"/>
  <c r="K290" i="1"/>
  <c r="L290" i="1"/>
  <c r="J290" i="1"/>
  <c r="K289" i="1"/>
  <c r="L289" i="1"/>
  <c r="J289" i="1"/>
  <c r="J286" i="1"/>
  <c r="J285" i="1"/>
  <c r="K283" i="1"/>
  <c r="L283" i="1"/>
  <c r="J283" i="1"/>
  <c r="Q286" i="1"/>
  <c r="Q284" i="1"/>
  <c r="Q284" i="1" a="1"/>
  <c r="Q285" i="1" s="1"/>
  <c r="L282" i="1"/>
  <c r="K282" i="1"/>
  <c r="J282" i="1"/>
  <c r="J278" i="1"/>
  <c r="K276" i="1"/>
  <c r="L276" i="1"/>
  <c r="J276" i="1"/>
  <c r="Q277" i="1" a="1"/>
  <c r="Q278" i="1" s="1"/>
  <c r="L275" i="1"/>
  <c r="K275" i="1"/>
  <c r="J275" i="1"/>
  <c r="J264" i="1"/>
  <c r="L260" i="1"/>
  <c r="K260" i="1"/>
  <c r="J260" i="1"/>
  <c r="S266" i="1"/>
  <c r="T266" i="1"/>
  <c r="R266" i="1"/>
  <c r="O269" i="1" s="1" a="1"/>
  <c r="K256" i="1"/>
  <c r="L256" i="1"/>
  <c r="J256" i="1"/>
  <c r="S264" i="1"/>
  <c r="R264" i="1"/>
  <c r="R263" i="1"/>
  <c r="T263" i="1"/>
  <c r="T262" i="1"/>
  <c r="S262" i="1"/>
  <c r="T264" i="1"/>
  <c r="S263" i="1"/>
  <c r="R262" i="1"/>
  <c r="Q262" i="1" a="1"/>
  <c r="Q262" i="1" s="1"/>
  <c r="T254" i="1"/>
  <c r="S254" i="1"/>
  <c r="S253" i="1"/>
  <c r="T253" i="1"/>
  <c r="N3" i="1"/>
  <c r="O3" i="1"/>
  <c r="P3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N123" i="1"/>
  <c r="O123" i="1"/>
  <c r="P123" i="1"/>
  <c r="N124" i="1"/>
  <c r="O124" i="1"/>
  <c r="P124" i="1"/>
  <c r="N125" i="1"/>
  <c r="O125" i="1"/>
  <c r="P125" i="1"/>
  <c r="N126" i="1"/>
  <c r="O126" i="1"/>
  <c r="P126" i="1"/>
  <c r="N127" i="1"/>
  <c r="O127" i="1"/>
  <c r="P127" i="1"/>
  <c r="N128" i="1"/>
  <c r="O128" i="1"/>
  <c r="P128" i="1"/>
  <c r="N129" i="1"/>
  <c r="O129" i="1"/>
  <c r="P129" i="1"/>
  <c r="N130" i="1"/>
  <c r="O130" i="1"/>
  <c r="P130" i="1"/>
  <c r="N131" i="1"/>
  <c r="O131" i="1"/>
  <c r="P131" i="1"/>
  <c r="N132" i="1"/>
  <c r="O132" i="1"/>
  <c r="P132" i="1"/>
  <c r="N133" i="1"/>
  <c r="O133" i="1"/>
  <c r="P133" i="1"/>
  <c r="N134" i="1"/>
  <c r="O134" i="1"/>
  <c r="P134" i="1"/>
  <c r="N135" i="1"/>
  <c r="O135" i="1"/>
  <c r="P135" i="1"/>
  <c r="N136" i="1"/>
  <c r="O136" i="1"/>
  <c r="P136" i="1"/>
  <c r="N137" i="1"/>
  <c r="O137" i="1"/>
  <c r="P137" i="1"/>
  <c r="N138" i="1"/>
  <c r="O138" i="1"/>
  <c r="P138" i="1"/>
  <c r="N139" i="1"/>
  <c r="O139" i="1"/>
  <c r="P139" i="1"/>
  <c r="N140" i="1"/>
  <c r="O140" i="1"/>
  <c r="P140" i="1"/>
  <c r="N141" i="1"/>
  <c r="O141" i="1"/>
  <c r="P141" i="1"/>
  <c r="N142" i="1"/>
  <c r="O142" i="1"/>
  <c r="P142" i="1"/>
  <c r="N143" i="1"/>
  <c r="O143" i="1"/>
  <c r="P143" i="1"/>
  <c r="N144" i="1"/>
  <c r="O144" i="1"/>
  <c r="P144" i="1"/>
  <c r="N145" i="1"/>
  <c r="O145" i="1"/>
  <c r="P145" i="1"/>
  <c r="N146" i="1"/>
  <c r="O146" i="1"/>
  <c r="P146" i="1"/>
  <c r="N147" i="1"/>
  <c r="O147" i="1"/>
  <c r="P147" i="1"/>
  <c r="N148" i="1"/>
  <c r="O148" i="1"/>
  <c r="P148" i="1"/>
  <c r="N149" i="1"/>
  <c r="O149" i="1"/>
  <c r="P149" i="1"/>
  <c r="N150" i="1"/>
  <c r="O150" i="1"/>
  <c r="P150" i="1"/>
  <c r="N151" i="1"/>
  <c r="O151" i="1"/>
  <c r="P151" i="1"/>
  <c r="N152" i="1"/>
  <c r="O152" i="1"/>
  <c r="P152" i="1"/>
  <c r="N153" i="1"/>
  <c r="O153" i="1"/>
  <c r="P153" i="1"/>
  <c r="N154" i="1"/>
  <c r="O154" i="1"/>
  <c r="P154" i="1"/>
  <c r="N155" i="1"/>
  <c r="O155" i="1"/>
  <c r="P155" i="1"/>
  <c r="N156" i="1"/>
  <c r="O156" i="1"/>
  <c r="P156" i="1"/>
  <c r="N157" i="1"/>
  <c r="O157" i="1"/>
  <c r="P157" i="1"/>
  <c r="N158" i="1"/>
  <c r="O158" i="1"/>
  <c r="P158" i="1"/>
  <c r="N159" i="1"/>
  <c r="O159" i="1"/>
  <c r="P159" i="1"/>
  <c r="N160" i="1"/>
  <c r="O160" i="1"/>
  <c r="P160" i="1"/>
  <c r="N161" i="1"/>
  <c r="O161" i="1"/>
  <c r="P161" i="1"/>
  <c r="N162" i="1"/>
  <c r="O162" i="1"/>
  <c r="P162" i="1"/>
  <c r="N163" i="1"/>
  <c r="O163" i="1"/>
  <c r="P163" i="1"/>
  <c r="N164" i="1"/>
  <c r="O164" i="1"/>
  <c r="P164" i="1"/>
  <c r="N165" i="1"/>
  <c r="O165" i="1"/>
  <c r="P165" i="1"/>
  <c r="N166" i="1"/>
  <c r="O166" i="1"/>
  <c r="P166" i="1"/>
  <c r="N167" i="1"/>
  <c r="O167" i="1"/>
  <c r="P167" i="1"/>
  <c r="N168" i="1"/>
  <c r="O168" i="1"/>
  <c r="P168" i="1"/>
  <c r="N169" i="1"/>
  <c r="O169" i="1"/>
  <c r="P169" i="1"/>
  <c r="N170" i="1"/>
  <c r="O170" i="1"/>
  <c r="P170" i="1"/>
  <c r="N171" i="1"/>
  <c r="O171" i="1"/>
  <c r="P171" i="1"/>
  <c r="N172" i="1"/>
  <c r="O172" i="1"/>
  <c r="P172" i="1"/>
  <c r="N173" i="1"/>
  <c r="O173" i="1"/>
  <c r="P173" i="1"/>
  <c r="N174" i="1"/>
  <c r="O174" i="1"/>
  <c r="P174" i="1"/>
  <c r="N175" i="1"/>
  <c r="O175" i="1"/>
  <c r="P175" i="1"/>
  <c r="N176" i="1"/>
  <c r="O176" i="1"/>
  <c r="P176" i="1"/>
  <c r="N177" i="1"/>
  <c r="O177" i="1"/>
  <c r="P177" i="1"/>
  <c r="N178" i="1"/>
  <c r="O178" i="1"/>
  <c r="P178" i="1"/>
  <c r="N179" i="1"/>
  <c r="O179" i="1"/>
  <c r="P179" i="1"/>
  <c r="N180" i="1"/>
  <c r="O180" i="1"/>
  <c r="P180" i="1"/>
  <c r="N181" i="1"/>
  <c r="O181" i="1"/>
  <c r="P181" i="1"/>
  <c r="N182" i="1"/>
  <c r="O182" i="1"/>
  <c r="P182" i="1"/>
  <c r="N183" i="1"/>
  <c r="O183" i="1"/>
  <c r="P183" i="1"/>
  <c r="N184" i="1"/>
  <c r="O184" i="1"/>
  <c r="P184" i="1"/>
  <c r="N185" i="1"/>
  <c r="O185" i="1"/>
  <c r="P185" i="1"/>
  <c r="N186" i="1"/>
  <c r="O186" i="1"/>
  <c r="P186" i="1"/>
  <c r="N187" i="1"/>
  <c r="O187" i="1"/>
  <c r="P187" i="1"/>
  <c r="N188" i="1"/>
  <c r="O188" i="1"/>
  <c r="P188" i="1"/>
  <c r="N189" i="1"/>
  <c r="O189" i="1"/>
  <c r="P189" i="1"/>
  <c r="N190" i="1"/>
  <c r="O190" i="1"/>
  <c r="P190" i="1"/>
  <c r="N191" i="1"/>
  <c r="O191" i="1"/>
  <c r="P191" i="1"/>
  <c r="N192" i="1"/>
  <c r="O192" i="1"/>
  <c r="P192" i="1"/>
  <c r="N193" i="1"/>
  <c r="O193" i="1"/>
  <c r="P193" i="1"/>
  <c r="N194" i="1"/>
  <c r="O194" i="1"/>
  <c r="P194" i="1"/>
  <c r="N195" i="1"/>
  <c r="O195" i="1"/>
  <c r="P195" i="1"/>
  <c r="N196" i="1"/>
  <c r="O196" i="1"/>
  <c r="P196" i="1"/>
  <c r="N197" i="1"/>
  <c r="O197" i="1"/>
  <c r="P197" i="1"/>
  <c r="N198" i="1"/>
  <c r="O198" i="1"/>
  <c r="P198" i="1"/>
  <c r="N199" i="1"/>
  <c r="O199" i="1"/>
  <c r="P199" i="1"/>
  <c r="N200" i="1"/>
  <c r="O200" i="1"/>
  <c r="P200" i="1"/>
  <c r="N201" i="1"/>
  <c r="O201" i="1"/>
  <c r="P201" i="1"/>
  <c r="N202" i="1"/>
  <c r="O202" i="1"/>
  <c r="P202" i="1"/>
  <c r="N203" i="1"/>
  <c r="O203" i="1"/>
  <c r="P203" i="1"/>
  <c r="N204" i="1"/>
  <c r="O204" i="1"/>
  <c r="P204" i="1"/>
  <c r="N205" i="1"/>
  <c r="O205" i="1"/>
  <c r="P205" i="1"/>
  <c r="N206" i="1"/>
  <c r="O206" i="1"/>
  <c r="P206" i="1"/>
  <c r="N207" i="1"/>
  <c r="O207" i="1"/>
  <c r="P207" i="1"/>
  <c r="N208" i="1"/>
  <c r="O208" i="1"/>
  <c r="P208" i="1"/>
  <c r="N209" i="1"/>
  <c r="O209" i="1"/>
  <c r="P209" i="1"/>
  <c r="N210" i="1"/>
  <c r="O210" i="1"/>
  <c r="P210" i="1"/>
  <c r="N211" i="1"/>
  <c r="O211" i="1"/>
  <c r="P211" i="1"/>
  <c r="N212" i="1"/>
  <c r="O212" i="1"/>
  <c r="P212" i="1"/>
  <c r="N213" i="1"/>
  <c r="O213" i="1"/>
  <c r="P213" i="1"/>
  <c r="N214" i="1"/>
  <c r="O214" i="1"/>
  <c r="P214" i="1"/>
  <c r="N215" i="1"/>
  <c r="O215" i="1"/>
  <c r="P215" i="1"/>
  <c r="N216" i="1"/>
  <c r="O216" i="1"/>
  <c r="P216" i="1"/>
  <c r="N217" i="1"/>
  <c r="O217" i="1"/>
  <c r="P217" i="1"/>
  <c r="N218" i="1"/>
  <c r="O218" i="1"/>
  <c r="P218" i="1"/>
  <c r="N219" i="1"/>
  <c r="O219" i="1"/>
  <c r="P219" i="1"/>
  <c r="N220" i="1"/>
  <c r="O220" i="1"/>
  <c r="P220" i="1"/>
  <c r="N221" i="1"/>
  <c r="O221" i="1"/>
  <c r="P221" i="1"/>
  <c r="N222" i="1"/>
  <c r="O222" i="1"/>
  <c r="P222" i="1"/>
  <c r="N223" i="1"/>
  <c r="O223" i="1"/>
  <c r="P223" i="1"/>
  <c r="N224" i="1"/>
  <c r="O224" i="1"/>
  <c r="P224" i="1"/>
  <c r="N225" i="1"/>
  <c r="O225" i="1"/>
  <c r="P225" i="1"/>
  <c r="N226" i="1"/>
  <c r="O226" i="1"/>
  <c r="P226" i="1"/>
  <c r="N227" i="1"/>
  <c r="O227" i="1"/>
  <c r="P227" i="1"/>
  <c r="N228" i="1"/>
  <c r="O228" i="1"/>
  <c r="P228" i="1"/>
  <c r="N229" i="1"/>
  <c r="O229" i="1"/>
  <c r="P229" i="1"/>
  <c r="N230" i="1"/>
  <c r="O230" i="1"/>
  <c r="P230" i="1"/>
  <c r="N231" i="1"/>
  <c r="O231" i="1"/>
  <c r="P231" i="1"/>
  <c r="N232" i="1"/>
  <c r="O232" i="1"/>
  <c r="P232" i="1"/>
  <c r="N233" i="1"/>
  <c r="O233" i="1"/>
  <c r="P233" i="1"/>
  <c r="N234" i="1"/>
  <c r="O234" i="1"/>
  <c r="P234" i="1"/>
  <c r="N235" i="1"/>
  <c r="O235" i="1"/>
  <c r="P235" i="1"/>
  <c r="N236" i="1"/>
  <c r="O236" i="1"/>
  <c r="P236" i="1"/>
  <c r="N237" i="1"/>
  <c r="O237" i="1"/>
  <c r="P237" i="1"/>
  <c r="N238" i="1"/>
  <c r="O238" i="1"/>
  <c r="P238" i="1"/>
  <c r="N239" i="1"/>
  <c r="O239" i="1"/>
  <c r="P239" i="1"/>
  <c r="N240" i="1"/>
  <c r="O240" i="1"/>
  <c r="P240" i="1"/>
  <c r="N241" i="1"/>
  <c r="O241" i="1"/>
  <c r="P241" i="1"/>
  <c r="N242" i="1"/>
  <c r="O242" i="1"/>
  <c r="P242" i="1"/>
  <c r="N243" i="1"/>
  <c r="O243" i="1"/>
  <c r="P243" i="1"/>
  <c r="N244" i="1"/>
  <c r="O244" i="1"/>
  <c r="P244" i="1"/>
  <c r="N245" i="1"/>
  <c r="O245" i="1"/>
  <c r="P245" i="1"/>
  <c r="N246" i="1"/>
  <c r="O246" i="1"/>
  <c r="P246" i="1"/>
  <c r="N247" i="1"/>
  <c r="O247" i="1"/>
  <c r="P247" i="1"/>
  <c r="N248" i="1"/>
  <c r="O248" i="1"/>
  <c r="P248" i="1"/>
  <c r="N249" i="1"/>
  <c r="O249" i="1"/>
  <c r="P249" i="1"/>
  <c r="N250" i="1"/>
  <c r="O250" i="1"/>
  <c r="P250" i="1"/>
  <c r="N251" i="1"/>
  <c r="O251" i="1"/>
  <c r="P251" i="1"/>
  <c r="O2" i="1"/>
  <c r="P2" i="1"/>
  <c r="N2" i="1"/>
  <c r="R254" i="1"/>
  <c r="F3" i="1"/>
  <c r="G3" i="1"/>
  <c r="H3" i="1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79" i="1"/>
  <c r="G79" i="1"/>
  <c r="H79" i="1"/>
  <c r="F80" i="1"/>
  <c r="G80" i="1"/>
  <c r="H80" i="1"/>
  <c r="F81" i="1"/>
  <c r="G81" i="1"/>
  <c r="H81" i="1"/>
  <c r="F82" i="1"/>
  <c r="G82" i="1"/>
  <c r="H82" i="1"/>
  <c r="F83" i="1"/>
  <c r="G83" i="1"/>
  <c r="H83" i="1"/>
  <c r="F84" i="1"/>
  <c r="G84" i="1"/>
  <c r="H84" i="1"/>
  <c r="F85" i="1"/>
  <c r="G85" i="1"/>
  <c r="H85" i="1"/>
  <c r="F86" i="1"/>
  <c r="G86" i="1"/>
  <c r="H86" i="1"/>
  <c r="F87" i="1"/>
  <c r="G87" i="1"/>
  <c r="H87" i="1"/>
  <c r="F88" i="1"/>
  <c r="G88" i="1"/>
  <c r="H88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F98" i="1"/>
  <c r="G98" i="1"/>
  <c r="H98" i="1"/>
  <c r="F99" i="1"/>
  <c r="G99" i="1"/>
  <c r="H99" i="1"/>
  <c r="F100" i="1"/>
  <c r="G100" i="1"/>
  <c r="H100" i="1"/>
  <c r="F101" i="1"/>
  <c r="G101" i="1"/>
  <c r="H101" i="1"/>
  <c r="F102" i="1"/>
  <c r="G102" i="1"/>
  <c r="H102" i="1"/>
  <c r="F103" i="1"/>
  <c r="G103" i="1"/>
  <c r="H103" i="1"/>
  <c r="F104" i="1"/>
  <c r="G104" i="1"/>
  <c r="H104" i="1"/>
  <c r="F105" i="1"/>
  <c r="G105" i="1"/>
  <c r="H105" i="1"/>
  <c r="F106" i="1"/>
  <c r="G106" i="1"/>
  <c r="H106" i="1"/>
  <c r="F107" i="1"/>
  <c r="G107" i="1"/>
  <c r="H107" i="1"/>
  <c r="F108" i="1"/>
  <c r="G108" i="1"/>
  <c r="H108" i="1"/>
  <c r="F109" i="1"/>
  <c r="G109" i="1"/>
  <c r="H109" i="1"/>
  <c r="F110" i="1"/>
  <c r="G110" i="1"/>
  <c r="H110" i="1"/>
  <c r="F111" i="1"/>
  <c r="G111" i="1"/>
  <c r="H111" i="1"/>
  <c r="F112" i="1"/>
  <c r="G112" i="1"/>
  <c r="H112" i="1"/>
  <c r="F113" i="1"/>
  <c r="G113" i="1"/>
  <c r="H113" i="1"/>
  <c r="F114" i="1"/>
  <c r="G114" i="1"/>
  <c r="H114" i="1"/>
  <c r="F115" i="1"/>
  <c r="G115" i="1"/>
  <c r="H115" i="1"/>
  <c r="F116" i="1"/>
  <c r="G116" i="1"/>
  <c r="H116" i="1"/>
  <c r="F117" i="1"/>
  <c r="G117" i="1"/>
  <c r="H117" i="1"/>
  <c r="F118" i="1"/>
  <c r="G118" i="1"/>
  <c r="H118" i="1"/>
  <c r="F119" i="1"/>
  <c r="G119" i="1"/>
  <c r="H119" i="1"/>
  <c r="F120" i="1"/>
  <c r="G120" i="1"/>
  <c r="H120" i="1"/>
  <c r="F121" i="1"/>
  <c r="G121" i="1"/>
  <c r="H121" i="1"/>
  <c r="F122" i="1"/>
  <c r="G122" i="1"/>
  <c r="H122" i="1"/>
  <c r="F123" i="1"/>
  <c r="G123" i="1"/>
  <c r="H123" i="1"/>
  <c r="F124" i="1"/>
  <c r="G124" i="1"/>
  <c r="H124" i="1"/>
  <c r="F125" i="1"/>
  <c r="G125" i="1"/>
  <c r="H125" i="1"/>
  <c r="F126" i="1"/>
  <c r="G126" i="1"/>
  <c r="H126" i="1"/>
  <c r="F127" i="1"/>
  <c r="G127" i="1"/>
  <c r="H127" i="1"/>
  <c r="F128" i="1"/>
  <c r="G128" i="1"/>
  <c r="H128" i="1"/>
  <c r="F129" i="1"/>
  <c r="G129" i="1"/>
  <c r="H129" i="1"/>
  <c r="F130" i="1"/>
  <c r="G130" i="1"/>
  <c r="H130" i="1"/>
  <c r="F131" i="1"/>
  <c r="G131" i="1"/>
  <c r="H131" i="1"/>
  <c r="F132" i="1"/>
  <c r="G132" i="1"/>
  <c r="H132" i="1"/>
  <c r="F133" i="1"/>
  <c r="G133" i="1"/>
  <c r="H133" i="1"/>
  <c r="F134" i="1"/>
  <c r="G134" i="1"/>
  <c r="H134" i="1"/>
  <c r="F135" i="1"/>
  <c r="G135" i="1"/>
  <c r="H135" i="1"/>
  <c r="F136" i="1"/>
  <c r="G136" i="1"/>
  <c r="H136" i="1"/>
  <c r="F137" i="1"/>
  <c r="G137" i="1"/>
  <c r="H137" i="1"/>
  <c r="F138" i="1"/>
  <c r="G138" i="1"/>
  <c r="H138" i="1"/>
  <c r="F139" i="1"/>
  <c r="G139" i="1"/>
  <c r="H139" i="1"/>
  <c r="F140" i="1"/>
  <c r="G140" i="1"/>
  <c r="H140" i="1"/>
  <c r="F141" i="1"/>
  <c r="G141" i="1"/>
  <c r="H141" i="1"/>
  <c r="F142" i="1"/>
  <c r="G142" i="1"/>
  <c r="H142" i="1"/>
  <c r="F143" i="1"/>
  <c r="G143" i="1"/>
  <c r="H143" i="1"/>
  <c r="F144" i="1"/>
  <c r="G144" i="1"/>
  <c r="H144" i="1"/>
  <c r="F145" i="1"/>
  <c r="G145" i="1"/>
  <c r="H145" i="1"/>
  <c r="F146" i="1"/>
  <c r="G146" i="1"/>
  <c r="H146" i="1"/>
  <c r="F147" i="1"/>
  <c r="G147" i="1"/>
  <c r="H147" i="1"/>
  <c r="F148" i="1"/>
  <c r="G148" i="1"/>
  <c r="H148" i="1"/>
  <c r="F149" i="1"/>
  <c r="G149" i="1"/>
  <c r="H149" i="1"/>
  <c r="F150" i="1"/>
  <c r="G150" i="1"/>
  <c r="H150" i="1"/>
  <c r="F151" i="1"/>
  <c r="G151" i="1"/>
  <c r="H151" i="1"/>
  <c r="F152" i="1"/>
  <c r="G152" i="1"/>
  <c r="H152" i="1"/>
  <c r="F153" i="1"/>
  <c r="G153" i="1"/>
  <c r="H153" i="1"/>
  <c r="F154" i="1"/>
  <c r="G154" i="1"/>
  <c r="H154" i="1"/>
  <c r="F155" i="1"/>
  <c r="G155" i="1"/>
  <c r="H155" i="1"/>
  <c r="F156" i="1"/>
  <c r="G156" i="1"/>
  <c r="H156" i="1"/>
  <c r="F157" i="1"/>
  <c r="G157" i="1"/>
  <c r="H157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F162" i="1"/>
  <c r="G162" i="1"/>
  <c r="H162" i="1"/>
  <c r="F163" i="1"/>
  <c r="G163" i="1"/>
  <c r="H163" i="1"/>
  <c r="F164" i="1"/>
  <c r="G164" i="1"/>
  <c r="H164" i="1"/>
  <c r="F165" i="1"/>
  <c r="G165" i="1"/>
  <c r="H165" i="1"/>
  <c r="F166" i="1"/>
  <c r="G166" i="1"/>
  <c r="H166" i="1"/>
  <c r="F167" i="1"/>
  <c r="G167" i="1"/>
  <c r="H167" i="1"/>
  <c r="F168" i="1"/>
  <c r="G168" i="1"/>
  <c r="H168" i="1"/>
  <c r="F169" i="1"/>
  <c r="G169" i="1"/>
  <c r="H169" i="1"/>
  <c r="F170" i="1"/>
  <c r="G170" i="1"/>
  <c r="H170" i="1"/>
  <c r="F171" i="1"/>
  <c r="G171" i="1"/>
  <c r="H171" i="1"/>
  <c r="F172" i="1"/>
  <c r="G172" i="1"/>
  <c r="H172" i="1"/>
  <c r="F173" i="1"/>
  <c r="G173" i="1"/>
  <c r="H173" i="1"/>
  <c r="F174" i="1"/>
  <c r="G174" i="1"/>
  <c r="H174" i="1"/>
  <c r="F175" i="1"/>
  <c r="G175" i="1"/>
  <c r="H175" i="1"/>
  <c r="F176" i="1"/>
  <c r="G176" i="1"/>
  <c r="H176" i="1"/>
  <c r="F177" i="1"/>
  <c r="G177" i="1"/>
  <c r="H177" i="1"/>
  <c r="F178" i="1"/>
  <c r="G178" i="1"/>
  <c r="H178" i="1"/>
  <c r="F179" i="1"/>
  <c r="G179" i="1"/>
  <c r="H179" i="1"/>
  <c r="F180" i="1"/>
  <c r="G180" i="1"/>
  <c r="H180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5" i="1"/>
  <c r="G185" i="1"/>
  <c r="H185" i="1"/>
  <c r="F186" i="1"/>
  <c r="G186" i="1"/>
  <c r="H186" i="1"/>
  <c r="F187" i="1"/>
  <c r="G187" i="1"/>
  <c r="H187" i="1"/>
  <c r="F188" i="1"/>
  <c r="G188" i="1"/>
  <c r="H188" i="1"/>
  <c r="F189" i="1"/>
  <c r="G189" i="1"/>
  <c r="H189" i="1"/>
  <c r="F190" i="1"/>
  <c r="G190" i="1"/>
  <c r="H190" i="1"/>
  <c r="F191" i="1"/>
  <c r="G191" i="1"/>
  <c r="H191" i="1"/>
  <c r="F192" i="1"/>
  <c r="G192" i="1"/>
  <c r="H192" i="1"/>
  <c r="F193" i="1"/>
  <c r="G193" i="1"/>
  <c r="H193" i="1"/>
  <c r="F194" i="1"/>
  <c r="G194" i="1"/>
  <c r="H194" i="1"/>
  <c r="F195" i="1"/>
  <c r="G195" i="1"/>
  <c r="H195" i="1"/>
  <c r="F196" i="1"/>
  <c r="G196" i="1"/>
  <c r="H196" i="1"/>
  <c r="F197" i="1"/>
  <c r="G197" i="1"/>
  <c r="H197" i="1"/>
  <c r="F198" i="1"/>
  <c r="G198" i="1"/>
  <c r="H198" i="1"/>
  <c r="F199" i="1"/>
  <c r="G199" i="1"/>
  <c r="H199" i="1"/>
  <c r="F200" i="1"/>
  <c r="G200" i="1"/>
  <c r="H200" i="1"/>
  <c r="F201" i="1"/>
  <c r="G201" i="1"/>
  <c r="H201" i="1"/>
  <c r="F202" i="1"/>
  <c r="G202" i="1"/>
  <c r="H202" i="1"/>
  <c r="F203" i="1"/>
  <c r="G203" i="1"/>
  <c r="H203" i="1"/>
  <c r="F204" i="1"/>
  <c r="G204" i="1"/>
  <c r="H204" i="1"/>
  <c r="F205" i="1"/>
  <c r="G205" i="1"/>
  <c r="H205" i="1"/>
  <c r="F206" i="1"/>
  <c r="G206" i="1"/>
  <c r="H206" i="1"/>
  <c r="F207" i="1"/>
  <c r="G207" i="1"/>
  <c r="H207" i="1"/>
  <c r="F208" i="1"/>
  <c r="G208" i="1"/>
  <c r="H208" i="1"/>
  <c r="F209" i="1"/>
  <c r="G209" i="1"/>
  <c r="H209" i="1"/>
  <c r="F210" i="1"/>
  <c r="G210" i="1"/>
  <c r="H210" i="1"/>
  <c r="F211" i="1"/>
  <c r="G211" i="1"/>
  <c r="H211" i="1"/>
  <c r="F212" i="1"/>
  <c r="G212" i="1"/>
  <c r="H212" i="1"/>
  <c r="F213" i="1"/>
  <c r="G213" i="1"/>
  <c r="H213" i="1"/>
  <c r="F214" i="1"/>
  <c r="G214" i="1"/>
  <c r="H214" i="1"/>
  <c r="F215" i="1"/>
  <c r="G215" i="1"/>
  <c r="H215" i="1"/>
  <c r="F216" i="1"/>
  <c r="G216" i="1"/>
  <c r="H216" i="1"/>
  <c r="F217" i="1"/>
  <c r="G217" i="1"/>
  <c r="H217" i="1"/>
  <c r="F218" i="1"/>
  <c r="G218" i="1"/>
  <c r="H218" i="1"/>
  <c r="F219" i="1"/>
  <c r="G219" i="1"/>
  <c r="H219" i="1"/>
  <c r="F220" i="1"/>
  <c r="G220" i="1"/>
  <c r="H220" i="1"/>
  <c r="F221" i="1"/>
  <c r="G221" i="1"/>
  <c r="H221" i="1"/>
  <c r="F222" i="1"/>
  <c r="G222" i="1"/>
  <c r="H222" i="1"/>
  <c r="F223" i="1"/>
  <c r="G223" i="1"/>
  <c r="H223" i="1"/>
  <c r="F224" i="1"/>
  <c r="G224" i="1"/>
  <c r="H224" i="1"/>
  <c r="F225" i="1"/>
  <c r="G225" i="1"/>
  <c r="H225" i="1"/>
  <c r="F226" i="1"/>
  <c r="G226" i="1"/>
  <c r="H226" i="1"/>
  <c r="F227" i="1"/>
  <c r="G227" i="1"/>
  <c r="H227" i="1"/>
  <c r="F228" i="1"/>
  <c r="G228" i="1"/>
  <c r="H228" i="1"/>
  <c r="F229" i="1"/>
  <c r="G229" i="1"/>
  <c r="H229" i="1"/>
  <c r="F230" i="1"/>
  <c r="G230" i="1"/>
  <c r="H230" i="1"/>
  <c r="F231" i="1"/>
  <c r="G231" i="1"/>
  <c r="H231" i="1"/>
  <c r="F232" i="1"/>
  <c r="G232" i="1"/>
  <c r="H232" i="1"/>
  <c r="F233" i="1"/>
  <c r="G233" i="1"/>
  <c r="H233" i="1"/>
  <c r="F234" i="1"/>
  <c r="G234" i="1"/>
  <c r="H234" i="1"/>
  <c r="F235" i="1"/>
  <c r="G235" i="1"/>
  <c r="H235" i="1"/>
  <c r="F236" i="1"/>
  <c r="G236" i="1"/>
  <c r="H236" i="1"/>
  <c r="F237" i="1"/>
  <c r="G237" i="1"/>
  <c r="H237" i="1"/>
  <c r="F238" i="1"/>
  <c r="G238" i="1"/>
  <c r="H238" i="1"/>
  <c r="F239" i="1"/>
  <c r="G239" i="1"/>
  <c r="H239" i="1"/>
  <c r="F240" i="1"/>
  <c r="G240" i="1"/>
  <c r="H240" i="1"/>
  <c r="F241" i="1"/>
  <c r="G241" i="1"/>
  <c r="H241" i="1"/>
  <c r="F242" i="1"/>
  <c r="G242" i="1"/>
  <c r="H242" i="1"/>
  <c r="F243" i="1"/>
  <c r="G243" i="1"/>
  <c r="H243" i="1"/>
  <c r="F244" i="1"/>
  <c r="G244" i="1"/>
  <c r="H244" i="1"/>
  <c r="F245" i="1"/>
  <c r="G245" i="1"/>
  <c r="H245" i="1"/>
  <c r="F246" i="1"/>
  <c r="G246" i="1"/>
  <c r="H246" i="1"/>
  <c r="F247" i="1"/>
  <c r="G247" i="1"/>
  <c r="H247" i="1"/>
  <c r="F248" i="1"/>
  <c r="G248" i="1"/>
  <c r="H248" i="1"/>
  <c r="F249" i="1"/>
  <c r="G249" i="1"/>
  <c r="H249" i="1"/>
  <c r="F250" i="1"/>
  <c r="G250" i="1"/>
  <c r="H250" i="1"/>
  <c r="F251" i="1"/>
  <c r="G251" i="1"/>
  <c r="H251" i="1"/>
  <c r="G2" i="1"/>
  <c r="H2" i="1"/>
  <c r="F2" i="1"/>
  <c r="AI57" i="2" l="1"/>
  <c r="AE57" i="2"/>
  <c r="AG56" i="2"/>
  <c r="AA56" i="2"/>
  <c r="AC56" i="2"/>
  <c r="AI55" i="2"/>
  <c r="AE55" i="2"/>
  <c r="AG54" i="2"/>
  <c r="AA54" i="2"/>
  <c r="AC54" i="2"/>
  <c r="AI53" i="2"/>
  <c r="AE53" i="2"/>
  <c r="AG52" i="2"/>
  <c r="AA52" i="2"/>
  <c r="AC52" i="2"/>
  <c r="AI51" i="2"/>
  <c r="AE51" i="2"/>
  <c r="AG50" i="2"/>
  <c r="AA50" i="2"/>
  <c r="AC50" i="2"/>
  <c r="AI49" i="2"/>
  <c r="AE49" i="2"/>
  <c r="AG48" i="2"/>
  <c r="AA48" i="2"/>
  <c r="AC48" i="2"/>
  <c r="AI47" i="2"/>
  <c r="AE47" i="2"/>
  <c r="AG46" i="2"/>
  <c r="AA46" i="2"/>
  <c r="AC46" i="2"/>
  <c r="AI45" i="2"/>
  <c r="AE45" i="2"/>
  <c r="AG44" i="2"/>
  <c r="Z44" i="2"/>
  <c r="AB44" i="2"/>
  <c r="AA44" i="2"/>
  <c r="AC44" i="2"/>
  <c r="AI43" i="2"/>
  <c r="AD43" i="2"/>
  <c r="AF43" i="2"/>
  <c r="AE43" i="2"/>
  <c r="AH42" i="2"/>
  <c r="AG42" i="2"/>
  <c r="Z42" i="2"/>
  <c r="AB42" i="2"/>
  <c r="AA42" i="2"/>
  <c r="AC42" i="2"/>
  <c r="AI41" i="2"/>
  <c r="AD41" i="2"/>
  <c r="AF41" i="2"/>
  <c r="AE41" i="2"/>
  <c r="AH40" i="2"/>
  <c r="AG40" i="2"/>
  <c r="Z40" i="2"/>
  <c r="AB40" i="2"/>
  <c r="AC40" i="2"/>
  <c r="AA40" i="2"/>
  <c r="AI39" i="2"/>
  <c r="AD39" i="2"/>
  <c r="AF39" i="2"/>
  <c r="AE39" i="2"/>
  <c r="AH38" i="2"/>
  <c r="AG38" i="2"/>
  <c r="Z38" i="2"/>
  <c r="AB38" i="2"/>
  <c r="AC38" i="2"/>
  <c r="AA38" i="2"/>
  <c r="AI37" i="2"/>
  <c r="AD37" i="2"/>
  <c r="AF37" i="2"/>
  <c r="AE37" i="2"/>
  <c r="AH36" i="2"/>
  <c r="AG36" i="2"/>
  <c r="Z36" i="2"/>
  <c r="AB36" i="2"/>
  <c r="AC36" i="2"/>
  <c r="AA36" i="2"/>
  <c r="AI35" i="2"/>
  <c r="AD35" i="2"/>
  <c r="AF35" i="2"/>
  <c r="AE35" i="2"/>
  <c r="AH34" i="2"/>
  <c r="AG34" i="2"/>
  <c r="Z34" i="2"/>
  <c r="AB34" i="2"/>
  <c r="AC34" i="2"/>
  <c r="AA34" i="2"/>
  <c r="AI33" i="2"/>
  <c r="AD33" i="2"/>
  <c r="AF33" i="2"/>
  <c r="AE33" i="2"/>
  <c r="AH32" i="2"/>
  <c r="AG32" i="2"/>
  <c r="Z32" i="2"/>
  <c r="AB32" i="2"/>
  <c r="AC32" i="2"/>
  <c r="AA32" i="2"/>
  <c r="AI31" i="2"/>
  <c r="AD31" i="2"/>
  <c r="AF31" i="2"/>
  <c r="AE31" i="2"/>
  <c r="AH30" i="2"/>
  <c r="AG30" i="2"/>
  <c r="Z30" i="2"/>
  <c r="AB30" i="2"/>
  <c r="AC30" i="2"/>
  <c r="AA30" i="2"/>
  <c r="AI29" i="2"/>
  <c r="AD29" i="2"/>
  <c r="AF29" i="2"/>
  <c r="AE29" i="2"/>
  <c r="AH28" i="2"/>
  <c r="AG28" i="2"/>
  <c r="Z28" i="2"/>
  <c r="AB28" i="2"/>
  <c r="AC28" i="2"/>
  <c r="AA28" i="2"/>
  <c r="AI27" i="2"/>
  <c r="AD27" i="2"/>
  <c r="AF27" i="2"/>
  <c r="AE27" i="2"/>
  <c r="AH26" i="2"/>
  <c r="AG26" i="2"/>
  <c r="Z26" i="2"/>
  <c r="AB26" i="2"/>
  <c r="AC26" i="2"/>
  <c r="AA26" i="2"/>
  <c r="AI25" i="2"/>
  <c r="AD25" i="2"/>
  <c r="AF25" i="2"/>
  <c r="AE25" i="2"/>
  <c r="AH24" i="2"/>
  <c r="AG24" i="2"/>
  <c r="Z24" i="2"/>
  <c r="AB24" i="2"/>
  <c r="AC24" i="2"/>
  <c r="AA24" i="2"/>
  <c r="AI23" i="2"/>
  <c r="AD23" i="2"/>
  <c r="AF23" i="2"/>
  <c r="AE23" i="2"/>
  <c r="AH22" i="2"/>
  <c r="AG22" i="2"/>
  <c r="Z22" i="2"/>
  <c r="AB22" i="2"/>
  <c r="AC22" i="2"/>
  <c r="AA22" i="2"/>
  <c r="AI21" i="2"/>
  <c r="AI19" i="2"/>
  <c r="AI17" i="2"/>
  <c r="AI15" i="2"/>
  <c r="AH57" i="2"/>
  <c r="AD57" i="2"/>
  <c r="AB56" i="2"/>
  <c r="AH55" i="2"/>
  <c r="AD55" i="2"/>
  <c r="AB54" i="2"/>
  <c r="AH53" i="2"/>
  <c r="AD53" i="2"/>
  <c r="AB52" i="2"/>
  <c r="AH51" i="2"/>
  <c r="AD51" i="2"/>
  <c r="AB50" i="2"/>
  <c r="AH49" i="2"/>
  <c r="AD49" i="2"/>
  <c r="AB48" i="2"/>
  <c r="AH47" i="2"/>
  <c r="AD47" i="2"/>
  <c r="AB46" i="2"/>
  <c r="AH45" i="2"/>
  <c r="AD45" i="2"/>
  <c r="AA57" i="2"/>
  <c r="AC57" i="2"/>
  <c r="AE56" i="2"/>
  <c r="AA55" i="2"/>
  <c r="AC55" i="2"/>
  <c r="AE54" i="2"/>
  <c r="AA53" i="2"/>
  <c r="AC53" i="2"/>
  <c r="AE52" i="2"/>
  <c r="AA51" i="2"/>
  <c r="AC51" i="2"/>
  <c r="AE50" i="2"/>
  <c r="AA49" i="2"/>
  <c r="AC49" i="2"/>
  <c r="AE48" i="2"/>
  <c r="AA47" i="2"/>
  <c r="AC47" i="2"/>
  <c r="AE46" i="2"/>
  <c r="AA45" i="2"/>
  <c r="AC45" i="2"/>
  <c r="AD44" i="2"/>
  <c r="AF44" i="2"/>
  <c r="AE44" i="2"/>
  <c r="AH43" i="2"/>
  <c r="AG43" i="2"/>
  <c r="Z43" i="2"/>
  <c r="AB43" i="2"/>
  <c r="AA43" i="2"/>
  <c r="AC43" i="2"/>
  <c r="AD42" i="2"/>
  <c r="AF42" i="2"/>
  <c r="AE42" i="2"/>
  <c r="AH41" i="2"/>
  <c r="AG41" i="2"/>
  <c r="Z41" i="2"/>
  <c r="AB41" i="2"/>
  <c r="AA41" i="2"/>
  <c r="AC41" i="2"/>
  <c r="AD40" i="2"/>
  <c r="AF40" i="2"/>
  <c r="AE40" i="2"/>
  <c r="AH39" i="2"/>
  <c r="AG39" i="2"/>
  <c r="Z39" i="2"/>
  <c r="AB39" i="2"/>
  <c r="AA39" i="2"/>
  <c r="AC39" i="2"/>
  <c r="AD38" i="2"/>
  <c r="AF38" i="2"/>
  <c r="AE38" i="2"/>
  <c r="AH37" i="2"/>
  <c r="AG37" i="2"/>
  <c r="Z37" i="2"/>
  <c r="AB37" i="2"/>
  <c r="AA37" i="2"/>
  <c r="AC37" i="2"/>
  <c r="AD36" i="2"/>
  <c r="AF36" i="2"/>
  <c r="AE36" i="2"/>
  <c r="AH35" i="2"/>
  <c r="AG35" i="2"/>
  <c r="Z35" i="2"/>
  <c r="AB35" i="2"/>
  <c r="AA35" i="2"/>
  <c r="AC35" i="2"/>
  <c r="AD34" i="2"/>
  <c r="AF34" i="2"/>
  <c r="AE34" i="2"/>
  <c r="AH33" i="2"/>
  <c r="AG33" i="2"/>
  <c r="Z33" i="2"/>
  <c r="AB33" i="2"/>
  <c r="AA33" i="2"/>
  <c r="AC33" i="2"/>
  <c r="AD32" i="2"/>
  <c r="AF32" i="2"/>
  <c r="AE32" i="2"/>
  <c r="AH31" i="2"/>
  <c r="AG31" i="2"/>
  <c r="Z31" i="2"/>
  <c r="AB31" i="2"/>
  <c r="AA31" i="2"/>
  <c r="AC31" i="2"/>
  <c r="AD30" i="2"/>
  <c r="AF30" i="2"/>
  <c r="AE30" i="2"/>
  <c r="AH29" i="2"/>
  <c r="AG29" i="2"/>
  <c r="Z29" i="2"/>
  <c r="AB29" i="2"/>
  <c r="AA29" i="2"/>
  <c r="AC29" i="2"/>
  <c r="AD28" i="2"/>
  <c r="AF28" i="2"/>
  <c r="AE28" i="2"/>
  <c r="AH27" i="2"/>
  <c r="AG27" i="2"/>
  <c r="Z27" i="2"/>
  <c r="AB27" i="2"/>
  <c r="AA27" i="2"/>
  <c r="AC27" i="2"/>
  <c r="AD26" i="2"/>
  <c r="AF26" i="2"/>
  <c r="AE26" i="2"/>
  <c r="AH25" i="2"/>
  <c r="AG25" i="2"/>
  <c r="Z25" i="2"/>
  <c r="AB25" i="2"/>
  <c r="AA25" i="2"/>
  <c r="AC25" i="2"/>
  <c r="AD24" i="2"/>
  <c r="AF24" i="2"/>
  <c r="AE24" i="2"/>
  <c r="AH23" i="2"/>
  <c r="AG23" i="2"/>
  <c r="Z23" i="2"/>
  <c r="AB23" i="2"/>
  <c r="AA23" i="2"/>
  <c r="AC23" i="2"/>
  <c r="AD22" i="2"/>
  <c r="AF22" i="2"/>
  <c r="AE22" i="2"/>
  <c r="AH21" i="2"/>
  <c r="AG21" i="2"/>
  <c r="Z21" i="2"/>
  <c r="AB21" i="2"/>
  <c r="AA21" i="2"/>
  <c r="AC21" i="2"/>
  <c r="AD20" i="2"/>
  <c r="AF20" i="2"/>
  <c r="AE20" i="2"/>
  <c r="AH19" i="2"/>
  <c r="AG19" i="2"/>
  <c r="Z19" i="2"/>
  <c r="AB19" i="2"/>
  <c r="AA19" i="2"/>
  <c r="AC19" i="2"/>
  <c r="AD18" i="2"/>
  <c r="AF18" i="2"/>
  <c r="AE18" i="2"/>
  <c r="AH17" i="2"/>
  <c r="AG17" i="2"/>
  <c r="Z17" i="2"/>
  <c r="AB17" i="2"/>
  <c r="AA17" i="2"/>
  <c r="AC17" i="2"/>
  <c r="AD16" i="2"/>
  <c r="AF16" i="2"/>
  <c r="AE16" i="2"/>
  <c r="AH15" i="2"/>
  <c r="AG15" i="2"/>
  <c r="Z15" i="2"/>
  <c r="AB15" i="2"/>
  <c r="AA15" i="2"/>
  <c r="AC15" i="2"/>
  <c r="AD14" i="2"/>
  <c r="AF14" i="2"/>
  <c r="AE14" i="2"/>
  <c r="AH13" i="2"/>
  <c r="AG13" i="2"/>
  <c r="Z13" i="2"/>
  <c r="AB13" i="2"/>
  <c r="AA13" i="2"/>
  <c r="AC13" i="2"/>
  <c r="AD12" i="2"/>
  <c r="AF12" i="2"/>
  <c r="AE12" i="2"/>
  <c r="AH11" i="2"/>
  <c r="AG11" i="2"/>
  <c r="Z11" i="2"/>
  <c r="AB11" i="2"/>
  <c r="AC11" i="2"/>
  <c r="AA11" i="2"/>
  <c r="AD10" i="2"/>
  <c r="AF10" i="2"/>
  <c r="AE10" i="2"/>
  <c r="AH9" i="2"/>
  <c r="AG9" i="2"/>
  <c r="Z9" i="2"/>
  <c r="AB9" i="2"/>
  <c r="AC9" i="2"/>
  <c r="AA9" i="2"/>
  <c r="AD8" i="2"/>
  <c r="AF8" i="2"/>
  <c r="AE8" i="2"/>
  <c r="AH7" i="2"/>
  <c r="AG7" i="2"/>
  <c r="Z7" i="2"/>
  <c r="AB7" i="2"/>
  <c r="AC7" i="2"/>
  <c r="AA7" i="2"/>
  <c r="AD6" i="2"/>
  <c r="AF6" i="2"/>
  <c r="AE6" i="2"/>
  <c r="AH5" i="2"/>
  <c r="AG5" i="2"/>
  <c r="Z5" i="2"/>
  <c r="AB5" i="2"/>
  <c r="AC5" i="2"/>
  <c r="AA5" i="2"/>
  <c r="AD4" i="2"/>
  <c r="AF4" i="2"/>
  <c r="AE4" i="2"/>
  <c r="AH3" i="2"/>
  <c r="AG3" i="2"/>
  <c r="Z3" i="2"/>
  <c r="AB3" i="2"/>
  <c r="AC3" i="2"/>
  <c r="AA3" i="2"/>
  <c r="AB57" i="2"/>
  <c r="AD56" i="2"/>
  <c r="Z56" i="2"/>
  <c r="AB55" i="2"/>
  <c r="AD54" i="2"/>
  <c r="Z54" i="2"/>
  <c r="AB53" i="2"/>
  <c r="AD52" i="2"/>
  <c r="Z52" i="2"/>
  <c r="AB51" i="2"/>
  <c r="AD50" i="2"/>
  <c r="Z50" i="2"/>
  <c r="AB49" i="2"/>
  <c r="AD48" i="2"/>
  <c r="Z48" i="2"/>
  <c r="AB47" i="2"/>
  <c r="AD46" i="2"/>
  <c r="Z46" i="2"/>
  <c r="AB45" i="2"/>
  <c r="AD21" i="2"/>
  <c r="AF21" i="2"/>
  <c r="AH20" i="2"/>
  <c r="Z20" i="2"/>
  <c r="AB20" i="2"/>
  <c r="AD19" i="2"/>
  <c r="AF19" i="2"/>
  <c r="AH18" i="2"/>
  <c r="Z18" i="2"/>
  <c r="AB18" i="2"/>
  <c r="AD17" i="2"/>
  <c r="AF17" i="2"/>
  <c r="AH16" i="2"/>
  <c r="Z16" i="2"/>
  <c r="AB16" i="2"/>
  <c r="AD15" i="2"/>
  <c r="AF15" i="2"/>
  <c r="AE15" i="2"/>
  <c r="AH14" i="2"/>
  <c r="AG14" i="2"/>
  <c r="Z14" i="2"/>
  <c r="AB14" i="2"/>
  <c r="AC14" i="2"/>
  <c r="AI13" i="2"/>
  <c r="AD13" i="2"/>
  <c r="AF13" i="2"/>
  <c r="AE13" i="2"/>
  <c r="AH12" i="2"/>
  <c r="AG12" i="2"/>
  <c r="Z12" i="2"/>
  <c r="AB12" i="2"/>
  <c r="AA12" i="2"/>
  <c r="AC12" i="2"/>
  <c r="AI11" i="2"/>
  <c r="AD11" i="2"/>
  <c r="AF11" i="2"/>
  <c r="AE11" i="2"/>
  <c r="AH10" i="2"/>
  <c r="AG10" i="2"/>
  <c r="Z10" i="2"/>
  <c r="AB10" i="2"/>
  <c r="AA10" i="2"/>
  <c r="AC10" i="2"/>
  <c r="AI9" i="2"/>
  <c r="AD9" i="2"/>
  <c r="AF9" i="2"/>
  <c r="AE9" i="2"/>
  <c r="AH8" i="2"/>
  <c r="AG8" i="2"/>
  <c r="Z8" i="2"/>
  <c r="AB8" i="2"/>
  <c r="AA8" i="2"/>
  <c r="AC8" i="2"/>
  <c r="AI7" i="2"/>
  <c r="AD7" i="2"/>
  <c r="AF7" i="2"/>
  <c r="AE7" i="2"/>
  <c r="AH6" i="2"/>
  <c r="AG6" i="2"/>
  <c r="Z6" i="2"/>
  <c r="AB6" i="2"/>
  <c r="AA6" i="2"/>
  <c r="AC6" i="2"/>
  <c r="AI5" i="2"/>
  <c r="AD5" i="2"/>
  <c r="AF5" i="2"/>
  <c r="AE5" i="2"/>
  <c r="AH4" i="2"/>
  <c r="AG4" i="2"/>
  <c r="Z4" i="2"/>
  <c r="AB4" i="2"/>
  <c r="AA4" i="2"/>
  <c r="AC4" i="2"/>
  <c r="AI3" i="2"/>
  <c r="AI63" i="2" s="1"/>
  <c r="AD72" i="2" s="1"/>
  <c r="AD3" i="2"/>
  <c r="AD63" i="2" s="1"/>
  <c r="AB70" i="2" s="1"/>
  <c r="AF3" i="2"/>
  <c r="AF63" i="2" s="1"/>
  <c r="AD70" i="2" s="1"/>
  <c r="AD78" i="2" s="1"/>
  <c r="AE3" i="2"/>
  <c r="AA20" i="2"/>
  <c r="AA18" i="2"/>
  <c r="AA16" i="2"/>
  <c r="AA14" i="2"/>
  <c r="AE21" i="2"/>
  <c r="AG20" i="2"/>
  <c r="AC20" i="2"/>
  <c r="AE19" i="2"/>
  <c r="AG18" i="2"/>
  <c r="AC18" i="2"/>
  <c r="AE17" i="2"/>
  <c r="AG16" i="2"/>
  <c r="AC16" i="2"/>
  <c r="Y86" i="2"/>
  <c r="Y88" i="2"/>
  <c r="Y85" i="2"/>
  <c r="Y87" i="2"/>
  <c r="W81" i="2"/>
  <c r="W79" i="2"/>
  <c r="Y73" i="2"/>
  <c r="Y71" i="2"/>
  <c r="R63" i="2"/>
  <c r="P63" i="2"/>
  <c r="N63" i="2"/>
  <c r="Q63" i="2"/>
  <c r="O63" i="2"/>
  <c r="J279" i="1"/>
  <c r="Q277" i="1"/>
  <c r="Q279" i="1"/>
  <c r="O269" i="1"/>
  <c r="O270" i="1"/>
  <c r="O271" i="1"/>
  <c r="Q263" i="1"/>
  <c r="Q264" i="1"/>
  <c r="K254" i="1"/>
  <c r="L254" i="1"/>
  <c r="J254" i="1"/>
  <c r="H253" i="1"/>
  <c r="L5" i="1"/>
  <c r="L9" i="1"/>
  <c r="L13" i="1"/>
  <c r="L17" i="1"/>
  <c r="L21" i="1"/>
  <c r="L25" i="1"/>
  <c r="L29" i="1"/>
  <c r="L6" i="1"/>
  <c r="L10" i="1"/>
  <c r="L14" i="1"/>
  <c r="L18" i="1"/>
  <c r="L22" i="1"/>
  <c r="L26" i="1"/>
  <c r="L30" i="1"/>
  <c r="L34" i="1"/>
  <c r="L38" i="1"/>
  <c r="L42" i="1"/>
  <c r="L46" i="1"/>
  <c r="L50" i="1"/>
  <c r="L54" i="1"/>
  <c r="L58" i="1"/>
  <c r="L35" i="1"/>
  <c r="L43" i="1"/>
  <c r="L51" i="1"/>
  <c r="L59" i="1"/>
  <c r="L63" i="1"/>
  <c r="L37" i="1"/>
  <c r="L45" i="1"/>
  <c r="L53" i="1"/>
  <c r="L60" i="1"/>
  <c r="L64" i="1"/>
  <c r="L68" i="1"/>
  <c r="L72" i="1"/>
  <c r="L76" i="1"/>
  <c r="L80" i="1"/>
  <c r="L84" i="1"/>
  <c r="L88" i="1"/>
  <c r="L92" i="1"/>
  <c r="L96" i="1"/>
  <c r="L100" i="1"/>
  <c r="L104" i="1"/>
  <c r="L108" i="1"/>
  <c r="L112" i="1"/>
  <c r="L116" i="1"/>
  <c r="L120" i="1"/>
  <c r="L124" i="1"/>
  <c r="L128" i="1"/>
  <c r="L132" i="1"/>
  <c r="L136" i="1"/>
  <c r="L140" i="1"/>
  <c r="L144" i="1"/>
  <c r="L148" i="1"/>
  <c r="L152" i="1"/>
  <c r="L156" i="1"/>
  <c r="L65" i="1"/>
  <c r="L73" i="1"/>
  <c r="L81" i="1"/>
  <c r="L89" i="1"/>
  <c r="L97" i="1"/>
  <c r="L105" i="1"/>
  <c r="L113" i="1"/>
  <c r="L121" i="1"/>
  <c r="L129" i="1"/>
  <c r="L137" i="1"/>
  <c r="L145" i="1"/>
  <c r="L153" i="1"/>
  <c r="L159" i="1"/>
  <c r="L163" i="1"/>
  <c r="L167" i="1"/>
  <c r="L71" i="1"/>
  <c r="L79" i="1"/>
  <c r="L87" i="1"/>
  <c r="L95" i="1"/>
  <c r="L103" i="1"/>
  <c r="L111" i="1"/>
  <c r="L119" i="1"/>
  <c r="L127" i="1"/>
  <c r="L135" i="1"/>
  <c r="L143" i="1"/>
  <c r="L151" i="1"/>
  <c r="L160" i="1"/>
  <c r="L164" i="1"/>
  <c r="L168" i="1"/>
  <c r="L172" i="1"/>
  <c r="L176" i="1"/>
  <c r="L180" i="1"/>
  <c r="L184" i="1"/>
  <c r="L188" i="1"/>
  <c r="L192" i="1"/>
  <c r="L171" i="1"/>
  <c r="L179" i="1"/>
  <c r="L187" i="1"/>
  <c r="L195" i="1"/>
  <c r="L203" i="1"/>
  <c r="L211" i="1"/>
  <c r="L219" i="1"/>
  <c r="L169" i="1"/>
  <c r="L177" i="1"/>
  <c r="L185" i="1"/>
  <c r="L193" i="1"/>
  <c r="L248" i="1"/>
  <c r="L244" i="1"/>
  <c r="L242" i="1"/>
  <c r="L238" i="1"/>
  <c r="L234" i="1"/>
  <c r="L230" i="1"/>
  <c r="L226" i="1"/>
  <c r="L222" i="1"/>
  <c r="L220" i="1"/>
  <c r="L216" i="1"/>
  <c r="L212" i="1"/>
  <c r="L208" i="1"/>
  <c r="L202" i="1"/>
  <c r="L198" i="1"/>
  <c r="L196" i="1"/>
  <c r="L240" i="1"/>
  <c r="L236" i="1"/>
  <c r="L232" i="1"/>
  <c r="L228" i="1"/>
  <c r="L224" i="1"/>
  <c r="L218" i="1"/>
  <c r="L214" i="1"/>
  <c r="L210" i="1"/>
  <c r="L206" i="1"/>
  <c r="L204" i="1"/>
  <c r="L200" i="1"/>
  <c r="F253" i="1"/>
  <c r="G253" i="1"/>
  <c r="AE63" i="2" l="1"/>
  <c r="AC70" i="2" s="1"/>
  <c r="AC78" i="2" s="1"/>
  <c r="AB78" i="2"/>
  <c r="AA63" i="2"/>
  <c r="AB69" i="2" s="1"/>
  <c r="AB77" i="2" s="1"/>
  <c r="AB63" i="2"/>
  <c r="AC69" i="2" s="1"/>
  <c r="AC77" i="2" s="1"/>
  <c r="AG63" i="2"/>
  <c r="AC71" i="2" s="1"/>
  <c r="AC73" i="2"/>
  <c r="AC81" i="2" s="1"/>
  <c r="AD80" i="2"/>
  <c r="AC63" i="2"/>
  <c r="AD69" i="2" s="1"/>
  <c r="AD77" i="2" s="1"/>
  <c r="Z63" i="2"/>
  <c r="AA69" i="2" s="1"/>
  <c r="AH63" i="2"/>
  <c r="AD71" i="2" s="1"/>
  <c r="R271" i="1"/>
  <c r="T271" i="1"/>
  <c r="S271" i="1"/>
  <c r="R269" i="1"/>
  <c r="T269" i="1"/>
  <c r="S269" i="1"/>
  <c r="S270" i="1"/>
  <c r="R270" i="1"/>
  <c r="T270" i="1"/>
  <c r="L246" i="1"/>
  <c r="L250" i="1"/>
  <c r="L189" i="1"/>
  <c r="L181" i="1"/>
  <c r="L173" i="1"/>
  <c r="L2" i="1"/>
  <c r="L215" i="1"/>
  <c r="L207" i="1"/>
  <c r="L199" i="1"/>
  <c r="L191" i="1"/>
  <c r="L183" i="1"/>
  <c r="L175" i="1"/>
  <c r="L194" i="1"/>
  <c r="L190" i="1"/>
  <c r="L186" i="1"/>
  <c r="L182" i="1"/>
  <c r="L178" i="1"/>
  <c r="L174" i="1"/>
  <c r="L170" i="1"/>
  <c r="L166" i="1"/>
  <c r="L162" i="1"/>
  <c r="L155" i="1"/>
  <c r="L147" i="1"/>
  <c r="L139" i="1"/>
  <c r="L131" i="1"/>
  <c r="L123" i="1"/>
  <c r="L115" i="1"/>
  <c r="L107" i="1"/>
  <c r="L99" i="1"/>
  <c r="L91" i="1"/>
  <c r="L83" i="1"/>
  <c r="L75" i="1"/>
  <c r="L67" i="1"/>
  <c r="L165" i="1"/>
  <c r="L161" i="1"/>
  <c r="L157" i="1"/>
  <c r="L149" i="1"/>
  <c r="L141" i="1"/>
  <c r="L133" i="1"/>
  <c r="L125" i="1"/>
  <c r="L117" i="1"/>
  <c r="L109" i="1"/>
  <c r="L101" i="1"/>
  <c r="L93" i="1"/>
  <c r="L85" i="1"/>
  <c r="L77" i="1"/>
  <c r="L69" i="1"/>
  <c r="L158" i="1"/>
  <c r="L154" i="1"/>
  <c r="L150" i="1"/>
  <c r="L146" i="1"/>
  <c r="L142" i="1"/>
  <c r="L138" i="1"/>
  <c r="L134" i="1"/>
  <c r="L130" i="1"/>
  <c r="L126" i="1"/>
  <c r="L122" i="1"/>
  <c r="L118" i="1"/>
  <c r="L114" i="1"/>
  <c r="L110" i="1"/>
  <c r="L106" i="1"/>
  <c r="L102" i="1"/>
  <c r="L98" i="1"/>
  <c r="L94" i="1"/>
  <c r="L90" i="1"/>
  <c r="L86" i="1"/>
  <c r="L82" i="1"/>
  <c r="L78" i="1"/>
  <c r="L74" i="1"/>
  <c r="L70" i="1"/>
  <c r="L66" i="1"/>
  <c r="L62" i="1"/>
  <c r="L57" i="1"/>
  <c r="L49" i="1"/>
  <c r="L41" i="1"/>
  <c r="L33" i="1"/>
  <c r="L61" i="1"/>
  <c r="L55" i="1"/>
  <c r="L47" i="1"/>
  <c r="L39" i="1"/>
  <c r="L31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L4" i="1"/>
  <c r="L27" i="1"/>
  <c r="L23" i="1"/>
  <c r="L19" i="1"/>
  <c r="L15" i="1"/>
  <c r="L11" i="1"/>
  <c r="L7" i="1"/>
  <c r="L3" i="1"/>
  <c r="L213" i="1"/>
  <c r="L237" i="1"/>
  <c r="L201" i="1"/>
  <c r="L221" i="1"/>
  <c r="L229" i="1"/>
  <c r="L247" i="1"/>
  <c r="L233" i="1"/>
  <c r="L251" i="1"/>
  <c r="L209" i="1"/>
  <c r="L225" i="1"/>
  <c r="L243" i="1"/>
  <c r="K209" i="1"/>
  <c r="K225" i="1"/>
  <c r="T225" i="1" s="1"/>
  <c r="K196" i="1"/>
  <c r="T196" i="1" s="1"/>
  <c r="J247" i="1"/>
  <c r="K203" i="1"/>
  <c r="T203" i="1" s="1"/>
  <c r="K217" i="1"/>
  <c r="K223" i="1"/>
  <c r="T223" i="1" s="1"/>
  <c r="K239" i="1"/>
  <c r="K195" i="1"/>
  <c r="T195" i="1" s="1"/>
  <c r="K197" i="1"/>
  <c r="K207" i="1"/>
  <c r="T207" i="1" s="1"/>
  <c r="K233" i="1"/>
  <c r="K224" i="1"/>
  <c r="T224" i="1" s="1"/>
  <c r="K238" i="1"/>
  <c r="T238" i="1" s="1"/>
  <c r="K247" i="1"/>
  <c r="T247" i="1" s="1"/>
  <c r="L231" i="1"/>
  <c r="L235" i="1"/>
  <c r="L239" i="1"/>
  <c r="L197" i="1"/>
  <c r="L205" i="1"/>
  <c r="L217" i="1"/>
  <c r="L223" i="1"/>
  <c r="L227" i="1"/>
  <c r="L241" i="1"/>
  <c r="L245" i="1"/>
  <c r="L249" i="1"/>
  <c r="K231" i="1"/>
  <c r="T231" i="1" s="1"/>
  <c r="K205" i="1"/>
  <c r="T205" i="1" s="1"/>
  <c r="K215" i="1"/>
  <c r="T215" i="1" s="1"/>
  <c r="K241" i="1"/>
  <c r="T241" i="1" s="1"/>
  <c r="K234" i="1"/>
  <c r="T234" i="1" s="1"/>
  <c r="K248" i="1"/>
  <c r="T248" i="1" s="1"/>
  <c r="K251" i="1"/>
  <c r="T251" i="1" s="1"/>
  <c r="J198" i="1"/>
  <c r="J212" i="1"/>
  <c r="J234" i="1"/>
  <c r="J200" i="1"/>
  <c r="J210" i="1"/>
  <c r="J218" i="1"/>
  <c r="J228" i="1"/>
  <c r="J236" i="1"/>
  <c r="J246" i="1"/>
  <c r="K4" i="1"/>
  <c r="K6" i="1"/>
  <c r="T6" i="1" s="1"/>
  <c r="K8" i="1"/>
  <c r="T8" i="1" s="1"/>
  <c r="K10" i="1"/>
  <c r="T10" i="1" s="1"/>
  <c r="K12" i="1"/>
  <c r="K14" i="1"/>
  <c r="T14" i="1" s="1"/>
  <c r="K16" i="1"/>
  <c r="T16" i="1" s="1"/>
  <c r="K18" i="1"/>
  <c r="T18" i="1" s="1"/>
  <c r="K20" i="1"/>
  <c r="K22" i="1"/>
  <c r="T22" i="1" s="1"/>
  <c r="K24" i="1"/>
  <c r="T24" i="1" s="1"/>
  <c r="K26" i="1"/>
  <c r="T26" i="1" s="1"/>
  <c r="K28" i="1"/>
  <c r="K30" i="1"/>
  <c r="T30" i="1" s="1"/>
  <c r="K3" i="1"/>
  <c r="T3" i="1" s="1"/>
  <c r="K5" i="1"/>
  <c r="T5" i="1" s="1"/>
  <c r="K7" i="1"/>
  <c r="K9" i="1"/>
  <c r="T9" i="1" s="1"/>
  <c r="K11" i="1"/>
  <c r="T11" i="1" s="1"/>
  <c r="K13" i="1"/>
  <c r="T13" i="1" s="1"/>
  <c r="K15" i="1"/>
  <c r="K17" i="1"/>
  <c r="T17" i="1" s="1"/>
  <c r="K19" i="1"/>
  <c r="T19" i="1" s="1"/>
  <c r="K21" i="1"/>
  <c r="T21" i="1" s="1"/>
  <c r="K23" i="1"/>
  <c r="K25" i="1"/>
  <c r="T25" i="1" s="1"/>
  <c r="K27" i="1"/>
  <c r="T27" i="1" s="1"/>
  <c r="K29" i="1"/>
  <c r="T29" i="1" s="1"/>
  <c r="K31" i="1"/>
  <c r="T31" i="1" s="1"/>
  <c r="K33" i="1"/>
  <c r="T33" i="1" s="1"/>
  <c r="K35" i="1"/>
  <c r="T35" i="1" s="1"/>
  <c r="K37" i="1"/>
  <c r="T37" i="1" s="1"/>
  <c r="K39" i="1"/>
  <c r="T39" i="1" s="1"/>
  <c r="K41" i="1"/>
  <c r="T41" i="1" s="1"/>
  <c r="K43" i="1"/>
  <c r="T43" i="1" s="1"/>
  <c r="K45" i="1"/>
  <c r="T45" i="1" s="1"/>
  <c r="K47" i="1"/>
  <c r="T47" i="1" s="1"/>
  <c r="K49" i="1"/>
  <c r="T49" i="1" s="1"/>
  <c r="K51" i="1"/>
  <c r="T51" i="1" s="1"/>
  <c r="K53" i="1"/>
  <c r="T53" i="1" s="1"/>
  <c r="K55" i="1"/>
  <c r="T55" i="1" s="1"/>
  <c r="K57" i="1"/>
  <c r="T57" i="1" s="1"/>
  <c r="K59" i="1"/>
  <c r="T59" i="1" s="1"/>
  <c r="K34" i="1"/>
  <c r="T34" i="1" s="1"/>
  <c r="K38" i="1"/>
  <c r="T38" i="1" s="1"/>
  <c r="K42" i="1"/>
  <c r="T42" i="1" s="1"/>
  <c r="K46" i="1"/>
  <c r="T46" i="1" s="1"/>
  <c r="K50" i="1"/>
  <c r="T50" i="1" s="1"/>
  <c r="K54" i="1"/>
  <c r="T54" i="1" s="1"/>
  <c r="K58" i="1"/>
  <c r="T58" i="1" s="1"/>
  <c r="K60" i="1"/>
  <c r="T60" i="1" s="1"/>
  <c r="K62" i="1"/>
  <c r="T62" i="1" s="1"/>
  <c r="K64" i="1"/>
  <c r="T64" i="1" s="1"/>
  <c r="K32" i="1"/>
  <c r="T32" i="1" s="1"/>
  <c r="K36" i="1"/>
  <c r="T36" i="1" s="1"/>
  <c r="K40" i="1"/>
  <c r="T40" i="1" s="1"/>
  <c r="K44" i="1"/>
  <c r="T44" i="1" s="1"/>
  <c r="K48" i="1"/>
  <c r="T48" i="1" s="1"/>
  <c r="K52" i="1"/>
  <c r="T52" i="1" s="1"/>
  <c r="K56" i="1"/>
  <c r="T56" i="1" s="1"/>
  <c r="K61" i="1"/>
  <c r="T61" i="1" s="1"/>
  <c r="K63" i="1"/>
  <c r="T63" i="1" s="1"/>
  <c r="K65" i="1"/>
  <c r="T65" i="1" s="1"/>
  <c r="K67" i="1"/>
  <c r="T67" i="1" s="1"/>
  <c r="K69" i="1"/>
  <c r="T69" i="1" s="1"/>
  <c r="K71" i="1"/>
  <c r="T71" i="1" s="1"/>
  <c r="K73" i="1"/>
  <c r="T73" i="1" s="1"/>
  <c r="K75" i="1"/>
  <c r="T75" i="1" s="1"/>
  <c r="K77" i="1"/>
  <c r="T77" i="1" s="1"/>
  <c r="K79" i="1"/>
  <c r="T79" i="1" s="1"/>
  <c r="K81" i="1"/>
  <c r="T81" i="1" s="1"/>
  <c r="K83" i="1"/>
  <c r="T83" i="1" s="1"/>
  <c r="K85" i="1"/>
  <c r="T85" i="1" s="1"/>
  <c r="K87" i="1"/>
  <c r="T87" i="1" s="1"/>
  <c r="K89" i="1"/>
  <c r="T89" i="1" s="1"/>
  <c r="K91" i="1"/>
  <c r="T91" i="1" s="1"/>
  <c r="K93" i="1"/>
  <c r="T93" i="1" s="1"/>
  <c r="K95" i="1"/>
  <c r="T95" i="1" s="1"/>
  <c r="K97" i="1"/>
  <c r="T97" i="1" s="1"/>
  <c r="K99" i="1"/>
  <c r="T99" i="1" s="1"/>
  <c r="K101" i="1"/>
  <c r="T101" i="1" s="1"/>
  <c r="K103" i="1"/>
  <c r="T103" i="1" s="1"/>
  <c r="K105" i="1"/>
  <c r="T105" i="1" s="1"/>
  <c r="K107" i="1"/>
  <c r="T107" i="1" s="1"/>
  <c r="K109" i="1"/>
  <c r="T109" i="1" s="1"/>
  <c r="K111" i="1"/>
  <c r="T111" i="1" s="1"/>
  <c r="K113" i="1"/>
  <c r="T113" i="1" s="1"/>
  <c r="K115" i="1"/>
  <c r="T115" i="1" s="1"/>
  <c r="K117" i="1"/>
  <c r="T117" i="1" s="1"/>
  <c r="K119" i="1"/>
  <c r="T119" i="1" s="1"/>
  <c r="K121" i="1"/>
  <c r="T121" i="1" s="1"/>
  <c r="K123" i="1"/>
  <c r="T123" i="1" s="1"/>
  <c r="K125" i="1"/>
  <c r="T125" i="1" s="1"/>
  <c r="K127" i="1"/>
  <c r="T127" i="1" s="1"/>
  <c r="K129" i="1"/>
  <c r="T129" i="1" s="1"/>
  <c r="K131" i="1"/>
  <c r="T131" i="1" s="1"/>
  <c r="K133" i="1"/>
  <c r="T133" i="1" s="1"/>
  <c r="K135" i="1"/>
  <c r="T135" i="1" s="1"/>
  <c r="K137" i="1"/>
  <c r="T137" i="1" s="1"/>
  <c r="K139" i="1"/>
  <c r="T139" i="1" s="1"/>
  <c r="K141" i="1"/>
  <c r="T141" i="1" s="1"/>
  <c r="K143" i="1"/>
  <c r="T143" i="1" s="1"/>
  <c r="K145" i="1"/>
  <c r="T145" i="1" s="1"/>
  <c r="K147" i="1"/>
  <c r="T147" i="1" s="1"/>
  <c r="K149" i="1"/>
  <c r="T149" i="1" s="1"/>
  <c r="K151" i="1"/>
  <c r="T151" i="1" s="1"/>
  <c r="K153" i="1"/>
  <c r="T153" i="1" s="1"/>
  <c r="K155" i="1"/>
  <c r="T155" i="1" s="1"/>
  <c r="K157" i="1"/>
  <c r="T157" i="1" s="1"/>
  <c r="K68" i="1"/>
  <c r="T68" i="1" s="1"/>
  <c r="K72" i="1"/>
  <c r="T72" i="1" s="1"/>
  <c r="K76" i="1"/>
  <c r="T76" i="1" s="1"/>
  <c r="K80" i="1"/>
  <c r="T80" i="1" s="1"/>
  <c r="K84" i="1"/>
  <c r="T84" i="1" s="1"/>
  <c r="K88" i="1"/>
  <c r="T88" i="1" s="1"/>
  <c r="K92" i="1"/>
  <c r="T92" i="1" s="1"/>
  <c r="K96" i="1"/>
  <c r="T96" i="1" s="1"/>
  <c r="K100" i="1"/>
  <c r="T100" i="1" s="1"/>
  <c r="K104" i="1"/>
  <c r="T104" i="1" s="1"/>
  <c r="K108" i="1"/>
  <c r="T108" i="1" s="1"/>
  <c r="K112" i="1"/>
  <c r="T112" i="1" s="1"/>
  <c r="K116" i="1"/>
  <c r="T116" i="1" s="1"/>
  <c r="K120" i="1"/>
  <c r="T120" i="1" s="1"/>
  <c r="K124" i="1"/>
  <c r="T124" i="1" s="1"/>
  <c r="K128" i="1"/>
  <c r="T128" i="1" s="1"/>
  <c r="K132" i="1"/>
  <c r="T132" i="1" s="1"/>
  <c r="K136" i="1"/>
  <c r="T136" i="1" s="1"/>
  <c r="K140" i="1"/>
  <c r="T140" i="1" s="1"/>
  <c r="K144" i="1"/>
  <c r="T144" i="1" s="1"/>
  <c r="K148" i="1"/>
  <c r="T148" i="1" s="1"/>
  <c r="K152" i="1"/>
  <c r="T152" i="1" s="1"/>
  <c r="K156" i="1"/>
  <c r="T156" i="1" s="1"/>
  <c r="K160" i="1"/>
  <c r="T160" i="1" s="1"/>
  <c r="K162" i="1"/>
  <c r="T162" i="1" s="1"/>
  <c r="K164" i="1"/>
  <c r="T164" i="1" s="1"/>
  <c r="K166" i="1"/>
  <c r="T166" i="1" s="1"/>
  <c r="K168" i="1"/>
  <c r="T168" i="1" s="1"/>
  <c r="K66" i="1"/>
  <c r="T66" i="1" s="1"/>
  <c r="K70" i="1"/>
  <c r="T70" i="1" s="1"/>
  <c r="K74" i="1"/>
  <c r="T74" i="1" s="1"/>
  <c r="K78" i="1"/>
  <c r="T78" i="1" s="1"/>
  <c r="K82" i="1"/>
  <c r="T82" i="1" s="1"/>
  <c r="K86" i="1"/>
  <c r="T86" i="1" s="1"/>
  <c r="K90" i="1"/>
  <c r="T90" i="1" s="1"/>
  <c r="K94" i="1"/>
  <c r="T94" i="1" s="1"/>
  <c r="K98" i="1"/>
  <c r="T98" i="1" s="1"/>
  <c r="K102" i="1"/>
  <c r="T102" i="1" s="1"/>
  <c r="K106" i="1"/>
  <c r="T106" i="1" s="1"/>
  <c r="K110" i="1"/>
  <c r="T110" i="1" s="1"/>
  <c r="K114" i="1"/>
  <c r="T114" i="1" s="1"/>
  <c r="K118" i="1"/>
  <c r="T118" i="1" s="1"/>
  <c r="K122" i="1"/>
  <c r="T122" i="1" s="1"/>
  <c r="K126" i="1"/>
  <c r="T126" i="1" s="1"/>
  <c r="K130" i="1"/>
  <c r="T130" i="1" s="1"/>
  <c r="K134" i="1"/>
  <c r="T134" i="1" s="1"/>
  <c r="K138" i="1"/>
  <c r="T138" i="1" s="1"/>
  <c r="K142" i="1"/>
  <c r="T142" i="1" s="1"/>
  <c r="K146" i="1"/>
  <c r="T146" i="1" s="1"/>
  <c r="K150" i="1"/>
  <c r="T150" i="1" s="1"/>
  <c r="K154" i="1"/>
  <c r="T154" i="1" s="1"/>
  <c r="K158" i="1"/>
  <c r="T158" i="1" s="1"/>
  <c r="K159" i="1"/>
  <c r="T159" i="1" s="1"/>
  <c r="K161" i="1"/>
  <c r="T161" i="1" s="1"/>
  <c r="K163" i="1"/>
  <c r="T163" i="1" s="1"/>
  <c r="K165" i="1"/>
  <c r="T165" i="1" s="1"/>
  <c r="K167" i="1"/>
  <c r="T167" i="1" s="1"/>
  <c r="K169" i="1"/>
  <c r="T169" i="1" s="1"/>
  <c r="K171" i="1"/>
  <c r="T171" i="1" s="1"/>
  <c r="K173" i="1"/>
  <c r="T173" i="1" s="1"/>
  <c r="K175" i="1"/>
  <c r="T175" i="1" s="1"/>
  <c r="K177" i="1"/>
  <c r="T177" i="1" s="1"/>
  <c r="K179" i="1"/>
  <c r="T179" i="1" s="1"/>
  <c r="K181" i="1"/>
  <c r="T181" i="1" s="1"/>
  <c r="K183" i="1"/>
  <c r="T183" i="1" s="1"/>
  <c r="K185" i="1"/>
  <c r="T185" i="1" s="1"/>
  <c r="K187" i="1"/>
  <c r="T187" i="1" s="1"/>
  <c r="K189" i="1"/>
  <c r="T189" i="1" s="1"/>
  <c r="K191" i="1"/>
  <c r="T191" i="1" s="1"/>
  <c r="K193" i="1"/>
  <c r="T193" i="1" s="1"/>
  <c r="K170" i="1"/>
  <c r="T170" i="1" s="1"/>
  <c r="K174" i="1"/>
  <c r="T174" i="1" s="1"/>
  <c r="K178" i="1"/>
  <c r="T178" i="1" s="1"/>
  <c r="K182" i="1"/>
  <c r="T182" i="1" s="1"/>
  <c r="K186" i="1"/>
  <c r="T186" i="1" s="1"/>
  <c r="K190" i="1"/>
  <c r="T190" i="1" s="1"/>
  <c r="K194" i="1"/>
  <c r="T194" i="1" s="1"/>
  <c r="K198" i="1"/>
  <c r="T198" i="1" s="1"/>
  <c r="K202" i="1"/>
  <c r="T202" i="1" s="1"/>
  <c r="K206" i="1"/>
  <c r="T206" i="1" s="1"/>
  <c r="K210" i="1"/>
  <c r="T210" i="1" s="1"/>
  <c r="K214" i="1"/>
  <c r="T214" i="1" s="1"/>
  <c r="K218" i="1"/>
  <c r="T218" i="1" s="1"/>
  <c r="K172" i="1"/>
  <c r="T172" i="1" s="1"/>
  <c r="K176" i="1"/>
  <c r="T176" i="1" s="1"/>
  <c r="K180" i="1"/>
  <c r="T180" i="1" s="1"/>
  <c r="K184" i="1"/>
  <c r="T184" i="1" s="1"/>
  <c r="K188" i="1"/>
  <c r="T188" i="1" s="1"/>
  <c r="K192" i="1"/>
  <c r="T192" i="1" s="1"/>
  <c r="K2" i="1"/>
  <c r="J196" i="1"/>
  <c r="K199" i="1"/>
  <c r="T199" i="1" s="1"/>
  <c r="J202" i="1"/>
  <c r="J208" i="1"/>
  <c r="K213" i="1"/>
  <c r="T213" i="1" s="1"/>
  <c r="J216" i="1"/>
  <c r="J222" i="1"/>
  <c r="K227" i="1"/>
  <c r="T227" i="1" s="1"/>
  <c r="J230" i="1"/>
  <c r="K235" i="1"/>
  <c r="T235" i="1" s="1"/>
  <c r="J238" i="1"/>
  <c r="K243" i="1"/>
  <c r="T243" i="1" s="1"/>
  <c r="K201" i="1"/>
  <c r="T201" i="1" s="1"/>
  <c r="J204" i="1"/>
  <c r="J206" i="1"/>
  <c r="K211" i="1"/>
  <c r="T211" i="1" s="1"/>
  <c r="J214" i="1"/>
  <c r="K219" i="1"/>
  <c r="T219" i="1" s="1"/>
  <c r="K221" i="1"/>
  <c r="T221" i="1" s="1"/>
  <c r="J224" i="1"/>
  <c r="K229" i="1"/>
  <c r="T229" i="1" s="1"/>
  <c r="J232" i="1"/>
  <c r="K237" i="1"/>
  <c r="T237" i="1" s="1"/>
  <c r="J240" i="1"/>
  <c r="J211" i="1"/>
  <c r="J223" i="1"/>
  <c r="J233" i="1"/>
  <c r="J237" i="1"/>
  <c r="K240" i="1"/>
  <c r="T240" i="1" s="1"/>
  <c r="K242" i="1"/>
  <c r="T242" i="1" s="1"/>
  <c r="K250" i="1"/>
  <c r="T250" i="1" s="1"/>
  <c r="J244" i="1"/>
  <c r="K245" i="1"/>
  <c r="T245" i="1" s="1"/>
  <c r="J248" i="1"/>
  <c r="K249" i="1"/>
  <c r="T249" i="1" s="1"/>
  <c r="J195" i="1"/>
  <c r="K200" i="1"/>
  <c r="T200" i="1" s="1"/>
  <c r="K204" i="1"/>
  <c r="T204" i="1" s="1"/>
  <c r="K208" i="1"/>
  <c r="T208" i="1" s="1"/>
  <c r="K216" i="1"/>
  <c r="T216" i="1" s="1"/>
  <c r="K220" i="1"/>
  <c r="T220" i="1" s="1"/>
  <c r="K222" i="1"/>
  <c r="T222" i="1" s="1"/>
  <c r="K226" i="1"/>
  <c r="T226" i="1" s="1"/>
  <c r="K228" i="1"/>
  <c r="T228" i="1" s="1"/>
  <c r="K230" i="1"/>
  <c r="T230" i="1" s="1"/>
  <c r="K232" i="1"/>
  <c r="T232" i="1" s="1"/>
  <c r="K236" i="1"/>
  <c r="T236" i="1" s="1"/>
  <c r="J243" i="1"/>
  <c r="J245" i="1"/>
  <c r="J3" i="1"/>
  <c r="J5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4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33" i="1"/>
  <c r="J37" i="1"/>
  <c r="J41" i="1"/>
  <c r="J45" i="1"/>
  <c r="J49" i="1"/>
  <c r="J53" i="1"/>
  <c r="J57" i="1"/>
  <c r="J61" i="1"/>
  <c r="J63" i="1"/>
  <c r="J65" i="1"/>
  <c r="J35" i="1"/>
  <c r="J39" i="1"/>
  <c r="J43" i="1"/>
  <c r="J47" i="1"/>
  <c r="J51" i="1"/>
  <c r="J55" i="1"/>
  <c r="J59" i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56" i="1"/>
  <c r="J158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7" i="1"/>
  <c r="J151" i="1"/>
  <c r="J155" i="1"/>
  <c r="J159" i="1"/>
  <c r="J161" i="1"/>
  <c r="J163" i="1"/>
  <c r="J165" i="1"/>
  <c r="J167" i="1"/>
  <c r="J69" i="1"/>
  <c r="J73" i="1"/>
  <c r="J77" i="1"/>
  <c r="J81" i="1"/>
  <c r="J85" i="1"/>
  <c r="J89" i="1"/>
  <c r="J93" i="1"/>
  <c r="J97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49" i="1"/>
  <c r="J153" i="1"/>
  <c r="J157" i="1"/>
  <c r="J160" i="1"/>
  <c r="J162" i="1"/>
  <c r="J164" i="1"/>
  <c r="J166" i="1"/>
  <c r="J168" i="1"/>
  <c r="J170" i="1"/>
  <c r="J172" i="1"/>
  <c r="J174" i="1"/>
  <c r="J176" i="1"/>
  <c r="J178" i="1"/>
  <c r="J180" i="1"/>
  <c r="J182" i="1"/>
  <c r="J184" i="1"/>
  <c r="J186" i="1"/>
  <c r="J188" i="1"/>
  <c r="J190" i="1"/>
  <c r="J192" i="1"/>
  <c r="J194" i="1"/>
  <c r="J169" i="1"/>
  <c r="J173" i="1"/>
  <c r="J177" i="1"/>
  <c r="J181" i="1"/>
  <c r="J185" i="1"/>
  <c r="J189" i="1"/>
  <c r="J193" i="1"/>
  <c r="J197" i="1"/>
  <c r="J201" i="1"/>
  <c r="J205" i="1"/>
  <c r="J209" i="1"/>
  <c r="J213" i="1"/>
  <c r="J217" i="1"/>
  <c r="J171" i="1"/>
  <c r="J175" i="1"/>
  <c r="J179" i="1"/>
  <c r="J183" i="1"/>
  <c r="J187" i="1"/>
  <c r="J191" i="1"/>
  <c r="J2" i="1"/>
  <c r="J220" i="1"/>
  <c r="J226" i="1"/>
  <c r="J242" i="1"/>
  <c r="J215" i="1"/>
  <c r="J241" i="1"/>
  <c r="J251" i="1"/>
  <c r="J250" i="1"/>
  <c r="J199" i="1"/>
  <c r="J203" i="1"/>
  <c r="J207" i="1"/>
  <c r="K212" i="1"/>
  <c r="T212" i="1" s="1"/>
  <c r="J219" i="1"/>
  <c r="J221" i="1"/>
  <c r="J225" i="1"/>
  <c r="J227" i="1"/>
  <c r="J229" i="1"/>
  <c r="J231" i="1"/>
  <c r="J235" i="1"/>
  <c r="J239" i="1"/>
  <c r="K244" i="1"/>
  <c r="T244" i="1" s="1"/>
  <c r="K246" i="1"/>
  <c r="T246" i="1" s="1"/>
  <c r="J249" i="1"/>
  <c r="N71" i="2" l="1"/>
  <c r="Z70" i="2" a="1"/>
  <c r="AA77" i="2"/>
  <c r="AC79" i="2"/>
  <c r="AB72" i="2"/>
  <c r="AB80" i="2" s="1"/>
  <c r="AD79" i="2"/>
  <c r="AB73" i="2"/>
  <c r="AB81" i="2" s="1"/>
  <c r="AA71" i="2" a="1"/>
  <c r="R239" i="1"/>
  <c r="S239" i="1"/>
  <c r="R227" i="1"/>
  <c r="S227" i="1"/>
  <c r="R221" i="1"/>
  <c r="S221" i="1"/>
  <c r="R203" i="1"/>
  <c r="S203" i="1"/>
  <c r="R241" i="1"/>
  <c r="S241" i="1"/>
  <c r="S220" i="1"/>
  <c r="R220" i="1"/>
  <c r="R183" i="1"/>
  <c r="S183" i="1"/>
  <c r="R217" i="1"/>
  <c r="S217" i="1"/>
  <c r="R201" i="1"/>
  <c r="S201" i="1"/>
  <c r="R185" i="1"/>
  <c r="S185" i="1"/>
  <c r="R177" i="1"/>
  <c r="S177" i="1"/>
  <c r="S192" i="1"/>
  <c r="R192" i="1"/>
  <c r="S184" i="1"/>
  <c r="R184" i="1"/>
  <c r="S176" i="1"/>
  <c r="R176" i="1"/>
  <c r="S168" i="1"/>
  <c r="R168" i="1"/>
  <c r="R160" i="1"/>
  <c r="S160" i="1"/>
  <c r="S145" i="1"/>
  <c r="R145" i="1"/>
  <c r="R129" i="1"/>
  <c r="S129" i="1"/>
  <c r="R113" i="1"/>
  <c r="S113" i="1"/>
  <c r="R97" i="1"/>
  <c r="S97" i="1"/>
  <c r="R81" i="1"/>
  <c r="S81" i="1"/>
  <c r="R167" i="1"/>
  <c r="S167" i="1"/>
  <c r="S159" i="1"/>
  <c r="R159" i="1"/>
  <c r="R143" i="1"/>
  <c r="S143" i="1"/>
  <c r="R127" i="1"/>
  <c r="S127" i="1"/>
  <c r="R111" i="1"/>
  <c r="S111" i="1"/>
  <c r="R95" i="1"/>
  <c r="S95" i="1"/>
  <c r="R79" i="1"/>
  <c r="S79" i="1"/>
  <c r="R158" i="1"/>
  <c r="S158" i="1"/>
  <c r="R150" i="1"/>
  <c r="S150" i="1"/>
  <c r="S134" i="1"/>
  <c r="R134" i="1"/>
  <c r="R249" i="1"/>
  <c r="S249" i="1"/>
  <c r="R235" i="1"/>
  <c r="S235" i="1"/>
  <c r="R229" i="1"/>
  <c r="S229" i="1"/>
  <c r="R225" i="1"/>
  <c r="S225" i="1"/>
  <c r="R219" i="1"/>
  <c r="S219" i="1"/>
  <c r="R207" i="1"/>
  <c r="S207" i="1"/>
  <c r="R199" i="1"/>
  <c r="S199" i="1"/>
  <c r="R251" i="1"/>
  <c r="S251" i="1"/>
  <c r="R215" i="1"/>
  <c r="S215" i="1"/>
  <c r="S226" i="1"/>
  <c r="R226" i="1"/>
  <c r="R187" i="1"/>
  <c r="S187" i="1"/>
  <c r="R179" i="1"/>
  <c r="S179" i="1"/>
  <c r="R171" i="1"/>
  <c r="S171" i="1"/>
  <c r="R213" i="1"/>
  <c r="S213" i="1"/>
  <c r="R205" i="1"/>
  <c r="S205" i="1"/>
  <c r="R197" i="1"/>
  <c r="S197" i="1"/>
  <c r="R189" i="1"/>
  <c r="S189" i="1"/>
  <c r="R181" i="1"/>
  <c r="S181" i="1"/>
  <c r="R173" i="1"/>
  <c r="S173" i="1"/>
  <c r="S194" i="1"/>
  <c r="R194" i="1"/>
  <c r="S190" i="1"/>
  <c r="R190" i="1"/>
  <c r="S186" i="1"/>
  <c r="R186" i="1"/>
  <c r="S182" i="1"/>
  <c r="R182" i="1"/>
  <c r="S178" i="1"/>
  <c r="R178" i="1"/>
  <c r="S174" i="1"/>
  <c r="R174" i="1"/>
  <c r="S170" i="1"/>
  <c r="R170" i="1"/>
  <c r="S166" i="1"/>
  <c r="R166" i="1"/>
  <c r="S162" i="1"/>
  <c r="R162" i="1"/>
  <c r="S157" i="1"/>
  <c r="R157" i="1"/>
  <c r="S149" i="1"/>
  <c r="R149" i="1"/>
  <c r="R141" i="1"/>
  <c r="S141" i="1"/>
  <c r="R133" i="1"/>
  <c r="S133" i="1"/>
  <c r="R125" i="1"/>
  <c r="S125" i="1"/>
  <c r="R117" i="1"/>
  <c r="S117" i="1"/>
  <c r="R109" i="1"/>
  <c r="S109" i="1"/>
  <c r="R101" i="1"/>
  <c r="S101" i="1"/>
  <c r="R93" i="1"/>
  <c r="S93" i="1"/>
  <c r="R85" i="1"/>
  <c r="S85" i="1"/>
  <c r="R77" i="1"/>
  <c r="S77" i="1"/>
  <c r="R69" i="1"/>
  <c r="S69" i="1"/>
  <c r="R165" i="1"/>
  <c r="S165" i="1"/>
  <c r="R161" i="1"/>
  <c r="S161" i="1"/>
  <c r="S155" i="1"/>
  <c r="R155" i="1"/>
  <c r="S147" i="1"/>
  <c r="R147" i="1"/>
  <c r="R139" i="1"/>
  <c r="S139" i="1"/>
  <c r="R131" i="1"/>
  <c r="S131" i="1"/>
  <c r="R123" i="1"/>
  <c r="S123" i="1"/>
  <c r="R115" i="1"/>
  <c r="S115" i="1"/>
  <c r="R107" i="1"/>
  <c r="S107" i="1"/>
  <c r="R99" i="1"/>
  <c r="S99" i="1"/>
  <c r="R91" i="1"/>
  <c r="S91" i="1"/>
  <c r="R83" i="1"/>
  <c r="S83" i="1"/>
  <c r="R75" i="1"/>
  <c r="S75" i="1"/>
  <c r="R67" i="1"/>
  <c r="S67" i="1"/>
  <c r="R156" i="1"/>
  <c r="S156" i="1"/>
  <c r="R152" i="1"/>
  <c r="S152" i="1"/>
  <c r="R148" i="1"/>
  <c r="S148" i="1"/>
  <c r="S144" i="1"/>
  <c r="R144" i="1"/>
  <c r="S140" i="1"/>
  <c r="R140" i="1"/>
  <c r="S136" i="1"/>
  <c r="R136" i="1"/>
  <c r="S132" i="1"/>
  <c r="R132" i="1"/>
  <c r="S128" i="1"/>
  <c r="R128" i="1"/>
  <c r="S124" i="1"/>
  <c r="R124" i="1"/>
  <c r="S120" i="1"/>
  <c r="R120" i="1"/>
  <c r="S116" i="1"/>
  <c r="R116" i="1"/>
  <c r="S112" i="1"/>
  <c r="R112" i="1"/>
  <c r="S108" i="1"/>
  <c r="R108" i="1"/>
  <c r="S104" i="1"/>
  <c r="R104" i="1"/>
  <c r="S100" i="1"/>
  <c r="R100" i="1"/>
  <c r="S96" i="1"/>
  <c r="R96" i="1"/>
  <c r="S92" i="1"/>
  <c r="R92" i="1"/>
  <c r="S88" i="1"/>
  <c r="R88" i="1"/>
  <c r="S84" i="1"/>
  <c r="R84" i="1"/>
  <c r="S80" i="1"/>
  <c r="R80" i="1"/>
  <c r="S76" i="1"/>
  <c r="R76" i="1"/>
  <c r="S72" i="1"/>
  <c r="R72" i="1"/>
  <c r="S68" i="1"/>
  <c r="R68" i="1"/>
  <c r="R64" i="1"/>
  <c r="S64" i="1"/>
  <c r="R60" i="1"/>
  <c r="S60" i="1"/>
  <c r="S55" i="1"/>
  <c r="R55" i="1"/>
  <c r="S47" i="1"/>
  <c r="R47" i="1"/>
  <c r="S39" i="1"/>
  <c r="R39" i="1"/>
  <c r="R65" i="1"/>
  <c r="S65" i="1"/>
  <c r="S61" i="1"/>
  <c r="R61" i="1"/>
  <c r="S53" i="1"/>
  <c r="R53" i="1"/>
  <c r="S45" i="1"/>
  <c r="R45" i="1"/>
  <c r="S37" i="1"/>
  <c r="R37" i="1"/>
  <c r="R58" i="1"/>
  <c r="S58" i="1"/>
  <c r="R54" i="1"/>
  <c r="S54" i="1"/>
  <c r="R50" i="1"/>
  <c r="S50" i="1"/>
  <c r="R46" i="1"/>
  <c r="S46" i="1"/>
  <c r="R42" i="1"/>
  <c r="S42" i="1"/>
  <c r="R38" i="1"/>
  <c r="S38" i="1"/>
  <c r="R34" i="1"/>
  <c r="S34" i="1"/>
  <c r="R30" i="1"/>
  <c r="S30" i="1"/>
  <c r="R26" i="1"/>
  <c r="S26" i="1"/>
  <c r="R22" i="1"/>
  <c r="S22" i="1"/>
  <c r="R18" i="1"/>
  <c r="S18" i="1"/>
  <c r="R14" i="1"/>
  <c r="S14" i="1"/>
  <c r="R10" i="1"/>
  <c r="S10" i="1"/>
  <c r="R6" i="1"/>
  <c r="S6" i="1"/>
  <c r="S31" i="1"/>
  <c r="R31" i="1"/>
  <c r="S27" i="1"/>
  <c r="R27" i="1"/>
  <c r="S23" i="1"/>
  <c r="R23" i="1"/>
  <c r="S19" i="1"/>
  <c r="R19" i="1"/>
  <c r="S15" i="1"/>
  <c r="R15" i="1"/>
  <c r="S11" i="1"/>
  <c r="R11" i="1"/>
  <c r="S7" i="1"/>
  <c r="R7" i="1"/>
  <c r="S3" i="1"/>
  <c r="R3" i="1"/>
  <c r="R243" i="1"/>
  <c r="S243" i="1"/>
  <c r="R195" i="1"/>
  <c r="S195" i="1"/>
  <c r="S248" i="1"/>
  <c r="R248" i="1"/>
  <c r="S244" i="1"/>
  <c r="R244" i="1"/>
  <c r="R237" i="1"/>
  <c r="S237" i="1"/>
  <c r="R223" i="1"/>
  <c r="S223" i="1"/>
  <c r="S240" i="1"/>
  <c r="R240" i="1"/>
  <c r="S232" i="1"/>
  <c r="R232" i="1"/>
  <c r="S224" i="1"/>
  <c r="R224" i="1"/>
  <c r="S204" i="1"/>
  <c r="R204" i="1"/>
  <c r="S216" i="1"/>
  <c r="R216" i="1"/>
  <c r="S208" i="1"/>
  <c r="R208" i="1"/>
  <c r="T23" i="1"/>
  <c r="T15" i="1"/>
  <c r="T7" i="1"/>
  <c r="T28" i="1"/>
  <c r="T20" i="1"/>
  <c r="T12" i="1"/>
  <c r="T4" i="1"/>
  <c r="S236" i="1"/>
  <c r="R236" i="1"/>
  <c r="S218" i="1"/>
  <c r="R218" i="1"/>
  <c r="S200" i="1"/>
  <c r="R200" i="1"/>
  <c r="S212" i="1"/>
  <c r="R212" i="1"/>
  <c r="L253" i="1"/>
  <c r="T233" i="1"/>
  <c r="T197" i="1"/>
  <c r="T239" i="1"/>
  <c r="T217" i="1"/>
  <c r="T209" i="1"/>
  <c r="R231" i="1"/>
  <c r="S231" i="1"/>
  <c r="S250" i="1"/>
  <c r="R250" i="1"/>
  <c r="S242" i="1"/>
  <c r="R242" i="1"/>
  <c r="R191" i="1"/>
  <c r="S191" i="1"/>
  <c r="R175" i="1"/>
  <c r="S175" i="1"/>
  <c r="R209" i="1"/>
  <c r="S209" i="1"/>
  <c r="R193" i="1"/>
  <c r="S193" i="1"/>
  <c r="R169" i="1"/>
  <c r="S169" i="1"/>
  <c r="S188" i="1"/>
  <c r="R188" i="1"/>
  <c r="S180" i="1"/>
  <c r="R180" i="1"/>
  <c r="S172" i="1"/>
  <c r="R172" i="1"/>
  <c r="S164" i="1"/>
  <c r="R164" i="1"/>
  <c r="S153" i="1"/>
  <c r="R153" i="1"/>
  <c r="R137" i="1"/>
  <c r="S137" i="1"/>
  <c r="R121" i="1"/>
  <c r="S121" i="1"/>
  <c r="R105" i="1"/>
  <c r="S105" i="1"/>
  <c r="R89" i="1"/>
  <c r="S89" i="1"/>
  <c r="R73" i="1"/>
  <c r="S73" i="1"/>
  <c r="R163" i="1"/>
  <c r="S163" i="1"/>
  <c r="S151" i="1"/>
  <c r="R151" i="1"/>
  <c r="R135" i="1"/>
  <c r="S135" i="1"/>
  <c r="R119" i="1"/>
  <c r="S119" i="1"/>
  <c r="R103" i="1"/>
  <c r="S103" i="1"/>
  <c r="R87" i="1"/>
  <c r="S87" i="1"/>
  <c r="R71" i="1"/>
  <c r="S71" i="1"/>
  <c r="R154" i="1"/>
  <c r="S154" i="1"/>
  <c r="R146" i="1"/>
  <c r="S146" i="1"/>
  <c r="S142" i="1"/>
  <c r="R142" i="1"/>
  <c r="S138" i="1"/>
  <c r="R138" i="1"/>
  <c r="S130" i="1"/>
  <c r="R130" i="1"/>
  <c r="S126" i="1"/>
  <c r="R126" i="1"/>
  <c r="S122" i="1"/>
  <c r="R122" i="1"/>
  <c r="S118" i="1"/>
  <c r="R118" i="1"/>
  <c r="S114" i="1"/>
  <c r="R114" i="1"/>
  <c r="S110" i="1"/>
  <c r="R110" i="1"/>
  <c r="S106" i="1"/>
  <c r="R106" i="1"/>
  <c r="S102" i="1"/>
  <c r="R102" i="1"/>
  <c r="S98" i="1"/>
  <c r="R98" i="1"/>
  <c r="S94" i="1"/>
  <c r="R94" i="1"/>
  <c r="S90" i="1"/>
  <c r="R90" i="1"/>
  <c r="S86" i="1"/>
  <c r="R86" i="1"/>
  <c r="S82" i="1"/>
  <c r="R82" i="1"/>
  <c r="S78" i="1"/>
  <c r="R78" i="1"/>
  <c r="S74" i="1"/>
  <c r="R74" i="1"/>
  <c r="S70" i="1"/>
  <c r="R70" i="1"/>
  <c r="S66" i="1"/>
  <c r="R66" i="1"/>
  <c r="R62" i="1"/>
  <c r="S62" i="1"/>
  <c r="S59" i="1"/>
  <c r="R59" i="1"/>
  <c r="S51" i="1"/>
  <c r="R51" i="1"/>
  <c r="S43" i="1"/>
  <c r="R43" i="1"/>
  <c r="S35" i="1"/>
  <c r="R35" i="1"/>
  <c r="S63" i="1"/>
  <c r="R63" i="1"/>
  <c r="S57" i="1"/>
  <c r="R57" i="1"/>
  <c r="S49" i="1"/>
  <c r="R49" i="1"/>
  <c r="S41" i="1"/>
  <c r="R41" i="1"/>
  <c r="S33" i="1"/>
  <c r="R33" i="1"/>
  <c r="R56" i="1"/>
  <c r="S56" i="1"/>
  <c r="R52" i="1"/>
  <c r="S52" i="1"/>
  <c r="R48" i="1"/>
  <c r="S48" i="1"/>
  <c r="R44" i="1"/>
  <c r="S44" i="1"/>
  <c r="R40" i="1"/>
  <c r="S40" i="1"/>
  <c r="R36" i="1"/>
  <c r="S36" i="1"/>
  <c r="R32" i="1"/>
  <c r="S32" i="1"/>
  <c r="R28" i="1"/>
  <c r="S28" i="1"/>
  <c r="R24" i="1"/>
  <c r="S24" i="1"/>
  <c r="R20" i="1"/>
  <c r="S20" i="1"/>
  <c r="R16" i="1"/>
  <c r="S16" i="1"/>
  <c r="R12" i="1"/>
  <c r="S12" i="1"/>
  <c r="R8" i="1"/>
  <c r="S8" i="1"/>
  <c r="R4" i="1"/>
  <c r="S4" i="1"/>
  <c r="S29" i="1"/>
  <c r="R29" i="1"/>
  <c r="S25" i="1"/>
  <c r="R25" i="1"/>
  <c r="S21" i="1"/>
  <c r="R21" i="1"/>
  <c r="S17" i="1"/>
  <c r="R17" i="1"/>
  <c r="S13" i="1"/>
  <c r="R13" i="1"/>
  <c r="S9" i="1"/>
  <c r="R9" i="1"/>
  <c r="S5" i="1"/>
  <c r="R5" i="1"/>
  <c r="R245" i="1"/>
  <c r="S245" i="1"/>
  <c r="R233" i="1"/>
  <c r="S233" i="1"/>
  <c r="R211" i="1"/>
  <c r="S211" i="1"/>
  <c r="S214" i="1"/>
  <c r="R214" i="1"/>
  <c r="S206" i="1"/>
  <c r="R206" i="1"/>
  <c r="S238" i="1"/>
  <c r="R238" i="1"/>
  <c r="S230" i="1"/>
  <c r="R230" i="1"/>
  <c r="S222" i="1"/>
  <c r="R222" i="1"/>
  <c r="S202" i="1"/>
  <c r="R202" i="1"/>
  <c r="S196" i="1"/>
  <c r="R196" i="1"/>
  <c r="S246" i="1"/>
  <c r="R246" i="1"/>
  <c r="S228" i="1"/>
  <c r="R228" i="1"/>
  <c r="S210" i="1"/>
  <c r="R210" i="1"/>
  <c r="S234" i="1"/>
  <c r="R234" i="1"/>
  <c r="S198" i="1"/>
  <c r="R198" i="1"/>
  <c r="R247" i="1"/>
  <c r="S247" i="1"/>
  <c r="J253" i="1"/>
  <c r="K253" i="1"/>
  <c r="T2" i="1"/>
  <c r="AA71" i="2" l="1"/>
  <c r="AA79" i="2" s="1"/>
  <c r="AA72" i="2"/>
  <c r="AA80" i="2" s="1"/>
  <c r="AA73" i="2"/>
  <c r="AA81" i="2" s="1"/>
  <c r="Z70" i="2"/>
  <c r="Z78" i="2" s="1"/>
  <c r="Z71" i="2"/>
  <c r="Z79" i="2" s="1"/>
  <c r="Z73" i="2"/>
  <c r="Z81" i="2" s="1"/>
  <c r="Z72" i="2"/>
  <c r="Z80" i="2" s="1"/>
  <c r="S2" i="1"/>
  <c r="R2" i="1"/>
  <c r="R253" i="1" s="1"/>
</calcChain>
</file>

<file path=xl/sharedStrings.xml><?xml version="1.0" encoding="utf-8"?>
<sst xmlns="http://schemas.openxmlformats.org/spreadsheetml/2006/main" count="150" uniqueCount="40">
  <si>
    <t>Datum</t>
  </si>
  <si>
    <t>Erste</t>
  </si>
  <si>
    <t>KB</t>
  </si>
  <si>
    <t>VIG</t>
  </si>
  <si>
    <t>Vynosnost</t>
  </si>
  <si>
    <t>E(X)</t>
  </si>
  <si>
    <t>sigma^2</t>
  </si>
  <si>
    <t>fce</t>
  </si>
  <si>
    <t>Rozptyl</t>
  </si>
  <si>
    <t>Covar_mezivypocet</t>
  </si>
  <si>
    <t>Erste-KB</t>
  </si>
  <si>
    <t>Erste-VIG</t>
  </si>
  <si>
    <t>KB-VIG</t>
  </si>
  <si>
    <t>Covar</t>
  </si>
  <si>
    <t>covar</t>
  </si>
  <si>
    <t>Covar_M</t>
  </si>
  <si>
    <t>Correl_M</t>
  </si>
  <si>
    <t>sigma</t>
  </si>
  <si>
    <t>Vahy_1</t>
  </si>
  <si>
    <t>rp</t>
  </si>
  <si>
    <t>sigma_p</t>
  </si>
  <si>
    <t>Vahy_2</t>
  </si>
  <si>
    <t>, ale ro=0</t>
  </si>
  <si>
    <t>CETV</t>
  </si>
  <si>
    <t>Orco</t>
  </si>
  <si>
    <t>Pegas</t>
  </si>
  <si>
    <t>PM</t>
  </si>
  <si>
    <t>UNI</t>
  </si>
  <si>
    <t>CETV-Orco</t>
  </si>
  <si>
    <t>CETV-Pegas</t>
  </si>
  <si>
    <t>CETV-PM</t>
  </si>
  <si>
    <t>CETV-UNI</t>
  </si>
  <si>
    <t>Orco-Pegas</t>
  </si>
  <si>
    <t>Orco-PM</t>
  </si>
  <si>
    <t>Orco-UNI</t>
  </si>
  <si>
    <t>Pegas-PM</t>
  </si>
  <si>
    <t>Pegas-UNI</t>
  </si>
  <si>
    <t>PM-UNI</t>
  </si>
  <si>
    <t>Vaha_1</t>
  </si>
  <si>
    <t>Vaha_2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</si>
</sst>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1010405]dd\.mm\.yyyy"/>
    <numFmt numFmtId="169" formatCode="[$-1010405]#\ ###\ ###\ ###\ ###\ ###\ ##0.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19">
    <xf numFmtId="0" fontId="0" fillId="0" borderId="0" xfId="0"/>
    <xf numFmtId="168" fontId="3" fillId="0" borderId="1" xfId="1" applyNumberFormat="1" applyFont="1" applyFill="1" applyBorder="1" applyAlignment="1">
      <alignment horizontal="right" vertical="top" wrapText="1"/>
    </xf>
    <xf numFmtId="169" fontId="3" fillId="0" borderId="0" xfId="1" applyNumberFormat="1" applyFont="1" applyFill="1" applyBorder="1" applyAlignment="1">
      <alignment horizontal="right" vertical="top" wrapText="1"/>
    </xf>
    <xf numFmtId="169" fontId="3" fillId="0" borderId="1" xfId="1" applyNumberFormat="1" applyFont="1" applyFill="1" applyBorder="1" applyAlignment="1">
      <alignment horizontal="right" vertical="top" wrapText="1"/>
    </xf>
    <xf numFmtId="169" fontId="3" fillId="0" borderId="1" xfId="1" applyNumberFormat="1" applyFont="1" applyFill="1" applyBorder="1" applyAlignment="1">
      <alignment horizontal="right" vertical="top" wrapText="1"/>
    </xf>
    <xf numFmtId="169" fontId="3" fillId="0" borderId="1" xfId="1" applyNumberFormat="1" applyFont="1" applyFill="1" applyBorder="1" applyAlignment="1">
      <alignment horizontal="right" vertical="top" wrapText="1"/>
    </xf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168" fontId="3" fillId="0" borderId="1" xfId="1" applyNumberFormat="1" applyFont="1" applyFill="1" applyBorder="1" applyAlignment="1">
      <alignment horizontal="right" vertical="top" wrapText="1"/>
    </xf>
    <xf numFmtId="169" fontId="3" fillId="0" borderId="1" xfId="1" applyNumberFormat="1" applyFont="1" applyFill="1" applyBorder="1" applyAlignment="1">
      <alignment horizontal="right" vertical="top" wrapText="1"/>
    </xf>
    <xf numFmtId="169" fontId="3" fillId="0" borderId="1" xfId="1" applyNumberFormat="1" applyFont="1" applyFill="1" applyBorder="1" applyAlignment="1">
      <alignment horizontal="right" vertical="top" wrapText="1"/>
    </xf>
    <xf numFmtId="169" fontId="3" fillId="0" borderId="1" xfId="1" applyNumberFormat="1" applyFont="1" applyFill="1" applyBorder="1" applyAlignment="1">
      <alignment horizontal="right" vertical="top" wrapText="1"/>
    </xf>
    <xf numFmtId="169" fontId="3" fillId="0" borderId="1" xfId="1" applyNumberFormat="1" applyFont="1" applyFill="1" applyBorder="1" applyAlignment="1">
      <alignment horizontal="right" vertical="top" wrapText="1"/>
    </xf>
    <xf numFmtId="169" fontId="3" fillId="0" borderId="1" xfId="1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3"/>
  <sheetViews>
    <sheetView topLeftCell="E268" workbookViewId="0">
      <selection activeCell="J279" sqref="I278:J279"/>
    </sheetView>
  </sheetViews>
  <sheetFormatPr defaultRowHeight="15" x14ac:dyDescent="0.25"/>
  <cols>
    <col min="1" max="1" width="10.140625" bestFit="1" customWidth="1"/>
    <col min="2" max="4" width="11" bestFit="1" customWidth="1"/>
    <col min="5" max="5" width="11" customWidth="1"/>
    <col min="8" max="8" width="12" customWidth="1"/>
    <col min="10" max="10" width="12" bestFit="1" customWidth="1"/>
    <col min="13" max="13" width="18.5703125" bestFit="1" customWidth="1"/>
    <col min="14" max="14" width="11" bestFit="1" customWidth="1"/>
    <col min="18" max="18" width="12.7109375" bestFit="1" customWidth="1"/>
    <col min="19" max="19" width="12" bestFit="1" customWidth="1"/>
    <col min="20" max="20" width="12.7109375" bestFit="1" customWidth="1"/>
  </cols>
  <sheetData>
    <row r="1" spans="1:20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</v>
      </c>
      <c r="G1" t="s">
        <v>2</v>
      </c>
      <c r="H1" t="s">
        <v>3</v>
      </c>
      <c r="I1" t="s">
        <v>8</v>
      </c>
      <c r="J1" t="s">
        <v>1</v>
      </c>
      <c r="K1" t="s">
        <v>2</v>
      </c>
      <c r="L1" t="s">
        <v>3</v>
      </c>
      <c r="M1" t="s">
        <v>9</v>
      </c>
      <c r="N1" t="s">
        <v>1</v>
      </c>
      <c r="O1" t="s">
        <v>2</v>
      </c>
      <c r="P1" t="s">
        <v>3</v>
      </c>
      <c r="Q1" t="s">
        <v>13</v>
      </c>
      <c r="R1" t="s">
        <v>10</v>
      </c>
      <c r="S1" t="s">
        <v>11</v>
      </c>
      <c r="T1" t="s">
        <v>12</v>
      </c>
    </row>
    <row r="2" spans="1:20" ht="15.75" thickBot="1" x14ac:dyDescent="0.3">
      <c r="A2" s="1">
        <v>41705</v>
      </c>
      <c r="B2" s="4">
        <v>693.3</v>
      </c>
      <c r="C2" s="5">
        <v>4769</v>
      </c>
      <c r="D2" s="3">
        <v>985</v>
      </c>
      <c r="E2" s="2"/>
      <c r="F2">
        <f>(B2-B3)/B3</f>
        <v>-2.4482904178978599E-2</v>
      </c>
      <c r="G2">
        <f t="shared" ref="G2:H2" si="0">(C2-C3)/C3</f>
        <v>6.118143459915612E-3</v>
      </c>
      <c r="H2">
        <f t="shared" si="0"/>
        <v>-7.1565366394516911E-3</v>
      </c>
      <c r="J2">
        <f>(F2-F$253)^2</f>
        <v>6.2638697859743002E-4</v>
      </c>
      <c r="K2">
        <f t="shared" ref="K2:L2" si="1">(G2-G$253)^2</f>
        <v>2.9263490201220261E-5</v>
      </c>
      <c r="L2">
        <f t="shared" si="1"/>
        <v>5.1919986990590259E-5</v>
      </c>
      <c r="N2">
        <f>(F2-F$253)</f>
        <v>-2.5027724199324038E-2</v>
      </c>
      <c r="O2">
        <f t="shared" ref="O2:P2" si="2">(G2-G$253)</f>
        <v>5.4095739389734068E-3</v>
      </c>
      <c r="P2">
        <f t="shared" si="2"/>
        <v>-7.2055525111257264E-3</v>
      </c>
      <c r="R2">
        <f>N2*O2</f>
        <v>-1.3538932458047738E-4</v>
      </c>
      <c r="S2">
        <f>N2*P2</f>
        <v>1.8033858095220143E-4</v>
      </c>
      <c r="T2">
        <f>O2*P2</f>
        <v>-3.8978969080090119E-5</v>
      </c>
    </row>
    <row r="3" spans="1:20" ht="15.75" thickBot="1" x14ac:dyDescent="0.3">
      <c r="A3" s="1">
        <v>41704</v>
      </c>
      <c r="B3" s="4">
        <v>710.7</v>
      </c>
      <c r="C3" s="5">
        <v>4740</v>
      </c>
      <c r="D3" s="3">
        <v>992.1</v>
      </c>
      <c r="E3" s="2"/>
      <c r="F3">
        <f t="shared" ref="F3:F66" si="3">(B3-B4)/B4</f>
        <v>1.7757410854933542E-2</v>
      </c>
      <c r="G3">
        <f t="shared" ref="G3:G66" si="4">(C3-C4)/C4</f>
        <v>-1.0644959298685034E-2</v>
      </c>
      <c r="H3">
        <f t="shared" ref="H3:H66" si="5">(D3-D4)/D4</f>
        <v>6.1866125760649321E-3</v>
      </c>
      <c r="J3">
        <f t="shared" ref="J3:J66" si="6">(F3-F$253)^2</f>
        <v>2.962732832389464E-4</v>
      </c>
      <c r="K3">
        <f t="shared" ref="K3:K66" si="7">(G3-G$253)^2</f>
        <v>1.289026166581063E-4</v>
      </c>
      <c r="L3">
        <f t="shared" ref="L3:L66" si="8">(H3-H$253)^2</f>
        <v>3.7670093305749998E-5</v>
      </c>
      <c r="N3">
        <f t="shared" ref="N3:N66" si="9">(F3-F$253)</f>
        <v>1.7212590834588103E-2</v>
      </c>
      <c r="O3">
        <f t="shared" ref="O3:O66" si="10">(G3-G$253)</f>
        <v>-1.1353528819627239E-2</v>
      </c>
      <c r="P3">
        <f t="shared" ref="P3:P66" si="11">(H3-H$253)</f>
        <v>6.1375967043908967E-3</v>
      </c>
      <c r="R3">
        <f t="shared" ref="R3:R66" si="12">N3*O3</f>
        <v>-1.9542364610094772E-4</v>
      </c>
      <c r="S3">
        <f t="shared" ref="S3:S66" si="13">N3*P3</f>
        <v>1.056439407803969E-4</v>
      </c>
      <c r="T3">
        <f t="shared" ref="T3:T66" si="14">O3*P3</f>
        <v>-6.9683381066551215E-5</v>
      </c>
    </row>
    <row r="4" spans="1:20" ht="15.75" thickBot="1" x14ac:dyDescent="0.3">
      <c r="A4" s="1">
        <v>41703</v>
      </c>
      <c r="B4" s="4">
        <v>698.3</v>
      </c>
      <c r="C4" s="5">
        <v>4791</v>
      </c>
      <c r="D4" s="3">
        <v>986</v>
      </c>
      <c r="E4" s="2"/>
      <c r="F4">
        <f t="shared" si="3"/>
        <v>1.6152502910360751E-2</v>
      </c>
      <c r="G4">
        <f t="shared" si="4"/>
        <v>2.0876826722338206E-4</v>
      </c>
      <c r="H4">
        <f t="shared" si="5"/>
        <v>4.0584415584413278E-4</v>
      </c>
      <c r="J4">
        <f t="shared" si="6"/>
        <v>2.4359976519527669E-4</v>
      </c>
      <c r="K4">
        <f t="shared" si="7"/>
        <v>2.4980129321890762E-7</v>
      </c>
      <c r="L4">
        <f t="shared" si="8"/>
        <v>1.273264243837755E-7</v>
      </c>
      <c r="N4">
        <f t="shared" si="9"/>
        <v>1.5607682890015311E-2</v>
      </c>
      <c r="O4">
        <f t="shared" si="10"/>
        <v>-4.9980125371882332E-4</v>
      </c>
      <c r="P4">
        <f t="shared" si="11"/>
        <v>3.5682828417009702E-4</v>
      </c>
      <c r="R4">
        <f t="shared" si="12"/>
        <v>-7.8007394760754793E-6</v>
      </c>
      <c r="S4">
        <f t="shared" si="13"/>
        <v>5.5692627055151442E-6</v>
      </c>
      <c r="T4">
        <f t="shared" si="14"/>
        <v>-1.7834322379055106E-7</v>
      </c>
    </row>
    <row r="5" spans="1:20" ht="15.75" thickBot="1" x14ac:dyDescent="0.3">
      <c r="A5" s="1">
        <v>41702</v>
      </c>
      <c r="B5" s="4">
        <v>687.2</v>
      </c>
      <c r="C5" s="5">
        <v>4790</v>
      </c>
      <c r="D5" s="3">
        <v>985.6</v>
      </c>
      <c r="E5" s="2"/>
      <c r="F5">
        <f t="shared" si="3"/>
        <v>2.2619047619047688E-2</v>
      </c>
      <c r="G5">
        <f t="shared" si="4"/>
        <v>1.4185898793139954E-2</v>
      </c>
      <c r="H5">
        <f t="shared" si="5"/>
        <v>-4.4444444444444219E-3</v>
      </c>
      <c r="J5">
        <f t="shared" si="6"/>
        <v>4.8727152407930806E-4</v>
      </c>
      <c r="K5">
        <f t="shared" si="7"/>
        <v>1.816384043112383E-4</v>
      </c>
      <c r="L5">
        <f t="shared" si="8"/>
        <v>2.0191185612531384E-5</v>
      </c>
      <c r="N5">
        <f t="shared" si="9"/>
        <v>2.2074227598702249E-2</v>
      </c>
      <c r="O5">
        <f t="shared" si="10"/>
        <v>1.3477329272197748E-2</v>
      </c>
      <c r="P5">
        <f t="shared" si="11"/>
        <v>-4.4934603161184573E-3</v>
      </c>
      <c r="R5">
        <f t="shared" si="12"/>
        <v>2.9750163377714522E-4</v>
      </c>
      <c r="S5">
        <f t="shared" si="13"/>
        <v>-9.9189665723735377E-5</v>
      </c>
      <c r="T5">
        <f t="shared" si="14"/>
        <v>-6.0559844251882231E-5</v>
      </c>
    </row>
    <row r="6" spans="1:20" ht="15.75" thickBot="1" x14ac:dyDescent="0.3">
      <c r="A6" s="1">
        <v>41701</v>
      </c>
      <c r="B6" s="4">
        <v>672</v>
      </c>
      <c r="C6" s="5">
        <v>4723</v>
      </c>
      <c r="D6" s="3">
        <v>990</v>
      </c>
      <c r="E6" s="2"/>
      <c r="F6">
        <f t="shared" si="3"/>
        <v>-4.8023799405014847E-2</v>
      </c>
      <c r="G6">
        <f t="shared" si="4"/>
        <v>-1.6041666666666666E-2</v>
      </c>
      <c r="H6">
        <f t="shared" si="5"/>
        <v>-2.1739130434782608E-2</v>
      </c>
      <c r="J6">
        <f t="shared" si="6"/>
        <v>2.3589107928854848E-3</v>
      </c>
      <c r="K6">
        <f t="shared" si="7"/>
        <v>2.8057041234068179E-4</v>
      </c>
      <c r="L6">
        <f t="shared" si="8"/>
        <v>4.7472331947156024E-4</v>
      </c>
      <c r="N6">
        <f t="shared" si="9"/>
        <v>-4.8568619425360289E-2</v>
      </c>
      <c r="O6">
        <f t="shared" si="10"/>
        <v>-1.6750236187608871E-2</v>
      </c>
      <c r="P6">
        <f t="shared" si="11"/>
        <v>-2.1788146306456643E-2</v>
      </c>
      <c r="R6">
        <f t="shared" si="12"/>
        <v>8.1353584668087309E-4</v>
      </c>
      <c r="S6">
        <f t="shared" si="13"/>
        <v>1.0582201859423621E-3</v>
      </c>
      <c r="T6">
        <f t="shared" si="14"/>
        <v>3.6495659672332662E-4</v>
      </c>
    </row>
    <row r="7" spans="1:20" ht="15.75" thickBot="1" x14ac:dyDescent="0.3">
      <c r="A7" s="1">
        <v>41698</v>
      </c>
      <c r="B7" s="4">
        <v>705.9</v>
      </c>
      <c r="C7" s="5">
        <v>4800</v>
      </c>
      <c r="D7" s="3">
        <v>1012</v>
      </c>
      <c r="E7" s="2"/>
      <c r="F7">
        <f t="shared" si="3"/>
        <v>-8.9748549323017443E-2</v>
      </c>
      <c r="G7">
        <f t="shared" si="4"/>
        <v>3.0042918454935622E-2</v>
      </c>
      <c r="H7">
        <f t="shared" si="5"/>
        <v>4.9652432969215492E-3</v>
      </c>
      <c r="J7">
        <f t="shared" si="6"/>
        <v>8.1528925473769425E-3</v>
      </c>
      <c r="K7">
        <f t="shared" si="7"/>
        <v>8.6050402738128073E-4</v>
      </c>
      <c r="L7">
        <f t="shared" si="8"/>
        <v>2.4169292096755798E-5</v>
      </c>
      <c r="N7">
        <f t="shared" si="9"/>
        <v>-9.0293369343362878E-2</v>
      </c>
      <c r="O7">
        <f t="shared" si="10"/>
        <v>2.9334348933993417E-2</v>
      </c>
      <c r="P7">
        <f t="shared" si="11"/>
        <v>4.9162274252475139E-3</v>
      </c>
      <c r="R7">
        <f t="shared" si="12"/>
        <v>-2.6486972027441507E-3</v>
      </c>
      <c r="S7">
        <f t="shared" si="13"/>
        <v>-4.4390273868384367E-4</v>
      </c>
      <c r="T7">
        <f t="shared" si="14"/>
        <v>1.442143307310786E-4</v>
      </c>
    </row>
    <row r="8" spans="1:20" ht="15.75" thickBot="1" x14ac:dyDescent="0.3">
      <c r="A8" s="1">
        <v>41697</v>
      </c>
      <c r="B8" s="4">
        <v>775.5</v>
      </c>
      <c r="C8" s="5">
        <v>4660</v>
      </c>
      <c r="D8" s="3">
        <v>1007</v>
      </c>
      <c r="E8" s="2"/>
      <c r="F8">
        <f t="shared" si="3"/>
        <v>-2.2068095838587643E-2</v>
      </c>
      <c r="G8">
        <f t="shared" si="4"/>
        <v>6.4794816414686825E-3</v>
      </c>
      <c r="H8">
        <f t="shared" si="5"/>
        <v>9.9403578528827028E-4</v>
      </c>
      <c r="J8">
        <f t="shared" si="6"/>
        <v>5.1134396364318731E-4</v>
      </c>
      <c r="K8">
        <f t="shared" si="7"/>
        <v>3.3303426702839399E-5</v>
      </c>
      <c r="L8">
        <f t="shared" si="8"/>
        <v>8.9306263712745513E-7</v>
      </c>
      <c r="N8">
        <f t="shared" si="9"/>
        <v>-2.2612915858933082E-2</v>
      </c>
      <c r="O8">
        <f t="shared" si="10"/>
        <v>5.7709121205264773E-3</v>
      </c>
      <c r="P8">
        <f t="shared" si="11"/>
        <v>9.4501991361423446E-4</v>
      </c>
      <c r="R8">
        <f t="shared" si="12"/>
        <v>-1.3049715021076232E-4</v>
      </c>
      <c r="S8">
        <f t="shared" si="13"/>
        <v>-2.1369655791574895E-5</v>
      </c>
      <c r="T8">
        <f t="shared" si="14"/>
        <v>5.4536268736152705E-6</v>
      </c>
    </row>
    <row r="9" spans="1:20" ht="15.75" thickBot="1" x14ac:dyDescent="0.3">
      <c r="A9" s="1">
        <v>41696</v>
      </c>
      <c r="B9" s="4">
        <v>793</v>
      </c>
      <c r="C9" s="5">
        <v>4630</v>
      </c>
      <c r="D9" s="3">
        <v>1006</v>
      </c>
      <c r="E9" s="2"/>
      <c r="F9">
        <f t="shared" si="3"/>
        <v>-8.7500000000000008E-3</v>
      </c>
      <c r="G9">
        <f t="shared" si="4"/>
        <v>-1.0683760683760684E-2</v>
      </c>
      <c r="H9">
        <f t="shared" si="5"/>
        <v>-9.8425196850393699E-3</v>
      </c>
      <c r="J9">
        <f t="shared" si="6"/>
        <v>8.6393679210614426E-5</v>
      </c>
      <c r="K9">
        <f t="shared" si="7"/>
        <v>1.2978518749298578E-4</v>
      </c>
      <c r="L9">
        <f t="shared" si="8"/>
        <v>9.7842475669725589E-5</v>
      </c>
      <c r="N9">
        <f t="shared" si="9"/>
        <v>-9.2948200203454411E-3</v>
      </c>
      <c r="O9">
        <f t="shared" si="10"/>
        <v>-1.1392330204702889E-2</v>
      </c>
      <c r="P9">
        <f t="shared" si="11"/>
        <v>-9.8915355567134062E-3</v>
      </c>
      <c r="R9">
        <f t="shared" si="12"/>
        <v>1.0588965886505849E-4</v>
      </c>
      <c r="S9">
        <f t="shared" si="13"/>
        <v>9.1940042724498558E-5</v>
      </c>
      <c r="T9">
        <f t="shared" si="14"/>
        <v>1.1268763929363875E-4</v>
      </c>
    </row>
    <row r="10" spans="1:20" ht="15.75" thickBot="1" x14ac:dyDescent="0.3">
      <c r="A10" s="1">
        <v>41695</v>
      </c>
      <c r="B10" s="4">
        <v>800</v>
      </c>
      <c r="C10" s="5">
        <v>4680</v>
      </c>
      <c r="D10" s="3">
        <v>1016</v>
      </c>
      <c r="E10" s="2"/>
      <c r="F10">
        <f t="shared" si="3"/>
        <v>-6.2460961898813238E-4</v>
      </c>
      <c r="G10">
        <f t="shared" si="4"/>
        <v>-6.5803438760348122E-3</v>
      </c>
      <c r="H10">
        <f t="shared" si="5"/>
        <v>-9.8328416912487715E-4</v>
      </c>
      <c r="J10">
        <f t="shared" si="6"/>
        <v>1.3675656813518488E-6</v>
      </c>
      <c r="K10">
        <f t="shared" si="7"/>
        <v>5.3128258508631043E-5</v>
      </c>
      <c r="L10">
        <f t="shared" si="8"/>
        <v>1.0656433742334374E-6</v>
      </c>
      <c r="N10">
        <f t="shared" si="9"/>
        <v>-1.1694296393335722E-3</v>
      </c>
      <c r="O10">
        <f t="shared" si="10"/>
        <v>-7.2889133969770174E-3</v>
      </c>
      <c r="P10">
        <f t="shared" si="11"/>
        <v>-1.032300040798913E-3</v>
      </c>
      <c r="R10">
        <f t="shared" si="12"/>
        <v>8.5238713649604766E-6</v>
      </c>
      <c r="S10">
        <f t="shared" si="13"/>
        <v>1.2072022643955047E-6</v>
      </c>
      <c r="T10">
        <f t="shared" si="14"/>
        <v>7.5243455970791182E-6</v>
      </c>
    </row>
    <row r="11" spans="1:20" ht="15.75" thickBot="1" x14ac:dyDescent="0.3">
      <c r="A11" s="1">
        <v>41694</v>
      </c>
      <c r="B11" s="4">
        <v>800.5</v>
      </c>
      <c r="C11" s="5">
        <v>4711</v>
      </c>
      <c r="D11" s="3">
        <v>1017</v>
      </c>
      <c r="E11" s="2"/>
      <c r="F11">
        <f t="shared" si="3"/>
        <v>0</v>
      </c>
      <c r="G11">
        <f t="shared" si="4"/>
        <v>-1.1954697986577181E-2</v>
      </c>
      <c r="H11">
        <f t="shared" si="5"/>
        <v>5.9347181008902079E-3</v>
      </c>
      <c r="J11">
        <f t="shared" si="6"/>
        <v>2.9682885456920563E-7</v>
      </c>
      <c r="K11">
        <f t="shared" si="7"/>
        <v>1.6035834396699626E-4</v>
      </c>
      <c r="L11">
        <f t="shared" si="8"/>
        <v>3.4641490731000224E-5</v>
      </c>
      <c r="N11">
        <f t="shared" si="9"/>
        <v>-5.4482002034543996E-4</v>
      </c>
      <c r="O11">
        <f t="shared" si="10"/>
        <v>-1.2663267507519387E-2</v>
      </c>
      <c r="P11">
        <f t="shared" si="11"/>
        <v>5.8857022292161726E-3</v>
      </c>
      <c r="R11">
        <f t="shared" si="12"/>
        <v>6.8992016610864608E-6</v>
      </c>
      <c r="S11">
        <f t="shared" si="13"/>
        <v>-3.2066484082687565E-6</v>
      </c>
      <c r="T11">
        <f t="shared" si="14"/>
        <v>-7.4532221798167584E-5</v>
      </c>
    </row>
    <row r="12" spans="1:20" ht="15.75" thickBot="1" x14ac:dyDescent="0.3">
      <c r="A12" s="1">
        <v>41691</v>
      </c>
      <c r="B12" s="4">
        <v>800.5</v>
      </c>
      <c r="C12" s="5">
        <v>4768</v>
      </c>
      <c r="D12" s="3">
        <v>1011</v>
      </c>
      <c r="E12" s="2"/>
      <c r="F12">
        <f t="shared" si="3"/>
        <v>9.9671965682563424E-3</v>
      </c>
      <c r="G12">
        <f t="shared" si="4"/>
        <v>1.2314225053078557E-2</v>
      </c>
      <c r="H12">
        <f t="shared" si="5"/>
        <v>3.1737932442085948E-2</v>
      </c>
      <c r="J12">
        <f t="shared" si="6"/>
        <v>8.8781179810621365E-5</v>
      </c>
      <c r="K12">
        <f t="shared" si="7"/>
        <v>1.346912403306071E-4</v>
      </c>
      <c r="L12">
        <f t="shared" si="8"/>
        <v>1.0041874334065265E-3</v>
      </c>
      <c r="N12">
        <f t="shared" si="9"/>
        <v>9.4223765479109021E-3</v>
      </c>
      <c r="O12">
        <f t="shared" si="10"/>
        <v>1.1605655532136352E-2</v>
      </c>
      <c r="P12">
        <f t="shared" si="11"/>
        <v>3.168891657041191E-2</v>
      </c>
      <c r="R12">
        <f t="shared" si="12"/>
        <v>1.0935285650913398E-4</v>
      </c>
      <c r="S12">
        <f t="shared" si="13"/>
        <v>2.9858490432175437E-4</v>
      </c>
      <c r="T12">
        <f t="shared" si="14"/>
        <v>3.6777064990280828E-4</v>
      </c>
    </row>
    <row r="13" spans="1:20" ht="15.75" thickBot="1" x14ac:dyDescent="0.3">
      <c r="A13" s="1">
        <v>41690</v>
      </c>
      <c r="B13" s="4">
        <v>792.6</v>
      </c>
      <c r="C13" s="5">
        <v>4710</v>
      </c>
      <c r="D13" s="3">
        <v>979.9</v>
      </c>
      <c r="E13" s="2"/>
      <c r="F13">
        <f t="shared" si="3"/>
        <v>-4.1462495288352242E-3</v>
      </c>
      <c r="G13">
        <f t="shared" si="4"/>
        <v>-6.3291139240506328E-3</v>
      </c>
      <c r="H13">
        <f t="shared" si="5"/>
        <v>-1.0202020202020224E-2</v>
      </c>
      <c r="J13">
        <f t="shared" si="6"/>
        <v>2.2006133515250084E-5</v>
      </c>
      <c r="K13">
        <f t="shared" si="7"/>
        <v>4.952898827192626E-5</v>
      </c>
      <c r="L13">
        <f t="shared" si="8"/>
        <v>1.0508374058418104E-4</v>
      </c>
      <c r="N13">
        <f t="shared" si="9"/>
        <v>-4.6910695491806645E-3</v>
      </c>
      <c r="O13">
        <f t="shared" si="10"/>
        <v>-7.037683444992838E-3</v>
      </c>
      <c r="P13">
        <f t="shared" si="11"/>
        <v>-1.0251036073694261E-2</v>
      </c>
      <c r="R13">
        <f t="shared" si="12"/>
        <v>3.3014262505578777E-5</v>
      </c>
      <c r="S13">
        <f t="shared" si="13"/>
        <v>4.8088323172859666E-5</v>
      </c>
      <c r="T13">
        <f t="shared" si="14"/>
        <v>7.2143546869862481E-5</v>
      </c>
    </row>
    <row r="14" spans="1:20" ht="15.75" thickBot="1" x14ac:dyDescent="0.3">
      <c r="A14" s="1">
        <v>41689</v>
      </c>
      <c r="B14" s="4">
        <v>795.9</v>
      </c>
      <c r="C14" s="5">
        <v>4740</v>
      </c>
      <c r="D14" s="3">
        <v>990</v>
      </c>
      <c r="E14" s="2"/>
      <c r="F14">
        <f t="shared" si="3"/>
        <v>7.2133637053909535E-3</v>
      </c>
      <c r="G14">
        <f t="shared" si="4"/>
        <v>2.1141649048625794E-3</v>
      </c>
      <c r="H14">
        <f t="shared" si="5"/>
        <v>-1.6881827209533268E-2</v>
      </c>
      <c r="J14">
        <f t="shared" si="6"/>
        <v>4.4469474879360394E-5</v>
      </c>
      <c r="K14">
        <f t="shared" si="7"/>
        <v>1.9756983832982633E-6</v>
      </c>
      <c r="L14">
        <f t="shared" si="8"/>
        <v>2.8665344744046515E-4</v>
      </c>
      <c r="N14">
        <f t="shared" si="9"/>
        <v>6.6685436850455132E-3</v>
      </c>
      <c r="O14">
        <f t="shared" si="10"/>
        <v>1.4055953839203739E-3</v>
      </c>
      <c r="P14">
        <f t="shared" si="11"/>
        <v>-1.6930843081207302E-2</v>
      </c>
      <c r="R14">
        <f t="shared" si="12"/>
        <v>9.3732742211713337E-6</v>
      </c>
      <c r="S14">
        <f t="shared" si="13"/>
        <v>-1.1290406671168147E-4</v>
      </c>
      <c r="T14">
        <f t="shared" si="14"/>
        <v>-2.3797914880825184E-5</v>
      </c>
    </row>
    <row r="15" spans="1:20" ht="15.75" thickBot="1" x14ac:dyDescent="0.3">
      <c r="A15" s="1">
        <v>41688</v>
      </c>
      <c r="B15" s="4">
        <v>790.2</v>
      </c>
      <c r="C15" s="5">
        <v>4730</v>
      </c>
      <c r="D15" s="3">
        <v>1007</v>
      </c>
      <c r="E15" s="2"/>
      <c r="F15">
        <f t="shared" si="3"/>
        <v>9.1954022988506336E-3</v>
      </c>
      <c r="G15">
        <f t="shared" si="4"/>
        <v>0</v>
      </c>
      <c r="H15">
        <f t="shared" si="5"/>
        <v>9.7262609044420391E-3</v>
      </c>
      <c r="J15">
        <f t="shared" si="6"/>
        <v>7.48325737571881E-5</v>
      </c>
      <c r="K15">
        <f t="shared" si="7"/>
        <v>5.0207076600826648E-7</v>
      </c>
      <c r="L15">
        <f t="shared" si="8"/>
        <v>9.364907142423298E-5</v>
      </c>
      <c r="N15">
        <f t="shared" si="9"/>
        <v>8.6505822785051933E-3</v>
      </c>
      <c r="O15">
        <f t="shared" si="10"/>
        <v>-7.0856952094220543E-4</v>
      </c>
      <c r="P15">
        <f t="shared" si="11"/>
        <v>9.6772450327680028E-3</v>
      </c>
      <c r="R15">
        <f t="shared" si="12"/>
        <v>-6.1295389409515565E-6</v>
      </c>
      <c r="S15">
        <f t="shared" si="13"/>
        <v>8.3713804385215299E-5</v>
      </c>
      <c r="T15">
        <f t="shared" si="14"/>
        <v>-6.8570008769087604E-6</v>
      </c>
    </row>
    <row r="16" spans="1:20" ht="15.75" thickBot="1" x14ac:dyDescent="0.3">
      <c r="A16" s="1">
        <v>41687</v>
      </c>
      <c r="B16" s="4">
        <v>783</v>
      </c>
      <c r="C16" s="5">
        <v>4730</v>
      </c>
      <c r="D16" s="3">
        <v>997.3</v>
      </c>
      <c r="E16" s="2"/>
      <c r="F16">
        <f t="shared" si="3"/>
        <v>1.1627906976744186E-2</v>
      </c>
      <c r="G16">
        <f t="shared" si="4"/>
        <v>8.9590443686006823E-3</v>
      </c>
      <c r="H16">
        <f t="shared" si="5"/>
        <v>3.0090270812432749E-4</v>
      </c>
      <c r="J16">
        <f t="shared" si="6"/>
        <v>1.22834816483096E-4</v>
      </c>
      <c r="K16">
        <f t="shared" si="7"/>
        <v>6.807033521184517E-5</v>
      </c>
      <c r="L16">
        <f t="shared" si="8"/>
        <v>6.3446978376936013E-8</v>
      </c>
      <c r="N16">
        <f t="shared" si="9"/>
        <v>1.1083086956398746E-2</v>
      </c>
      <c r="O16">
        <f t="shared" si="10"/>
        <v>8.2504748476584771E-3</v>
      </c>
      <c r="P16">
        <f t="shared" si="11"/>
        <v>2.5188683645029173E-4</v>
      </c>
      <c r="R16">
        <f t="shared" si="12"/>
        <v>9.14407301681796E-5</v>
      </c>
      <c r="S16">
        <f t="shared" si="13"/>
        <v>2.7916837115507724E-6</v>
      </c>
      <c r="T16">
        <f t="shared" si="14"/>
        <v>2.0781860085893964E-6</v>
      </c>
    </row>
    <row r="17" spans="1:20" ht="15.75" thickBot="1" x14ac:dyDescent="0.3">
      <c r="A17" s="1">
        <v>41684</v>
      </c>
      <c r="B17" s="4">
        <v>774</v>
      </c>
      <c r="C17" s="5">
        <v>4688</v>
      </c>
      <c r="D17" s="3">
        <v>997</v>
      </c>
      <c r="E17" s="2"/>
      <c r="F17">
        <f t="shared" si="3"/>
        <v>3.8910505836575876E-3</v>
      </c>
      <c r="G17">
        <f t="shared" si="4"/>
        <v>5.1121076233183856E-2</v>
      </c>
      <c r="H17">
        <f t="shared" si="5"/>
        <v>-8.9463220675944331E-3</v>
      </c>
      <c r="J17">
        <f t="shared" si="6"/>
        <v>1.1197258982844333E-5</v>
      </c>
      <c r="K17">
        <f t="shared" si="7"/>
        <v>2.5414208330118097E-3</v>
      </c>
      <c r="L17">
        <f t="shared" si="8"/>
        <v>8.0916104641642718E-5</v>
      </c>
      <c r="N17">
        <f t="shared" si="9"/>
        <v>3.3462305633121477E-3</v>
      </c>
      <c r="O17">
        <f t="shared" si="10"/>
        <v>5.041250671224165E-2</v>
      </c>
      <c r="P17">
        <f t="shared" si="11"/>
        <v>-8.9953379392684694E-3</v>
      </c>
      <c r="R17">
        <f t="shared" si="12"/>
        <v>1.686918707336818E-4</v>
      </c>
      <c r="S17">
        <f t="shared" si="13"/>
        <v>-3.0100474739701465E-5</v>
      </c>
      <c r="T17">
        <f t="shared" si="14"/>
        <v>-4.5347753424225366E-4</v>
      </c>
    </row>
    <row r="18" spans="1:20" ht="15.75" thickBot="1" x14ac:dyDescent="0.3">
      <c r="A18" s="1">
        <v>41683</v>
      </c>
      <c r="B18" s="4">
        <v>771</v>
      </c>
      <c r="C18" s="5">
        <v>4460</v>
      </c>
      <c r="D18" s="3">
        <v>1006</v>
      </c>
      <c r="E18" s="2"/>
      <c r="F18">
        <f t="shared" si="3"/>
        <v>-6.5713181291071031E-3</v>
      </c>
      <c r="G18">
        <f t="shared" si="4"/>
        <v>-8.6685930206712603E-3</v>
      </c>
      <c r="H18">
        <f t="shared" si="5"/>
        <v>-1.984126984126984E-3</v>
      </c>
      <c r="J18">
        <f t="shared" si="6"/>
        <v>5.0639422162093871E-5</v>
      </c>
      <c r="K18">
        <f t="shared" si="7"/>
        <v>8.7931177331838703E-5</v>
      </c>
      <c r="L18">
        <f t="shared" si="8"/>
        <v>4.1336698720947261E-6</v>
      </c>
      <c r="N18">
        <f t="shared" si="9"/>
        <v>-7.1161381494525434E-3</v>
      </c>
      <c r="O18">
        <f t="shared" si="10"/>
        <v>-9.3771625416134655E-3</v>
      </c>
      <c r="P18">
        <f t="shared" si="11"/>
        <v>-2.0331428558010198E-3</v>
      </c>
      <c r="R18">
        <f t="shared" si="12"/>
        <v>6.6729184095992957E-5</v>
      </c>
      <c r="S18">
        <f t="shared" si="13"/>
        <v>1.4468125439452529E-5</v>
      </c>
      <c r="T18">
        <f t="shared" si="14"/>
        <v>1.9065111029166351E-5</v>
      </c>
    </row>
    <row r="19" spans="1:20" ht="15.75" thickBot="1" x14ac:dyDescent="0.3">
      <c r="A19" s="1">
        <v>41682</v>
      </c>
      <c r="B19" s="4">
        <v>776.1</v>
      </c>
      <c r="C19" s="5">
        <v>4499</v>
      </c>
      <c r="D19" s="3">
        <v>1008</v>
      </c>
      <c r="E19" s="2"/>
      <c r="F19">
        <f t="shared" si="3"/>
        <v>1.8905080740448964E-2</v>
      </c>
      <c r="G19">
        <f t="shared" si="4"/>
        <v>8.7443946188340803E-3</v>
      </c>
      <c r="H19">
        <f t="shared" si="5"/>
        <v>1.4697000201328794E-2</v>
      </c>
      <c r="J19">
        <f t="shared" si="6"/>
        <v>3.3709917371017644E-4</v>
      </c>
      <c r="K19">
        <f t="shared" si="7"/>
        <v>6.4574485003908964E-5</v>
      </c>
      <c r="L19">
        <f t="shared" si="8"/>
        <v>2.1456344492181133E-4</v>
      </c>
      <c r="N19">
        <f t="shared" si="9"/>
        <v>1.8360260720103525E-2</v>
      </c>
      <c r="O19">
        <f t="shared" si="10"/>
        <v>8.0358250978918751E-3</v>
      </c>
      <c r="P19">
        <f t="shared" si="11"/>
        <v>1.4647984329654758E-2</v>
      </c>
      <c r="R19">
        <f t="shared" si="12"/>
        <v>1.4753984389844627E-4</v>
      </c>
      <c r="S19">
        <f t="shared" si="13"/>
        <v>2.6894081131645224E-4</v>
      </c>
      <c r="T19">
        <f t="shared" si="14"/>
        <v>1.1770864010976659E-4</v>
      </c>
    </row>
    <row r="20" spans="1:20" ht="15.75" thickBot="1" x14ac:dyDescent="0.3">
      <c r="A20" s="1">
        <v>41681</v>
      </c>
      <c r="B20" s="4">
        <v>761.7</v>
      </c>
      <c r="C20" s="5">
        <v>4460</v>
      </c>
      <c r="D20" s="3">
        <v>993.4</v>
      </c>
      <c r="E20" s="2"/>
      <c r="F20">
        <f t="shared" si="3"/>
        <v>-1.7921609076843703E-2</v>
      </c>
      <c r="G20">
        <f t="shared" si="4"/>
        <v>-4.0196516301920504E-3</v>
      </c>
      <c r="H20">
        <f t="shared" si="5"/>
        <v>3.839935327404966E-3</v>
      </c>
      <c r="J20">
        <f t="shared" si="6"/>
        <v>3.4100900360151375E-4</v>
      </c>
      <c r="K20">
        <f t="shared" si="7"/>
        <v>2.2356075254033346E-5</v>
      </c>
      <c r="L20">
        <f t="shared" si="8"/>
        <v>1.4371070319839292E-5</v>
      </c>
      <c r="N20">
        <f t="shared" si="9"/>
        <v>-1.8466429097189142E-2</v>
      </c>
      <c r="O20">
        <f t="shared" si="10"/>
        <v>-4.7282211511342556E-3</v>
      </c>
      <c r="P20">
        <f t="shared" si="11"/>
        <v>3.7909194557309302E-3</v>
      </c>
      <c r="R20">
        <f t="shared" si="12"/>
        <v>8.7313360643250759E-5</v>
      </c>
      <c r="S20">
        <f t="shared" si="13"/>
        <v>-7.0004745342410068E-5</v>
      </c>
      <c r="T20">
        <f t="shared" si="14"/>
        <v>-1.7924305552833343E-5</v>
      </c>
    </row>
    <row r="21" spans="1:20" ht="15.75" thickBot="1" x14ac:dyDescent="0.3">
      <c r="A21" s="1">
        <v>41680</v>
      </c>
      <c r="B21" s="4">
        <v>775.6</v>
      </c>
      <c r="C21" s="5">
        <v>4478</v>
      </c>
      <c r="D21" s="3">
        <v>989.6</v>
      </c>
      <c r="E21" s="2"/>
      <c r="F21">
        <f t="shared" si="3"/>
        <v>4.6632124352331897E-3</v>
      </c>
      <c r="G21">
        <f t="shared" si="4"/>
        <v>1.0835214446952596E-2</v>
      </c>
      <c r="H21">
        <f t="shared" si="5"/>
        <v>7.739307535641571E-3</v>
      </c>
      <c r="J21">
        <f t="shared" si="6"/>
        <v>1.6961156083004949E-5</v>
      </c>
      <c r="K21">
        <f t="shared" si="7"/>
        <v>1.0254893745749199E-4</v>
      </c>
      <c r="L21">
        <f t="shared" si="8"/>
        <v>5.9140585876888568E-5</v>
      </c>
      <c r="N21">
        <f t="shared" si="9"/>
        <v>4.1183924148877494E-3</v>
      </c>
      <c r="O21">
        <f t="shared" si="10"/>
        <v>1.0126644926010391E-2</v>
      </c>
      <c r="P21">
        <f t="shared" si="11"/>
        <v>7.6902916639675356E-3</v>
      </c>
      <c r="R21">
        <f t="shared" si="12"/>
        <v>4.1705497651542704E-5</v>
      </c>
      <c r="S21">
        <f t="shared" si="13"/>
        <v>3.1671638857158387E-5</v>
      </c>
      <c r="T21">
        <f t="shared" si="14"/>
        <v>7.7876853058456852E-5</v>
      </c>
    </row>
    <row r="22" spans="1:20" ht="15.75" thickBot="1" x14ac:dyDescent="0.3">
      <c r="A22" s="1">
        <v>41677</v>
      </c>
      <c r="B22" s="4">
        <v>772</v>
      </c>
      <c r="C22" s="5">
        <v>4430</v>
      </c>
      <c r="D22" s="3">
        <v>982</v>
      </c>
      <c r="E22" s="2"/>
      <c r="F22">
        <f t="shared" si="3"/>
        <v>2.5913449080078451E-4</v>
      </c>
      <c r="G22">
        <f t="shared" si="4"/>
        <v>-6.7264573991031393E-3</v>
      </c>
      <c r="H22">
        <f t="shared" si="5"/>
        <v>-5.9722643992306682E-3</v>
      </c>
      <c r="J22">
        <f t="shared" si="6"/>
        <v>8.1616221791210209E-8</v>
      </c>
      <c r="K22">
        <f t="shared" si="7"/>
        <v>5.5279625301798964E-5</v>
      </c>
      <c r="L22">
        <f t="shared" si="8"/>
        <v>3.6255816100786217E-5</v>
      </c>
      <c r="N22">
        <f t="shared" si="9"/>
        <v>-2.8568552954465545E-4</v>
      </c>
      <c r="O22">
        <f t="shared" si="10"/>
        <v>-7.4350269200453446E-3</v>
      </c>
      <c r="P22">
        <f t="shared" si="11"/>
        <v>-6.0212802709047036E-3</v>
      </c>
      <c r="R22">
        <f t="shared" si="12"/>
        <v>2.1240796028319228E-6</v>
      </c>
      <c r="S22">
        <f t="shared" si="13"/>
        <v>1.7201926427301967E-6</v>
      </c>
      <c r="T22">
        <f t="shared" si="14"/>
        <v>4.4768380907314393E-5</v>
      </c>
    </row>
    <row r="23" spans="1:20" ht="15.75" thickBot="1" x14ac:dyDescent="0.3">
      <c r="A23" s="1">
        <v>41676</v>
      </c>
      <c r="B23" s="4">
        <v>771.8</v>
      </c>
      <c r="C23" s="5">
        <v>4460</v>
      </c>
      <c r="D23" s="3">
        <v>987.9</v>
      </c>
      <c r="E23" s="2"/>
      <c r="F23">
        <f t="shared" si="3"/>
        <v>2.0629463104998556E-2</v>
      </c>
      <c r="G23">
        <f t="shared" si="4"/>
        <v>2.7649769585253458E-2</v>
      </c>
      <c r="H23">
        <f t="shared" si="5"/>
        <v>2.7457098283931333E-2</v>
      </c>
      <c r="J23">
        <f t="shared" si="6"/>
        <v>4.033928878379043E-4</v>
      </c>
      <c r="K23">
        <f t="shared" si="7"/>
        <v>7.2582826090524465E-4</v>
      </c>
      <c r="L23">
        <f t="shared" si="8"/>
        <v>7.5120298151708784E-4</v>
      </c>
      <c r="N23">
        <f t="shared" si="9"/>
        <v>2.0084643084653117E-2</v>
      </c>
      <c r="O23">
        <f t="shared" si="10"/>
        <v>2.6941200064311253E-2</v>
      </c>
      <c r="P23">
        <f t="shared" si="11"/>
        <v>2.7408082412257298E-2</v>
      </c>
      <c r="R23">
        <f t="shared" si="12"/>
        <v>5.4110438756392511E-4</v>
      </c>
      <c r="S23">
        <f t="shared" si="13"/>
        <v>5.5048155288494628E-4</v>
      </c>
      <c r="T23">
        <f t="shared" si="14"/>
        <v>7.3840663164775444E-4</v>
      </c>
    </row>
    <row r="24" spans="1:20" ht="15.75" thickBot="1" x14ac:dyDescent="0.3">
      <c r="A24" s="1">
        <v>41675</v>
      </c>
      <c r="B24" s="4">
        <v>756.2</v>
      </c>
      <c r="C24" s="5">
        <v>4340</v>
      </c>
      <c r="D24" s="3">
        <v>961.5</v>
      </c>
      <c r="E24" s="2"/>
      <c r="F24">
        <f t="shared" si="3"/>
        <v>2.605156037991865E-2</v>
      </c>
      <c r="G24">
        <f t="shared" si="4"/>
        <v>4.6296296296296294E-3</v>
      </c>
      <c r="H24">
        <f t="shared" si="5"/>
        <v>-4.4522675502173892E-3</v>
      </c>
      <c r="J24">
        <f t="shared" si="6"/>
        <v>6.5059380377068096E-4</v>
      </c>
      <c r="K24">
        <f t="shared" si="7"/>
        <v>1.5374712375939836E-5</v>
      </c>
      <c r="L24">
        <f t="shared" si="8"/>
        <v>2.0261552444194572E-5</v>
      </c>
      <c r="N24">
        <f t="shared" si="9"/>
        <v>2.5506740359573211E-2</v>
      </c>
      <c r="O24">
        <f t="shared" si="10"/>
        <v>3.9210601086874242E-3</v>
      </c>
      <c r="P24">
        <f t="shared" si="11"/>
        <v>-4.5012834218914246E-3</v>
      </c>
      <c r="R24">
        <f t="shared" si="12"/>
        <v>1.0001346212657005E-4</v>
      </c>
      <c r="S24">
        <f t="shared" si="13"/>
        <v>-1.1481306752703582E-4</v>
      </c>
      <c r="T24">
        <f t="shared" si="14"/>
        <v>-1.7649802863474491E-5</v>
      </c>
    </row>
    <row r="25" spans="1:20" ht="15.75" thickBot="1" x14ac:dyDescent="0.3">
      <c r="A25" s="1">
        <v>41674</v>
      </c>
      <c r="B25" s="4">
        <v>737</v>
      </c>
      <c r="C25" s="5">
        <v>4320</v>
      </c>
      <c r="D25" s="3">
        <v>965.8</v>
      </c>
      <c r="E25" s="2"/>
      <c r="F25">
        <f t="shared" si="3"/>
        <v>1.0973936899862825E-2</v>
      </c>
      <c r="G25">
        <f t="shared" si="4"/>
        <v>-1.8181818181818181E-2</v>
      </c>
      <c r="H25">
        <f t="shared" si="5"/>
        <v>-2.4788266887007756E-3</v>
      </c>
      <c r="J25">
        <f t="shared" si="6"/>
        <v>1.0876647888663443E-4</v>
      </c>
      <c r="K25">
        <f t="shared" si="7"/>
        <v>3.5684674756060084E-4</v>
      </c>
      <c r="L25">
        <f t="shared" si="8"/>
        <v>6.3899880100422823E-6</v>
      </c>
      <c r="N25">
        <f t="shared" si="9"/>
        <v>1.0429116879517385E-2</v>
      </c>
      <c r="O25">
        <f t="shared" si="10"/>
        <v>-1.8890387702760386E-2</v>
      </c>
      <c r="P25">
        <f t="shared" si="11"/>
        <v>-2.5278425603748114E-3</v>
      </c>
      <c r="R25">
        <f t="shared" si="12"/>
        <v>-1.9701006125148597E-4</v>
      </c>
      <c r="S25">
        <f t="shared" si="13"/>
        <v>-2.636316551516739E-5</v>
      </c>
      <c r="T25">
        <f t="shared" si="14"/>
        <v>4.7751926017018664E-5</v>
      </c>
    </row>
    <row r="26" spans="1:20" ht="15.75" thickBot="1" x14ac:dyDescent="0.3">
      <c r="A26" s="1">
        <v>41673</v>
      </c>
      <c r="B26" s="4">
        <v>729</v>
      </c>
      <c r="C26" s="5">
        <v>4400</v>
      </c>
      <c r="D26" s="3">
        <v>968.2</v>
      </c>
      <c r="E26" s="2"/>
      <c r="F26">
        <f t="shared" si="3"/>
        <v>-1.1793411956079768E-2</v>
      </c>
      <c r="G26">
        <f t="shared" si="4"/>
        <v>-4.9751243781094526E-3</v>
      </c>
      <c r="H26">
        <f t="shared" si="5"/>
        <v>2.1736880240141006E-3</v>
      </c>
      <c r="J26">
        <f t="shared" si="6"/>
        <v>1.5223196830408149E-4</v>
      </c>
      <c r="K26">
        <f t="shared" si="7"/>
        <v>3.2304376338117036E-5</v>
      </c>
      <c r="L26">
        <f t="shared" si="8"/>
        <v>4.5142317549293634E-6</v>
      </c>
      <c r="N26">
        <f t="shared" si="9"/>
        <v>-1.2338231976425208E-2</v>
      </c>
      <c r="O26">
        <f t="shared" si="10"/>
        <v>-5.6836938990516579E-3</v>
      </c>
      <c r="P26">
        <f t="shared" si="11"/>
        <v>2.1246721523400648E-3</v>
      </c>
      <c r="R26">
        <f t="shared" si="12"/>
        <v>7.0126733809492038E-5</v>
      </c>
      <c r="S26">
        <f t="shared" si="13"/>
        <v>-2.6214697889422359E-5</v>
      </c>
      <c r="T26">
        <f t="shared" si="14"/>
        <v>-1.2075986149740181E-5</v>
      </c>
    </row>
    <row r="27" spans="1:20" ht="15.75" thickBot="1" x14ac:dyDescent="0.3">
      <c r="A27" s="1">
        <v>41670</v>
      </c>
      <c r="B27" s="4">
        <v>737.7</v>
      </c>
      <c r="C27" s="5">
        <v>4422</v>
      </c>
      <c r="D27" s="3">
        <v>966.1</v>
      </c>
      <c r="E27" s="2"/>
      <c r="F27">
        <f t="shared" si="3"/>
        <v>-3.3918281822943916E-2</v>
      </c>
      <c r="G27">
        <f t="shared" si="4"/>
        <v>1.4220183486238533E-2</v>
      </c>
      <c r="H27">
        <f t="shared" si="5"/>
        <v>-6.0699588477366017E-3</v>
      </c>
      <c r="J27">
        <f t="shared" si="6"/>
        <v>1.1877053886609344E-3</v>
      </c>
      <c r="K27">
        <f t="shared" si="7"/>
        <v>1.8256371194719074E-4</v>
      </c>
      <c r="L27">
        <f t="shared" si="8"/>
        <v>3.7441851616786486E-5</v>
      </c>
      <c r="N27">
        <f t="shared" si="9"/>
        <v>-3.4463101843289358E-2</v>
      </c>
      <c r="O27">
        <f t="shared" si="10"/>
        <v>1.3511613965296328E-2</v>
      </c>
      <c r="P27">
        <f t="shared" si="11"/>
        <v>-6.1189747194106371E-3</v>
      </c>
      <c r="R27">
        <f t="shared" si="12"/>
        <v>-4.6565212815321812E-4</v>
      </c>
      <c r="S27">
        <f t="shared" si="13"/>
        <v>2.1087884893156172E-4</v>
      </c>
      <c r="T27">
        <f t="shared" si="14"/>
        <v>-8.2677224272083944E-5</v>
      </c>
    </row>
    <row r="28" spans="1:20" ht="15.75" thickBot="1" x14ac:dyDescent="0.3">
      <c r="A28" s="1">
        <v>41669</v>
      </c>
      <c r="B28" s="4">
        <v>763.6</v>
      </c>
      <c r="C28" s="5">
        <v>4360</v>
      </c>
      <c r="D28" s="3">
        <v>972</v>
      </c>
      <c r="E28" s="2"/>
      <c r="F28">
        <f t="shared" si="3"/>
        <v>-1.0752688172042953E-2</v>
      </c>
      <c r="G28">
        <f t="shared" si="4"/>
        <v>2.2988505747126436E-3</v>
      </c>
      <c r="H28">
        <f t="shared" si="5"/>
        <v>-3.2813781788351573E-3</v>
      </c>
      <c r="J28">
        <f t="shared" si="6"/>
        <v>1.2763369135708285E-4</v>
      </c>
      <c r="K28">
        <f t="shared" si="7"/>
        <v>2.5289938299812155E-6</v>
      </c>
      <c r="L28">
        <f t="shared" si="8"/>
        <v>1.1091524531667031E-5</v>
      </c>
      <c r="N28">
        <f t="shared" si="9"/>
        <v>-1.1297508192388393E-2</v>
      </c>
      <c r="O28">
        <f t="shared" si="10"/>
        <v>1.5902810537704382E-3</v>
      </c>
      <c r="P28">
        <f t="shared" si="11"/>
        <v>-3.3303940505091932E-3</v>
      </c>
      <c r="R28">
        <f t="shared" si="12"/>
        <v>-1.7966213233171572E-5</v>
      </c>
      <c r="S28">
        <f t="shared" si="13"/>
        <v>3.7625154069509171E-5</v>
      </c>
      <c r="T28">
        <f t="shared" si="14"/>
        <v>-5.296262560114558E-6</v>
      </c>
    </row>
    <row r="29" spans="1:20" ht="15.75" thickBot="1" x14ac:dyDescent="0.3">
      <c r="A29" s="1">
        <v>41668</v>
      </c>
      <c r="B29" s="4">
        <v>771.9</v>
      </c>
      <c r="C29" s="5">
        <v>4350</v>
      </c>
      <c r="D29" s="3">
        <v>975.2</v>
      </c>
      <c r="E29" s="2"/>
      <c r="F29">
        <f t="shared" si="3"/>
        <v>-1.7313812858052224E-2</v>
      </c>
      <c r="G29">
        <f t="shared" si="4"/>
        <v>0</v>
      </c>
      <c r="H29">
        <f t="shared" si="5"/>
        <v>-3.1578947368421005E-2</v>
      </c>
      <c r="J29">
        <f t="shared" si="6"/>
        <v>3.1893076828538598E-4</v>
      </c>
      <c r="K29">
        <f t="shared" si="7"/>
        <v>5.0207076600826648E-7</v>
      </c>
      <c r="L29">
        <f t="shared" si="8"/>
        <v>1.0003280587168033E-3</v>
      </c>
      <c r="N29">
        <f t="shared" si="9"/>
        <v>-1.7858632878397663E-2</v>
      </c>
      <c r="O29">
        <f t="shared" si="10"/>
        <v>-7.0856952094220543E-4</v>
      </c>
      <c r="P29">
        <f t="shared" si="11"/>
        <v>-3.1627963240095043E-2</v>
      </c>
      <c r="R29">
        <f t="shared" si="12"/>
        <v>1.265408294332895E-5</v>
      </c>
      <c r="S29">
        <f t="shared" si="13"/>
        <v>5.6483218419631405E-4</v>
      </c>
      <c r="T29">
        <f t="shared" si="14"/>
        <v>2.2410610761411827E-5</v>
      </c>
    </row>
    <row r="30" spans="1:20" ht="15.75" thickBot="1" x14ac:dyDescent="0.3">
      <c r="A30" s="1">
        <v>41667</v>
      </c>
      <c r="B30" s="4">
        <v>785.5</v>
      </c>
      <c r="C30" s="5">
        <v>4350</v>
      </c>
      <c r="D30" s="3">
        <v>1007</v>
      </c>
      <c r="E30" s="2"/>
      <c r="F30">
        <f t="shared" si="3"/>
        <v>3.9158618864929252E-2</v>
      </c>
      <c r="G30">
        <f t="shared" si="4"/>
        <v>1.1627906976744186E-2</v>
      </c>
      <c r="H30">
        <f t="shared" si="5"/>
        <v>-1.9821605550049554E-3</v>
      </c>
      <c r="J30">
        <f t="shared" si="6"/>
        <v>1.4910254612099821E-3</v>
      </c>
      <c r="K30">
        <f t="shared" si="7"/>
        <v>1.1923193047368008E-4</v>
      </c>
      <c r="L30">
        <f t="shared" si="8"/>
        <v>4.1256776762964353E-6</v>
      </c>
      <c r="N30">
        <f t="shared" si="9"/>
        <v>3.861379884458381E-2</v>
      </c>
      <c r="O30">
        <f t="shared" si="10"/>
        <v>1.0919337455801981E-2</v>
      </c>
      <c r="P30">
        <f t="shared" si="11"/>
        <v>-2.0311764266789912E-3</v>
      </c>
      <c r="R30">
        <f t="shared" si="12"/>
        <v>4.2163710003446724E-4</v>
      </c>
      <c r="S30">
        <f t="shared" si="13"/>
        <v>-7.8431437957643101E-5</v>
      </c>
      <c r="T30">
        <f t="shared" si="14"/>
        <v>-2.2179100835177934E-5</v>
      </c>
    </row>
    <row r="31" spans="1:20" ht="15.75" thickBot="1" x14ac:dyDescent="0.3">
      <c r="A31" s="1">
        <v>41666</v>
      </c>
      <c r="B31" s="4">
        <v>755.9</v>
      </c>
      <c r="C31" s="5">
        <v>4300</v>
      </c>
      <c r="D31" s="3">
        <v>1009</v>
      </c>
      <c r="E31" s="2"/>
      <c r="F31">
        <f t="shared" si="3"/>
        <v>-2.8905447070914699E-2</v>
      </c>
      <c r="G31">
        <f t="shared" si="4"/>
        <v>-1.1494252873563218E-2</v>
      </c>
      <c r="H31">
        <f t="shared" si="5"/>
        <v>-1.6569200779727095E-2</v>
      </c>
      <c r="J31">
        <f t="shared" si="6"/>
        <v>8.6731823174655983E-4</v>
      </c>
      <c r="K31">
        <f t="shared" si="7"/>
        <v>1.4890887439184309E-4</v>
      </c>
      <c r="L31">
        <f t="shared" si="8"/>
        <v>2.7616512467290577E-4</v>
      </c>
      <c r="N31">
        <f t="shared" si="9"/>
        <v>-2.9450267091260137E-2</v>
      </c>
      <c r="O31">
        <f t="shared" si="10"/>
        <v>-1.2202822394505423E-2</v>
      </c>
      <c r="P31">
        <f t="shared" si="11"/>
        <v>-1.6618216651401129E-2</v>
      </c>
      <c r="R31">
        <f t="shared" si="12"/>
        <v>3.5937637878539531E-4</v>
      </c>
      <c r="S31">
        <f t="shared" si="13"/>
        <v>4.8941091896418992E-4</v>
      </c>
      <c r="T31">
        <f t="shared" si="14"/>
        <v>2.0278914631046061E-4</v>
      </c>
    </row>
    <row r="32" spans="1:20" ht="15.75" thickBot="1" x14ac:dyDescent="0.3">
      <c r="A32" s="1">
        <v>41663</v>
      </c>
      <c r="B32" s="4">
        <v>778.4</v>
      </c>
      <c r="C32" s="5">
        <v>4350</v>
      </c>
      <c r="D32" s="3">
        <v>1026</v>
      </c>
      <c r="E32" s="2"/>
      <c r="F32">
        <f t="shared" si="3"/>
        <v>-2.2847100175746982E-2</v>
      </c>
      <c r="G32">
        <f t="shared" si="4"/>
        <v>-3.4364261168384879E-3</v>
      </c>
      <c r="H32">
        <f t="shared" si="5"/>
        <v>-1.1560693641618497E-2</v>
      </c>
      <c r="J32">
        <f t="shared" si="6"/>
        <v>5.4718193046035643E-4</v>
      </c>
      <c r="K32">
        <f t="shared" si="7"/>
        <v>1.7180988837220976E-5</v>
      </c>
      <c r="L32">
        <f t="shared" si="8"/>
        <v>1.3478535498303513E-4</v>
      </c>
      <c r="N32">
        <f t="shared" si="9"/>
        <v>-2.339192019609242E-2</v>
      </c>
      <c r="O32">
        <f t="shared" si="10"/>
        <v>-4.1449956377806931E-3</v>
      </c>
      <c r="P32">
        <f t="shared" si="11"/>
        <v>-1.1609709513292533E-2</v>
      </c>
      <c r="R32">
        <f t="shared" si="12"/>
        <v>9.6959407172117181E-5</v>
      </c>
      <c r="S32">
        <f t="shared" si="13"/>
        <v>2.7157339843475388E-4</v>
      </c>
      <c r="T32">
        <f t="shared" si="14"/>
        <v>4.8122195288498559E-5</v>
      </c>
    </row>
    <row r="33" spans="1:20" ht="15.75" thickBot="1" x14ac:dyDescent="0.3">
      <c r="A33" s="1">
        <v>41662</v>
      </c>
      <c r="B33" s="4">
        <v>796.6</v>
      </c>
      <c r="C33" s="5">
        <v>4365</v>
      </c>
      <c r="D33" s="3">
        <v>1038</v>
      </c>
      <c r="E33" s="2"/>
      <c r="F33">
        <f t="shared" si="3"/>
        <v>1.0913705583756374E-2</v>
      </c>
      <c r="G33">
        <f t="shared" si="4"/>
        <v>-3.4246575342465752E-3</v>
      </c>
      <c r="H33">
        <f t="shared" si="5"/>
        <v>-1.4245014245014245E-2</v>
      </c>
      <c r="J33">
        <f t="shared" si="6"/>
        <v>1.0751378782711168E-4</v>
      </c>
      <c r="K33">
        <f t="shared" si="7"/>
        <v>1.7083565889744517E-5</v>
      </c>
      <c r="L33">
        <f t="shared" si="8"/>
        <v>2.0431929697679161E-4</v>
      </c>
      <c r="N33">
        <f t="shared" si="9"/>
        <v>1.0368885563410934E-2</v>
      </c>
      <c r="O33">
        <f t="shared" si="10"/>
        <v>-4.1332270551887804E-3</v>
      </c>
      <c r="P33">
        <f t="shared" si="11"/>
        <v>-1.4294030116688282E-2</v>
      </c>
      <c r="R33">
        <f t="shared" si="12"/>
        <v>-4.285695834284643E-5</v>
      </c>
      <c r="S33">
        <f t="shared" si="13"/>
        <v>-1.4821316251989022E-4</v>
      </c>
      <c r="T33">
        <f t="shared" si="14"/>
        <v>5.9080472005979248E-5</v>
      </c>
    </row>
    <row r="34" spans="1:20" ht="15.75" thickBot="1" x14ac:dyDescent="0.3">
      <c r="A34" s="1">
        <v>41661</v>
      </c>
      <c r="B34" s="4">
        <v>788</v>
      </c>
      <c r="C34" s="5">
        <v>4380</v>
      </c>
      <c r="D34" s="3">
        <v>1053</v>
      </c>
      <c r="E34" s="2"/>
      <c r="F34">
        <f t="shared" si="3"/>
        <v>1.2072951451322858E-2</v>
      </c>
      <c r="G34">
        <f t="shared" si="4"/>
        <v>-6.8446269678302531E-4</v>
      </c>
      <c r="H34">
        <f t="shared" si="5"/>
        <v>4.7709923664122139E-3</v>
      </c>
      <c r="J34">
        <f t="shared" si="6"/>
        <v>1.3289781428988944E-4</v>
      </c>
      <c r="K34">
        <f t="shared" si="7"/>
        <v>1.9405387596204749E-6</v>
      </c>
      <c r="L34">
        <f t="shared" si="8"/>
        <v>2.2297062016859855E-5</v>
      </c>
      <c r="N34">
        <f t="shared" si="9"/>
        <v>1.1528131430977417E-2</v>
      </c>
      <c r="O34">
        <f t="shared" si="10"/>
        <v>-1.3930322177252309E-3</v>
      </c>
      <c r="P34">
        <f t="shared" si="11"/>
        <v>4.7219764947381785E-3</v>
      </c>
      <c r="R34">
        <f t="shared" si="12"/>
        <v>-1.605905849352241E-5</v>
      </c>
      <c r="S34">
        <f t="shared" si="13"/>
        <v>5.4435565645327767E-5</v>
      </c>
      <c r="T34">
        <f t="shared" si="14"/>
        <v>-6.5778653885115363E-6</v>
      </c>
    </row>
    <row r="35" spans="1:20" ht="15.75" thickBot="1" x14ac:dyDescent="0.3">
      <c r="A35" s="1">
        <v>41660</v>
      </c>
      <c r="B35" s="4">
        <v>778.6</v>
      </c>
      <c r="C35" s="5">
        <v>4383</v>
      </c>
      <c r="D35" s="3">
        <v>1048</v>
      </c>
      <c r="E35" s="2"/>
      <c r="F35">
        <f t="shared" si="3"/>
        <v>-8.152866242038188E-3</v>
      </c>
      <c r="G35">
        <f t="shared" si="4"/>
        <v>5.7365764111977973E-3</v>
      </c>
      <c r="H35">
        <f t="shared" si="5"/>
        <v>-4.7483380816714148E-3</v>
      </c>
      <c r="J35">
        <f t="shared" si="6"/>
        <v>7.5649746318856887E-5</v>
      </c>
      <c r="K35">
        <f t="shared" si="7"/>
        <v>2.5280853288457709E-5</v>
      </c>
      <c r="L35">
        <f t="shared" si="8"/>
        <v>2.3014604953679219E-5</v>
      </c>
      <c r="N35">
        <f t="shared" si="9"/>
        <v>-8.6976862623836283E-3</v>
      </c>
      <c r="O35">
        <f t="shared" si="10"/>
        <v>5.0280068902555921E-3</v>
      </c>
      <c r="P35">
        <f t="shared" si="11"/>
        <v>-4.7973539533454502E-3</v>
      </c>
      <c r="R35">
        <f t="shared" si="12"/>
        <v>-4.3732026456546292E-5</v>
      </c>
      <c r="S35">
        <f t="shared" si="13"/>
        <v>4.1725879575804509E-5</v>
      </c>
      <c r="T35">
        <f t="shared" si="14"/>
        <v>-2.4121128732415829E-5</v>
      </c>
    </row>
    <row r="36" spans="1:20" ht="15.75" thickBot="1" x14ac:dyDescent="0.3">
      <c r="A36" s="1">
        <v>41659</v>
      </c>
      <c r="B36" s="4">
        <v>785</v>
      </c>
      <c r="C36" s="5">
        <v>4358</v>
      </c>
      <c r="D36" s="3">
        <v>1053</v>
      </c>
      <c r="E36" s="2"/>
      <c r="F36">
        <f t="shared" si="3"/>
        <v>-5.3218449062342188E-3</v>
      </c>
      <c r="G36">
        <f t="shared" si="4"/>
        <v>1.0199350950394067E-2</v>
      </c>
      <c r="H36">
        <f t="shared" si="5"/>
        <v>-1.8957345971563982E-3</v>
      </c>
      <c r="J36">
        <f t="shared" si="6"/>
        <v>3.4417757360759914E-5</v>
      </c>
      <c r="K36">
        <f t="shared" si="7"/>
        <v>9.0074932141628322E-5</v>
      </c>
      <c r="L36">
        <f t="shared" si="8"/>
        <v>3.7820543860161928E-6</v>
      </c>
      <c r="N36">
        <f t="shared" si="9"/>
        <v>-5.8666649265796591E-3</v>
      </c>
      <c r="O36">
        <f t="shared" si="10"/>
        <v>9.4907814294518614E-3</v>
      </c>
      <c r="P36">
        <f t="shared" si="11"/>
        <v>-1.944750468830434E-3</v>
      </c>
      <c r="R36">
        <f t="shared" si="12"/>
        <v>-5.5679234537998797E-5</v>
      </c>
      <c r="S36">
        <f t="shared" si="13"/>
        <v>1.1409199366436856E-5</v>
      </c>
      <c r="T36">
        <f t="shared" si="14"/>
        <v>-1.8457201634493685E-5</v>
      </c>
    </row>
    <row r="37" spans="1:20" ht="15.75" thickBot="1" x14ac:dyDescent="0.3">
      <c r="A37" s="1">
        <v>41656</v>
      </c>
      <c r="B37" s="4">
        <v>789.2</v>
      </c>
      <c r="C37" s="5">
        <v>4314</v>
      </c>
      <c r="D37" s="3">
        <v>1055</v>
      </c>
      <c r="E37" s="2"/>
      <c r="F37">
        <f t="shared" si="3"/>
        <v>-1.897053243961047E-3</v>
      </c>
      <c r="G37">
        <f t="shared" si="4"/>
        <v>-1.5293312029217073E-2</v>
      </c>
      <c r="H37">
        <f t="shared" si="5"/>
        <v>1.3448607108549471E-2</v>
      </c>
      <c r="J37">
        <f t="shared" si="6"/>
        <v>5.9627450389348192E-6</v>
      </c>
      <c r="K37">
        <f t="shared" si="7"/>
        <v>2.560602131453279E-4</v>
      </c>
      <c r="L37">
        <f t="shared" si="8"/>
        <v>1.7954904531534895E-4</v>
      </c>
      <c r="N37">
        <f t="shared" si="9"/>
        <v>-2.4418732643064871E-3</v>
      </c>
      <c r="O37">
        <f t="shared" si="10"/>
        <v>-1.6001881550159278E-2</v>
      </c>
      <c r="P37">
        <f t="shared" si="11"/>
        <v>1.3399591236875435E-2</v>
      </c>
      <c r="R37">
        <f t="shared" si="12"/>
        <v>3.9074566735933186E-5</v>
      </c>
      <c r="S37">
        <f t="shared" si="13"/>
        <v>-3.2720103593961614E-5</v>
      </c>
      <c r="T37">
        <f t="shared" si="14"/>
        <v>-2.1441867179303295E-4</v>
      </c>
    </row>
    <row r="38" spans="1:20" ht="15.75" thickBot="1" x14ac:dyDescent="0.3">
      <c r="A38" s="1">
        <v>41655</v>
      </c>
      <c r="B38" s="4">
        <v>790.7</v>
      </c>
      <c r="C38" s="5">
        <v>4381</v>
      </c>
      <c r="D38" s="3">
        <v>1041</v>
      </c>
      <c r="E38" s="2"/>
      <c r="F38">
        <f t="shared" si="3"/>
        <v>-1.3843851334497267E-2</v>
      </c>
      <c r="G38">
        <f t="shared" si="4"/>
        <v>-2.860310421286031E-2</v>
      </c>
      <c r="H38">
        <f t="shared" si="5"/>
        <v>-9.5147478591817315E-3</v>
      </c>
      <c r="J38">
        <f t="shared" si="6"/>
        <v>2.0703386335767108E-4</v>
      </c>
      <c r="K38">
        <f t="shared" si="7"/>
        <v>8.5917421707688824E-4</v>
      </c>
      <c r="L38">
        <f t="shared" si="8"/>
        <v>9.1465576699632228E-5</v>
      </c>
      <c r="N38">
        <f t="shared" si="9"/>
        <v>-1.4388671354842708E-2</v>
      </c>
      <c r="O38">
        <f t="shared" si="10"/>
        <v>-2.9311673733802515E-2</v>
      </c>
      <c r="P38">
        <f t="shared" si="11"/>
        <v>-9.5637637308557677E-3</v>
      </c>
      <c r="R38">
        <f t="shared" si="12"/>
        <v>4.2175604021605967E-4</v>
      </c>
      <c r="S38">
        <f t="shared" si="13"/>
        <v>1.3760985323864802E-4</v>
      </c>
      <c r="T38">
        <f t="shared" si="14"/>
        <v>2.8032992214601813E-4</v>
      </c>
    </row>
    <row r="39" spans="1:20" ht="15.75" thickBot="1" x14ac:dyDescent="0.3">
      <c r="A39" s="1">
        <v>41654</v>
      </c>
      <c r="B39" s="4">
        <v>801.8</v>
      </c>
      <c r="C39" s="5">
        <v>4510</v>
      </c>
      <c r="D39" s="3">
        <v>1051</v>
      </c>
      <c r="E39" s="2"/>
      <c r="F39">
        <f t="shared" si="3"/>
        <v>2.7685208920789423E-2</v>
      </c>
      <c r="G39">
        <f t="shared" si="4"/>
        <v>-2.2123893805309734E-3</v>
      </c>
      <c r="H39">
        <f t="shared" si="5"/>
        <v>2.63671875E-2</v>
      </c>
      <c r="J39">
        <f t="shared" si="6"/>
        <v>7.3660070966734303E-4</v>
      </c>
      <c r="K39">
        <f t="shared" si="7"/>
        <v>8.5320009040953993E-6</v>
      </c>
      <c r="L39">
        <f t="shared" si="8"/>
        <v>6.9264615785802179E-4</v>
      </c>
      <c r="N39">
        <f t="shared" si="9"/>
        <v>2.7140388900443985E-2</v>
      </c>
      <c r="O39">
        <f t="shared" si="10"/>
        <v>-2.9209589014731786E-3</v>
      </c>
      <c r="P39">
        <f t="shared" si="11"/>
        <v>2.6318171628325965E-2</v>
      </c>
      <c r="R39">
        <f t="shared" si="12"/>
        <v>-7.9275960548195714E-5</v>
      </c>
      <c r="S39">
        <f t="shared" si="13"/>
        <v>7.1428541314139777E-4</v>
      </c>
      <c r="T39">
        <f t="shared" si="14"/>
        <v>-7.6874297688257586E-5</v>
      </c>
    </row>
    <row r="40" spans="1:20" ht="15.75" thickBot="1" x14ac:dyDescent="0.3">
      <c r="A40" s="1">
        <v>41653</v>
      </c>
      <c r="B40" s="4">
        <v>780.2</v>
      </c>
      <c r="C40" s="5">
        <v>4520</v>
      </c>
      <c r="D40" s="3">
        <v>1024</v>
      </c>
      <c r="E40" s="2"/>
      <c r="F40">
        <f t="shared" si="3"/>
        <v>-6.1146496815286042E-3</v>
      </c>
      <c r="G40">
        <f t="shared" si="4"/>
        <v>1.1185682326621925E-2</v>
      </c>
      <c r="H40">
        <f t="shared" si="5"/>
        <v>-1.7274472168905951E-2</v>
      </c>
      <c r="J40">
        <f t="shared" si="6"/>
        <v>4.4348536710178372E-5</v>
      </c>
      <c r="K40">
        <f t="shared" si="7"/>
        <v>1.0976989274293796E-4</v>
      </c>
      <c r="L40">
        <f t="shared" si="8"/>
        <v>3.0010323789211776E-4</v>
      </c>
      <c r="N40">
        <f t="shared" si="9"/>
        <v>-6.6594697018740445E-3</v>
      </c>
      <c r="O40">
        <f t="shared" si="10"/>
        <v>1.0477112805679719E-2</v>
      </c>
      <c r="P40">
        <f t="shared" si="11"/>
        <v>-1.7323488040579985E-2</v>
      </c>
      <c r="R40">
        <f t="shared" si="12"/>
        <v>-6.9772015292540653E-5</v>
      </c>
      <c r="S40">
        <f t="shared" si="13"/>
        <v>1.1536524373701977E-4</v>
      </c>
      <c r="T40">
        <f t="shared" si="14"/>
        <v>-1.8150013838900004E-4</v>
      </c>
    </row>
    <row r="41" spans="1:20" ht="15.75" thickBot="1" x14ac:dyDescent="0.3">
      <c r="A41" s="1">
        <v>41652</v>
      </c>
      <c r="B41" s="4">
        <v>785</v>
      </c>
      <c r="C41" s="5">
        <v>4470</v>
      </c>
      <c r="D41" s="3">
        <v>1042</v>
      </c>
      <c r="E41" s="2"/>
      <c r="F41">
        <f t="shared" si="3"/>
        <v>1.631279129984467E-2</v>
      </c>
      <c r="G41">
        <f t="shared" si="4"/>
        <v>2.1714285714285714E-2</v>
      </c>
      <c r="H41">
        <f t="shared" si="5"/>
        <v>8.7124878993223628E-3</v>
      </c>
      <c r="J41">
        <f t="shared" si="6"/>
        <v>2.4862891827111261E-4</v>
      </c>
      <c r="K41">
        <f t="shared" si="7"/>
        <v>4.4124011279529369E-4</v>
      </c>
      <c r="L41">
        <f t="shared" si="8"/>
        <v>7.505574757384501E-5</v>
      </c>
      <c r="N41">
        <f t="shared" si="9"/>
        <v>1.5767971279499231E-2</v>
      </c>
      <c r="O41">
        <f t="shared" si="10"/>
        <v>2.1005716193343509E-2</v>
      </c>
      <c r="P41">
        <f t="shared" si="11"/>
        <v>8.6634720276483265E-3</v>
      </c>
      <c r="R41">
        <f t="shared" si="12"/>
        <v>3.3121752964195239E-4</v>
      </c>
      <c r="S41">
        <f t="shared" si="13"/>
        <v>1.3660537811270378E-4</v>
      </c>
      <c r="T41">
        <f t="shared" si="14"/>
        <v>1.8198243466175098E-4</v>
      </c>
    </row>
    <row r="42" spans="1:20" ht="15.75" thickBot="1" x14ac:dyDescent="0.3">
      <c r="A42" s="1">
        <v>41649</v>
      </c>
      <c r="B42" s="4">
        <v>772.4</v>
      </c>
      <c r="C42" s="5">
        <v>4375</v>
      </c>
      <c r="D42" s="3">
        <v>1033</v>
      </c>
      <c r="E42" s="2"/>
      <c r="F42">
        <f t="shared" si="3"/>
        <v>5.467326217130866E-3</v>
      </c>
      <c r="G42">
        <f t="shared" si="4"/>
        <v>1.767852989067225E-2</v>
      </c>
      <c r="H42">
        <f t="shared" si="5"/>
        <v>1.9743336623889437E-2</v>
      </c>
      <c r="J42">
        <f t="shared" si="6"/>
        <v>2.4231067257390916E-5</v>
      </c>
      <c r="K42">
        <f t="shared" si="7"/>
        <v>2.8797955495020824E-4</v>
      </c>
      <c r="L42">
        <f t="shared" si="8"/>
        <v>3.8786626989114226E-4</v>
      </c>
      <c r="N42">
        <f t="shared" si="9"/>
        <v>4.9225061967854257E-3</v>
      </c>
      <c r="O42">
        <f t="shared" si="10"/>
        <v>1.6969960369730044E-2</v>
      </c>
      <c r="P42">
        <f t="shared" si="11"/>
        <v>1.9694320752215402E-2</v>
      </c>
      <c r="R42">
        <f t="shared" si="12"/>
        <v>8.3534735079199242E-5</v>
      </c>
      <c r="S42">
        <f t="shared" si="13"/>
        <v>9.6945415944260128E-5</v>
      </c>
      <c r="T42">
        <f t="shared" si="14"/>
        <v>3.3421184267384737E-4</v>
      </c>
    </row>
    <row r="43" spans="1:20" ht="15.75" thickBot="1" x14ac:dyDescent="0.3">
      <c r="A43" s="1">
        <v>41648</v>
      </c>
      <c r="B43" s="4">
        <v>768.2</v>
      </c>
      <c r="C43" s="5">
        <v>4299</v>
      </c>
      <c r="D43" s="3">
        <v>1013</v>
      </c>
      <c r="E43" s="2"/>
      <c r="F43">
        <f t="shared" si="3"/>
        <v>-6.5044880967867825E-4</v>
      </c>
      <c r="G43">
        <f t="shared" si="4"/>
        <v>1.4872521246458924E-2</v>
      </c>
      <c r="H43">
        <f t="shared" si="5"/>
        <v>1.0978043912175649E-2</v>
      </c>
      <c r="J43">
        <f t="shared" si="6"/>
        <v>1.4286675760272244E-6</v>
      </c>
      <c r="K43">
        <f t="shared" si="7"/>
        <v>2.0061752848276804E-4</v>
      </c>
      <c r="L43">
        <f t="shared" si="8"/>
        <v>1.1944365391007053E-4</v>
      </c>
      <c r="N43">
        <f t="shared" si="9"/>
        <v>-1.1952688300241182E-3</v>
      </c>
      <c r="O43">
        <f t="shared" si="10"/>
        <v>1.4163951725516719E-2</v>
      </c>
      <c r="P43">
        <f t="shared" si="11"/>
        <v>1.0929028040501613E-2</v>
      </c>
      <c r="R43">
        <f t="shared" si="12"/>
        <v>-1.6929730007476459E-5</v>
      </c>
      <c r="S43">
        <f t="shared" si="13"/>
        <v>-1.3063126559271144E-5</v>
      </c>
      <c r="T43">
        <f t="shared" si="14"/>
        <v>1.5479822557248343E-4</v>
      </c>
    </row>
    <row r="44" spans="1:20" ht="15.75" thickBot="1" x14ac:dyDescent="0.3">
      <c r="A44" s="1">
        <v>41647</v>
      </c>
      <c r="B44" s="4">
        <v>768.7</v>
      </c>
      <c r="C44" s="5">
        <v>4236</v>
      </c>
      <c r="D44" s="3">
        <v>1002</v>
      </c>
      <c r="E44" s="2"/>
      <c r="F44">
        <f t="shared" si="3"/>
        <v>5.2004926782537292E-2</v>
      </c>
      <c r="G44">
        <f t="shared" si="4"/>
        <v>1.4184397163120568E-3</v>
      </c>
      <c r="H44">
        <f t="shared" si="5"/>
        <v>1.2121212121212121E-2</v>
      </c>
      <c r="J44">
        <f t="shared" si="6"/>
        <v>2.6481425879761834E-3</v>
      </c>
      <c r="K44">
        <f t="shared" si="7"/>
        <v>5.0391569427443097E-7</v>
      </c>
      <c r="L44">
        <f t="shared" si="8"/>
        <v>1.457379222873614E-4</v>
      </c>
      <c r="N44">
        <f t="shared" si="9"/>
        <v>5.146010676219185E-2</v>
      </c>
      <c r="O44">
        <f t="shared" si="10"/>
        <v>7.0987019536985141E-4</v>
      </c>
      <c r="P44">
        <f t="shared" si="11"/>
        <v>1.2072196249538085E-2</v>
      </c>
      <c r="R44">
        <f t="shared" si="12"/>
        <v>3.652999604103054E-5</v>
      </c>
      <c r="S44">
        <f t="shared" si="13"/>
        <v>6.2123650785536188E-4</v>
      </c>
      <c r="T44">
        <f t="shared" si="14"/>
        <v>8.5696923102027879E-6</v>
      </c>
    </row>
    <row r="45" spans="1:20" ht="15.75" thickBot="1" x14ac:dyDescent="0.3">
      <c r="A45" s="1">
        <v>41646</v>
      </c>
      <c r="B45" s="4">
        <v>730.7</v>
      </c>
      <c r="C45" s="5">
        <v>4230</v>
      </c>
      <c r="D45" s="3">
        <v>990</v>
      </c>
      <c r="E45" s="2"/>
      <c r="F45">
        <f t="shared" si="3"/>
        <v>4.2814328528614241E-2</v>
      </c>
      <c r="G45">
        <f t="shared" si="4"/>
        <v>-3.0927835051546393E-2</v>
      </c>
      <c r="H45">
        <f t="shared" si="5"/>
        <v>1.0111223458038423E-3</v>
      </c>
      <c r="J45">
        <f t="shared" si="6"/>
        <v>1.7867113495306085E-3</v>
      </c>
      <c r="K45">
        <f t="shared" si="7"/>
        <v>1.0008620942741774E-3</v>
      </c>
      <c r="L45">
        <f t="shared" si="8"/>
        <v>9.25648867562488E-7</v>
      </c>
      <c r="N45">
        <f t="shared" si="9"/>
        <v>4.2269508508268799E-2</v>
      </c>
      <c r="O45">
        <f t="shared" si="10"/>
        <v>-3.1636404572488598E-2</v>
      </c>
      <c r="P45">
        <f t="shared" si="11"/>
        <v>9.621064741298065E-4</v>
      </c>
      <c r="R45">
        <f t="shared" si="12"/>
        <v>-1.3372552722478407E-3</v>
      </c>
      <c r="S45">
        <f t="shared" si="13"/>
        <v>4.0667767794090353E-5</v>
      </c>
      <c r="T45">
        <f t="shared" si="14"/>
        <v>-3.0437589657381093E-5</v>
      </c>
    </row>
    <row r="46" spans="1:20" ht="15.75" thickBot="1" x14ac:dyDescent="0.3">
      <c r="A46" s="1">
        <v>41645</v>
      </c>
      <c r="B46" s="4">
        <v>700.7</v>
      </c>
      <c r="C46" s="5">
        <v>4365</v>
      </c>
      <c r="D46" s="3">
        <v>989</v>
      </c>
      <c r="E46" s="2"/>
      <c r="F46">
        <f t="shared" si="3"/>
        <v>1.1430204314903103E-3</v>
      </c>
      <c r="G46">
        <f t="shared" si="4"/>
        <v>-1.6891891891891893E-2</v>
      </c>
      <c r="H46">
        <f t="shared" si="5"/>
        <v>0</v>
      </c>
      <c r="J46">
        <f t="shared" si="6"/>
        <v>3.5784373189389188E-7</v>
      </c>
      <c r="K46">
        <f t="shared" si="7"/>
        <v>3.0977624194466206E-4</v>
      </c>
      <c r="L46">
        <f t="shared" si="8"/>
        <v>2.4025556759655422E-9</v>
      </c>
      <c r="N46">
        <f t="shared" si="9"/>
        <v>5.9820041114487033E-4</v>
      </c>
      <c r="O46">
        <f t="shared" si="10"/>
        <v>-1.7600461412834098E-2</v>
      </c>
      <c r="P46">
        <f t="shared" si="11"/>
        <v>-4.9015871674035772E-5</v>
      </c>
      <c r="R46">
        <f t="shared" si="12"/>
        <v>-1.0528603253496782E-5</v>
      </c>
      <c r="S46">
        <f t="shared" si="13"/>
        <v>-2.9321314588032403E-8</v>
      </c>
      <c r="T46">
        <f t="shared" si="14"/>
        <v>8.6270195801529447E-7</v>
      </c>
    </row>
    <row r="47" spans="1:20" ht="15.75" thickBot="1" x14ac:dyDescent="0.3">
      <c r="A47" s="1">
        <v>41642</v>
      </c>
      <c r="B47" s="4">
        <v>699.9</v>
      </c>
      <c r="C47" s="5">
        <v>4440</v>
      </c>
      <c r="D47" s="3">
        <v>989</v>
      </c>
      <c r="E47" s="2"/>
      <c r="F47">
        <f t="shared" si="3"/>
        <v>5.6034482758620359E-3</v>
      </c>
      <c r="G47">
        <f t="shared" si="4"/>
        <v>0</v>
      </c>
      <c r="H47">
        <f t="shared" si="5"/>
        <v>1.0121457489878543E-3</v>
      </c>
      <c r="J47">
        <f t="shared" si="6"/>
        <v>2.5589719827510876E-5</v>
      </c>
      <c r="K47">
        <f t="shared" si="7"/>
        <v>5.0207076600826648E-7</v>
      </c>
      <c r="L47">
        <f t="shared" si="8"/>
        <v>9.2761916057453097E-7</v>
      </c>
      <c r="N47">
        <f t="shared" si="9"/>
        <v>5.0586282555165956E-3</v>
      </c>
      <c r="O47">
        <f t="shared" si="10"/>
        <v>-7.0856952094220543E-4</v>
      </c>
      <c r="P47">
        <f t="shared" si="11"/>
        <v>9.6312987731381845E-4</v>
      </c>
      <c r="R47">
        <f t="shared" si="12"/>
        <v>-3.5843897996360983E-6</v>
      </c>
      <c r="S47">
        <f t="shared" si="13"/>
        <v>4.8721160111119143E-6</v>
      </c>
      <c r="T47">
        <f t="shared" si="14"/>
        <v>-6.8244447577337739E-7</v>
      </c>
    </row>
    <row r="48" spans="1:20" ht="15.75" thickBot="1" x14ac:dyDescent="0.3">
      <c r="A48" s="1">
        <v>41641</v>
      </c>
      <c r="B48" s="4">
        <v>696</v>
      </c>
      <c r="C48" s="5">
        <v>4440</v>
      </c>
      <c r="D48" s="3">
        <v>988</v>
      </c>
      <c r="E48" s="2"/>
      <c r="F48">
        <f t="shared" si="3"/>
        <v>-2.8653295128939827E-3</v>
      </c>
      <c r="G48">
        <f t="shared" si="4"/>
        <v>4.2976702103596472E-3</v>
      </c>
      <c r="H48">
        <f t="shared" si="5"/>
        <v>-2.0202020202020202E-3</v>
      </c>
      <c r="J48">
        <f t="shared" si="6"/>
        <v>1.1629119839053052E-5</v>
      </c>
      <c r="K48">
        <f t="shared" si="7"/>
        <v>1.2881643758776757E-5</v>
      </c>
      <c r="L48">
        <f t="shared" si="8"/>
        <v>4.2816626840599892E-6</v>
      </c>
      <c r="N48">
        <f t="shared" si="9"/>
        <v>-3.4101495332394226E-3</v>
      </c>
      <c r="O48">
        <f t="shared" si="10"/>
        <v>3.589100689417442E-3</v>
      </c>
      <c r="P48">
        <f t="shared" si="11"/>
        <v>-2.069217891876056E-3</v>
      </c>
      <c r="R48">
        <f t="shared" si="12"/>
        <v>-1.2239370040766179E-5</v>
      </c>
      <c r="S48">
        <f t="shared" si="13"/>
        <v>7.0563424281517941E-6</v>
      </c>
      <c r="T48">
        <f t="shared" si="14"/>
        <v>-7.4266313622872588E-6</v>
      </c>
    </row>
    <row r="49" spans="1:20" ht="15.75" thickBot="1" x14ac:dyDescent="0.3">
      <c r="A49" s="1">
        <v>41638</v>
      </c>
      <c r="B49" s="4">
        <v>698</v>
      </c>
      <c r="C49" s="5">
        <v>4421</v>
      </c>
      <c r="D49" s="3">
        <v>990</v>
      </c>
      <c r="E49" s="2"/>
      <c r="F49">
        <f t="shared" si="3"/>
        <v>-2.5721634752785862E-3</v>
      </c>
      <c r="G49">
        <f t="shared" si="4"/>
        <v>8.2098061573546172E-3</v>
      </c>
      <c r="H49">
        <f t="shared" si="5"/>
        <v>0</v>
      </c>
      <c r="J49">
        <f t="shared" si="6"/>
        <v>9.7155861119925726E-6</v>
      </c>
      <c r="K49">
        <f t="shared" si="7"/>
        <v>5.6268551075455793E-5</v>
      </c>
      <c r="L49">
        <f t="shared" si="8"/>
        <v>2.4025556759655422E-9</v>
      </c>
      <c r="N49">
        <f t="shared" si="9"/>
        <v>-3.116983495624026E-3</v>
      </c>
      <c r="O49">
        <f t="shared" si="10"/>
        <v>7.501236636412412E-3</v>
      </c>
      <c r="P49">
        <f t="shared" si="11"/>
        <v>-4.9015871674035772E-5</v>
      </c>
      <c r="R49">
        <f t="shared" si="12"/>
        <v>-2.338123079246777E-5</v>
      </c>
      <c r="S49">
        <f t="shared" si="13"/>
        <v>1.5278166303159469E-7</v>
      </c>
      <c r="T49">
        <f t="shared" si="14"/>
        <v>-3.6767965236696652E-7</v>
      </c>
    </row>
    <row r="50" spans="1:20" ht="15.75" thickBot="1" x14ac:dyDescent="0.3">
      <c r="A50" s="1">
        <v>41635</v>
      </c>
      <c r="B50" s="4">
        <v>699.8</v>
      </c>
      <c r="C50" s="5">
        <v>4385</v>
      </c>
      <c r="D50" s="3">
        <v>990</v>
      </c>
      <c r="E50" s="2"/>
      <c r="F50">
        <f t="shared" si="3"/>
        <v>-1.4269406392694065E-3</v>
      </c>
      <c r="G50">
        <f t="shared" si="4"/>
        <v>5.7339449541284407E-3</v>
      </c>
      <c r="H50">
        <f t="shared" si="5"/>
        <v>0</v>
      </c>
      <c r="J50">
        <f t="shared" si="6"/>
        <v>3.8878400988047752E-6</v>
      </c>
      <c r="K50">
        <f t="shared" si="7"/>
        <v>2.5254398244471745E-5</v>
      </c>
      <c r="L50">
        <f t="shared" si="8"/>
        <v>2.4025556759655422E-9</v>
      </c>
      <c r="N50">
        <f t="shared" si="9"/>
        <v>-1.9717606596148466E-3</v>
      </c>
      <c r="O50">
        <f t="shared" si="10"/>
        <v>5.0253754331862355E-3</v>
      </c>
      <c r="P50">
        <f t="shared" si="11"/>
        <v>-4.9015871674035772E-5</v>
      </c>
      <c r="R50">
        <f t="shared" si="12"/>
        <v>-9.9088375789515378E-6</v>
      </c>
      <c r="S50">
        <f t="shared" si="13"/>
        <v>9.6647567463593451E-8</v>
      </c>
      <c r="T50">
        <f t="shared" si="14"/>
        <v>-2.4632315734690845E-7</v>
      </c>
    </row>
    <row r="51" spans="1:20" ht="15.75" thickBot="1" x14ac:dyDescent="0.3">
      <c r="A51" s="1">
        <v>41631</v>
      </c>
      <c r="B51" s="4">
        <v>700.8</v>
      </c>
      <c r="C51" s="5">
        <v>4360</v>
      </c>
      <c r="D51" s="3">
        <v>990</v>
      </c>
      <c r="E51" s="2"/>
      <c r="F51">
        <f t="shared" si="3"/>
        <v>9.5073465859981405E-3</v>
      </c>
      <c r="G51">
        <f t="shared" si="4"/>
        <v>1.0428736964078795E-2</v>
      </c>
      <c r="H51">
        <f t="shared" si="5"/>
        <v>1.1545928272197767E-2</v>
      </c>
      <c r="J51">
        <f t="shared" si="6"/>
        <v>8.0326882440030379E-5</v>
      </c>
      <c r="K51">
        <f t="shared" si="7"/>
        <v>9.4481655122612509E-5</v>
      </c>
      <c r="L51">
        <f t="shared" si="8"/>
        <v>1.3217899474531633E-4</v>
      </c>
      <c r="N51">
        <f t="shared" si="9"/>
        <v>8.9625265656527002E-3</v>
      </c>
      <c r="O51">
        <f t="shared" si="10"/>
        <v>9.72016744313659E-3</v>
      </c>
      <c r="P51">
        <f t="shared" si="11"/>
        <v>1.149691240052373E-2</v>
      </c>
      <c r="R51">
        <f t="shared" si="12"/>
        <v>8.7117258931704175E-5</v>
      </c>
      <c r="S51">
        <f t="shared" si="13"/>
        <v>1.0304138281267589E-4</v>
      </c>
      <c r="T51">
        <f t="shared" si="14"/>
        <v>1.1175191361216411E-4</v>
      </c>
    </row>
    <row r="52" spans="1:20" ht="15.75" thickBot="1" x14ac:dyDescent="0.3">
      <c r="A52" s="1">
        <v>41628</v>
      </c>
      <c r="B52" s="4">
        <v>694.2</v>
      </c>
      <c r="C52" s="5">
        <v>4315</v>
      </c>
      <c r="D52" s="3">
        <v>978.7</v>
      </c>
      <c r="E52" s="2"/>
      <c r="F52">
        <f t="shared" si="3"/>
        <v>1.3134851138353764E-2</v>
      </c>
      <c r="G52">
        <f t="shared" si="4"/>
        <v>-1.1574074074074073E-3</v>
      </c>
      <c r="H52">
        <f t="shared" si="5"/>
        <v>5.8581706063720916E-3</v>
      </c>
      <c r="J52">
        <f t="shared" si="6"/>
        <v>1.5850888355241791E-4</v>
      </c>
      <c r="K52">
        <f t="shared" si="7"/>
        <v>3.4818698971330558E-6</v>
      </c>
      <c r="L52">
        <f t="shared" si="8"/>
        <v>3.3746278731664843E-5</v>
      </c>
      <c r="N52">
        <f t="shared" si="9"/>
        <v>1.2590031118008323E-2</v>
      </c>
      <c r="O52">
        <f t="shared" si="10"/>
        <v>-1.8659769283496128E-3</v>
      </c>
      <c r="P52">
        <f t="shared" si="11"/>
        <v>5.8091547346980563E-3</v>
      </c>
      <c r="R52">
        <f t="shared" si="12"/>
        <v>-2.3492707593407212E-5</v>
      </c>
      <c r="S52">
        <f t="shared" si="13"/>
        <v>7.3137438879173917E-5</v>
      </c>
      <c r="T52">
        <f t="shared" si="14"/>
        <v>-1.0839748708159489E-5</v>
      </c>
    </row>
    <row r="53" spans="1:20" ht="15.75" thickBot="1" x14ac:dyDescent="0.3">
      <c r="A53" s="1">
        <v>41627</v>
      </c>
      <c r="B53" s="4">
        <v>685.2</v>
      </c>
      <c r="C53" s="5">
        <v>4320</v>
      </c>
      <c r="D53" s="3">
        <v>973</v>
      </c>
      <c r="E53" s="2"/>
      <c r="F53">
        <f t="shared" si="3"/>
        <v>-1.4592149423596826E-4</v>
      </c>
      <c r="G53">
        <f t="shared" si="4"/>
        <v>3.9507320474087846E-3</v>
      </c>
      <c r="H53">
        <f t="shared" si="5"/>
        <v>-7.1890726096338238E-4</v>
      </c>
      <c r="J53">
        <f t="shared" si="6"/>
        <v>4.7712383996621782E-7</v>
      </c>
      <c r="K53">
        <f t="shared" si="7"/>
        <v>1.0511617848024153E-5</v>
      </c>
      <c r="L53">
        <f t="shared" si="8"/>
        <v>5.8970593763966582E-7</v>
      </c>
      <c r="N53">
        <f t="shared" si="9"/>
        <v>-6.9074151458140822E-4</v>
      </c>
      <c r="O53">
        <f t="shared" si="10"/>
        <v>3.2421625264665794E-3</v>
      </c>
      <c r="P53">
        <f t="shared" si="11"/>
        <v>-7.6792313263741819E-4</v>
      </c>
      <c r="R53">
        <f t="shared" si="12"/>
        <v>-2.2394962540506099E-6</v>
      </c>
      <c r="S53">
        <f t="shared" si="13"/>
        <v>5.3043638772006991E-7</v>
      </c>
      <c r="T53">
        <f t="shared" si="14"/>
        <v>-2.4897316038438617E-6</v>
      </c>
    </row>
    <row r="54" spans="1:20" ht="15.75" thickBot="1" x14ac:dyDescent="0.3">
      <c r="A54" s="1">
        <v>41626</v>
      </c>
      <c r="B54" s="4">
        <v>685.3</v>
      </c>
      <c r="C54" s="5">
        <v>4303</v>
      </c>
      <c r="D54" s="3">
        <v>973.7</v>
      </c>
      <c r="E54" s="2"/>
      <c r="F54">
        <f t="shared" si="3"/>
        <v>3.130173062452965E-2</v>
      </c>
      <c r="G54">
        <f t="shared" si="4"/>
        <v>1.3424399434762129E-2</v>
      </c>
      <c r="H54">
        <f t="shared" si="5"/>
        <v>7.4495602690119456E-3</v>
      </c>
      <c r="J54">
        <f t="shared" si="6"/>
        <v>9.4598754991377925E-4</v>
      </c>
      <c r="K54">
        <f t="shared" si="7"/>
        <v>1.6169233039719762E-4</v>
      </c>
      <c r="L54">
        <f t="shared" si="8"/>
        <v>5.476805737696953E-5</v>
      </c>
      <c r="N54">
        <f t="shared" si="9"/>
        <v>3.0756910604184211E-2</v>
      </c>
      <c r="O54">
        <f t="shared" si="10"/>
        <v>1.2715829913819924E-2</v>
      </c>
      <c r="P54">
        <f t="shared" si="11"/>
        <v>7.4005443973379102E-3</v>
      </c>
      <c r="R54">
        <f t="shared" si="12"/>
        <v>3.9109964391737082E-4</v>
      </c>
      <c r="S54">
        <f t="shared" si="13"/>
        <v>2.2761788245121843E-4</v>
      </c>
      <c r="T54">
        <f t="shared" si="14"/>
        <v>9.4104063826221834E-5</v>
      </c>
    </row>
    <row r="55" spans="1:20" ht="15.75" thickBot="1" x14ac:dyDescent="0.3">
      <c r="A55" s="1">
        <v>41625</v>
      </c>
      <c r="B55" s="4">
        <v>664.5</v>
      </c>
      <c r="C55" s="5">
        <v>4246</v>
      </c>
      <c r="D55" s="3">
        <v>966.5</v>
      </c>
      <c r="E55" s="2"/>
      <c r="F55">
        <f t="shared" si="3"/>
        <v>-1.5263781861292168E-2</v>
      </c>
      <c r="G55">
        <f t="shared" si="4"/>
        <v>-5.3876786132583745E-3</v>
      </c>
      <c r="H55">
        <f t="shared" si="5"/>
        <v>-1.5495867768595042E-3</v>
      </c>
      <c r="J55">
        <f t="shared" si="6"/>
        <v>2.4991189345211612E-4</v>
      </c>
      <c r="K55">
        <f t="shared" si="7"/>
        <v>3.7164241313744051E-5</v>
      </c>
      <c r="L55">
        <f t="shared" si="8"/>
        <v>2.555530427898449E-6</v>
      </c>
      <c r="N55">
        <f t="shared" si="9"/>
        <v>-1.5808601881637609E-2</v>
      </c>
      <c r="O55">
        <f t="shared" si="10"/>
        <v>-6.0962481342005798E-3</v>
      </c>
      <c r="P55">
        <f t="shared" si="11"/>
        <v>-1.59860264853354E-3</v>
      </c>
      <c r="R55">
        <f t="shared" si="12"/>
        <v>9.6373159725253051E-5</v>
      </c>
      <c r="S55">
        <f t="shared" si="13"/>
        <v>2.5271672837598183E-5</v>
      </c>
      <c r="T55">
        <f t="shared" si="14"/>
        <v>9.7454784134506982E-6</v>
      </c>
    </row>
    <row r="56" spans="1:20" ht="15.75" thickBot="1" x14ac:dyDescent="0.3">
      <c r="A56" s="1">
        <v>41624</v>
      </c>
      <c r="B56" s="4">
        <v>674.8</v>
      </c>
      <c r="C56" s="5">
        <v>4269</v>
      </c>
      <c r="D56" s="3">
        <v>968</v>
      </c>
      <c r="E56" s="2"/>
      <c r="F56">
        <f t="shared" si="3"/>
        <v>3.338437978560483E-2</v>
      </c>
      <c r="G56">
        <f t="shared" si="4"/>
        <v>1.5219976218787158E-2</v>
      </c>
      <c r="H56">
        <f t="shared" si="5"/>
        <v>2.2779043280182704E-3</v>
      </c>
      <c r="J56">
        <f t="shared" si="6"/>
        <v>1.0784366855760433E-3</v>
      </c>
      <c r="K56">
        <f t="shared" si="7"/>
        <v>2.1058092435025937E-4</v>
      </c>
      <c r="L56">
        <f t="shared" si="8"/>
        <v>4.9679437508245849E-6</v>
      </c>
      <c r="N56">
        <f t="shared" si="9"/>
        <v>3.2839559765259388E-2</v>
      </c>
      <c r="O56">
        <f t="shared" si="10"/>
        <v>1.4511406697844953E-2</v>
      </c>
      <c r="P56">
        <f t="shared" si="11"/>
        <v>2.2288884563442346E-3</v>
      </c>
      <c r="R56">
        <f t="shared" si="12"/>
        <v>4.7654820753186472E-4</v>
      </c>
      <c r="S56">
        <f t="shared" si="13"/>
        <v>7.319571567221323E-5</v>
      </c>
      <c r="T56">
        <f t="shared" si="14"/>
        <v>3.234430687414302E-5</v>
      </c>
    </row>
    <row r="57" spans="1:20" ht="15.75" thickBot="1" x14ac:dyDescent="0.3">
      <c r="A57" s="1">
        <v>41621</v>
      </c>
      <c r="B57" s="4">
        <v>653</v>
      </c>
      <c r="C57" s="5">
        <v>4205</v>
      </c>
      <c r="D57" s="3">
        <v>965.8</v>
      </c>
      <c r="E57" s="2"/>
      <c r="F57">
        <f t="shared" si="3"/>
        <v>-8.8038858530661117E-3</v>
      </c>
      <c r="G57">
        <f t="shared" si="4"/>
        <v>-3.2220943613348679E-2</v>
      </c>
      <c r="H57">
        <f t="shared" si="5"/>
        <v>-6.8894601542416924E-3</v>
      </c>
      <c r="J57">
        <f t="shared" si="6"/>
        <v>8.7398301507559648E-5</v>
      </c>
      <c r="K57">
        <f t="shared" si="7"/>
        <v>1.0843528352614358E-3</v>
      </c>
      <c r="L57">
        <f t="shared" si="8"/>
        <v>4.8142449562207313E-5</v>
      </c>
      <c r="N57">
        <f t="shared" si="9"/>
        <v>-9.348705873411552E-3</v>
      </c>
      <c r="O57">
        <f t="shared" si="10"/>
        <v>-3.2929513134290885E-2</v>
      </c>
      <c r="P57">
        <f t="shared" si="11"/>
        <v>-6.9384760259157277E-3</v>
      </c>
      <c r="R57">
        <f t="shared" si="12"/>
        <v>3.0784833284712806E-4</v>
      </c>
      <c r="S57">
        <f t="shared" si="13"/>
        <v>6.4865771576003606E-5</v>
      </c>
      <c r="T57">
        <f t="shared" si="14"/>
        <v>2.2848063742735437E-4</v>
      </c>
    </row>
    <row r="58" spans="1:20" ht="15.75" thickBot="1" x14ac:dyDescent="0.3">
      <c r="A58" s="1">
        <v>41620</v>
      </c>
      <c r="B58" s="4">
        <v>658.8</v>
      </c>
      <c r="C58" s="5">
        <v>4345</v>
      </c>
      <c r="D58" s="3">
        <v>972.5</v>
      </c>
      <c r="E58" s="2"/>
      <c r="F58">
        <f t="shared" si="3"/>
        <v>-2.6164079822616475E-2</v>
      </c>
      <c r="G58">
        <f t="shared" si="4"/>
        <v>-4.5819014891179842E-3</v>
      </c>
      <c r="H58">
        <f t="shared" si="5"/>
        <v>1.3020833333333334E-2</v>
      </c>
      <c r="J58">
        <f t="shared" si="6"/>
        <v>7.1336533082137093E-4</v>
      </c>
      <c r="K58">
        <f t="shared" si="7"/>
        <v>2.798908350828728E-5</v>
      </c>
      <c r="L58">
        <f t="shared" si="8"/>
        <v>1.6826804825860906E-4</v>
      </c>
      <c r="N58">
        <f t="shared" si="9"/>
        <v>-2.6708899842961913E-2</v>
      </c>
      <c r="O58">
        <f t="shared" si="10"/>
        <v>-5.2904710100601894E-3</v>
      </c>
      <c r="P58">
        <f t="shared" si="11"/>
        <v>1.2971817461659298E-2</v>
      </c>
      <c r="R58">
        <f t="shared" si="12"/>
        <v>1.4130266032979114E-4</v>
      </c>
      <c r="S58">
        <f t="shared" si="13"/>
        <v>-3.4646297336464259E-4</v>
      </c>
      <c r="T58">
        <f t="shared" si="14"/>
        <v>-6.8627024228701069E-5</v>
      </c>
    </row>
    <row r="59" spans="1:20" ht="15.75" thickBot="1" x14ac:dyDescent="0.3">
      <c r="A59" s="1">
        <v>41619</v>
      </c>
      <c r="B59" s="4">
        <v>676.5</v>
      </c>
      <c r="C59" s="5">
        <v>4365</v>
      </c>
      <c r="D59" s="3">
        <v>960</v>
      </c>
      <c r="E59" s="2"/>
      <c r="F59">
        <f t="shared" si="3"/>
        <v>-2.9476787030213707E-3</v>
      </c>
      <c r="G59">
        <f t="shared" si="4"/>
        <v>3.4360189573459717E-2</v>
      </c>
      <c r="H59">
        <f t="shared" si="5"/>
        <v>2.9251984956121546E-3</v>
      </c>
      <c r="J59">
        <f t="shared" si="6"/>
        <v>1.2197547332718802E-5</v>
      </c>
      <c r="K59">
        <f t="shared" si="7"/>
        <v>1.1324315321589987E-3</v>
      </c>
      <c r="L59">
        <f t="shared" si="8"/>
        <v>8.2724264862435613E-6</v>
      </c>
      <c r="N59">
        <f t="shared" si="9"/>
        <v>-3.4924987233668106E-3</v>
      </c>
      <c r="O59">
        <f t="shared" si="10"/>
        <v>3.3651620052517511E-2</v>
      </c>
      <c r="P59">
        <f t="shared" si="11"/>
        <v>2.8761826239381188E-3</v>
      </c>
      <c r="R59">
        <f t="shared" si="12"/>
        <v>-1.1752824007264237E-4</v>
      </c>
      <c r="S59">
        <f t="shared" si="13"/>
        <v>-1.0045064142273683E-5</v>
      </c>
      <c r="T59">
        <f t="shared" si="14"/>
        <v>9.6788204862418434E-5</v>
      </c>
    </row>
    <row r="60" spans="1:20" ht="15.75" thickBot="1" x14ac:dyDescent="0.3">
      <c r="A60" s="1">
        <v>41618</v>
      </c>
      <c r="B60" s="4">
        <v>678.5</v>
      </c>
      <c r="C60" s="5">
        <v>4220</v>
      </c>
      <c r="D60" s="3">
        <v>957.2</v>
      </c>
      <c r="E60" s="2"/>
      <c r="F60">
        <f t="shared" si="3"/>
        <v>-6.1520433572580125E-3</v>
      </c>
      <c r="G60">
        <f t="shared" si="4"/>
        <v>4.7619047619047623E-3</v>
      </c>
      <c r="H60">
        <f t="shared" si="5"/>
        <v>-5.2208415996658655E-4</v>
      </c>
      <c r="J60">
        <f t="shared" si="6"/>
        <v>4.4847979098286326E-5</v>
      </c>
      <c r="K60">
        <f t="shared" si="7"/>
        <v>1.6429526575628992E-5</v>
      </c>
      <c r="L60">
        <f t="shared" si="8"/>
        <v>3.2615524613991985E-7</v>
      </c>
      <c r="N60">
        <f t="shared" si="9"/>
        <v>-6.6968633776034528E-3</v>
      </c>
      <c r="O60">
        <f t="shared" si="10"/>
        <v>4.0533352409625571E-3</v>
      </c>
      <c r="P60">
        <f t="shared" si="11"/>
        <v>-5.7110003164062236E-4</v>
      </c>
      <c r="R60">
        <f t="shared" si="12"/>
        <v>-2.7144632332351617E-5</v>
      </c>
      <c r="S60">
        <f t="shared" si="13"/>
        <v>3.824578886842257E-6</v>
      </c>
      <c r="T60">
        <f t="shared" si="14"/>
        <v>-2.3148598843637662E-6</v>
      </c>
    </row>
    <row r="61" spans="1:20" ht="15.75" thickBot="1" x14ac:dyDescent="0.3">
      <c r="A61" s="1">
        <v>41617</v>
      </c>
      <c r="B61" s="4">
        <v>682.7</v>
      </c>
      <c r="C61" s="5">
        <v>4200</v>
      </c>
      <c r="D61" s="3">
        <v>957.7</v>
      </c>
      <c r="E61" s="2"/>
      <c r="F61">
        <f t="shared" si="3"/>
        <v>1.1407407407407475E-2</v>
      </c>
      <c r="G61">
        <f t="shared" si="4"/>
        <v>-3.2258064516129031E-2</v>
      </c>
      <c r="H61">
        <f t="shared" si="5"/>
        <v>-3.7449287423280031E-3</v>
      </c>
      <c r="J61">
        <f t="shared" si="6"/>
        <v>1.1799580474155921E-4</v>
      </c>
      <c r="K61">
        <f t="shared" si="7"/>
        <v>1.0867989597341838E-3</v>
      </c>
      <c r="L61">
        <f t="shared" si="8"/>
        <v>1.4394015734115081E-5</v>
      </c>
      <c r="N61">
        <f t="shared" si="9"/>
        <v>1.0862587387062035E-2</v>
      </c>
      <c r="O61">
        <f t="shared" si="10"/>
        <v>-3.2966634037071237E-2</v>
      </c>
      <c r="P61">
        <f t="shared" si="11"/>
        <v>-3.7939446140020389E-3</v>
      </c>
      <c r="R61">
        <f t="shared" si="12"/>
        <v>-3.5810294308498002E-4</v>
      </c>
      <c r="S61">
        <f t="shared" si="13"/>
        <v>-4.1212054911270488E-5</v>
      </c>
      <c r="T61">
        <f t="shared" si="14"/>
        <v>1.2507358364672271E-4</v>
      </c>
    </row>
    <row r="62" spans="1:20" ht="15.75" thickBot="1" x14ac:dyDescent="0.3">
      <c r="A62" s="1">
        <v>41614</v>
      </c>
      <c r="B62" s="4">
        <v>675</v>
      </c>
      <c r="C62" s="5">
        <v>4340</v>
      </c>
      <c r="D62" s="3">
        <v>961.3</v>
      </c>
      <c r="E62" s="2"/>
      <c r="F62">
        <f t="shared" si="3"/>
        <v>0</v>
      </c>
      <c r="G62">
        <f t="shared" si="4"/>
        <v>-2.9950827000447027E-2</v>
      </c>
      <c r="H62">
        <f t="shared" si="5"/>
        <v>3.4446764091857563E-3</v>
      </c>
      <c r="J62">
        <f t="shared" si="6"/>
        <v>2.9682885456920563E-7</v>
      </c>
      <c r="K62">
        <f t="shared" si="7"/>
        <v>9.3999859505577413E-4</v>
      </c>
      <c r="L62">
        <f t="shared" si="8"/>
        <v>1.1530510486014386E-5</v>
      </c>
      <c r="N62">
        <f t="shared" si="9"/>
        <v>-5.4482002034543996E-4</v>
      </c>
      <c r="O62">
        <f t="shared" si="10"/>
        <v>-3.0659396521389232E-2</v>
      </c>
      <c r="P62">
        <f t="shared" si="11"/>
        <v>3.3956605375117205E-3</v>
      </c>
      <c r="R62">
        <f t="shared" si="12"/>
        <v>1.6703853036562193E-5</v>
      </c>
      <c r="S62">
        <f t="shared" si="13"/>
        <v>-1.8500238431333432E-6</v>
      </c>
      <c r="T62">
        <f t="shared" si="14"/>
        <v>-1.0410890287160554E-4</v>
      </c>
    </row>
    <row r="63" spans="1:20" ht="15.75" thickBot="1" x14ac:dyDescent="0.3">
      <c r="A63" s="1">
        <v>41613</v>
      </c>
      <c r="B63" s="4">
        <v>675</v>
      </c>
      <c r="C63" s="5">
        <v>4474</v>
      </c>
      <c r="D63" s="3">
        <v>958</v>
      </c>
      <c r="E63" s="2"/>
      <c r="F63">
        <f t="shared" si="3"/>
        <v>-1.0409030933880696E-2</v>
      </c>
      <c r="G63">
        <f t="shared" si="4"/>
        <v>-5.7777777777777775E-3</v>
      </c>
      <c r="H63">
        <f t="shared" si="5"/>
        <v>-4.0080160320641281E-2</v>
      </c>
      <c r="J63">
        <f t="shared" si="6"/>
        <v>1.1998685072740085E-4</v>
      </c>
      <c r="K63">
        <f t="shared" si="7"/>
        <v>4.2072701279612017E-5</v>
      </c>
      <c r="L63">
        <f t="shared" si="8"/>
        <v>1.6103507818738866E-3</v>
      </c>
      <c r="N63">
        <f t="shared" si="9"/>
        <v>-1.0953850954226137E-2</v>
      </c>
      <c r="O63">
        <f t="shared" si="10"/>
        <v>-6.4863472987199827E-3</v>
      </c>
      <c r="P63">
        <f t="shared" si="11"/>
        <v>-4.0129176192315319E-2</v>
      </c>
      <c r="R63">
        <f t="shared" si="12"/>
        <v>7.1050481547526009E-5</v>
      </c>
      <c r="S63">
        <f t="shared" si="13"/>
        <v>4.3956901492650193E-4</v>
      </c>
      <c r="T63">
        <f t="shared" si="14"/>
        <v>2.6029177359488271E-4</v>
      </c>
    </row>
    <row r="64" spans="1:20" ht="15.75" thickBot="1" x14ac:dyDescent="0.3">
      <c r="A64" s="1">
        <v>41612</v>
      </c>
      <c r="B64" s="4">
        <v>682.1</v>
      </c>
      <c r="C64" s="5">
        <v>4500</v>
      </c>
      <c r="D64" s="3">
        <v>998</v>
      </c>
      <c r="E64" s="2"/>
      <c r="F64">
        <f t="shared" si="3"/>
        <v>-1.001451378809866E-2</v>
      </c>
      <c r="G64">
        <f t="shared" si="4"/>
        <v>-9.465111160026414E-3</v>
      </c>
      <c r="H64">
        <f t="shared" si="5"/>
        <v>-3.0126336248785229E-2</v>
      </c>
      <c r="J64">
        <f t="shared" si="6"/>
        <v>1.1149953047815059E-4</v>
      </c>
      <c r="K64">
        <f t="shared" si="7"/>
        <v>1.0350377859831411E-4</v>
      </c>
      <c r="L64">
        <f t="shared" si="8"/>
        <v>9.105518755937054E-4</v>
      </c>
      <c r="N64">
        <f t="shared" si="9"/>
        <v>-1.05593338084441E-2</v>
      </c>
      <c r="O64">
        <f t="shared" si="10"/>
        <v>-1.0173680680968619E-2</v>
      </c>
      <c r="P64">
        <f t="shared" si="11"/>
        <v>-3.0175352120459263E-2</v>
      </c>
      <c r="R64">
        <f t="shared" si="12"/>
        <v>1.0742729037086654E-4</v>
      </c>
      <c r="S64">
        <f t="shared" si="13"/>
        <v>3.186316158272709E-4</v>
      </c>
      <c r="T64">
        <f t="shared" si="14"/>
        <v>3.0699439690934187E-4</v>
      </c>
    </row>
    <row r="65" spans="1:20" ht="15.75" thickBot="1" x14ac:dyDescent="0.3">
      <c r="A65" s="1">
        <v>41611</v>
      </c>
      <c r="B65" s="4">
        <v>689</v>
      </c>
      <c r="C65" s="5">
        <v>4543</v>
      </c>
      <c r="D65" s="3">
        <v>1029</v>
      </c>
      <c r="E65" s="2"/>
      <c r="F65">
        <f t="shared" si="3"/>
        <v>-1.5292268114906452E-2</v>
      </c>
      <c r="G65">
        <f t="shared" si="4"/>
        <v>8.4350721420643725E-3</v>
      </c>
      <c r="H65">
        <f t="shared" si="5"/>
        <v>-2.093244529019981E-2</v>
      </c>
      <c r="J65">
        <f t="shared" si="6"/>
        <v>2.5081336060373628E-4</v>
      </c>
      <c r="K65">
        <f t="shared" si="7"/>
        <v>5.9698842754207718E-5</v>
      </c>
      <c r="L65">
        <f t="shared" si="8"/>
        <v>4.4022171248722051E-4</v>
      </c>
      <c r="N65">
        <f t="shared" si="9"/>
        <v>-1.5837088135251892E-2</v>
      </c>
      <c r="O65">
        <f t="shared" si="10"/>
        <v>7.7265026211221673E-3</v>
      </c>
      <c r="P65">
        <f t="shared" si="11"/>
        <v>-2.0981461161873844E-2</v>
      </c>
      <c r="R65">
        <f t="shared" si="12"/>
        <v>-1.2236530298796652E-4</v>
      </c>
      <c r="S65">
        <f t="shared" si="13"/>
        <v>3.3228524962696063E-4</v>
      </c>
      <c r="T65">
        <f t="shared" si="14"/>
        <v>-1.6211331466219121E-4</v>
      </c>
    </row>
    <row r="66" spans="1:20" ht="15.75" thickBot="1" x14ac:dyDescent="0.3">
      <c r="A66" s="1">
        <v>41610</v>
      </c>
      <c r="B66" s="4">
        <v>699.7</v>
      </c>
      <c r="C66" s="5">
        <v>4505</v>
      </c>
      <c r="D66" s="3">
        <v>1051</v>
      </c>
      <c r="E66" s="2"/>
      <c r="F66">
        <f t="shared" si="3"/>
        <v>-1.3395375070501973E-2</v>
      </c>
      <c r="G66">
        <f t="shared" si="4"/>
        <v>-2.6366976442619407E-2</v>
      </c>
      <c r="H66">
        <f t="shared" si="5"/>
        <v>-4.734848484848485E-3</v>
      </c>
      <c r="J66">
        <f t="shared" si="6"/>
        <v>1.9432903917088632E-4</v>
      </c>
      <c r="K66">
        <f t="shared" si="7"/>
        <v>7.3308518922493744E-4</v>
      </c>
      <c r="L66">
        <f t="shared" si="8"/>
        <v>2.2885358181606626E-5</v>
      </c>
      <c r="N66">
        <f t="shared" si="9"/>
        <v>-1.3940195090847414E-2</v>
      </c>
      <c r="O66">
        <f t="shared" si="10"/>
        <v>-2.7075545963561612E-2</v>
      </c>
      <c r="P66">
        <f t="shared" si="11"/>
        <v>-4.7838643565225204E-3</v>
      </c>
      <c r="R66">
        <f t="shared" si="12"/>
        <v>3.7743839292325509E-4</v>
      </c>
      <c r="S66">
        <f t="shared" si="13"/>
        <v>6.6688002418075162E-5</v>
      </c>
      <c r="T66">
        <f t="shared" si="14"/>
        <v>1.2952573926846959E-4</v>
      </c>
    </row>
    <row r="67" spans="1:20" ht="15.75" thickBot="1" x14ac:dyDescent="0.3">
      <c r="A67" s="1">
        <v>41607</v>
      </c>
      <c r="B67" s="4">
        <v>709.2</v>
      </c>
      <c r="C67" s="5">
        <v>4627</v>
      </c>
      <c r="D67" s="3">
        <v>1056</v>
      </c>
      <c r="E67" s="2"/>
      <c r="F67">
        <f t="shared" ref="F67:F130" si="15">(B67-B68)/B68</f>
        <v>3.6795924143787472E-3</v>
      </c>
      <c r="G67">
        <f t="shared" ref="G67:G130" si="16">(C67-C68)/C68</f>
        <v>8.9402529437418235E-3</v>
      </c>
      <c r="H67">
        <f t="shared" ref="H67:H130" si="17">(D67-D68)/D68</f>
        <v>1.8975332068311196E-3</v>
      </c>
      <c r="J67">
        <f t="shared" ref="J67:J130" si="18">(F67-F$253)^2</f>
        <v>9.8267979623933127E-6</v>
      </c>
      <c r="K67">
        <f t="shared" ref="K67:K130" si="19">(G67-G$253)^2</f>
        <v>6.7760611973194046E-5</v>
      </c>
      <c r="L67">
        <f t="shared" ref="L67:L130" si="20">(H67-H$253)^2</f>
        <v>3.4170163383762464E-6</v>
      </c>
      <c r="N67">
        <f t="shared" ref="N67:N130" si="21">(F67-F$253)</f>
        <v>3.1347723940333074E-3</v>
      </c>
      <c r="O67">
        <f t="shared" ref="O67:O130" si="22">(G67-G$253)</f>
        <v>8.2316834227996183E-3</v>
      </c>
      <c r="P67">
        <f t="shared" ref="P67:P130" si="23">(H67-H$253)</f>
        <v>1.8485173351570838E-3</v>
      </c>
      <c r="R67">
        <f t="shared" ref="R67:R130" si="24">N67*O67</f>
        <v>2.580445395021385E-5</v>
      </c>
      <c r="S67">
        <f t="shared" ref="S67:S130" si="25">N67*P67</f>
        <v>5.7946811121424412E-6</v>
      </c>
      <c r="T67">
        <f t="shared" ref="T67:T130" si="26">O67*P67</f>
        <v>1.5216409504570293E-5</v>
      </c>
    </row>
    <row r="68" spans="1:20" ht="15.75" thickBot="1" x14ac:dyDescent="0.3">
      <c r="A68" s="1">
        <v>41606</v>
      </c>
      <c r="B68" s="4">
        <v>706.6</v>
      </c>
      <c r="C68" s="5">
        <v>4586</v>
      </c>
      <c r="D68" s="3">
        <v>1054</v>
      </c>
      <c r="E68" s="2"/>
      <c r="F68">
        <f t="shared" si="15"/>
        <v>3.6931818181818506E-3</v>
      </c>
      <c r="G68">
        <f t="shared" si="16"/>
        <v>1.3100436681222707E-3</v>
      </c>
      <c r="H68">
        <f t="shared" si="17"/>
        <v>-4.721435316336166E-3</v>
      </c>
      <c r="J68">
        <f t="shared" si="18"/>
        <v>9.9121820100757166E-6</v>
      </c>
      <c r="K68">
        <f t="shared" si="19"/>
        <v>3.6177114972598683E-7</v>
      </c>
      <c r="L68">
        <f t="shared" si="20"/>
        <v>2.275720453718794E-5</v>
      </c>
      <c r="N68">
        <f t="shared" si="21"/>
        <v>3.1483617978364108E-3</v>
      </c>
      <c r="O68">
        <f t="shared" si="22"/>
        <v>6.0147414718006529E-4</v>
      </c>
      <c r="P68">
        <f t="shared" si="23"/>
        <v>-4.7704511880102014E-3</v>
      </c>
      <c r="R68">
        <f t="shared" si="24"/>
        <v>1.8936582273679523E-6</v>
      </c>
      <c r="S68">
        <f t="shared" si="25"/>
        <v>-1.501910627877464E-5</v>
      </c>
      <c r="T68">
        <f t="shared" si="26"/>
        <v>-2.8693030599725653E-6</v>
      </c>
    </row>
    <row r="69" spans="1:20" ht="15.75" thickBot="1" x14ac:dyDescent="0.3">
      <c r="A69" s="1">
        <v>41605</v>
      </c>
      <c r="B69" s="4">
        <v>704</v>
      </c>
      <c r="C69" s="5">
        <v>4580</v>
      </c>
      <c r="D69" s="3">
        <v>1059</v>
      </c>
      <c r="E69" s="2"/>
      <c r="F69">
        <f t="shared" si="15"/>
        <v>1.0043041606886656E-2</v>
      </c>
      <c r="G69">
        <f t="shared" si="16"/>
        <v>2.9213483146067417E-2</v>
      </c>
      <c r="H69">
        <f t="shared" si="17"/>
        <v>-1.885014137606032E-3</v>
      </c>
      <c r="J69">
        <f t="shared" si="18"/>
        <v>9.0216213307037538E-5</v>
      </c>
      <c r="K69">
        <f t="shared" si="19"/>
        <v>8.1253010077584893E-4</v>
      </c>
      <c r="L69">
        <f t="shared" si="20"/>
        <v>3.740472076795859E-6</v>
      </c>
      <c r="N69">
        <f t="shared" si="21"/>
        <v>9.498221586541216E-3</v>
      </c>
      <c r="O69">
        <f t="shared" si="22"/>
        <v>2.8504913625125212E-2</v>
      </c>
      <c r="P69">
        <f t="shared" si="23"/>
        <v>-1.9340300092800678E-3</v>
      </c>
      <c r="R69">
        <f t="shared" si="24"/>
        <v>2.707459859166571E-4</v>
      </c>
      <c r="S69">
        <f t="shared" si="25"/>
        <v>-1.836984558316245E-5</v>
      </c>
      <c r="T69">
        <f t="shared" si="26"/>
        <v>-5.5129358362928444E-5</v>
      </c>
    </row>
    <row r="70" spans="1:20" ht="15.75" thickBot="1" x14ac:dyDescent="0.3">
      <c r="A70" s="1">
        <v>41604</v>
      </c>
      <c r="B70" s="4">
        <v>697</v>
      </c>
      <c r="C70" s="5">
        <v>4450</v>
      </c>
      <c r="D70" s="3">
        <v>1061</v>
      </c>
      <c r="E70" s="2"/>
      <c r="F70">
        <f t="shared" si="15"/>
        <v>-7.1684587813620072E-4</v>
      </c>
      <c r="G70">
        <f t="shared" si="16"/>
        <v>-1.3522500554200843E-2</v>
      </c>
      <c r="H70">
        <f t="shared" si="17"/>
        <v>9.4339622641509435E-4</v>
      </c>
      <c r="J70">
        <f t="shared" si="18"/>
        <v>1.5918008393914854E-6</v>
      </c>
      <c r="K70">
        <f t="shared" si="19"/>
        <v>2.0252335548363198E-4</v>
      </c>
      <c r="L70">
        <f t="shared" si="20"/>
        <v>7.9991621894674167E-7</v>
      </c>
      <c r="N70">
        <f t="shared" si="21"/>
        <v>-1.2616658984816406E-3</v>
      </c>
      <c r="O70">
        <f t="shared" si="22"/>
        <v>-1.4231070075143048E-2</v>
      </c>
      <c r="P70">
        <f t="shared" si="23"/>
        <v>8.9438035474105853E-4</v>
      </c>
      <c r="R70">
        <f t="shared" si="24"/>
        <v>1.7954855812710542E-5</v>
      </c>
      <c r="S70">
        <f t="shared" si="25"/>
        <v>-1.1284091938487061E-6</v>
      </c>
      <c r="T70">
        <f t="shared" si="26"/>
        <v>-1.2727989502151301E-5</v>
      </c>
    </row>
    <row r="71" spans="1:20" ht="15.75" thickBot="1" x14ac:dyDescent="0.3">
      <c r="A71" s="1">
        <v>41603</v>
      </c>
      <c r="B71" s="4">
        <v>697.5</v>
      </c>
      <c r="C71" s="5">
        <v>4511</v>
      </c>
      <c r="D71" s="3">
        <v>1060</v>
      </c>
      <c r="E71" s="2"/>
      <c r="F71">
        <f t="shared" si="15"/>
        <v>6.4935064935064939E-3</v>
      </c>
      <c r="G71">
        <f t="shared" si="16"/>
        <v>2.2172949002217295E-4</v>
      </c>
      <c r="H71">
        <f t="shared" si="17"/>
        <v>2.5145067698259187E-2</v>
      </c>
      <c r="J71">
        <f t="shared" si="18"/>
        <v>3.5386870755969292E-5</v>
      </c>
      <c r="K71">
        <f t="shared" si="19"/>
        <v>2.3701321570621819E-7</v>
      </c>
      <c r="L71">
        <f t="shared" si="20"/>
        <v>6.29811817282648E-4</v>
      </c>
      <c r="N71">
        <f t="shared" si="21"/>
        <v>5.9486864731610536E-3</v>
      </c>
      <c r="O71">
        <f t="shared" si="22"/>
        <v>-4.8684003092003248E-4</v>
      </c>
      <c r="P71">
        <f t="shared" si="23"/>
        <v>2.5096051826585152E-2</v>
      </c>
      <c r="R71">
        <f t="shared" si="24"/>
        <v>-2.8960587065273064E-6</v>
      </c>
      <c r="S71">
        <f t="shared" si="25"/>
        <v>1.4928854403055585E-4</v>
      </c>
      <c r="T71">
        <f t="shared" si="26"/>
        <v>-1.2217762647225454E-5</v>
      </c>
    </row>
    <row r="72" spans="1:20" ht="15.75" thickBot="1" x14ac:dyDescent="0.3">
      <c r="A72" s="1">
        <v>41600</v>
      </c>
      <c r="B72" s="4">
        <v>693</v>
      </c>
      <c r="C72" s="5">
        <v>4510</v>
      </c>
      <c r="D72" s="3">
        <v>1034</v>
      </c>
      <c r="E72" s="2"/>
      <c r="F72">
        <f t="shared" si="15"/>
        <v>9.1743119266054374E-3</v>
      </c>
      <c r="G72">
        <f t="shared" si="16"/>
        <v>9.852216748768473E-3</v>
      </c>
      <c r="H72">
        <f t="shared" si="17"/>
        <v>0</v>
      </c>
      <c r="J72">
        <f t="shared" si="18"/>
        <v>7.4468130560206803E-5</v>
      </c>
      <c r="K72">
        <f t="shared" si="19"/>
        <v>8.3606284626934989E-5</v>
      </c>
      <c r="L72">
        <f t="shared" si="20"/>
        <v>2.4025556759655422E-9</v>
      </c>
      <c r="N72">
        <f t="shared" si="21"/>
        <v>8.6294919062599972E-3</v>
      </c>
      <c r="O72">
        <f t="shared" si="22"/>
        <v>9.1436472278262678E-3</v>
      </c>
      <c r="P72">
        <f t="shared" si="23"/>
        <v>-4.9015871674035772E-5</v>
      </c>
      <c r="R72">
        <f t="shared" si="24"/>
        <v>7.8905029746223433E-5</v>
      </c>
      <c r="S72">
        <f t="shared" si="25"/>
        <v>-4.2298206788937033E-7</v>
      </c>
      <c r="T72">
        <f t="shared" si="26"/>
        <v>-4.4818383915178527E-7</v>
      </c>
    </row>
    <row r="73" spans="1:20" ht="15.75" thickBot="1" x14ac:dyDescent="0.3">
      <c r="A73" s="1">
        <v>41599</v>
      </c>
      <c r="B73" s="4">
        <v>686.7</v>
      </c>
      <c r="C73" s="5">
        <v>4466</v>
      </c>
      <c r="D73" s="3">
        <v>1034</v>
      </c>
      <c r="E73" s="2"/>
      <c r="F73">
        <f t="shared" si="15"/>
        <v>1.5828402366863972E-2</v>
      </c>
      <c r="G73">
        <f t="shared" si="16"/>
        <v>-2.5954198473282442E-2</v>
      </c>
      <c r="H73">
        <f t="shared" si="17"/>
        <v>9.765625E-3</v>
      </c>
      <c r="J73">
        <f t="shared" si="18"/>
        <v>2.3358788934281291E-4</v>
      </c>
      <c r="K73">
        <f t="shared" si="19"/>
        <v>7.1090319711385023E-4</v>
      </c>
      <c r="L73">
        <f t="shared" si="20"/>
        <v>9.4412492952667445E-5</v>
      </c>
      <c r="N73">
        <f t="shared" si="21"/>
        <v>1.5283582346518531E-2</v>
      </c>
      <c r="O73">
        <f t="shared" si="22"/>
        <v>-2.6662767994224647E-2</v>
      </c>
      <c r="P73">
        <f t="shared" si="23"/>
        <v>9.7166091283259638E-3</v>
      </c>
      <c r="R73">
        <f t="shared" si="24"/>
        <v>-4.0750261022585115E-4</v>
      </c>
      <c r="S73">
        <f t="shared" si="25"/>
        <v>1.4850459574170351E-4</v>
      </c>
      <c r="T73">
        <f t="shared" si="26"/>
        <v>-2.5907169487912054E-4</v>
      </c>
    </row>
    <row r="74" spans="1:20" ht="15.75" thickBot="1" x14ac:dyDescent="0.3">
      <c r="A74" s="1">
        <v>41598</v>
      </c>
      <c r="B74" s="4">
        <v>676</v>
      </c>
      <c r="C74" s="5">
        <v>4585</v>
      </c>
      <c r="D74" s="3">
        <v>1024</v>
      </c>
      <c r="E74" s="2"/>
      <c r="F74">
        <f t="shared" si="15"/>
        <v>-1.5008013988051808E-2</v>
      </c>
      <c r="G74">
        <f t="shared" si="16"/>
        <v>-3.2608695652173911E-3</v>
      </c>
      <c r="H74">
        <f t="shared" si="17"/>
        <v>9.7751710654936461E-4</v>
      </c>
      <c r="J74">
        <f t="shared" si="18"/>
        <v>2.41890645692758E-4</v>
      </c>
      <c r="K74">
        <f t="shared" si="19"/>
        <v>1.5756446658731536E-5</v>
      </c>
      <c r="L74">
        <f t="shared" si="20"/>
        <v>8.6211454316501049E-7</v>
      </c>
      <c r="N74">
        <f t="shared" si="21"/>
        <v>-1.5552834008397248E-2</v>
      </c>
      <c r="O74">
        <f t="shared" si="22"/>
        <v>-3.9694390861595968E-3</v>
      </c>
      <c r="P74">
        <f t="shared" si="23"/>
        <v>9.285012348753288E-4</v>
      </c>
      <c r="R74">
        <f t="shared" si="24"/>
        <v>6.1736027213484267E-5</v>
      </c>
      <c r="S74">
        <f t="shared" si="25"/>
        <v>-1.4440825582607854E-5</v>
      </c>
      <c r="T74">
        <f t="shared" si="26"/>
        <v>-3.6856290932615823E-6</v>
      </c>
    </row>
    <row r="75" spans="1:20" ht="15.75" thickBot="1" x14ac:dyDescent="0.3">
      <c r="A75" s="1">
        <v>41597</v>
      </c>
      <c r="B75" s="4">
        <v>686.3</v>
      </c>
      <c r="C75" s="5">
        <v>4600</v>
      </c>
      <c r="D75" s="3">
        <v>1023</v>
      </c>
      <c r="E75" s="2"/>
      <c r="F75">
        <f t="shared" si="15"/>
        <v>-1.0667435490846318E-2</v>
      </c>
      <c r="G75">
        <f t="shared" si="16"/>
        <v>-6.4794816414686825E-3</v>
      </c>
      <c r="H75">
        <f t="shared" si="17"/>
        <v>1.9588638589618022E-3</v>
      </c>
      <c r="J75">
        <f t="shared" si="18"/>
        <v>1.2571467364824994E-4</v>
      </c>
      <c r="K75">
        <f t="shared" si="19"/>
        <v>5.1668079513436512E-5</v>
      </c>
      <c r="L75">
        <f t="shared" si="20"/>
        <v>3.6475193345471323E-6</v>
      </c>
      <c r="N75">
        <f t="shared" si="21"/>
        <v>-1.1212255511191758E-2</v>
      </c>
      <c r="O75">
        <f t="shared" si="22"/>
        <v>-7.1880511624108877E-3</v>
      </c>
      <c r="P75">
        <f t="shared" si="23"/>
        <v>1.9098479872877664E-3</v>
      </c>
      <c r="R75">
        <f t="shared" si="24"/>
        <v>8.0594266260469803E-5</v>
      </c>
      <c r="S75">
        <f t="shared" si="25"/>
        <v>-2.1413703621005745E-5</v>
      </c>
      <c r="T75">
        <f t="shared" si="26"/>
        <v>-1.3728085045051923E-5</v>
      </c>
    </row>
    <row r="76" spans="1:20" ht="15.75" thickBot="1" x14ac:dyDescent="0.3">
      <c r="A76" s="1">
        <v>41596</v>
      </c>
      <c r="B76" s="4">
        <v>693.7</v>
      </c>
      <c r="C76" s="5">
        <v>4630</v>
      </c>
      <c r="D76" s="3">
        <v>1021</v>
      </c>
      <c r="E76" s="2"/>
      <c r="F76">
        <f t="shared" si="15"/>
        <v>1.2848591035187719E-2</v>
      </c>
      <c r="G76">
        <f t="shared" si="16"/>
        <v>1.0917030567685589E-2</v>
      </c>
      <c r="H76">
        <f t="shared" si="17"/>
        <v>1.998001998001998E-2</v>
      </c>
      <c r="J76">
        <f t="shared" si="18"/>
        <v>1.5138278118567299E-4</v>
      </c>
      <c r="K76">
        <f t="shared" si="19"/>
        <v>1.0421267694287702E-4</v>
      </c>
      <c r="L76">
        <f t="shared" si="20"/>
        <v>3.9724492476690297E-4</v>
      </c>
      <c r="N76">
        <f t="shared" si="21"/>
        <v>1.2303771014842278E-2</v>
      </c>
      <c r="O76">
        <f t="shared" si="22"/>
        <v>1.0208461046743384E-2</v>
      </c>
      <c r="P76">
        <f t="shared" si="23"/>
        <v>1.9931004108345945E-2</v>
      </c>
      <c r="R76">
        <f t="shared" si="24"/>
        <v>1.2560256713306772E-4</v>
      </c>
      <c r="S76">
        <f t="shared" si="25"/>
        <v>2.4522651064496921E-4</v>
      </c>
      <c r="T76">
        <f t="shared" si="26"/>
        <v>2.0346487906253193E-4</v>
      </c>
    </row>
    <row r="77" spans="1:20" ht="15.75" thickBot="1" x14ac:dyDescent="0.3">
      <c r="A77" s="1">
        <v>41593</v>
      </c>
      <c r="B77" s="4">
        <v>684.9</v>
      </c>
      <c r="C77" s="5">
        <v>4580</v>
      </c>
      <c r="D77" s="3">
        <v>1001</v>
      </c>
      <c r="E77" s="2"/>
      <c r="F77">
        <f t="shared" si="15"/>
        <v>6.9097324316376527E-3</v>
      </c>
      <c r="G77">
        <f t="shared" si="16"/>
        <v>1.7777777777777778E-2</v>
      </c>
      <c r="H77">
        <f t="shared" si="17"/>
        <v>5.2219321148825526E-3</v>
      </c>
      <c r="J77">
        <f t="shared" si="18"/>
        <v>4.0512110003421649E-5</v>
      </c>
      <c r="K77">
        <f t="shared" si="19"/>
        <v>2.9135787051522366E-4</v>
      </c>
      <c r="L77">
        <f t="shared" si="20"/>
        <v>2.6759062459250519E-5</v>
      </c>
      <c r="N77">
        <f t="shared" si="21"/>
        <v>6.3649124112922124E-3</v>
      </c>
      <c r="O77">
        <f t="shared" si="22"/>
        <v>1.7069208256835573E-2</v>
      </c>
      <c r="P77">
        <f t="shared" si="23"/>
        <v>5.1729162432085172E-3</v>
      </c>
      <c r="R77">
        <f t="shared" si="24"/>
        <v>1.0864401548486424E-4</v>
      </c>
      <c r="S77">
        <f t="shared" si="25"/>
        <v>3.2925158798972975E-5</v>
      </c>
      <c r="T77">
        <f t="shared" si="26"/>
        <v>8.8297584650493666E-5</v>
      </c>
    </row>
    <row r="78" spans="1:20" ht="15.75" thickBot="1" x14ac:dyDescent="0.3">
      <c r="A78" s="1">
        <v>41592</v>
      </c>
      <c r="B78" s="4">
        <v>680.2</v>
      </c>
      <c r="C78" s="5">
        <v>4500</v>
      </c>
      <c r="D78" s="3">
        <v>995.8</v>
      </c>
      <c r="E78" s="2"/>
      <c r="F78">
        <f t="shared" si="15"/>
        <v>6.2130177514793574E-3</v>
      </c>
      <c r="G78">
        <f t="shared" si="16"/>
        <v>1.1008762075937992E-2</v>
      </c>
      <c r="H78">
        <f t="shared" si="17"/>
        <v>1.5604283528811784E-2</v>
      </c>
      <c r="J78">
        <f t="shared" si="18"/>
        <v>3.2128465519231685E-5</v>
      </c>
      <c r="K78">
        <f t="shared" si="19"/>
        <v>1.0609396666999064E-4</v>
      </c>
      <c r="L78">
        <f t="shared" si="20"/>
        <v>2.4196635188519569E-4</v>
      </c>
      <c r="N78">
        <f t="shared" si="21"/>
        <v>5.6681977311339171E-3</v>
      </c>
      <c r="O78">
        <f t="shared" si="22"/>
        <v>1.0300192554995787E-2</v>
      </c>
      <c r="P78">
        <f t="shared" si="23"/>
        <v>1.5555267657137748E-2</v>
      </c>
      <c r="R78">
        <f t="shared" si="24"/>
        <v>5.8383528070469581E-5</v>
      </c>
      <c r="S78">
        <f t="shared" si="25"/>
        <v>8.8170332841368986E-5</v>
      </c>
      <c r="T78">
        <f t="shared" si="26"/>
        <v>1.60222252113017E-4</v>
      </c>
    </row>
    <row r="79" spans="1:20" ht="15.75" thickBot="1" x14ac:dyDescent="0.3">
      <c r="A79" s="1">
        <v>41591</v>
      </c>
      <c r="B79" s="4">
        <v>676</v>
      </c>
      <c r="C79" s="5">
        <v>4451</v>
      </c>
      <c r="D79" s="3">
        <v>980.5</v>
      </c>
      <c r="E79" s="2"/>
      <c r="F79">
        <f t="shared" si="15"/>
        <v>-2.9989955517290827E-2</v>
      </c>
      <c r="G79">
        <f t="shared" si="16"/>
        <v>4.7404063205417606E-3</v>
      </c>
      <c r="H79">
        <f t="shared" si="17"/>
        <v>-4.0606653620352248E-2</v>
      </c>
      <c r="J79">
        <f t="shared" si="18"/>
        <v>9.3237251713383011E-4</v>
      </c>
      <c r="K79">
        <f t="shared" si="19"/>
        <v>1.6255707978605187E-5</v>
      </c>
      <c r="L79">
        <f t="shared" si="20"/>
        <v>1.652883461844877E-3</v>
      </c>
      <c r="N79">
        <f t="shared" si="21"/>
        <v>-3.0534775537636265E-2</v>
      </c>
      <c r="O79">
        <f t="shared" si="22"/>
        <v>4.0318367995995554E-3</v>
      </c>
      <c r="P79">
        <f t="shared" si="23"/>
        <v>-4.0655669492026286E-2</v>
      </c>
      <c r="R79">
        <f t="shared" si="24"/>
        <v>-1.2311123168015419E-4</v>
      </c>
      <c r="S79">
        <f t="shared" si="25"/>
        <v>1.2414117422713492E-3</v>
      </c>
      <c r="T79">
        <f t="shared" si="26"/>
        <v>-1.6391702437030856E-4</v>
      </c>
    </row>
    <row r="80" spans="1:20" ht="15.75" thickBot="1" x14ac:dyDescent="0.3">
      <c r="A80" s="1">
        <v>41590</v>
      </c>
      <c r="B80" s="4">
        <v>696.9</v>
      </c>
      <c r="C80" s="5">
        <v>4430</v>
      </c>
      <c r="D80" s="3">
        <v>1022</v>
      </c>
      <c r="E80" s="2"/>
      <c r="F80">
        <f t="shared" si="15"/>
        <v>-3.5744924220760654E-3</v>
      </c>
      <c r="G80">
        <f t="shared" si="16"/>
        <v>-1.3363028953229399E-2</v>
      </c>
      <c r="H80">
        <f t="shared" si="17"/>
        <v>-2.5738798856053385E-2</v>
      </c>
      <c r="J80">
        <f t="shared" si="18"/>
        <v>1.6968734998288629E-5</v>
      </c>
      <c r="K80">
        <f t="shared" si="19"/>
        <v>1.9800988361830862E-4</v>
      </c>
      <c r="L80">
        <f t="shared" si="20"/>
        <v>6.6501138843159523E-4</v>
      </c>
      <c r="N80">
        <f t="shared" si="21"/>
        <v>-4.1193124424215057E-3</v>
      </c>
      <c r="O80">
        <f t="shared" si="22"/>
        <v>-1.4071598474171604E-2</v>
      </c>
      <c r="P80">
        <f t="shared" si="23"/>
        <v>-2.5787814727727419E-2</v>
      </c>
      <c r="R80">
        <f t="shared" si="24"/>
        <v>5.7965310679414566E-5</v>
      </c>
      <c r="S80">
        <f t="shared" si="25"/>
        <v>1.0622806607078811E-4</v>
      </c>
      <c r="T80">
        <f t="shared" si="26"/>
        <v>3.6287577437490916E-4</v>
      </c>
    </row>
    <row r="81" spans="1:20" ht="15.75" thickBot="1" x14ac:dyDescent="0.3">
      <c r="A81" s="1">
        <v>41589</v>
      </c>
      <c r="B81" s="4">
        <v>699.4</v>
      </c>
      <c r="C81" s="5">
        <v>4490</v>
      </c>
      <c r="D81" s="3">
        <v>1049</v>
      </c>
      <c r="E81" s="2"/>
      <c r="F81">
        <f t="shared" si="15"/>
        <v>1.7161140197789346E-2</v>
      </c>
      <c r="G81">
        <f t="shared" si="16"/>
        <v>-1.5350877192982455E-2</v>
      </c>
      <c r="H81">
        <f t="shared" si="17"/>
        <v>2.8431372549019607E-2</v>
      </c>
      <c r="J81">
        <f t="shared" si="18"/>
        <v>2.7610209623932951E-4</v>
      </c>
      <c r="K81">
        <f t="shared" si="19"/>
        <v>2.5790582875738559E-4</v>
      </c>
      <c r="L81">
        <f t="shared" si="20"/>
        <v>8.0555817056006287E-4</v>
      </c>
      <c r="N81">
        <f t="shared" si="21"/>
        <v>1.6616320177443907E-2</v>
      </c>
      <c r="O81">
        <f t="shared" si="22"/>
        <v>-1.605944671392466E-2</v>
      </c>
      <c r="P81">
        <f t="shared" si="23"/>
        <v>2.8382356677345573E-2</v>
      </c>
      <c r="R81">
        <f t="shared" si="24"/>
        <v>-2.6684890847117158E-4</v>
      </c>
      <c r="S81">
        <f t="shared" si="25"/>
        <v>4.7161032594118704E-4</v>
      </c>
      <c r="T81">
        <f t="shared" si="26"/>
        <v>-4.5580494467543502E-4</v>
      </c>
    </row>
    <row r="82" spans="1:20" ht="15.75" thickBot="1" x14ac:dyDescent="0.3">
      <c r="A82" s="1">
        <v>41586</v>
      </c>
      <c r="B82" s="4">
        <v>687.6</v>
      </c>
      <c r="C82" s="5">
        <v>4560</v>
      </c>
      <c r="D82" s="3">
        <v>1020</v>
      </c>
      <c r="E82" s="2"/>
      <c r="F82">
        <f t="shared" si="15"/>
        <v>-2.6062322946175605E-2</v>
      </c>
      <c r="G82">
        <f t="shared" si="16"/>
        <v>-5.1975051975051978E-2</v>
      </c>
      <c r="H82">
        <f t="shared" si="17"/>
        <v>-2.6717557251908396E-2</v>
      </c>
      <c r="J82">
        <f t="shared" si="18"/>
        <v>7.0794005684089029E-4</v>
      </c>
      <c r="K82">
        <f t="shared" si="19"/>
        <v>2.7755639739331802E-3</v>
      </c>
      <c r="L82">
        <f t="shared" si="20"/>
        <v>7.1644943678008538E-4</v>
      </c>
      <c r="N82">
        <f t="shared" si="21"/>
        <v>-2.6607142966521044E-2</v>
      </c>
      <c r="O82">
        <f t="shared" si="22"/>
        <v>-5.2683621495994183E-2</v>
      </c>
      <c r="P82">
        <f t="shared" si="23"/>
        <v>-2.6766573123582431E-2</v>
      </c>
      <c r="R82">
        <f t="shared" si="24"/>
        <v>1.4017606491379985E-3</v>
      </c>
      <c r="S82">
        <f t="shared" si="25"/>
        <v>7.1218203782299745E-4</v>
      </c>
      <c r="T82">
        <f t="shared" si="26"/>
        <v>1.4101600071876675E-3</v>
      </c>
    </row>
    <row r="83" spans="1:20" ht="15.75" thickBot="1" x14ac:dyDescent="0.3">
      <c r="A83" s="1">
        <v>41585</v>
      </c>
      <c r="B83" s="4">
        <v>706</v>
      </c>
      <c r="C83" s="5">
        <v>4810</v>
      </c>
      <c r="D83" s="3">
        <v>1048</v>
      </c>
      <c r="E83" s="2"/>
      <c r="F83">
        <f t="shared" si="15"/>
        <v>2.7207915029826928E-2</v>
      </c>
      <c r="G83">
        <f t="shared" si="16"/>
        <v>0</v>
      </c>
      <c r="H83">
        <f t="shared" si="17"/>
        <v>3.5573122529644272E-2</v>
      </c>
      <c r="J83">
        <f t="shared" si="18"/>
        <v>7.1092063548463668E-4</v>
      </c>
      <c r="K83">
        <f t="shared" si="19"/>
        <v>5.0207076600826648E-7</v>
      </c>
      <c r="L83">
        <f t="shared" si="20"/>
        <v>1.2619621538468451E-3</v>
      </c>
      <c r="N83">
        <f t="shared" si="21"/>
        <v>2.666309500948149E-2</v>
      </c>
      <c r="O83">
        <f t="shared" si="22"/>
        <v>-7.0856952094220543E-4</v>
      </c>
      <c r="P83">
        <f t="shared" si="23"/>
        <v>3.5524106657970234E-2</v>
      </c>
      <c r="R83">
        <f t="shared" si="24"/>
        <v>-1.8892656457704806E-5</v>
      </c>
      <c r="S83">
        <f t="shared" si="25"/>
        <v>9.4718263094841426E-4</v>
      </c>
      <c r="T83">
        <f t="shared" si="26"/>
        <v>-2.5171299236537777E-5</v>
      </c>
    </row>
    <row r="84" spans="1:20" ht="15.75" thickBot="1" x14ac:dyDescent="0.3">
      <c r="A84" s="1">
        <v>41584</v>
      </c>
      <c r="B84" s="4">
        <v>687.3</v>
      </c>
      <c r="C84" s="5">
        <v>4810</v>
      </c>
      <c r="D84" s="3">
        <v>1012</v>
      </c>
      <c r="E84" s="2"/>
      <c r="F84">
        <f t="shared" si="15"/>
        <v>1.2223858615611125E-2</v>
      </c>
      <c r="G84">
        <f t="shared" si="16"/>
        <v>8.385744234800839E-3</v>
      </c>
      <c r="H84">
        <f t="shared" si="17"/>
        <v>2.973240832507433E-3</v>
      </c>
      <c r="J84">
        <f t="shared" si="18"/>
        <v>1.3639994250970547E-4</v>
      </c>
      <c r="K84">
        <f t="shared" si="19"/>
        <v>5.8939011587110394E-5</v>
      </c>
      <c r="L84">
        <f t="shared" si="20"/>
        <v>8.5510916215610833E-6</v>
      </c>
      <c r="N84">
        <f t="shared" si="21"/>
        <v>1.1679038595265685E-2</v>
      </c>
      <c r="O84">
        <f t="shared" si="22"/>
        <v>7.6771747138586338E-3</v>
      </c>
      <c r="P84">
        <f t="shared" si="23"/>
        <v>2.9242249608333972E-3</v>
      </c>
      <c r="R84">
        <f t="shared" si="24"/>
        <v>8.9662019785752772E-5</v>
      </c>
      <c r="S84">
        <f t="shared" si="25"/>
        <v>3.4152136178812531E-5</v>
      </c>
      <c r="T84">
        <f t="shared" si="26"/>
        <v>2.2449785926944413E-5</v>
      </c>
    </row>
    <row r="85" spans="1:20" ht="15.75" thickBot="1" x14ac:dyDescent="0.3">
      <c r="A85" s="1">
        <v>41583</v>
      </c>
      <c r="B85" s="4">
        <v>679</v>
      </c>
      <c r="C85" s="5">
        <v>4770</v>
      </c>
      <c r="D85" s="3">
        <v>1009</v>
      </c>
      <c r="E85" s="2"/>
      <c r="F85">
        <f t="shared" si="15"/>
        <v>-1.864431276195979E-2</v>
      </c>
      <c r="G85">
        <f t="shared" si="16"/>
        <v>-4.1753653444676405E-3</v>
      </c>
      <c r="H85">
        <f t="shared" si="17"/>
        <v>0</v>
      </c>
      <c r="J85">
        <f t="shared" si="18"/>
        <v>3.6822281693694119E-4</v>
      </c>
      <c r="K85">
        <f t="shared" si="19"/>
        <v>2.3852819769565887E-5</v>
      </c>
      <c r="L85">
        <f t="shared" si="20"/>
        <v>2.4025556759655422E-9</v>
      </c>
      <c r="N85">
        <f t="shared" si="21"/>
        <v>-1.9189132782305229E-2</v>
      </c>
      <c r="O85">
        <f t="shared" si="22"/>
        <v>-4.8839348654098457E-3</v>
      </c>
      <c r="P85">
        <f t="shared" si="23"/>
        <v>-4.9015871674035772E-5</v>
      </c>
      <c r="R85">
        <f t="shared" si="24"/>
        <v>9.3718474632479545E-5</v>
      </c>
      <c r="S85">
        <f t="shared" si="25"/>
        <v>9.4057206999350607E-7</v>
      </c>
      <c r="T85">
        <f t="shared" si="26"/>
        <v>2.3939032462727818E-7</v>
      </c>
    </row>
    <row r="86" spans="1:20" ht="15.75" thickBot="1" x14ac:dyDescent="0.3">
      <c r="A86" s="1">
        <v>41582</v>
      </c>
      <c r="B86" s="4">
        <v>691.9</v>
      </c>
      <c r="C86" s="5">
        <v>4790</v>
      </c>
      <c r="D86" s="3">
        <v>1009</v>
      </c>
      <c r="E86" s="2"/>
      <c r="F86">
        <f t="shared" si="15"/>
        <v>3.3149171270718127E-2</v>
      </c>
      <c r="G86">
        <f t="shared" si="16"/>
        <v>1.0975094976783452E-2</v>
      </c>
      <c r="H86">
        <f t="shared" si="17"/>
        <v>5.9820538384845467E-3</v>
      </c>
      <c r="J86">
        <f t="shared" si="18"/>
        <v>1.0630437204576788E-3</v>
      </c>
      <c r="K86">
        <f t="shared" si="19"/>
        <v>1.0540154493543632E-4</v>
      </c>
      <c r="L86">
        <f t="shared" si="20"/>
        <v>3.5200939515615007E-5</v>
      </c>
      <c r="N86">
        <f t="shared" si="21"/>
        <v>3.2604351250372685E-2</v>
      </c>
      <c r="O86">
        <f t="shared" si="22"/>
        <v>1.0266525455841247E-2</v>
      </c>
      <c r="P86">
        <f t="shared" si="23"/>
        <v>5.9330379668105114E-3</v>
      </c>
      <c r="R86">
        <f t="shared" si="24"/>
        <v>3.3473340208314058E-4</v>
      </c>
      <c r="S86">
        <f t="shared" si="25"/>
        <v>1.9344285385168691E-4</v>
      </c>
      <c r="T86">
        <f t="shared" si="26"/>
        <v>6.0911685316732711E-5</v>
      </c>
    </row>
    <row r="87" spans="1:20" ht="15.75" thickBot="1" x14ac:dyDescent="0.3">
      <c r="A87" s="1">
        <v>41579</v>
      </c>
      <c r="B87" s="4">
        <v>669.7</v>
      </c>
      <c r="C87" s="5">
        <v>4738</v>
      </c>
      <c r="D87" s="3">
        <v>1003</v>
      </c>
      <c r="E87" s="2"/>
      <c r="F87">
        <f t="shared" si="15"/>
        <v>-4.6076099881092588E-3</v>
      </c>
      <c r="G87">
        <f t="shared" si="16"/>
        <v>4.2390843577787196E-3</v>
      </c>
      <c r="H87">
        <f t="shared" si="17"/>
        <v>-2.982107355864811E-3</v>
      </c>
      <c r="J87">
        <f t="shared" si="18"/>
        <v>2.6547534992024492E-5</v>
      </c>
      <c r="K87">
        <f t="shared" si="19"/>
        <v>1.2464535013122759E-5</v>
      </c>
      <c r="L87">
        <f t="shared" si="20"/>
        <v>9.1877080205255162E-6</v>
      </c>
      <c r="N87">
        <f t="shared" si="21"/>
        <v>-5.1524300084546991E-3</v>
      </c>
      <c r="O87">
        <f t="shared" si="22"/>
        <v>3.5305148368365144E-3</v>
      </c>
      <c r="P87">
        <f t="shared" si="23"/>
        <v>-3.0311232275388469E-3</v>
      </c>
      <c r="R87">
        <f t="shared" si="24"/>
        <v>-1.8190730590611003E-5</v>
      </c>
      <c r="S87">
        <f t="shared" si="25"/>
        <v>1.5617650276895214E-5</v>
      </c>
      <c r="T87">
        <f t="shared" si="26"/>
        <v>-1.0701425527105681E-5</v>
      </c>
    </row>
    <row r="88" spans="1:20" ht="15.75" thickBot="1" x14ac:dyDescent="0.3">
      <c r="A88" s="1">
        <v>41578</v>
      </c>
      <c r="B88" s="4">
        <v>672.8</v>
      </c>
      <c r="C88" s="5">
        <v>4718</v>
      </c>
      <c r="D88" s="3">
        <v>1006</v>
      </c>
      <c r="E88" s="2"/>
      <c r="F88">
        <f t="shared" si="15"/>
        <v>-1.0588235294117714E-2</v>
      </c>
      <c r="G88">
        <f t="shared" si="16"/>
        <v>2.1212121212121213E-2</v>
      </c>
      <c r="H88">
        <f t="shared" si="17"/>
        <v>3.9920159680638719E-3</v>
      </c>
      <c r="J88">
        <f t="shared" si="18"/>
        <v>1.239449206348963E-4</v>
      </c>
      <c r="K88">
        <f t="shared" si="19"/>
        <v>4.2039563195284959E-4</v>
      </c>
      <c r="L88">
        <f t="shared" si="20"/>
        <v>1.554724976013026E-5</v>
      </c>
      <c r="N88">
        <f t="shared" si="21"/>
        <v>-1.1133055314463155E-2</v>
      </c>
      <c r="O88">
        <f t="shared" si="22"/>
        <v>2.0503551691179008E-2</v>
      </c>
      <c r="P88">
        <f t="shared" si="23"/>
        <v>3.9430000963898365E-3</v>
      </c>
      <c r="R88">
        <f t="shared" si="24"/>
        <v>-2.2826717512085045E-4</v>
      </c>
      <c r="S88">
        <f t="shared" si="25"/>
        <v>-4.3897638178041598E-5</v>
      </c>
      <c r="T88">
        <f t="shared" si="26"/>
        <v>8.0845506294652825E-5</v>
      </c>
    </row>
    <row r="89" spans="1:20" ht="15.75" thickBot="1" x14ac:dyDescent="0.3">
      <c r="A89" s="1">
        <v>41577</v>
      </c>
      <c r="B89" s="4">
        <v>680</v>
      </c>
      <c r="C89" s="5">
        <v>4620</v>
      </c>
      <c r="D89" s="3">
        <v>1002</v>
      </c>
      <c r="E89" s="2"/>
      <c r="F89">
        <f t="shared" si="15"/>
        <v>5.9190031152647975E-2</v>
      </c>
      <c r="G89">
        <f t="shared" si="16"/>
        <v>6.5359477124183009E-3</v>
      </c>
      <c r="H89">
        <f t="shared" si="17"/>
        <v>-1.3779527559055118E-2</v>
      </c>
      <c r="J89">
        <f t="shared" si="18"/>
        <v>3.4392607887523408E-3</v>
      </c>
      <c r="K89">
        <f t="shared" si="19"/>
        <v>3.3958336586491211E-5</v>
      </c>
      <c r="L89">
        <f t="shared" si="20"/>
        <v>1.9122861341556245E-4</v>
      </c>
      <c r="N89">
        <f t="shared" si="21"/>
        <v>5.8645211132302533E-2</v>
      </c>
      <c r="O89">
        <f t="shared" si="22"/>
        <v>5.8273781914760956E-3</v>
      </c>
      <c r="P89">
        <f t="shared" si="23"/>
        <v>-1.3828543430729154E-2</v>
      </c>
      <c r="R89">
        <f t="shared" si="24"/>
        <v>3.4174782438689094E-4</v>
      </c>
      <c r="S89">
        <f t="shared" si="25"/>
        <v>-8.109778491473264E-4</v>
      </c>
      <c r="T89">
        <f t="shared" si="26"/>
        <v>-8.0584152408111101E-5</v>
      </c>
    </row>
    <row r="90" spans="1:20" ht="15.75" thickBot="1" x14ac:dyDescent="0.3">
      <c r="A90" s="1">
        <v>41576</v>
      </c>
      <c r="B90" s="4">
        <v>642</v>
      </c>
      <c r="C90" s="5">
        <v>4590</v>
      </c>
      <c r="D90" s="3">
        <v>1016</v>
      </c>
      <c r="E90" s="2"/>
      <c r="F90">
        <f t="shared" si="15"/>
        <v>2.6050823078152395E-2</v>
      </c>
      <c r="G90">
        <f t="shared" si="16"/>
        <v>4.0816326530612242E-2</v>
      </c>
      <c r="H90">
        <f t="shared" si="17"/>
        <v>-7.8125E-3</v>
      </c>
      <c r="J90">
        <f t="shared" si="18"/>
        <v>6.5055619198485786E-4</v>
      </c>
      <c r="K90">
        <f t="shared" si="19"/>
        <v>1.6086321723467359E-3</v>
      </c>
      <c r="L90">
        <f t="shared" si="20"/>
        <v>6.1803431800582789E-5</v>
      </c>
      <c r="N90">
        <f t="shared" si="21"/>
        <v>2.5506003057806956E-2</v>
      </c>
      <c r="O90">
        <f t="shared" si="22"/>
        <v>4.0107757009670036E-2</v>
      </c>
      <c r="P90">
        <f t="shared" si="23"/>
        <v>-7.8615158716740362E-3</v>
      </c>
      <c r="R90">
        <f t="shared" si="24"/>
        <v>1.0229885729304224E-3</v>
      </c>
      <c r="S90">
        <f t="shared" si="25"/>
        <v>-2.0051584786191589E-4</v>
      </c>
      <c r="T90">
        <f t="shared" si="26"/>
        <v>-3.1530776830876656E-4</v>
      </c>
    </row>
    <row r="91" spans="1:20" ht="15.75" thickBot="1" x14ac:dyDescent="0.3">
      <c r="A91" s="1">
        <v>41572</v>
      </c>
      <c r="B91" s="4">
        <v>625.70000000000005</v>
      </c>
      <c r="C91" s="5">
        <v>4410</v>
      </c>
      <c r="D91" s="3">
        <v>1024</v>
      </c>
      <c r="E91" s="2"/>
      <c r="F91">
        <f t="shared" si="15"/>
        <v>-8.7135614702154619E-3</v>
      </c>
      <c r="G91">
        <f t="shared" si="16"/>
        <v>-3.3898305084745762E-3</v>
      </c>
      <c r="H91">
        <f t="shared" si="17"/>
        <v>1.085883514313919E-2</v>
      </c>
      <c r="J91">
        <f t="shared" si="18"/>
        <v>8.5717627824760719E-5</v>
      </c>
      <c r="K91">
        <f t="shared" si="19"/>
        <v>1.6796882801123479E-5</v>
      </c>
      <c r="L91">
        <f t="shared" si="20"/>
        <v>1.1685219268173943E-4</v>
      </c>
      <c r="N91">
        <f t="shared" si="21"/>
        <v>-9.2583814905609022E-3</v>
      </c>
      <c r="O91">
        <f t="shared" si="22"/>
        <v>-4.0984000294167818E-3</v>
      </c>
      <c r="P91">
        <f t="shared" si="23"/>
        <v>1.0809819271465154E-2</v>
      </c>
      <c r="R91">
        <f t="shared" si="24"/>
        <v>3.7944550973266592E-5</v>
      </c>
      <c r="S91">
        <f t="shared" si="25"/>
        <v>-1.0008143065924152E-4</v>
      </c>
      <c r="T91">
        <f t="shared" si="26"/>
        <v>-4.4302963620162882E-5</v>
      </c>
    </row>
    <row r="92" spans="1:20" ht="15.75" thickBot="1" x14ac:dyDescent="0.3">
      <c r="A92" s="1">
        <v>41571</v>
      </c>
      <c r="B92" s="4">
        <v>631.20000000000005</v>
      </c>
      <c r="C92" s="5">
        <v>4425</v>
      </c>
      <c r="D92" s="3">
        <v>1013</v>
      </c>
      <c r="E92" s="2"/>
      <c r="F92">
        <f t="shared" si="15"/>
        <v>1.1538461538461612E-2</v>
      </c>
      <c r="G92">
        <f t="shared" si="16"/>
        <v>-7.8475336322869956E-3</v>
      </c>
      <c r="H92">
        <f t="shared" si="17"/>
        <v>-3.9331366764995086E-3</v>
      </c>
      <c r="J92">
        <f t="shared" si="18"/>
        <v>1.2086015382884764E-4</v>
      </c>
      <c r="K92">
        <f t="shared" si="19"/>
        <v>7.3206901168698668E-5</v>
      </c>
      <c r="L92">
        <f t="shared" si="20"/>
        <v>1.585753891692505E-5</v>
      </c>
      <c r="N92">
        <f t="shared" si="21"/>
        <v>1.0993641518116172E-2</v>
      </c>
      <c r="O92">
        <f t="shared" si="22"/>
        <v>-8.5561031532292008E-3</v>
      </c>
      <c r="P92">
        <f t="shared" si="23"/>
        <v>-3.982152548173544E-3</v>
      </c>
      <c r="R92">
        <f t="shared" si="24"/>
        <v>-9.4062730858625229E-5</v>
      </c>
      <c r="S92">
        <f t="shared" si="25"/>
        <v>-4.3778357585072779E-5</v>
      </c>
      <c r="T92">
        <f t="shared" si="26"/>
        <v>3.4071707974067357E-5</v>
      </c>
    </row>
    <row r="93" spans="1:20" ht="15.75" thickBot="1" x14ac:dyDescent="0.3">
      <c r="A93" s="1">
        <v>41570</v>
      </c>
      <c r="B93" s="4">
        <v>624</v>
      </c>
      <c r="C93" s="5">
        <v>4460</v>
      </c>
      <c r="D93" s="3">
        <v>1017</v>
      </c>
      <c r="E93" s="2"/>
      <c r="F93">
        <f t="shared" si="15"/>
        <v>-1.8095987411487019E-2</v>
      </c>
      <c r="G93">
        <f t="shared" si="16"/>
        <v>-1.3055985837574684E-2</v>
      </c>
      <c r="H93">
        <f t="shared" si="17"/>
        <v>-4.8923679060665359E-3</v>
      </c>
      <c r="J93">
        <f t="shared" si="18"/>
        <v>3.4747970171066016E-4</v>
      </c>
      <c r="K93">
        <f t="shared" si="19"/>
        <v>1.8946298421767602E-4</v>
      </c>
      <c r="L93">
        <f t="shared" si="20"/>
        <v>2.4417273638917681E-5</v>
      </c>
      <c r="N93">
        <f t="shared" si="21"/>
        <v>-1.8640807431832458E-2</v>
      </c>
      <c r="O93">
        <f t="shared" si="22"/>
        <v>-1.3764555358516889E-2</v>
      </c>
      <c r="P93">
        <f t="shared" si="23"/>
        <v>-4.9413837777405713E-3</v>
      </c>
      <c r="R93">
        <f t="shared" si="24"/>
        <v>2.5658242582291089E-4</v>
      </c>
      <c r="S93">
        <f t="shared" si="25"/>
        <v>9.2111383447642791E-5</v>
      </c>
      <c r="T93">
        <f t="shared" si="26"/>
        <v>6.8015950556387405E-5</v>
      </c>
    </row>
    <row r="94" spans="1:20" ht="15.75" thickBot="1" x14ac:dyDescent="0.3">
      <c r="A94" s="1">
        <v>41569</v>
      </c>
      <c r="B94" s="4">
        <v>635.5</v>
      </c>
      <c r="C94" s="5">
        <v>4519</v>
      </c>
      <c r="D94" s="3">
        <v>1022</v>
      </c>
      <c r="E94" s="2"/>
      <c r="F94">
        <f t="shared" si="15"/>
        <v>0</v>
      </c>
      <c r="G94">
        <f t="shared" si="16"/>
        <v>-6.8131868131868136E-3</v>
      </c>
      <c r="H94">
        <f t="shared" si="17"/>
        <v>-8.7293889427740058E-3</v>
      </c>
      <c r="J94">
        <f t="shared" si="18"/>
        <v>2.9682885456920563E-7</v>
      </c>
      <c r="K94">
        <f t="shared" si="19"/>
        <v>5.6576818350010019E-5</v>
      </c>
      <c r="L94">
        <f t="shared" si="20"/>
        <v>7.7060391086324564E-5</v>
      </c>
      <c r="N94">
        <f t="shared" si="21"/>
        <v>-5.4482002034543996E-4</v>
      </c>
      <c r="O94">
        <f t="shared" si="22"/>
        <v>-7.5217563341290188E-3</v>
      </c>
      <c r="P94">
        <f t="shared" si="23"/>
        <v>-8.7784048144480421E-3</v>
      </c>
      <c r="R94">
        <f t="shared" si="24"/>
        <v>4.0980034389936141E-6</v>
      </c>
      <c r="S94">
        <f t="shared" si="25"/>
        <v>4.7826506896080902E-6</v>
      </c>
      <c r="T94">
        <f t="shared" si="26"/>
        <v>6.602902201662324E-5</v>
      </c>
    </row>
    <row r="95" spans="1:20" ht="15.75" thickBot="1" x14ac:dyDescent="0.3">
      <c r="A95" s="1">
        <v>41568</v>
      </c>
      <c r="B95" s="4">
        <v>635.5</v>
      </c>
      <c r="C95" s="5">
        <v>4550</v>
      </c>
      <c r="D95" s="3">
        <v>1031</v>
      </c>
      <c r="E95" s="2"/>
      <c r="F95">
        <f t="shared" si="15"/>
        <v>4.4254781096885638E-3</v>
      </c>
      <c r="G95">
        <f t="shared" si="16"/>
        <v>5.5248618784530384E-3</v>
      </c>
      <c r="H95">
        <f t="shared" si="17"/>
        <v>1.2770137524557957E-2</v>
      </c>
      <c r="J95">
        <f t="shared" si="18"/>
        <v>1.5059507206384226E-5</v>
      </c>
      <c r="K95">
        <f t="shared" si="19"/>
        <v>2.319667207301726E-5</v>
      </c>
      <c r="L95">
        <f t="shared" si="20"/>
        <v>1.6182693610747214E-4</v>
      </c>
      <c r="N95">
        <f t="shared" si="21"/>
        <v>3.880658089343124E-3</v>
      </c>
      <c r="O95">
        <f t="shared" si="22"/>
        <v>4.8162923575108332E-3</v>
      </c>
      <c r="P95">
        <f t="shared" si="23"/>
        <v>1.2721121652883921E-2</v>
      </c>
      <c r="R95">
        <f t="shared" si="24"/>
        <v>1.8690383897815879E-5</v>
      </c>
      <c r="S95">
        <f t="shared" si="25"/>
        <v>4.9366323647781956E-5</v>
      </c>
      <c r="T95">
        <f t="shared" si="26"/>
        <v>6.1268640995750412E-5</v>
      </c>
    </row>
    <row r="96" spans="1:20" ht="15.75" thickBot="1" x14ac:dyDescent="0.3">
      <c r="A96" s="1">
        <v>41565</v>
      </c>
      <c r="B96" s="4">
        <v>632.70000000000005</v>
      </c>
      <c r="C96" s="5">
        <v>4525</v>
      </c>
      <c r="D96" s="3">
        <v>1018</v>
      </c>
      <c r="E96" s="2"/>
      <c r="F96">
        <f t="shared" si="15"/>
        <v>2.0648491692208532E-2</v>
      </c>
      <c r="G96">
        <f t="shared" si="16"/>
        <v>1.4573991031390135E-2</v>
      </c>
      <c r="H96">
        <f t="shared" si="17"/>
        <v>9.9206349206349201E-3</v>
      </c>
      <c r="J96">
        <f t="shared" si="18"/>
        <v>4.0415761469007059E-4</v>
      </c>
      <c r="K96">
        <f t="shared" si="19"/>
        <v>1.9224991366239216E-4</v>
      </c>
      <c r="L96">
        <f t="shared" si="20"/>
        <v>9.7448862647807387E-5</v>
      </c>
      <c r="N96">
        <f t="shared" si="21"/>
        <v>2.0103671671863093E-2</v>
      </c>
      <c r="O96">
        <f t="shared" si="22"/>
        <v>1.386542151044793E-2</v>
      </c>
      <c r="P96">
        <f t="shared" si="23"/>
        <v>9.8716190489608838E-3</v>
      </c>
      <c r="R96">
        <f t="shared" si="24"/>
        <v>2.787458816380332E-4</v>
      </c>
      <c r="S96">
        <f t="shared" si="25"/>
        <v>1.9845578823001901E-4</v>
      </c>
      <c r="T96">
        <f t="shared" si="26"/>
        <v>1.3687415910440979E-4</v>
      </c>
    </row>
    <row r="97" spans="1:20" ht="15.75" thickBot="1" x14ac:dyDescent="0.3">
      <c r="A97" s="1">
        <v>41564</v>
      </c>
      <c r="B97" s="4">
        <v>619.9</v>
      </c>
      <c r="C97" s="5">
        <v>4460</v>
      </c>
      <c r="D97" s="3">
        <v>1008</v>
      </c>
      <c r="E97" s="2"/>
      <c r="F97">
        <f t="shared" si="15"/>
        <v>-1.5875535799333228E-2</v>
      </c>
      <c r="G97">
        <f t="shared" si="16"/>
        <v>-2.2371364653243847E-3</v>
      </c>
      <c r="H97">
        <f t="shared" si="17"/>
        <v>3.9840637450199202E-3</v>
      </c>
      <c r="J97">
        <f t="shared" si="18"/>
        <v>2.6962808524485507E-4</v>
      </c>
      <c r="K97">
        <f t="shared" si="19"/>
        <v>8.677183757526824E-6</v>
      </c>
      <c r="L97">
        <f t="shared" si="20"/>
        <v>1.548460176552397E-5</v>
      </c>
      <c r="N97">
        <f t="shared" si="21"/>
        <v>-1.6420355819678666E-2</v>
      </c>
      <c r="O97">
        <f t="shared" si="22"/>
        <v>-2.9457059862665899E-3</v>
      </c>
      <c r="P97">
        <f t="shared" si="23"/>
        <v>3.9350478733458849E-3</v>
      </c>
      <c r="R97">
        <f t="shared" si="24"/>
        <v>4.8369540434654883E-5</v>
      </c>
      <c r="S97">
        <f t="shared" si="25"/>
        <v>-6.4614886247809259E-5</v>
      </c>
      <c r="T97">
        <f t="shared" si="26"/>
        <v>-1.1591494076760586E-5</v>
      </c>
    </row>
    <row r="98" spans="1:20" ht="15.75" thickBot="1" x14ac:dyDescent="0.3">
      <c r="A98" s="1">
        <v>41563</v>
      </c>
      <c r="B98" s="4">
        <v>629.9</v>
      </c>
      <c r="C98" s="5">
        <v>4470</v>
      </c>
      <c r="D98" s="3">
        <v>1004</v>
      </c>
      <c r="E98" s="2"/>
      <c r="F98">
        <f t="shared" si="15"/>
        <v>8.8084561178731584E-3</v>
      </c>
      <c r="G98">
        <f t="shared" si="16"/>
        <v>1.3605442176870748E-2</v>
      </c>
      <c r="H98">
        <f t="shared" si="17"/>
        <v>1.2096774193548387E-2</v>
      </c>
      <c r="J98">
        <f t="shared" si="18"/>
        <v>6.8287681552363136E-5</v>
      </c>
      <c r="K98">
        <f t="shared" si="19"/>
        <v>1.6632932430323734E-4</v>
      </c>
      <c r="L98">
        <f t="shared" si="20"/>
        <v>1.4514848058229266E-4</v>
      </c>
      <c r="N98">
        <f t="shared" si="21"/>
        <v>8.2636360975277181E-3</v>
      </c>
      <c r="O98">
        <f t="shared" si="22"/>
        <v>1.2896872655928543E-2</v>
      </c>
      <c r="P98">
        <f t="shared" si="23"/>
        <v>1.2047758321874351E-2</v>
      </c>
      <c r="R98">
        <f t="shared" si="24"/>
        <v>1.0657506242474928E-4</v>
      </c>
      <c r="S98">
        <f t="shared" si="25"/>
        <v>9.9558290562930851E-5</v>
      </c>
      <c r="T98">
        <f t="shared" si="26"/>
        <v>1.5537840486661686E-4</v>
      </c>
    </row>
    <row r="99" spans="1:20" ht="15.75" thickBot="1" x14ac:dyDescent="0.3">
      <c r="A99" s="1">
        <v>41562</v>
      </c>
      <c r="B99" s="4">
        <v>624.4</v>
      </c>
      <c r="C99" s="5">
        <v>4410</v>
      </c>
      <c r="D99" s="3">
        <v>992</v>
      </c>
      <c r="E99" s="2"/>
      <c r="F99">
        <f t="shared" si="15"/>
        <v>1.1993517017828165E-2</v>
      </c>
      <c r="G99">
        <f t="shared" si="16"/>
        <v>2.5819958129797628E-2</v>
      </c>
      <c r="H99">
        <f t="shared" si="17"/>
        <v>0</v>
      </c>
      <c r="J99">
        <f t="shared" si="18"/>
        <v>1.3107266294016994E-4</v>
      </c>
      <c r="K99">
        <f t="shared" si="19"/>
        <v>6.3058183786495392E-4</v>
      </c>
      <c r="L99">
        <f t="shared" si="20"/>
        <v>2.4025556759655422E-9</v>
      </c>
      <c r="N99">
        <f t="shared" si="21"/>
        <v>1.1448696997482724E-2</v>
      </c>
      <c r="O99">
        <f t="shared" si="22"/>
        <v>2.5111388608855423E-2</v>
      </c>
      <c r="P99">
        <f t="shared" si="23"/>
        <v>-4.9015871674035772E-5</v>
      </c>
      <c r="R99">
        <f t="shared" si="24"/>
        <v>2.8749267936882495E-4</v>
      </c>
      <c r="S99">
        <f t="shared" si="25"/>
        <v>-5.6116786286353189E-7</v>
      </c>
      <c r="T99">
        <f t="shared" si="26"/>
        <v>-1.230856601608501E-6</v>
      </c>
    </row>
    <row r="100" spans="1:20" ht="15.75" thickBot="1" x14ac:dyDescent="0.3">
      <c r="A100" s="1">
        <v>41561</v>
      </c>
      <c r="B100" s="4">
        <v>617</v>
      </c>
      <c r="C100" s="5">
        <v>4299</v>
      </c>
      <c r="D100" s="3">
        <v>992</v>
      </c>
      <c r="E100" s="2"/>
      <c r="F100">
        <f t="shared" si="15"/>
        <v>1.7860042214645603E-3</v>
      </c>
      <c r="G100">
        <f t="shared" si="16"/>
        <v>-2.3255813953488373E-4</v>
      </c>
      <c r="H100">
        <f t="shared" si="17"/>
        <v>1.5353121801432957E-2</v>
      </c>
      <c r="J100">
        <f t="shared" si="18"/>
        <v>1.5405382211077089E-6</v>
      </c>
      <c r="K100">
        <f t="shared" si="19"/>
        <v>8.8572127331507924E-7</v>
      </c>
      <c r="L100">
        <f t="shared" si="20"/>
        <v>2.3421565830928216E-4</v>
      </c>
      <c r="N100">
        <f t="shared" si="21"/>
        <v>1.2411842011191203E-3</v>
      </c>
      <c r="O100">
        <f t="shared" si="22"/>
        <v>-9.4112766047708919E-4</v>
      </c>
      <c r="P100">
        <f t="shared" si="23"/>
        <v>1.5304105929758921E-2</v>
      </c>
      <c r="R100">
        <f t="shared" si="24"/>
        <v>-1.1681127834203625E-6</v>
      </c>
      <c r="S100">
        <f t="shared" si="25"/>
        <v>1.8995214492270218E-5</v>
      </c>
      <c r="T100">
        <f t="shared" si="26"/>
        <v>-1.4403117409367562E-5</v>
      </c>
    </row>
    <row r="101" spans="1:20" ht="15.75" thickBot="1" x14ac:dyDescent="0.3">
      <c r="A101" s="1">
        <v>41558</v>
      </c>
      <c r="B101" s="4">
        <v>615.9</v>
      </c>
      <c r="C101" s="5">
        <v>4300</v>
      </c>
      <c r="D101" s="3">
        <v>977</v>
      </c>
      <c r="E101" s="2"/>
      <c r="F101">
        <f t="shared" si="15"/>
        <v>4.4031311154597713E-3</v>
      </c>
      <c r="G101">
        <f t="shared" si="16"/>
        <v>-1.0356731875719217E-2</v>
      </c>
      <c r="H101">
        <f t="shared" si="17"/>
        <v>-2.7559456976625962E-3</v>
      </c>
      <c r="J101">
        <f t="shared" si="18"/>
        <v>1.4886564506682352E-5</v>
      </c>
      <c r="K101">
        <f t="shared" si="19"/>
        <v>1.2244089499895722E-4</v>
      </c>
      <c r="L101">
        <f t="shared" si="20"/>
        <v>7.8678094054554212E-6</v>
      </c>
      <c r="N101">
        <f t="shared" si="21"/>
        <v>3.8583110951143315E-3</v>
      </c>
      <c r="O101">
        <f t="shared" si="22"/>
        <v>-1.1065301396661422E-2</v>
      </c>
      <c r="P101">
        <f t="shared" si="23"/>
        <v>-2.804961569336632E-3</v>
      </c>
      <c r="R101">
        <f t="shared" si="24"/>
        <v>-4.2693375149522876E-5</v>
      </c>
      <c r="S101">
        <f t="shared" si="25"/>
        <v>-1.0822414344340834E-5</v>
      </c>
      <c r="T101">
        <f t="shared" si="26"/>
        <v>3.1037745170762248E-5</v>
      </c>
    </row>
    <row r="102" spans="1:20" ht="15.75" thickBot="1" x14ac:dyDescent="0.3">
      <c r="A102" s="1">
        <v>41557</v>
      </c>
      <c r="B102" s="4">
        <v>613.20000000000005</v>
      </c>
      <c r="C102" s="5">
        <v>4345</v>
      </c>
      <c r="D102" s="3">
        <v>979.7</v>
      </c>
      <c r="E102" s="2"/>
      <c r="F102">
        <f t="shared" si="15"/>
        <v>2.336448598130841E-2</v>
      </c>
      <c r="G102">
        <f t="shared" si="16"/>
        <v>2.6216343882853092E-2</v>
      </c>
      <c r="H102">
        <f t="shared" si="17"/>
        <v>1.0000000000000047E-2</v>
      </c>
      <c r="J102">
        <f t="shared" si="18"/>
        <v>5.2073715456993212E-4</v>
      </c>
      <c r="K102">
        <f t="shared" si="19"/>
        <v>6.5064655289815841E-4</v>
      </c>
      <c r="L102">
        <f t="shared" si="20"/>
        <v>9.9022085122196172E-5</v>
      </c>
      <c r="N102">
        <f t="shared" si="21"/>
        <v>2.2819665960962972E-2</v>
      </c>
      <c r="O102">
        <f t="shared" si="22"/>
        <v>2.5507774361910887E-2</v>
      </c>
      <c r="P102">
        <f t="shared" si="23"/>
        <v>9.9509841283260108E-3</v>
      </c>
      <c r="R102">
        <f t="shared" si="24"/>
        <v>5.8207889034642189E-4</v>
      </c>
      <c r="S102">
        <f t="shared" si="25"/>
        <v>2.2707813379124387E-4</v>
      </c>
      <c r="T102">
        <f t="shared" si="26"/>
        <v>2.5382745782429636E-4</v>
      </c>
    </row>
    <row r="103" spans="1:20" ht="15.75" thickBot="1" x14ac:dyDescent="0.3">
      <c r="A103" s="1">
        <v>41556</v>
      </c>
      <c r="B103" s="4">
        <v>599.20000000000005</v>
      </c>
      <c r="C103" s="5">
        <v>4234</v>
      </c>
      <c r="D103" s="3">
        <v>970</v>
      </c>
      <c r="E103" s="2"/>
      <c r="F103">
        <f t="shared" si="15"/>
        <v>3.3388981636067689E-4</v>
      </c>
      <c r="G103">
        <f t="shared" si="16"/>
        <v>5.4618855378769891E-3</v>
      </c>
      <c r="H103">
        <f t="shared" si="17"/>
        <v>-5.1282051282051282E-3</v>
      </c>
      <c r="J103">
        <f t="shared" si="18"/>
        <v>4.449155095305376E-8</v>
      </c>
      <c r="K103">
        <f t="shared" si="19"/>
        <v>2.259401315684876E-5</v>
      </c>
      <c r="L103">
        <f t="shared" si="20"/>
        <v>2.6803617281589807E-5</v>
      </c>
      <c r="N103">
        <f t="shared" si="21"/>
        <v>-2.1093020398476307E-4</v>
      </c>
      <c r="O103">
        <f t="shared" si="22"/>
        <v>4.7533160169347839E-3</v>
      </c>
      <c r="P103">
        <f t="shared" si="23"/>
        <v>-5.1772209998791636E-3</v>
      </c>
      <c r="R103">
        <f t="shared" si="24"/>
        <v>-1.0026179170560954E-6</v>
      </c>
      <c r="S103">
        <f t="shared" si="25"/>
        <v>1.0920322815787109E-6</v>
      </c>
      <c r="T103">
        <f t="shared" si="26"/>
        <v>-2.4608967501936746E-5</v>
      </c>
    </row>
    <row r="104" spans="1:20" ht="15.75" thickBot="1" x14ac:dyDescent="0.3">
      <c r="A104" s="1">
        <v>41555</v>
      </c>
      <c r="B104" s="4">
        <v>599</v>
      </c>
      <c r="C104" s="5">
        <v>4211</v>
      </c>
      <c r="D104" s="3">
        <v>975</v>
      </c>
      <c r="E104" s="2"/>
      <c r="F104">
        <f t="shared" si="15"/>
        <v>-8.7704782392850483E-3</v>
      </c>
      <c r="G104">
        <f t="shared" si="16"/>
        <v>-6.8396226415094342E-3</v>
      </c>
      <c r="H104">
        <f t="shared" si="17"/>
        <v>1.6437230326690187E-3</v>
      </c>
      <c r="J104">
        <f t="shared" si="18"/>
        <v>8.6774781665874815E-5</v>
      </c>
      <c r="K104">
        <f t="shared" si="19"/>
        <v>5.6975204921296358E-5</v>
      </c>
      <c r="L104">
        <f t="shared" si="20"/>
        <v>2.5430909293286783E-6</v>
      </c>
      <c r="N104">
        <f t="shared" si="21"/>
        <v>-9.3152982596304886E-3</v>
      </c>
      <c r="O104">
        <f t="shared" si="22"/>
        <v>-7.5481921624516394E-3</v>
      </c>
      <c r="P104">
        <f t="shared" si="23"/>
        <v>1.5947071609949829E-3</v>
      </c>
      <c r="R104">
        <f t="shared" si="24"/>
        <v>7.0313661314242248E-5</v>
      </c>
      <c r="S104">
        <f t="shared" si="25"/>
        <v>-1.4855172841436841E-5</v>
      </c>
      <c r="T104">
        <f t="shared" si="26"/>
        <v>-1.2037156094027835E-5</v>
      </c>
    </row>
    <row r="105" spans="1:20" ht="15.75" thickBot="1" x14ac:dyDescent="0.3">
      <c r="A105" s="1">
        <v>41554</v>
      </c>
      <c r="B105" s="4">
        <v>604.29999999999995</v>
      </c>
      <c r="C105" s="5">
        <v>4240</v>
      </c>
      <c r="D105" s="3">
        <v>973.4</v>
      </c>
      <c r="E105" s="2"/>
      <c r="F105">
        <f t="shared" si="15"/>
        <v>-1.0641781270464964E-2</v>
      </c>
      <c r="G105">
        <f t="shared" si="16"/>
        <v>3.5502958579881655E-3</v>
      </c>
      <c r="H105">
        <f t="shared" si="17"/>
        <v>3.5051546391752344E-3</v>
      </c>
      <c r="J105">
        <f t="shared" si="18"/>
        <v>1.2514004843956099E-4</v>
      </c>
      <c r="K105">
        <f t="shared" si="19"/>
        <v>8.075408574660649E-6</v>
      </c>
      <c r="L105">
        <f t="shared" si="20"/>
        <v>1.1944895180224704E-5</v>
      </c>
      <c r="N105">
        <f t="shared" si="21"/>
        <v>-1.1186601290810404E-2</v>
      </c>
      <c r="O105">
        <f t="shared" si="22"/>
        <v>2.8417263370459599E-3</v>
      </c>
      <c r="P105">
        <f t="shared" si="23"/>
        <v>3.4561387675011985E-3</v>
      </c>
      <c r="R105">
        <f t="shared" si="24"/>
        <v>-3.1789259510128254E-5</v>
      </c>
      <c r="S105">
        <f t="shared" si="25"/>
        <v>-3.8662446397748786E-5</v>
      </c>
      <c r="T105">
        <f t="shared" si="26"/>
        <v>9.82140056009372E-6</v>
      </c>
    </row>
    <row r="106" spans="1:20" ht="15.75" thickBot="1" x14ac:dyDescent="0.3">
      <c r="A106" s="1">
        <v>41551</v>
      </c>
      <c r="B106" s="4">
        <v>610.79999999999995</v>
      </c>
      <c r="C106" s="5">
        <v>4225</v>
      </c>
      <c r="D106" s="3">
        <v>970</v>
      </c>
      <c r="E106" s="2"/>
      <c r="F106">
        <f t="shared" si="15"/>
        <v>9.5867768595040564E-3</v>
      </c>
      <c r="G106">
        <f t="shared" si="16"/>
        <v>-8.4487209575217093E-3</v>
      </c>
      <c r="H106">
        <f t="shared" si="17"/>
        <v>5.9110235403920415E-3</v>
      </c>
      <c r="J106">
        <f t="shared" si="18"/>
        <v>8.1756983481207275E-5</v>
      </c>
      <c r="K106">
        <f t="shared" si="19"/>
        <v>8.3855968906965865E-5</v>
      </c>
      <c r="L106">
        <f t="shared" si="20"/>
        <v>3.4363133908108712E-5</v>
      </c>
      <c r="N106">
        <f t="shared" si="21"/>
        <v>9.0419568391586162E-3</v>
      </c>
      <c r="O106">
        <f t="shared" si="22"/>
        <v>-9.1572904784639145E-3</v>
      </c>
      <c r="P106">
        <f t="shared" si="23"/>
        <v>5.8620076687180061E-3</v>
      </c>
      <c r="R106">
        <f t="shared" si="24"/>
        <v>-8.2799825269908866E-5</v>
      </c>
      <c r="S106">
        <f t="shared" si="25"/>
        <v>5.3004020331365033E-5</v>
      </c>
      <c r="T106">
        <f t="shared" si="26"/>
        <v>-5.3680107009433847E-5</v>
      </c>
    </row>
    <row r="107" spans="1:20" ht="15.75" thickBot="1" x14ac:dyDescent="0.3">
      <c r="A107" s="1">
        <v>41550</v>
      </c>
      <c r="B107" s="4">
        <v>605</v>
      </c>
      <c r="C107" s="5">
        <v>4261</v>
      </c>
      <c r="D107" s="3">
        <v>964.3</v>
      </c>
      <c r="E107" s="2"/>
      <c r="F107">
        <f t="shared" si="15"/>
        <v>-8.1967213114754103E-3</v>
      </c>
      <c r="G107">
        <f t="shared" si="16"/>
        <v>-1.4797687861271676E-2</v>
      </c>
      <c r="H107">
        <f t="shared" si="17"/>
        <v>-4.8503611971104704E-3</v>
      </c>
      <c r="J107">
        <f t="shared" si="18"/>
        <v>7.6414544855932254E-5</v>
      </c>
      <c r="K107">
        <f t="shared" si="19"/>
        <v>2.4044401800346249E-4</v>
      </c>
      <c r="L107">
        <f t="shared" si="20"/>
        <v>2.4003895662131457E-5</v>
      </c>
      <c r="N107">
        <f t="shared" si="21"/>
        <v>-8.7415413318208506E-3</v>
      </c>
      <c r="O107">
        <f t="shared" si="22"/>
        <v>-1.5506257382213881E-2</v>
      </c>
      <c r="P107">
        <f t="shared" si="23"/>
        <v>-4.8993770687845058E-3</v>
      </c>
      <c r="R107">
        <f t="shared" si="24"/>
        <v>1.3554858980847483E-4</v>
      </c>
      <c r="S107">
        <f t="shared" si="25"/>
        <v>4.2828107146955043E-5</v>
      </c>
      <c r="T107">
        <f t="shared" si="26"/>
        <v>7.5971001841089152E-5</v>
      </c>
    </row>
    <row r="108" spans="1:20" ht="15.75" thickBot="1" x14ac:dyDescent="0.3">
      <c r="A108" s="1">
        <v>41549</v>
      </c>
      <c r="B108" s="4">
        <v>610</v>
      </c>
      <c r="C108" s="5">
        <v>4325</v>
      </c>
      <c r="D108" s="3">
        <v>969</v>
      </c>
      <c r="E108" s="2"/>
      <c r="F108">
        <f t="shared" si="15"/>
        <v>-6.5146579804560263E-3</v>
      </c>
      <c r="G108">
        <f t="shared" si="16"/>
        <v>1.1695906432748537E-2</v>
      </c>
      <c r="H108">
        <f t="shared" si="17"/>
        <v>-1.1527083545853264E-2</v>
      </c>
      <c r="J108">
        <f t="shared" si="18"/>
        <v>4.9836229643799875E-5</v>
      </c>
      <c r="K108">
        <f t="shared" si="19"/>
        <v>1.2072157241354191E-4</v>
      </c>
      <c r="L108">
        <f t="shared" si="20"/>
        <v>1.3400607772447591E-4</v>
      </c>
      <c r="N108">
        <f t="shared" si="21"/>
        <v>-7.0594780008014666E-3</v>
      </c>
      <c r="O108">
        <f t="shared" si="22"/>
        <v>1.0987336911806332E-2</v>
      </c>
      <c r="P108">
        <f t="shared" si="23"/>
        <v>-1.15760994175273E-2</v>
      </c>
      <c r="R108">
        <f t="shared" si="24"/>
        <v>-7.7564863216290729E-5</v>
      </c>
      <c r="S108">
        <f t="shared" si="25"/>
        <v>8.1721219173124649E-5</v>
      </c>
      <c r="T108">
        <f t="shared" si="26"/>
        <v>-1.2719050442493748E-4</v>
      </c>
    </row>
    <row r="109" spans="1:20" ht="15.75" thickBot="1" x14ac:dyDescent="0.3">
      <c r="A109" s="1">
        <v>41548</v>
      </c>
      <c r="B109" s="4">
        <v>614</v>
      </c>
      <c r="C109" s="5">
        <v>4275</v>
      </c>
      <c r="D109" s="3">
        <v>980.3</v>
      </c>
      <c r="E109" s="2"/>
      <c r="F109">
        <f t="shared" si="15"/>
        <v>1.487603305785124E-2</v>
      </c>
      <c r="G109">
        <f t="shared" si="16"/>
        <v>1.1355571327182399E-2</v>
      </c>
      <c r="H109">
        <f t="shared" si="17"/>
        <v>5.1030822616860588E-4</v>
      </c>
      <c r="J109">
        <f t="shared" si="18"/>
        <v>2.053836671263762E-4</v>
      </c>
      <c r="K109">
        <f t="shared" si="19"/>
        <v>1.1335864746208195E-4</v>
      </c>
      <c r="L109">
        <f t="shared" si="20"/>
        <v>2.1279063631514413E-7</v>
      </c>
      <c r="N109">
        <f t="shared" si="21"/>
        <v>1.4331213037505799E-2</v>
      </c>
      <c r="O109">
        <f t="shared" si="22"/>
        <v>1.0647001806240194E-2</v>
      </c>
      <c r="P109">
        <f t="shared" si="23"/>
        <v>4.6129235449457012E-4</v>
      </c>
      <c r="R109">
        <f t="shared" si="24"/>
        <v>1.5258445109593726E-4</v>
      </c>
      <c r="S109">
        <f t="shared" si="25"/>
        <v>6.6108790048343302E-6</v>
      </c>
      <c r="T109">
        <f t="shared" si="26"/>
        <v>4.9113805315084797E-6</v>
      </c>
    </row>
    <row r="110" spans="1:20" ht="15.75" thickBot="1" x14ac:dyDescent="0.3">
      <c r="A110" s="1">
        <v>41547</v>
      </c>
      <c r="B110" s="4">
        <v>605</v>
      </c>
      <c r="C110" s="5">
        <v>4227</v>
      </c>
      <c r="D110" s="3">
        <v>979.8</v>
      </c>
      <c r="E110" s="2"/>
      <c r="F110">
        <f t="shared" si="15"/>
        <v>6.6555740432612314E-3</v>
      </c>
      <c r="G110">
        <f t="shared" si="16"/>
        <v>-7.0921985815602842E-4</v>
      </c>
      <c r="H110">
        <f t="shared" si="17"/>
        <v>-6.8923575917292403E-3</v>
      </c>
      <c r="J110">
        <f t="shared" si="18"/>
        <v>3.7341314728581528E-5</v>
      </c>
      <c r="K110">
        <f t="shared" si="19"/>
        <v>2.010126723483755E-6</v>
      </c>
      <c r="L110">
        <f t="shared" si="20"/>
        <v>4.8182665558439186E-5</v>
      </c>
      <c r="N110">
        <f t="shared" si="21"/>
        <v>6.1107540229157912E-3</v>
      </c>
      <c r="O110">
        <f t="shared" si="22"/>
        <v>-1.4177893790982337E-3</v>
      </c>
      <c r="P110">
        <f t="shared" si="23"/>
        <v>-6.9413734634032756E-3</v>
      </c>
      <c r="R110">
        <f t="shared" si="24"/>
        <v>-8.6637621519718132E-6</v>
      </c>
      <c r="S110">
        <f t="shared" si="25"/>
        <v>-4.2417025816052486E-5</v>
      </c>
      <c r="T110">
        <f t="shared" si="26"/>
        <v>9.8414055727674862E-6</v>
      </c>
    </row>
    <row r="111" spans="1:20" ht="15.75" thickBot="1" x14ac:dyDescent="0.3">
      <c r="A111" s="1">
        <v>41544</v>
      </c>
      <c r="B111" s="4">
        <v>601</v>
      </c>
      <c r="C111" s="5">
        <v>4230</v>
      </c>
      <c r="D111" s="3">
        <v>986.6</v>
      </c>
      <c r="E111" s="2"/>
      <c r="F111">
        <f t="shared" si="15"/>
        <v>-4.1425020712510356E-3</v>
      </c>
      <c r="G111">
        <f t="shared" si="16"/>
        <v>1.4875239923224568E-2</v>
      </c>
      <c r="H111">
        <f t="shared" si="17"/>
        <v>9.6193205075726321E-3</v>
      </c>
      <c r="J111">
        <f t="shared" si="18"/>
        <v>2.1970988390368362E-5</v>
      </c>
      <c r="K111">
        <f t="shared" si="19"/>
        <v>2.0069455028690314E-4</v>
      </c>
      <c r="L111">
        <f t="shared" si="20"/>
        <v>9.159073082390215E-5</v>
      </c>
      <c r="N111">
        <f t="shared" si="21"/>
        <v>-4.6873220915964759E-3</v>
      </c>
      <c r="O111">
        <f t="shared" si="22"/>
        <v>1.4166670402282363E-2</v>
      </c>
      <c r="P111">
        <f t="shared" si="23"/>
        <v>9.5703046358985959E-3</v>
      </c>
      <c r="R111">
        <f t="shared" si="24"/>
        <v>-6.6403747140984058E-5</v>
      </c>
      <c r="S111">
        <f t="shared" si="25"/>
        <v>-4.4859100343155658E-5</v>
      </c>
      <c r="T111">
        <f t="shared" si="26"/>
        <v>1.3557935142621033E-4</v>
      </c>
    </row>
    <row r="112" spans="1:20" ht="15.75" thickBot="1" x14ac:dyDescent="0.3">
      <c r="A112" s="1">
        <v>41543</v>
      </c>
      <c r="B112" s="4">
        <v>603.5</v>
      </c>
      <c r="C112" s="5">
        <v>4168</v>
      </c>
      <c r="D112" s="3">
        <v>977.2</v>
      </c>
      <c r="E112" s="2"/>
      <c r="F112">
        <f t="shared" si="15"/>
        <v>-8.7056504599210827E-3</v>
      </c>
      <c r="G112">
        <f t="shared" si="16"/>
        <v>4.3373493975903616E-3</v>
      </c>
      <c r="H112">
        <f t="shared" si="17"/>
        <v>-9.4272681196147529E-3</v>
      </c>
      <c r="J112">
        <f t="shared" si="18"/>
        <v>8.5571204106282356E-5</v>
      </c>
      <c r="K112">
        <f t="shared" si="19"/>
        <v>1.3168043393166608E-5</v>
      </c>
      <c r="L112">
        <f t="shared" si="20"/>
        <v>8.9799958283556184E-5</v>
      </c>
      <c r="N112">
        <f t="shared" si="21"/>
        <v>-9.250470480266523E-3</v>
      </c>
      <c r="O112">
        <f t="shared" si="22"/>
        <v>3.6287798766481564E-3</v>
      </c>
      <c r="P112">
        <f t="shared" si="23"/>
        <v>-9.4762839912887892E-3</v>
      </c>
      <c r="R112">
        <f t="shared" si="24"/>
        <v>-3.3567921128318964E-5</v>
      </c>
      <c r="S112">
        <f t="shared" si="25"/>
        <v>8.7660085324039173E-5</v>
      </c>
      <c r="T112">
        <f t="shared" si="26"/>
        <v>-3.4387348652991834E-5</v>
      </c>
    </row>
    <row r="113" spans="1:20" ht="15.75" thickBot="1" x14ac:dyDescent="0.3">
      <c r="A113" s="1">
        <v>41542</v>
      </c>
      <c r="B113" s="4">
        <v>608.79999999999995</v>
      </c>
      <c r="C113" s="5">
        <v>4150</v>
      </c>
      <c r="D113" s="3">
        <v>986.5</v>
      </c>
      <c r="E113" s="2"/>
      <c r="F113">
        <f t="shared" si="15"/>
        <v>-7.0135377589301386E-3</v>
      </c>
      <c r="G113">
        <f t="shared" si="16"/>
        <v>-2.6435952895938475E-3</v>
      </c>
      <c r="H113">
        <f t="shared" si="17"/>
        <v>-2.6286523101809955E-3</v>
      </c>
      <c r="J113">
        <f t="shared" si="18"/>
        <v>5.7128772319535662E-5</v>
      </c>
      <c r="K113">
        <f t="shared" si="19"/>
        <v>1.123700891699621E-5</v>
      </c>
      <c r="L113">
        <f t="shared" si="20"/>
        <v>7.1699068921188292E-6</v>
      </c>
      <c r="N113">
        <f t="shared" si="21"/>
        <v>-7.5583577792755789E-3</v>
      </c>
      <c r="O113">
        <f t="shared" si="22"/>
        <v>-3.3521648105360527E-3</v>
      </c>
      <c r="P113">
        <f t="shared" si="23"/>
        <v>-2.6776681818550313E-3</v>
      </c>
      <c r="R113">
        <f t="shared" si="24"/>
        <v>2.5336860973129019E-5</v>
      </c>
      <c r="S113">
        <f t="shared" si="25"/>
        <v>2.0238774132642672E-5</v>
      </c>
      <c r="T113">
        <f t="shared" si="26"/>
        <v>8.9759850535064876E-6</v>
      </c>
    </row>
    <row r="114" spans="1:20" ht="15.75" thickBot="1" x14ac:dyDescent="0.3">
      <c r="A114" s="1">
        <v>41541</v>
      </c>
      <c r="B114" s="4">
        <v>613.1</v>
      </c>
      <c r="C114" s="5">
        <v>4161</v>
      </c>
      <c r="D114" s="3">
        <v>989.1</v>
      </c>
      <c r="E114" s="2"/>
      <c r="F114">
        <f t="shared" si="15"/>
        <v>-3.4135240572172017E-3</v>
      </c>
      <c r="G114">
        <f t="shared" si="16"/>
        <v>-2.158273381294964E-3</v>
      </c>
      <c r="H114">
        <f t="shared" si="17"/>
        <v>1.9060375025757262E-2</v>
      </c>
      <c r="J114">
        <f t="shared" si="18"/>
        <v>1.5668487836375242E-5</v>
      </c>
      <c r="K114">
        <f t="shared" si="19"/>
        <v>8.2187882261076344E-6</v>
      </c>
      <c r="L114">
        <f t="shared" si="20"/>
        <v>3.6143177688554413E-4</v>
      </c>
      <c r="N114">
        <f t="shared" si="21"/>
        <v>-3.958344077562642E-3</v>
      </c>
      <c r="O114">
        <f t="shared" si="22"/>
        <v>-2.8668429022371692E-3</v>
      </c>
      <c r="P114">
        <f t="shared" si="23"/>
        <v>1.9011359154083227E-2</v>
      </c>
      <c r="R114">
        <f t="shared" si="24"/>
        <v>1.1347950623372995E-5</v>
      </c>
      <c r="S114">
        <f t="shared" si="25"/>
        <v>-7.5253500913981659E-5</v>
      </c>
      <c r="T114">
        <f t="shared" si="26"/>
        <v>-5.4502580052765132E-5</v>
      </c>
    </row>
    <row r="115" spans="1:20" ht="15.75" thickBot="1" x14ac:dyDescent="0.3">
      <c r="A115" s="1">
        <v>41540</v>
      </c>
      <c r="B115" s="4">
        <v>615.20000000000005</v>
      </c>
      <c r="C115" s="5">
        <v>4170</v>
      </c>
      <c r="D115" s="3">
        <v>970.6</v>
      </c>
      <c r="E115" s="2"/>
      <c r="F115">
        <f t="shared" si="15"/>
        <v>5.557371690094951E-3</v>
      </c>
      <c r="G115">
        <f t="shared" si="16"/>
        <v>7.246376811594203E-3</v>
      </c>
      <c r="H115">
        <f t="shared" si="17"/>
        <v>-1.4403292181069725E-3</v>
      </c>
      <c r="J115">
        <f t="shared" si="18"/>
        <v>2.5125674241908606E-5</v>
      </c>
      <c r="K115">
        <f t="shared" si="19"/>
        <v>4.2742924169702413E-5</v>
      </c>
      <c r="L115">
        <f t="shared" si="20"/>
        <v>2.2181487964547999E-6</v>
      </c>
      <c r="N115">
        <f t="shared" si="21"/>
        <v>5.0125516697495107E-3</v>
      </c>
      <c r="O115">
        <f t="shared" si="22"/>
        <v>6.5378072906519978E-3</v>
      </c>
      <c r="P115">
        <f t="shared" si="23"/>
        <v>-1.4893450897810084E-3</v>
      </c>
      <c r="R115">
        <f t="shared" si="24"/>
        <v>3.2771096851258196E-5</v>
      </c>
      <c r="S115">
        <f t="shared" si="25"/>
        <v>-7.465419216615028E-6</v>
      </c>
      <c r="T115">
        <f t="shared" si="26"/>
        <v>-9.7370511862670306E-6</v>
      </c>
    </row>
    <row r="116" spans="1:20" ht="15.75" thickBot="1" x14ac:dyDescent="0.3">
      <c r="A116" s="1">
        <v>41537</v>
      </c>
      <c r="B116" s="4">
        <v>611.79999999999995</v>
      </c>
      <c r="C116" s="5">
        <v>4140</v>
      </c>
      <c r="D116" s="3">
        <v>972</v>
      </c>
      <c r="E116" s="2"/>
      <c r="F116">
        <f t="shared" si="15"/>
        <v>-1.4020950846091935E-2</v>
      </c>
      <c r="G116">
        <f t="shared" si="16"/>
        <v>-2.634054562558796E-2</v>
      </c>
      <c r="H116">
        <f t="shared" si="17"/>
        <v>-2.9940119760479042E-2</v>
      </c>
      <c r="J116">
        <f t="shared" si="18"/>
        <v>2.1216168093355581E-4</v>
      </c>
      <c r="K116">
        <f t="shared" si="19"/>
        <v>7.3165463021024758E-4</v>
      </c>
      <c r="L116">
        <f t="shared" si="20"/>
        <v>8.9934825596367333E-4</v>
      </c>
      <c r="N116">
        <f t="shared" si="21"/>
        <v>-1.4565770866437375E-2</v>
      </c>
      <c r="O116">
        <f t="shared" si="22"/>
        <v>-2.7049115146530165E-2</v>
      </c>
      <c r="P116">
        <f t="shared" si="23"/>
        <v>-2.9989135632153077E-2</v>
      </c>
      <c r="R116">
        <f t="shared" si="24"/>
        <v>3.9399121336423904E-4</v>
      </c>
      <c r="S116">
        <f t="shared" si="25"/>
        <v>4.3681487810045427E-4</v>
      </c>
      <c r="T116">
        <f t="shared" si="26"/>
        <v>8.1117958285901928E-4</v>
      </c>
    </row>
    <row r="117" spans="1:20" ht="15.75" thickBot="1" x14ac:dyDescent="0.3">
      <c r="A117" s="1">
        <v>41536</v>
      </c>
      <c r="B117" s="4">
        <v>620.5</v>
      </c>
      <c r="C117" s="5">
        <v>4252</v>
      </c>
      <c r="D117" s="3">
        <v>1002</v>
      </c>
      <c r="E117" s="2"/>
      <c r="F117">
        <f t="shared" si="15"/>
        <v>2.0223610654389927E-2</v>
      </c>
      <c r="G117">
        <f t="shared" si="16"/>
        <v>-2.1121802393804273E-3</v>
      </c>
      <c r="H117">
        <f t="shared" si="17"/>
        <v>1.2121212121212121E-2</v>
      </c>
      <c r="J117">
        <f t="shared" si="18"/>
        <v>3.872548008185571E-4</v>
      </c>
      <c r="K117">
        <f t="shared" si="19"/>
        <v>7.9566292103601907E-6</v>
      </c>
      <c r="L117">
        <f t="shared" si="20"/>
        <v>1.457379222873614E-4</v>
      </c>
      <c r="N117">
        <f t="shared" si="21"/>
        <v>1.9678790634044489E-2</v>
      </c>
      <c r="O117">
        <f t="shared" si="22"/>
        <v>-2.820749760322633E-3</v>
      </c>
      <c r="P117">
        <f t="shared" si="23"/>
        <v>1.2072196249538085E-2</v>
      </c>
      <c r="R117">
        <f t="shared" si="24"/>
        <v>-5.5508943964420266E-5</v>
      </c>
      <c r="S117">
        <f t="shared" si="25"/>
        <v>2.3756622248775707E-4</v>
      </c>
      <c r="T117">
        <f t="shared" si="26"/>
        <v>-3.4052644677452344E-5</v>
      </c>
    </row>
    <row r="118" spans="1:20" ht="15.75" thickBot="1" x14ac:dyDescent="0.3">
      <c r="A118" s="1">
        <v>41535</v>
      </c>
      <c r="B118" s="4">
        <v>608.20000000000005</v>
      </c>
      <c r="C118" s="5">
        <v>4261</v>
      </c>
      <c r="D118" s="3">
        <v>990</v>
      </c>
      <c r="E118" s="2"/>
      <c r="F118">
        <f t="shared" si="15"/>
        <v>-1.3136288998357216E-3</v>
      </c>
      <c r="G118">
        <f t="shared" si="16"/>
        <v>3.2964445490934777E-3</v>
      </c>
      <c r="H118">
        <f t="shared" si="17"/>
        <v>-7.0210631895687063E-3</v>
      </c>
      <c r="J118">
        <f t="shared" si="18"/>
        <v>3.4538323889225261E-6</v>
      </c>
      <c r="K118">
        <f t="shared" si="19"/>
        <v>6.6970971613289469E-6</v>
      </c>
      <c r="L118">
        <f t="shared" si="20"/>
        <v>4.9986017932223047E-5</v>
      </c>
      <c r="N118">
        <f t="shared" si="21"/>
        <v>-1.8584489201811617E-3</v>
      </c>
      <c r="O118">
        <f t="shared" si="22"/>
        <v>2.587875028151272E-3</v>
      </c>
      <c r="P118">
        <f t="shared" si="23"/>
        <v>-7.0700790612427417E-3</v>
      </c>
      <c r="R118">
        <f t="shared" si="24"/>
        <v>-4.8094335516315252E-6</v>
      </c>
      <c r="S118">
        <f t="shared" si="25"/>
        <v>1.3139380796962014E-5</v>
      </c>
      <c r="T118">
        <f t="shared" si="26"/>
        <v>-1.829648104964528E-5</v>
      </c>
    </row>
    <row r="119" spans="1:20" ht="15.75" thickBot="1" x14ac:dyDescent="0.3">
      <c r="A119" s="1">
        <v>41534</v>
      </c>
      <c r="B119" s="4">
        <v>609</v>
      </c>
      <c r="C119" s="5">
        <v>4247</v>
      </c>
      <c r="D119" s="3">
        <v>997</v>
      </c>
      <c r="E119" s="2"/>
      <c r="F119">
        <f t="shared" si="15"/>
        <v>-1.7741935483870968E-2</v>
      </c>
      <c r="G119">
        <f t="shared" si="16"/>
        <v>6.3981042654028437E-3</v>
      </c>
      <c r="H119">
        <f t="shared" si="17"/>
        <v>-1.1892963330029732E-2</v>
      </c>
      <c r="J119">
        <f t="shared" si="18"/>
        <v>3.3440542687098904E-4</v>
      </c>
      <c r="K119">
        <f t="shared" si="19"/>
        <v>3.2370805608424781E-5</v>
      </c>
      <c r="L119">
        <f t="shared" si="20"/>
        <v>1.4261086725392538E-4</v>
      </c>
      <c r="N119">
        <f t="shared" si="21"/>
        <v>-1.8286755504216406E-2</v>
      </c>
      <c r="O119">
        <f t="shared" si="22"/>
        <v>5.6895347444606385E-3</v>
      </c>
      <c r="P119">
        <f t="shared" si="23"/>
        <v>-1.1941979201703768E-2</v>
      </c>
      <c r="R119">
        <f t="shared" si="24"/>
        <v>-1.0404313080469607E-4</v>
      </c>
      <c r="S119">
        <f t="shared" si="25"/>
        <v>2.1838005389799423E-4</v>
      </c>
      <c r="T119">
        <f t="shared" si="26"/>
        <v>-6.7944305585719908E-5</v>
      </c>
    </row>
    <row r="120" spans="1:20" ht="15.75" thickBot="1" x14ac:dyDescent="0.3">
      <c r="A120" s="1">
        <v>41533</v>
      </c>
      <c r="B120" s="4">
        <v>620</v>
      </c>
      <c r="C120" s="5">
        <v>4220</v>
      </c>
      <c r="D120" s="3">
        <v>1009</v>
      </c>
      <c r="E120" s="2"/>
      <c r="F120">
        <f t="shared" si="15"/>
        <v>3.3161139810031624E-2</v>
      </c>
      <c r="G120">
        <f t="shared" si="16"/>
        <v>-3.7771482530689331E-3</v>
      </c>
      <c r="H120">
        <f t="shared" si="17"/>
        <v>1.0414580412577586E-2</v>
      </c>
      <c r="J120">
        <f t="shared" si="18"/>
        <v>1.0638243166230744E-3</v>
      </c>
      <c r="K120">
        <f t="shared" si="19"/>
        <v>2.0121663948079441E-5</v>
      </c>
      <c r="L120">
        <f t="shared" si="20"/>
        <v>1.0744492825163702E-4</v>
      </c>
      <c r="N120">
        <f t="shared" si="21"/>
        <v>3.2616319789686182E-2</v>
      </c>
      <c r="O120">
        <f t="shared" si="22"/>
        <v>-4.4857177740111383E-3</v>
      </c>
      <c r="P120">
        <f t="shared" si="23"/>
        <v>1.036556454090355E-2</v>
      </c>
      <c r="R120">
        <f t="shared" si="24"/>
        <v>-1.4630760540342653E-4</v>
      </c>
      <c r="S120">
        <f t="shared" si="25"/>
        <v>3.3808656786674183E-4</v>
      </c>
      <c r="T120">
        <f t="shared" si="26"/>
        <v>-4.6496997098790663E-5</v>
      </c>
    </row>
    <row r="121" spans="1:20" ht="15.75" thickBot="1" x14ac:dyDescent="0.3">
      <c r="A121" s="1">
        <v>41530</v>
      </c>
      <c r="B121" s="4">
        <v>600.1</v>
      </c>
      <c r="C121" s="5">
        <v>4236</v>
      </c>
      <c r="D121" s="3">
        <v>998.6</v>
      </c>
      <c r="E121" s="2"/>
      <c r="F121">
        <f t="shared" si="15"/>
        <v>-3.6912213127908843E-2</v>
      </c>
      <c r="G121">
        <f t="shared" si="16"/>
        <v>-1.4883720930232559E-2</v>
      </c>
      <c r="H121">
        <f t="shared" si="17"/>
        <v>5.6394763343404052E-3</v>
      </c>
      <c r="J121">
        <f t="shared" si="18"/>
        <v>1.4030293322694202E-3</v>
      </c>
      <c r="K121">
        <f t="shared" si="19"/>
        <v>2.4311952151379572E-4</v>
      </c>
      <c r="L121">
        <f t="shared" si="20"/>
        <v>3.1253248184635882E-5</v>
      </c>
      <c r="N121">
        <f t="shared" si="21"/>
        <v>-3.7457033148254285E-2</v>
      </c>
      <c r="O121">
        <f t="shared" si="22"/>
        <v>-1.5592290451174764E-2</v>
      </c>
      <c r="P121">
        <f t="shared" si="23"/>
        <v>5.5904604626663698E-3</v>
      </c>
      <c r="R121">
        <f t="shared" si="24"/>
        <v>5.8404094028686191E-4</v>
      </c>
      <c r="S121">
        <f t="shared" si="25"/>
        <v>-2.0940206286409921E-4</v>
      </c>
      <c r="T121">
        <f t="shared" si="26"/>
        <v>-8.7168083289702896E-5</v>
      </c>
    </row>
    <row r="122" spans="1:20" ht="15.75" thickBot="1" x14ac:dyDescent="0.3">
      <c r="A122" s="1">
        <v>41529</v>
      </c>
      <c r="B122" s="4">
        <v>623.1</v>
      </c>
      <c r="C122" s="5">
        <v>4300</v>
      </c>
      <c r="D122" s="3">
        <v>993</v>
      </c>
      <c r="E122" s="2"/>
      <c r="F122">
        <f t="shared" si="15"/>
        <v>-2.4882629107981186E-2</v>
      </c>
      <c r="G122">
        <f t="shared" si="16"/>
        <v>1.1764705882352941E-2</v>
      </c>
      <c r="H122">
        <f t="shared" si="17"/>
        <v>-1.0956175298804782E-2</v>
      </c>
      <c r="J122">
        <f t="shared" si="18"/>
        <v>6.4655516917363847E-4</v>
      </c>
      <c r="K122">
        <f t="shared" si="19"/>
        <v>1.2223815124210862E-4</v>
      </c>
      <c r="L122">
        <f t="shared" si="20"/>
        <v>1.2111423269878493E-4</v>
      </c>
      <c r="N122">
        <f t="shared" si="21"/>
        <v>-2.5427449128326625E-2</v>
      </c>
      <c r="O122">
        <f t="shared" si="22"/>
        <v>1.1056136361410736E-2</v>
      </c>
      <c r="P122">
        <f t="shared" si="23"/>
        <v>-1.1005191170478818E-2</v>
      </c>
      <c r="R122">
        <f t="shared" si="24"/>
        <v>-2.8112934488561369E-4</v>
      </c>
      <c r="S122">
        <f t="shared" si="25"/>
        <v>2.7983393863485951E-4</v>
      </c>
      <c r="T122">
        <f t="shared" si="26"/>
        <v>-1.2167489426420723E-4</v>
      </c>
    </row>
    <row r="123" spans="1:20" ht="15.75" thickBot="1" x14ac:dyDescent="0.3">
      <c r="A123" s="1">
        <v>41528</v>
      </c>
      <c r="B123" s="4">
        <v>639</v>
      </c>
      <c r="C123" s="5">
        <v>4250</v>
      </c>
      <c r="D123" s="3">
        <v>1004</v>
      </c>
      <c r="E123" s="2"/>
      <c r="F123">
        <f t="shared" si="15"/>
        <v>-6.993006993006993E-3</v>
      </c>
      <c r="G123">
        <f t="shared" si="16"/>
        <v>1.4561947958940081E-2</v>
      </c>
      <c r="H123">
        <f t="shared" si="17"/>
        <v>-3.968253968253968E-3</v>
      </c>
      <c r="J123">
        <f t="shared" si="18"/>
        <v>5.6818836083225667E-5</v>
      </c>
      <c r="K123">
        <f t="shared" si="19"/>
        <v>1.9191609414638447E-4</v>
      </c>
      <c r="L123">
        <f t="shared" si="20"/>
        <v>1.6138456966795167E-5</v>
      </c>
      <c r="N123">
        <f t="shared" si="21"/>
        <v>-7.5378270133524333E-3</v>
      </c>
      <c r="O123">
        <f t="shared" si="22"/>
        <v>1.3853378437997875E-2</v>
      </c>
      <c r="P123">
        <f t="shared" si="23"/>
        <v>-4.0172698399280034E-3</v>
      </c>
      <c r="R123">
        <f t="shared" si="24"/>
        <v>-1.0442437021613452E-4</v>
      </c>
      <c r="S123">
        <f t="shared" si="25"/>
        <v>3.0281485119335311E-5</v>
      </c>
      <c r="T123">
        <f t="shared" si="26"/>
        <v>-5.5652759380077776E-5</v>
      </c>
    </row>
    <row r="124" spans="1:20" ht="15.75" thickBot="1" x14ac:dyDescent="0.3">
      <c r="A124" s="1">
        <v>41527</v>
      </c>
      <c r="B124" s="4">
        <v>643.5</v>
      </c>
      <c r="C124" s="5">
        <v>4189</v>
      </c>
      <c r="D124" s="3">
        <v>1008</v>
      </c>
      <c r="E124" s="2"/>
      <c r="F124">
        <f t="shared" si="15"/>
        <v>5.4687499999999997E-3</v>
      </c>
      <c r="G124">
        <f t="shared" si="16"/>
        <v>3.406566279930881E-2</v>
      </c>
      <c r="H124">
        <f t="shared" si="17"/>
        <v>2.9850746268656717E-3</v>
      </c>
      <c r="J124">
        <f t="shared" si="18"/>
        <v>2.4245086444540951E-5</v>
      </c>
      <c r="K124">
        <f t="shared" si="19"/>
        <v>1.1126956719816506E-3</v>
      </c>
      <c r="L124">
        <f t="shared" si="20"/>
        <v>8.620441013937458E-6</v>
      </c>
      <c r="N124">
        <f t="shared" si="21"/>
        <v>4.9239299796545594E-3</v>
      </c>
      <c r="O124">
        <f t="shared" si="22"/>
        <v>3.3357093278366605E-2</v>
      </c>
      <c r="P124">
        <f t="shared" si="23"/>
        <v>2.9360587551916359E-3</v>
      </c>
      <c r="R124">
        <f t="shared" si="24"/>
        <v>1.6424799162748291E-4</v>
      </c>
      <c r="S124">
        <f t="shared" si="25"/>
        <v>1.4456947726715343E-5</v>
      </c>
      <c r="T124">
        <f t="shared" si="26"/>
        <v>9.7938385767692336E-5</v>
      </c>
    </row>
    <row r="125" spans="1:20" ht="15.75" thickBot="1" x14ac:dyDescent="0.3">
      <c r="A125" s="1">
        <v>41526</v>
      </c>
      <c r="B125" s="4">
        <v>640</v>
      </c>
      <c r="C125" s="5">
        <v>4051</v>
      </c>
      <c r="D125" s="3">
        <v>1005</v>
      </c>
      <c r="E125" s="2"/>
      <c r="F125">
        <f t="shared" si="15"/>
        <v>1.3781086646602322E-2</v>
      </c>
      <c r="G125">
        <f t="shared" si="16"/>
        <v>-1.1951219512195122E-2</v>
      </c>
      <c r="H125">
        <f t="shared" si="17"/>
        <v>1.0050251256281407E-2</v>
      </c>
      <c r="J125">
        <f t="shared" si="18"/>
        <v>1.7519875420136174E-4</v>
      </c>
      <c r="K125">
        <f t="shared" si="19"/>
        <v>1.6027025836354414E-4</v>
      </c>
      <c r="L125">
        <f t="shared" si="20"/>
        <v>1.0002470921832254E-4</v>
      </c>
      <c r="N125">
        <f t="shared" si="21"/>
        <v>1.3236266626256881E-2</v>
      </c>
      <c r="O125">
        <f t="shared" si="22"/>
        <v>-1.2659789033137327E-2</v>
      </c>
      <c r="P125">
        <f t="shared" si="23"/>
        <v>1.0001235384607371E-2</v>
      </c>
      <c r="R125">
        <f t="shared" si="24"/>
        <v>-1.6756834307476848E-4</v>
      </c>
      <c r="S125">
        <f t="shared" si="25"/>
        <v>1.3237901814261796E-4</v>
      </c>
      <c r="T125">
        <f t="shared" si="26"/>
        <v>-1.2661353003987739E-4</v>
      </c>
    </row>
    <row r="126" spans="1:20" ht="15.75" thickBot="1" x14ac:dyDescent="0.3">
      <c r="A126" s="1">
        <v>41523</v>
      </c>
      <c r="B126" s="4">
        <v>631.29999999999995</v>
      </c>
      <c r="C126" s="5">
        <v>4100</v>
      </c>
      <c r="D126" s="3">
        <v>995</v>
      </c>
      <c r="E126" s="2"/>
      <c r="F126">
        <f t="shared" si="15"/>
        <v>-1.3593750000000071E-2</v>
      </c>
      <c r="G126">
        <f t="shared" si="16"/>
        <v>-1.1571841851494697E-2</v>
      </c>
      <c r="H126">
        <f t="shared" si="17"/>
        <v>-8.9641434262948214E-3</v>
      </c>
      <c r="J126">
        <f t="shared" si="18"/>
        <v>1.9989916222021287E-4</v>
      </c>
      <c r="K126">
        <f t="shared" si="19"/>
        <v>1.5080850347627759E-4</v>
      </c>
      <c r="L126">
        <f t="shared" si="20"/>
        <v>8.1237040530562476E-5</v>
      </c>
      <c r="N126">
        <f t="shared" si="21"/>
        <v>-1.4138570020345511E-2</v>
      </c>
      <c r="O126">
        <f t="shared" si="22"/>
        <v>-1.2280411372436902E-2</v>
      </c>
      <c r="P126">
        <f t="shared" si="23"/>
        <v>-9.0131592979688577E-3</v>
      </c>
      <c r="R126">
        <f t="shared" si="24"/>
        <v>1.7362745606784648E-4</v>
      </c>
      <c r="S126">
        <f t="shared" si="25"/>
        <v>1.2743318383886089E-4</v>
      </c>
      <c r="T126">
        <f t="shared" si="26"/>
        <v>1.1068530394436217E-4</v>
      </c>
    </row>
    <row r="127" spans="1:20" ht="15.75" thickBot="1" x14ac:dyDescent="0.3">
      <c r="A127" s="1">
        <v>41522</v>
      </c>
      <c r="B127" s="4">
        <v>640</v>
      </c>
      <c r="C127" s="5">
        <v>4148</v>
      </c>
      <c r="D127" s="3">
        <v>1004</v>
      </c>
      <c r="E127" s="2"/>
      <c r="F127">
        <f t="shared" si="15"/>
        <v>7.3980796474107441E-3</v>
      </c>
      <c r="G127">
        <f t="shared" si="16"/>
        <v>-1.7759886336727444E-2</v>
      </c>
      <c r="H127">
        <f t="shared" si="17"/>
        <v>2.3445463812436288E-2</v>
      </c>
      <c r="J127">
        <f t="shared" si="18"/>
        <v>4.6967167515963265E-5</v>
      </c>
      <c r="K127">
        <f t="shared" si="19"/>
        <v>3.4108386176669235E-4</v>
      </c>
      <c r="L127">
        <f t="shared" si="20"/>
        <v>5.4739377624479833E-4</v>
      </c>
      <c r="N127">
        <f t="shared" si="21"/>
        <v>6.8532596270653038E-3</v>
      </c>
      <c r="O127">
        <f t="shared" si="22"/>
        <v>-1.8468455857669649E-2</v>
      </c>
      <c r="P127">
        <f t="shared" si="23"/>
        <v>2.3396447940762254E-2</v>
      </c>
      <c r="R127">
        <f t="shared" si="24"/>
        <v>-1.2656912290360511E-4</v>
      </c>
      <c r="S127">
        <f t="shared" si="25"/>
        <v>1.6034193208916111E-4</v>
      </c>
      <c r="T127">
        <f t="shared" si="26"/>
        <v>-4.3209626602023365E-4</v>
      </c>
    </row>
    <row r="128" spans="1:20" ht="15.75" thickBot="1" x14ac:dyDescent="0.3">
      <c r="A128" s="1">
        <v>41521</v>
      </c>
      <c r="B128" s="4">
        <v>635.29999999999995</v>
      </c>
      <c r="C128" s="5">
        <v>4223</v>
      </c>
      <c r="D128" s="3">
        <v>981</v>
      </c>
      <c r="E128" s="2"/>
      <c r="F128">
        <f t="shared" si="15"/>
        <v>-3.1471282454767187E-4</v>
      </c>
      <c r="G128">
        <f t="shared" si="16"/>
        <v>-1.8908059560387616E-3</v>
      </c>
      <c r="H128">
        <f t="shared" si="17"/>
        <v>-1.8411046627976765E-2</v>
      </c>
      <c r="J128">
        <f t="shared" si="18"/>
        <v>7.3879671145004624E-7</v>
      </c>
      <c r="K128">
        <f t="shared" si="19"/>
        <v>6.7567528703300301E-6</v>
      </c>
      <c r="L128">
        <f t="shared" si="20"/>
        <v>3.407739074910137E-4</v>
      </c>
      <c r="N128">
        <f t="shared" si="21"/>
        <v>-8.5953284489311184E-4</v>
      </c>
      <c r="O128">
        <f t="shared" si="22"/>
        <v>-2.599375476980967E-3</v>
      </c>
      <c r="P128">
        <f t="shared" si="23"/>
        <v>-1.8460062499650799E-2</v>
      </c>
      <c r="R128">
        <f t="shared" si="24"/>
        <v>2.2342485986748401E-6</v>
      </c>
      <c r="S128">
        <f t="shared" si="25"/>
        <v>1.5867030037229501E-5</v>
      </c>
      <c r="T128">
        <f t="shared" si="26"/>
        <v>4.7984633765128261E-5</v>
      </c>
    </row>
    <row r="129" spans="1:20" ht="15.75" thickBot="1" x14ac:dyDescent="0.3">
      <c r="A129" s="1">
        <v>41520</v>
      </c>
      <c r="B129" s="4">
        <v>635.5</v>
      </c>
      <c r="C129" s="5">
        <v>4231</v>
      </c>
      <c r="D129" s="3">
        <v>999.4</v>
      </c>
      <c r="E129" s="2"/>
      <c r="F129">
        <f t="shared" si="15"/>
        <v>3.1481189988988745E-4</v>
      </c>
      <c r="G129">
        <f t="shared" si="16"/>
        <v>7.3809523809523813E-3</v>
      </c>
      <c r="H129">
        <f t="shared" si="17"/>
        <v>6.4451158106747005E-3</v>
      </c>
      <c r="J129">
        <f t="shared" si="18"/>
        <v>5.2903735475495954E-8</v>
      </c>
      <c r="K129">
        <f t="shared" si="19"/>
        <v>4.4520693030557577E-5</v>
      </c>
      <c r="L129">
        <f t="shared" si="20"/>
        <v>4.0910094429684314E-5</v>
      </c>
      <c r="N129">
        <f t="shared" si="21"/>
        <v>-2.3000812045555251E-4</v>
      </c>
      <c r="O129">
        <f t="shared" si="22"/>
        <v>6.6723828600101761E-3</v>
      </c>
      <c r="P129">
        <f t="shared" si="23"/>
        <v>6.3960999390006651E-3</v>
      </c>
      <c r="R129">
        <f t="shared" si="24"/>
        <v>-1.5347022405907845E-6</v>
      </c>
      <c r="S129">
        <f t="shared" si="25"/>
        <v>-1.4711549252154171E-6</v>
      </c>
      <c r="T129">
        <f t="shared" si="26"/>
        <v>4.2677227603900169E-5</v>
      </c>
    </row>
    <row r="130" spans="1:20" ht="15.75" thickBot="1" x14ac:dyDescent="0.3">
      <c r="A130" s="1">
        <v>41519</v>
      </c>
      <c r="B130" s="4">
        <v>635.29999999999995</v>
      </c>
      <c r="C130" s="5">
        <v>4200</v>
      </c>
      <c r="D130" s="3">
        <v>993</v>
      </c>
      <c r="E130" s="2"/>
      <c r="F130">
        <f t="shared" si="15"/>
        <v>1.469413831656274E-2</v>
      </c>
      <c r="G130">
        <f t="shared" si="16"/>
        <v>0</v>
      </c>
      <c r="H130">
        <f t="shared" si="17"/>
        <v>2.0181634712411706E-3</v>
      </c>
      <c r="J130">
        <f t="shared" si="18"/>
        <v>2.0020320824766963E-4</v>
      </c>
      <c r="K130">
        <f t="shared" si="19"/>
        <v>5.0207076600826648E-7</v>
      </c>
      <c r="L130">
        <f t="shared" si="20"/>
        <v>3.8775422688810084E-6</v>
      </c>
      <c r="N130">
        <f t="shared" si="21"/>
        <v>1.41493182962173E-2</v>
      </c>
      <c r="O130">
        <f t="shared" si="22"/>
        <v>-7.0856952094220543E-4</v>
      </c>
      <c r="P130">
        <f t="shared" si="23"/>
        <v>1.9691475995671347E-3</v>
      </c>
      <c r="R130">
        <f t="shared" si="24"/>
        <v>-1.0025775686809474E-5</v>
      </c>
      <c r="S130">
        <f t="shared" si="25"/>
        <v>2.7862096158507638E-5</v>
      </c>
      <c r="T130">
        <f t="shared" si="26"/>
        <v>-1.3952779712897785E-6</v>
      </c>
    </row>
    <row r="131" spans="1:20" ht="15.75" thickBot="1" x14ac:dyDescent="0.3">
      <c r="A131" s="1">
        <v>41516</v>
      </c>
      <c r="B131" s="4">
        <v>626.1</v>
      </c>
      <c r="C131" s="5">
        <v>4200</v>
      </c>
      <c r="D131" s="3">
        <v>991</v>
      </c>
      <c r="E131" s="2"/>
      <c r="F131">
        <f t="shared" ref="F131:F194" si="27">(B131-B132)/B132</f>
        <v>-1.0118577075098778E-2</v>
      </c>
      <c r="G131">
        <f t="shared" ref="G131:G194" si="28">(C131-C132)/C132</f>
        <v>4.5443673762257837E-3</v>
      </c>
      <c r="H131">
        <f t="shared" ref="H131:H194" si="29">(D131-D132)/D132</f>
        <v>-2.3645320197044337E-2</v>
      </c>
      <c r="J131">
        <f t="shared" ref="J131:J194" si="30">(F131-F$253)^2</f>
        <v>1.1370803761512819E-4</v>
      </c>
      <c r="K131">
        <f t="shared" ref="K131:K194" si="31">(G131-G$253)^2</f>
        <v>1.4713345186598101E-5</v>
      </c>
      <c r="L131">
        <f t="shared" ref="L131:L194" si="32">(H131-H$253)^2</f>
        <v>5.6142156173736831E-4</v>
      </c>
      <c r="N131">
        <f t="shared" ref="N131:N194" si="33">(F131-F$253)</f>
        <v>-1.0663397095444218E-2</v>
      </c>
      <c r="O131">
        <f t="shared" ref="O131:O194" si="34">(G131-G$253)</f>
        <v>3.8357978552835785E-3</v>
      </c>
      <c r="P131">
        <f t="shared" ref="P131:P194" si="35">(H131-H$253)</f>
        <v>-2.3694336068718371E-2</v>
      </c>
      <c r="R131">
        <f t="shared" ref="R131:R194" si="36">N131*O131</f>
        <v>-4.0902635708742072E-5</v>
      </c>
      <c r="S131">
        <f t="shared" ref="S131:S194" si="37">N131*P131</f>
        <v>2.5266211441365066E-4</v>
      </c>
      <c r="T131">
        <f t="shared" ref="T131:T194" si="38">O131*P131</f>
        <v>-9.0886683474758259E-5</v>
      </c>
    </row>
    <row r="132" spans="1:20" ht="15.75" thickBot="1" x14ac:dyDescent="0.3">
      <c r="A132" s="1">
        <v>41515</v>
      </c>
      <c r="B132" s="4">
        <v>632.5</v>
      </c>
      <c r="C132" s="5">
        <v>4181</v>
      </c>
      <c r="D132" s="3">
        <v>1015</v>
      </c>
      <c r="E132" s="2"/>
      <c r="F132">
        <f t="shared" si="27"/>
        <v>1.9339242546333603E-2</v>
      </c>
      <c r="G132">
        <f t="shared" si="28"/>
        <v>2.3923444976076556E-4</v>
      </c>
      <c r="H132">
        <f t="shared" si="29"/>
        <v>1.7034068136272545E-2</v>
      </c>
      <c r="J132">
        <f t="shared" si="30"/>
        <v>3.5323031808537131E-4</v>
      </c>
      <c r="K132">
        <f t="shared" si="31"/>
        <v>2.2027540904088721E-7</v>
      </c>
      <c r="L132">
        <f t="shared" si="32"/>
        <v>2.8849200043114297E-4</v>
      </c>
      <c r="N132">
        <f t="shared" si="33"/>
        <v>1.8794422525988164E-2</v>
      </c>
      <c r="O132">
        <f t="shared" si="34"/>
        <v>-4.6933507118143984E-4</v>
      </c>
      <c r="P132">
        <f t="shared" si="35"/>
        <v>1.698505226459851E-2</v>
      </c>
      <c r="R132">
        <f t="shared" si="36"/>
        <v>-8.8208816340487118E-6</v>
      </c>
      <c r="S132">
        <f t="shared" si="37"/>
        <v>3.1922424888685655E-4</v>
      </c>
      <c r="T132">
        <f t="shared" si="38"/>
        <v>-7.9716807136258177E-6</v>
      </c>
    </row>
    <row r="133" spans="1:20" ht="15.75" thickBot="1" x14ac:dyDescent="0.3">
      <c r="A133" s="1">
        <v>41514</v>
      </c>
      <c r="B133" s="4">
        <v>620.5</v>
      </c>
      <c r="C133" s="5">
        <v>4180</v>
      </c>
      <c r="D133" s="3">
        <v>998</v>
      </c>
      <c r="E133" s="2"/>
      <c r="F133">
        <f t="shared" si="27"/>
        <v>-2.7322404371585428E-3</v>
      </c>
      <c r="G133">
        <f t="shared" si="28"/>
        <v>-1.2987012987012988E-2</v>
      </c>
      <c r="H133">
        <f t="shared" si="29"/>
        <v>-1.4807502467917079E-2</v>
      </c>
      <c r="J133">
        <f t="shared" si="30"/>
        <v>1.0739125242136211E-5</v>
      </c>
      <c r="K133">
        <f t="shared" si="31"/>
        <v>1.8756898023220825E-4</v>
      </c>
      <c r="L133">
        <f t="shared" si="32"/>
        <v>2.2071613717460713E-4</v>
      </c>
      <c r="N133">
        <f t="shared" si="33"/>
        <v>-3.2770604575039827E-3</v>
      </c>
      <c r="O133">
        <f t="shared" si="34"/>
        <v>-1.3695582507955193E-2</v>
      </c>
      <c r="P133">
        <f t="shared" si="35"/>
        <v>-1.4856518339591115E-2</v>
      </c>
      <c r="R133">
        <f t="shared" si="36"/>
        <v>4.4881251879303187E-5</v>
      </c>
      <c r="S133">
        <f t="shared" si="37"/>
        <v>4.8685708786856768E-5</v>
      </c>
      <c r="T133">
        <f t="shared" si="38"/>
        <v>2.0346867270081961E-4</v>
      </c>
    </row>
    <row r="134" spans="1:20" ht="15.75" thickBot="1" x14ac:dyDescent="0.3">
      <c r="A134" s="1">
        <v>41513</v>
      </c>
      <c r="B134" s="4">
        <v>622.20000000000005</v>
      </c>
      <c r="C134" s="5">
        <v>4235</v>
      </c>
      <c r="D134" s="3">
        <v>1013</v>
      </c>
      <c r="E134" s="2"/>
      <c r="F134">
        <f t="shared" si="27"/>
        <v>-3.9221741815935726E-2</v>
      </c>
      <c r="G134">
        <f t="shared" si="28"/>
        <v>-8.6610486891385771E-3</v>
      </c>
      <c r="H134">
        <f t="shared" si="29"/>
        <v>-1.6504854368932041E-2</v>
      </c>
      <c r="J134">
        <f t="shared" si="30"/>
        <v>1.5813794402787739E-3</v>
      </c>
      <c r="K134">
        <f t="shared" si="31"/>
        <v>8.7789745402677404E-5</v>
      </c>
      <c r="L134">
        <f t="shared" si="32"/>
        <v>2.7403061994282345E-4</v>
      </c>
      <c r="N134">
        <f t="shared" si="33"/>
        <v>-3.9766561836281168E-2</v>
      </c>
      <c r="O134">
        <f t="shared" si="34"/>
        <v>-9.3696182100807823E-3</v>
      </c>
      <c r="P134">
        <f t="shared" si="35"/>
        <v>-1.6553870240606075E-2</v>
      </c>
      <c r="R134">
        <f t="shared" si="36"/>
        <v>3.7259750193352351E-4</v>
      </c>
      <c r="S134">
        <f t="shared" si="37"/>
        <v>6.582905045528361E-4</v>
      </c>
      <c r="T134">
        <f t="shared" si="38"/>
        <v>1.5510344405369702E-4</v>
      </c>
    </row>
    <row r="135" spans="1:20" ht="15.75" thickBot="1" x14ac:dyDescent="0.3">
      <c r="A135" s="1">
        <v>41512</v>
      </c>
      <c r="B135" s="4">
        <v>647.6</v>
      </c>
      <c r="C135" s="5">
        <v>4272</v>
      </c>
      <c r="D135" s="3">
        <v>1030</v>
      </c>
      <c r="E135" s="2"/>
      <c r="F135">
        <f t="shared" si="27"/>
        <v>-1.1297709923664087E-2</v>
      </c>
      <c r="G135">
        <f t="shared" si="28"/>
        <v>-1.869158878504673E-3</v>
      </c>
      <c r="H135">
        <f t="shared" si="29"/>
        <v>-2.0912547528517109E-2</v>
      </c>
      <c r="J135">
        <f t="shared" si="30"/>
        <v>1.4024551547476232E-4</v>
      </c>
      <c r="K135">
        <f t="shared" si="31"/>
        <v>6.6446837013149651E-6</v>
      </c>
      <c r="L135">
        <f t="shared" si="32"/>
        <v>4.3938714018023289E-4</v>
      </c>
      <c r="N135">
        <f t="shared" si="33"/>
        <v>-1.1842529944009528E-2</v>
      </c>
      <c r="O135">
        <f t="shared" si="34"/>
        <v>-2.5777283994468784E-3</v>
      </c>
      <c r="P135">
        <f t="shared" si="35"/>
        <v>-2.0961563400191143E-2</v>
      </c>
      <c r="R135">
        <f t="shared" si="36"/>
        <v>3.0526825757973412E-5</v>
      </c>
      <c r="S135">
        <f t="shared" si="37"/>
        <v>2.4823794224001778E-4</v>
      </c>
      <c r="T135">
        <f t="shared" si="38"/>
        <v>5.4033217273478983E-5</v>
      </c>
    </row>
    <row r="136" spans="1:20" ht="15.75" thickBot="1" x14ac:dyDescent="0.3">
      <c r="A136" s="1">
        <v>41509</v>
      </c>
      <c r="B136" s="4">
        <v>655</v>
      </c>
      <c r="C136" s="5">
        <v>4280</v>
      </c>
      <c r="D136" s="3">
        <v>1052</v>
      </c>
      <c r="E136" s="2"/>
      <c r="F136">
        <f t="shared" si="27"/>
        <v>-1.3721603903033652E-3</v>
      </c>
      <c r="G136">
        <f t="shared" si="28"/>
        <v>8.2449941107184919E-3</v>
      </c>
      <c r="H136">
        <f t="shared" si="29"/>
        <v>0</v>
      </c>
      <c r="J136">
        <f t="shared" si="30"/>
        <v>3.6748138948112621E-6</v>
      </c>
      <c r="K136">
        <f t="shared" si="31"/>
        <v>5.679769559738467E-5</v>
      </c>
      <c r="L136">
        <f t="shared" si="32"/>
        <v>2.4025556759655422E-9</v>
      </c>
      <c r="N136">
        <f t="shared" si="33"/>
        <v>-1.9169804106488053E-3</v>
      </c>
      <c r="O136">
        <f t="shared" si="34"/>
        <v>7.5364245897762867E-3</v>
      </c>
      <c r="P136">
        <f t="shared" si="35"/>
        <v>-4.9015871674035772E-5</v>
      </c>
      <c r="R136">
        <f t="shared" si="36"/>
        <v>-1.44471783049331E-5</v>
      </c>
      <c r="S136">
        <f t="shared" si="37"/>
        <v>9.3962465810002239E-8</v>
      </c>
      <c r="T136">
        <f t="shared" si="38"/>
        <v>-3.6940442057352215E-7</v>
      </c>
    </row>
    <row r="137" spans="1:20" ht="15.75" thickBot="1" x14ac:dyDescent="0.3">
      <c r="A137" s="1">
        <v>41508</v>
      </c>
      <c r="B137" s="4">
        <v>655.9</v>
      </c>
      <c r="C137" s="5">
        <v>4245</v>
      </c>
      <c r="D137" s="3">
        <v>1052</v>
      </c>
      <c r="E137" s="2"/>
      <c r="F137">
        <f t="shared" si="27"/>
        <v>1.753025131864715E-2</v>
      </c>
      <c r="G137">
        <f t="shared" si="28"/>
        <v>8.0740916646877218E-3</v>
      </c>
      <c r="H137">
        <f t="shared" si="29"/>
        <v>3.8167938931297708E-3</v>
      </c>
      <c r="J137">
        <f t="shared" si="30"/>
        <v>2.885048763893274E-4</v>
      </c>
      <c r="K137">
        <f t="shared" si="31"/>
        <v>5.4250916450005548E-5</v>
      </c>
      <c r="L137">
        <f t="shared" si="32"/>
        <v>1.4196151218964894E-5</v>
      </c>
      <c r="N137">
        <f t="shared" si="33"/>
        <v>1.6985431298301712E-2</v>
      </c>
      <c r="O137">
        <f t="shared" si="34"/>
        <v>7.3655221437455166E-3</v>
      </c>
      <c r="P137">
        <f t="shared" si="35"/>
        <v>3.767778021455735E-3</v>
      </c>
      <c r="R137">
        <f t="shared" si="36"/>
        <v>1.2510657034870941E-4</v>
      </c>
      <c r="S137">
        <f t="shared" si="37"/>
        <v>6.3997334730687535E-5</v>
      </c>
      <c r="T137">
        <f t="shared" si="38"/>
        <v>2.7751652449749886E-5</v>
      </c>
    </row>
    <row r="138" spans="1:20" ht="15.75" thickBot="1" x14ac:dyDescent="0.3">
      <c r="A138" s="1">
        <v>41507</v>
      </c>
      <c r="B138" s="4">
        <v>644.6</v>
      </c>
      <c r="C138" s="5">
        <v>4211</v>
      </c>
      <c r="D138" s="3">
        <v>1048</v>
      </c>
      <c r="E138" s="2"/>
      <c r="F138">
        <f t="shared" si="27"/>
        <v>1.2426219322772107E-3</v>
      </c>
      <c r="G138">
        <f t="shared" si="28"/>
        <v>-3.3136094674556214E-3</v>
      </c>
      <c r="H138">
        <f t="shared" si="29"/>
        <v>-1.8726591760299626E-2</v>
      </c>
      <c r="J138">
        <f t="shared" si="30"/>
        <v>4.8692750829563471E-7</v>
      </c>
      <c r="K138">
        <f t="shared" si="31"/>
        <v>1.6177923814708963E-5</v>
      </c>
      <c r="L138">
        <f t="shared" si="32"/>
        <v>3.5252344194982758E-4</v>
      </c>
      <c r="N138">
        <f t="shared" si="33"/>
        <v>6.9780191193177072E-4</v>
      </c>
      <c r="O138">
        <f t="shared" si="34"/>
        <v>-4.0221789883978266E-3</v>
      </c>
      <c r="P138">
        <f t="shared" si="35"/>
        <v>-1.8775607631973661E-2</v>
      </c>
      <c r="R138">
        <f t="shared" si="36"/>
        <v>-2.8066841882357987E-6</v>
      </c>
      <c r="S138">
        <f t="shared" si="37"/>
        <v>-1.3101654903271967E-5</v>
      </c>
      <c r="T138">
        <f t="shared" si="38"/>
        <v>7.5518854511726329E-5</v>
      </c>
    </row>
    <row r="139" spans="1:20" ht="15.75" thickBot="1" x14ac:dyDescent="0.3">
      <c r="A139" s="1">
        <v>41506</v>
      </c>
      <c r="B139" s="4">
        <v>643.79999999999995</v>
      </c>
      <c r="C139" s="5">
        <v>4225</v>
      </c>
      <c r="D139" s="3">
        <v>1068</v>
      </c>
      <c r="E139" s="2"/>
      <c r="F139">
        <f t="shared" si="27"/>
        <v>-3.8099506947557149E-2</v>
      </c>
      <c r="G139">
        <f t="shared" si="28"/>
        <v>-3.5377358490566039E-3</v>
      </c>
      <c r="H139">
        <f t="shared" si="29"/>
        <v>-1.6574585635359115E-2</v>
      </c>
      <c r="J139">
        <f t="shared" si="30"/>
        <v>1.4933840068021634E-3</v>
      </c>
      <c r="K139">
        <f t="shared" si="31"/>
        <v>1.8031109295280722E-5</v>
      </c>
      <c r="L139">
        <f t="shared" si="32"/>
        <v>2.7634412706463484E-4</v>
      </c>
      <c r="N139">
        <f t="shared" si="33"/>
        <v>-3.8644326967902591E-2</v>
      </c>
      <c r="O139">
        <f t="shared" si="34"/>
        <v>-4.2463053699988091E-3</v>
      </c>
      <c r="P139">
        <f t="shared" si="35"/>
        <v>-1.662360150703315E-2</v>
      </c>
      <c r="R139">
        <f t="shared" si="36"/>
        <v>1.6409561312379458E-4</v>
      </c>
      <c r="S139">
        <f t="shared" si="37"/>
        <v>6.424078920219073E-4</v>
      </c>
      <c r="T139">
        <f t="shared" si="38"/>
        <v>7.0588888348035157E-5</v>
      </c>
    </row>
    <row r="140" spans="1:20" ht="15.75" thickBot="1" x14ac:dyDescent="0.3">
      <c r="A140" s="1">
        <v>41505</v>
      </c>
      <c r="B140" s="4">
        <v>669.3</v>
      </c>
      <c r="C140" s="5">
        <v>4240</v>
      </c>
      <c r="D140" s="3">
        <v>1086</v>
      </c>
      <c r="E140" s="2"/>
      <c r="F140">
        <f t="shared" si="27"/>
        <v>-3.2244071717756027E-2</v>
      </c>
      <c r="G140">
        <f t="shared" si="28"/>
        <v>5.9311981020166073E-3</v>
      </c>
      <c r="H140">
        <f t="shared" si="29"/>
        <v>0</v>
      </c>
      <c r="J140">
        <f t="shared" si="30"/>
        <v>1.0751114214129387E-3</v>
      </c>
      <c r="K140">
        <f t="shared" si="31"/>
        <v>2.7275849295855223E-5</v>
      </c>
      <c r="L140">
        <f t="shared" si="32"/>
        <v>2.4025556759655422E-9</v>
      </c>
      <c r="N140">
        <f t="shared" si="33"/>
        <v>-3.2788891738101469E-2</v>
      </c>
      <c r="O140">
        <f t="shared" si="34"/>
        <v>5.2226285810744021E-3</v>
      </c>
      <c r="P140">
        <f t="shared" si="35"/>
        <v>-4.9015871674035772E-5</v>
      </c>
      <c r="R140">
        <f t="shared" si="36"/>
        <v>-1.7124420313316307E-4</v>
      </c>
      <c r="S140">
        <f t="shared" si="37"/>
        <v>1.6071761097686334E-6</v>
      </c>
      <c r="T140">
        <f t="shared" si="38"/>
        <v>-2.5599169233109443E-7</v>
      </c>
    </row>
    <row r="141" spans="1:20" ht="15.75" thickBot="1" x14ac:dyDescent="0.3">
      <c r="A141" s="1">
        <v>41502</v>
      </c>
      <c r="B141" s="4">
        <v>691.6</v>
      </c>
      <c r="C141" s="5">
        <v>4215</v>
      </c>
      <c r="D141" s="3">
        <v>1086</v>
      </c>
      <c r="E141" s="2"/>
      <c r="F141">
        <f t="shared" si="27"/>
        <v>3.7037037037037104E-2</v>
      </c>
      <c r="G141">
        <f t="shared" si="28"/>
        <v>1.1876484560570072E-3</v>
      </c>
      <c r="H141">
        <f t="shared" si="29"/>
        <v>2.35626767200754E-2</v>
      </c>
      <c r="J141">
        <f t="shared" si="30"/>
        <v>1.3316819027933205E-3</v>
      </c>
      <c r="K141">
        <f t="shared" si="31"/>
        <v>2.2951662607073244E-7</v>
      </c>
      <c r="L141">
        <f t="shared" si="32"/>
        <v>5.5289224649364324E-4</v>
      </c>
      <c r="N141">
        <f t="shared" si="33"/>
        <v>3.6492217016691662E-2</v>
      </c>
      <c r="O141">
        <f t="shared" si="34"/>
        <v>4.7907893511480175E-4</v>
      </c>
      <c r="P141">
        <f t="shared" si="35"/>
        <v>2.3513660848401365E-2</v>
      </c>
      <c r="R141">
        <f t="shared" si="36"/>
        <v>1.7482652468334891E-5</v>
      </c>
      <c r="S141">
        <f t="shared" si="37"/>
        <v>8.5806561453674883E-4</v>
      </c>
      <c r="T141">
        <f t="shared" si="38"/>
        <v>1.1264899599902732E-5</v>
      </c>
    </row>
    <row r="142" spans="1:20" ht="15.75" thickBot="1" x14ac:dyDescent="0.3">
      <c r="A142" s="1">
        <v>41501</v>
      </c>
      <c r="B142" s="4">
        <v>666.9</v>
      </c>
      <c r="C142" s="5">
        <v>4210</v>
      </c>
      <c r="D142" s="3">
        <v>1061</v>
      </c>
      <c r="E142" s="2"/>
      <c r="F142">
        <f t="shared" si="27"/>
        <v>-1.4918759231905498E-2</v>
      </c>
      <c r="G142">
        <f t="shared" si="28"/>
        <v>-2.0246683732836862E-2</v>
      </c>
      <c r="H142">
        <f t="shared" si="29"/>
        <v>0</v>
      </c>
      <c r="J142">
        <f t="shared" si="30"/>
        <v>2.3912228329064569E-4</v>
      </c>
      <c r="K142">
        <f t="shared" si="31"/>
        <v>4.3912263893001817E-4</v>
      </c>
      <c r="L142">
        <f t="shared" si="32"/>
        <v>2.4025556759655422E-9</v>
      </c>
      <c r="N142">
        <f t="shared" si="33"/>
        <v>-1.5463579252250939E-2</v>
      </c>
      <c r="O142">
        <f t="shared" si="34"/>
        <v>-2.0955253253779067E-2</v>
      </c>
      <c r="P142">
        <f t="shared" si="35"/>
        <v>-4.9015871674035772E-5</v>
      </c>
      <c r="R142">
        <f t="shared" si="36"/>
        <v>3.2404321944080194E-4</v>
      </c>
      <c r="S142">
        <f t="shared" si="37"/>
        <v>7.5796081624961409E-7</v>
      </c>
      <c r="T142">
        <f t="shared" si="38"/>
        <v>1.0271400043841554E-6</v>
      </c>
    </row>
    <row r="143" spans="1:20" ht="15.75" thickBot="1" x14ac:dyDescent="0.3">
      <c r="A143" s="1">
        <v>41500</v>
      </c>
      <c r="B143" s="4">
        <v>677</v>
      </c>
      <c r="C143" s="5">
        <v>4297</v>
      </c>
      <c r="D143" s="3">
        <v>1061</v>
      </c>
      <c r="E143" s="2"/>
      <c r="F143">
        <f t="shared" si="27"/>
        <v>-4.4117647058823529E-3</v>
      </c>
      <c r="G143">
        <f t="shared" si="28"/>
        <v>6.5589130944014992E-3</v>
      </c>
      <c r="H143">
        <f t="shared" si="29"/>
        <v>-2.7497708524289642E-2</v>
      </c>
      <c r="J143">
        <f t="shared" si="30"/>
        <v>2.4567732148274648E-5</v>
      </c>
      <c r="K143">
        <f t="shared" si="31"/>
        <v>3.422651992751646E-5</v>
      </c>
      <c r="L143">
        <f t="shared" si="32"/>
        <v>7.5882202494718042E-4</v>
      </c>
      <c r="N143">
        <f t="shared" si="33"/>
        <v>-4.9565847262277932E-3</v>
      </c>
      <c r="O143">
        <f t="shared" si="34"/>
        <v>5.850343573459294E-3</v>
      </c>
      <c r="P143">
        <f t="shared" si="35"/>
        <v>-2.7546724395963677E-2</v>
      </c>
      <c r="R143">
        <f t="shared" si="36"/>
        <v>-2.8997723599393265E-5</v>
      </c>
      <c r="S143">
        <f t="shared" si="37"/>
        <v>1.365376733986401E-4</v>
      </c>
      <c r="T143">
        <f t="shared" si="38"/>
        <v>-1.6115780203978044E-4</v>
      </c>
    </row>
    <row r="144" spans="1:20" ht="15.75" thickBot="1" x14ac:dyDescent="0.3">
      <c r="A144" s="1">
        <v>41499</v>
      </c>
      <c r="B144" s="4">
        <v>680</v>
      </c>
      <c r="C144" s="5">
        <v>4269</v>
      </c>
      <c r="D144" s="3">
        <v>1091</v>
      </c>
      <c r="E144" s="2"/>
      <c r="F144">
        <f t="shared" si="27"/>
        <v>2.3479831426851328E-2</v>
      </c>
      <c r="G144">
        <f t="shared" si="28"/>
        <v>-7.2093023255813951E-3</v>
      </c>
      <c r="H144">
        <f t="shared" si="29"/>
        <v>1.7723880597014924E-2</v>
      </c>
      <c r="J144">
        <f t="shared" si="30"/>
        <v>5.2601474821655522E-4</v>
      </c>
      <c r="K144">
        <f t="shared" si="31"/>
        <v>6.2692694577971055E-5</v>
      </c>
      <c r="L144">
        <f t="shared" si="32"/>
        <v>3.1240084305909969E-4</v>
      </c>
      <c r="N144">
        <f t="shared" si="33"/>
        <v>2.293501140650589E-2</v>
      </c>
      <c r="O144">
        <f t="shared" si="34"/>
        <v>-7.9178718465236012E-3</v>
      </c>
      <c r="P144">
        <f t="shared" si="35"/>
        <v>1.767486472534089E-2</v>
      </c>
      <c r="R144">
        <f t="shared" si="36"/>
        <v>-1.8159648111527063E-4</v>
      </c>
      <c r="S144">
        <f t="shared" si="37"/>
        <v>4.0537322408414192E-4</v>
      </c>
      <c r="T144">
        <f t="shared" si="38"/>
        <v>-1.3994731379988974E-4</v>
      </c>
    </row>
    <row r="145" spans="1:20" ht="15.75" thickBot="1" x14ac:dyDescent="0.3">
      <c r="A145" s="1">
        <v>41498</v>
      </c>
      <c r="B145" s="4">
        <v>664.4</v>
      </c>
      <c r="C145" s="5">
        <v>4300</v>
      </c>
      <c r="D145" s="3">
        <v>1072</v>
      </c>
      <c r="E145" s="2"/>
      <c r="F145">
        <f t="shared" si="27"/>
        <v>-1.5028554253080854E-3</v>
      </c>
      <c r="G145">
        <f t="shared" si="28"/>
        <v>2.3261223540358222E-4</v>
      </c>
      <c r="H145">
        <f t="shared" si="29"/>
        <v>-9.242144177449169E-3</v>
      </c>
      <c r="J145">
        <f t="shared" si="30"/>
        <v>4.1929747307323641E-6</v>
      </c>
      <c r="K145">
        <f t="shared" si="31"/>
        <v>2.2653533765729448E-7</v>
      </c>
      <c r="L145">
        <f t="shared" si="32"/>
        <v>8.6325655058423125E-5</v>
      </c>
      <c r="N145">
        <f t="shared" si="33"/>
        <v>-2.0476754456535255E-3</v>
      </c>
      <c r="O145">
        <f t="shared" si="34"/>
        <v>-4.7595728553862318E-4</v>
      </c>
      <c r="P145">
        <f t="shared" si="35"/>
        <v>-9.2911600491232052E-3</v>
      </c>
      <c r="R145">
        <f t="shared" si="36"/>
        <v>9.7460604677734254E-7</v>
      </c>
      <c r="S145">
        <f t="shared" si="37"/>
        <v>1.9025280294226592E-5</v>
      </c>
      <c r="T145">
        <f t="shared" si="38"/>
        <v>4.4221953164855813E-6</v>
      </c>
    </row>
    <row r="146" spans="1:20" ht="15.75" thickBot="1" x14ac:dyDescent="0.3">
      <c r="A146" s="1">
        <v>41495</v>
      </c>
      <c r="B146" s="4">
        <v>665.4</v>
      </c>
      <c r="C146" s="5">
        <v>4299</v>
      </c>
      <c r="D146" s="3">
        <v>1082</v>
      </c>
      <c r="E146" s="2"/>
      <c r="F146">
        <f t="shared" si="27"/>
        <v>1.7742428877332555E-2</v>
      </c>
      <c r="G146">
        <f t="shared" si="28"/>
        <v>1.1529411764705882E-2</v>
      </c>
      <c r="H146">
        <f t="shared" si="29"/>
        <v>-1.8450184501845018E-3</v>
      </c>
      <c r="J146">
        <f t="shared" si="30"/>
        <v>2.9575775039792171E-4</v>
      </c>
      <c r="K146">
        <f t="shared" si="31"/>
        <v>1.1709062686442051E-4</v>
      </c>
      <c r="L146">
        <f t="shared" si="32"/>
        <v>3.5873660123781304E-6</v>
      </c>
      <c r="N146">
        <f t="shared" si="33"/>
        <v>1.7197608856987116E-2</v>
      </c>
      <c r="O146">
        <f t="shared" si="34"/>
        <v>1.0820842243763677E-2</v>
      </c>
      <c r="P146">
        <f t="shared" si="35"/>
        <v>-1.8940343218585376E-3</v>
      </c>
      <c r="R146">
        <f t="shared" si="36"/>
        <v>1.8609261241141054E-4</v>
      </c>
      <c r="S146">
        <f t="shared" si="37"/>
        <v>-3.2572861429031974E-5</v>
      </c>
      <c r="T146">
        <f t="shared" si="38"/>
        <v>-2.0495046601105153E-5</v>
      </c>
    </row>
    <row r="147" spans="1:20" ht="15.75" thickBot="1" x14ac:dyDescent="0.3">
      <c r="A147" s="1">
        <v>41494</v>
      </c>
      <c r="B147" s="4">
        <v>653.79999999999995</v>
      </c>
      <c r="C147" s="5">
        <v>4250</v>
      </c>
      <c r="D147" s="3">
        <v>1084</v>
      </c>
      <c r="E147" s="2"/>
      <c r="F147">
        <f t="shared" si="27"/>
        <v>3.1230283911671854E-2</v>
      </c>
      <c r="G147">
        <f t="shared" si="28"/>
        <v>3.1553398058252427E-2</v>
      </c>
      <c r="H147">
        <f t="shared" si="29"/>
        <v>8.3720930232558145E-3</v>
      </c>
      <c r="J147">
        <f t="shared" si="30"/>
        <v>9.4159769422589722E-4</v>
      </c>
      <c r="K147">
        <f t="shared" si="31"/>
        <v>9.5140344749606708E-4</v>
      </c>
      <c r="L147">
        <f t="shared" si="32"/>
        <v>6.9273613271182642E-5</v>
      </c>
      <c r="N147">
        <f t="shared" si="33"/>
        <v>3.0685463891326415E-2</v>
      </c>
      <c r="O147">
        <f t="shared" si="34"/>
        <v>3.0844828537310222E-2</v>
      </c>
      <c r="P147">
        <f t="shared" si="35"/>
        <v>8.3230771515817783E-3</v>
      </c>
      <c r="R147">
        <f t="shared" si="36"/>
        <v>9.464878723157874E-4</v>
      </c>
      <c r="S147">
        <f t="shared" si="37"/>
        <v>2.5539748339958656E-4</v>
      </c>
      <c r="T147">
        <f t="shared" si="38"/>
        <v>2.5672388764334429E-4</v>
      </c>
    </row>
    <row r="148" spans="1:20" ht="15.75" thickBot="1" x14ac:dyDescent="0.3">
      <c r="A148" s="1">
        <v>41493</v>
      </c>
      <c r="B148" s="4">
        <v>634</v>
      </c>
      <c r="C148" s="5">
        <v>4120</v>
      </c>
      <c r="D148" s="3">
        <v>1075</v>
      </c>
      <c r="E148" s="2"/>
      <c r="F148">
        <f t="shared" si="27"/>
        <v>1.1971268954509178E-2</v>
      </c>
      <c r="G148">
        <f t="shared" si="28"/>
        <v>4.1719342604298354E-2</v>
      </c>
      <c r="H148">
        <f t="shared" si="29"/>
        <v>5.6127221702525721E-3</v>
      </c>
      <c r="J148">
        <f t="shared" si="30"/>
        <v>1.3056373524505163E-4</v>
      </c>
      <c r="K148">
        <f t="shared" si="31"/>
        <v>1.6818835088945293E-3</v>
      </c>
      <c r="L148">
        <f t="shared" si="32"/>
        <v>3.0954827776842482E-5</v>
      </c>
      <c r="N148">
        <f t="shared" si="33"/>
        <v>1.1426448934163738E-2</v>
      </c>
      <c r="O148">
        <f t="shared" si="34"/>
        <v>4.1010773083356149E-2</v>
      </c>
      <c r="P148">
        <f t="shared" si="35"/>
        <v>5.5637062985785368E-3</v>
      </c>
      <c r="R148">
        <f t="shared" si="36"/>
        <v>4.6860750438754579E-4</v>
      </c>
      <c r="S148">
        <f t="shared" si="37"/>
        <v>6.3573405905392803E-5</v>
      </c>
      <c r="T148">
        <f t="shared" si="38"/>
        <v>2.2817189651344372E-4</v>
      </c>
    </row>
    <row r="149" spans="1:20" ht="15.75" thickBot="1" x14ac:dyDescent="0.3">
      <c r="A149" s="1">
        <v>41492</v>
      </c>
      <c r="B149" s="4">
        <v>626.5</v>
      </c>
      <c r="C149" s="5">
        <v>3955</v>
      </c>
      <c r="D149" s="3">
        <v>1069</v>
      </c>
      <c r="E149" s="2"/>
      <c r="F149">
        <f t="shared" si="27"/>
        <v>4.8115477145148355E-3</v>
      </c>
      <c r="G149">
        <f t="shared" si="28"/>
        <v>1.4102564102564103E-2</v>
      </c>
      <c r="H149">
        <f t="shared" si="29"/>
        <v>-4.6554934823091251E-3</v>
      </c>
      <c r="J149">
        <f t="shared" si="30"/>
        <v>1.8204965216192085E-5</v>
      </c>
      <c r="K149">
        <f t="shared" si="31"/>
        <v>1.7939909085251676E-4</v>
      </c>
      <c r="L149">
        <f t="shared" si="32"/>
        <v>2.2132408261715054E-5</v>
      </c>
      <c r="N149">
        <f t="shared" si="33"/>
        <v>4.2667276941693952E-3</v>
      </c>
      <c r="O149">
        <f t="shared" si="34"/>
        <v>1.3393994581621898E-2</v>
      </c>
      <c r="P149">
        <f t="shared" si="35"/>
        <v>-4.7045093539831604E-3</v>
      </c>
      <c r="R149">
        <f t="shared" si="36"/>
        <v>5.7148527616960974E-5</v>
      </c>
      <c r="S149">
        <f t="shared" si="37"/>
        <v>-2.0072860348118923E-5</v>
      </c>
      <c r="T149">
        <f t="shared" si="38"/>
        <v>-6.3012172796439984E-5</v>
      </c>
    </row>
    <row r="150" spans="1:20" ht="15.75" thickBot="1" x14ac:dyDescent="0.3">
      <c r="A150" s="1">
        <v>41491</v>
      </c>
      <c r="B150" s="4">
        <v>623.5</v>
      </c>
      <c r="C150" s="5">
        <v>3900</v>
      </c>
      <c r="D150" s="3">
        <v>1074</v>
      </c>
      <c r="E150" s="2"/>
      <c r="F150">
        <f t="shared" si="27"/>
        <v>5.6451612903225803E-3</v>
      </c>
      <c r="G150">
        <f t="shared" si="28"/>
        <v>-3.2258064516129031E-2</v>
      </c>
      <c r="H150">
        <f t="shared" si="29"/>
        <v>2.2857142857142857E-2</v>
      </c>
      <c r="J150">
        <f t="shared" si="30"/>
        <v>2.6013481070232027E-5</v>
      </c>
      <c r="K150">
        <f t="shared" si="31"/>
        <v>1.0867989597341838E-3</v>
      </c>
      <c r="L150">
        <f t="shared" si="32"/>
        <v>5.2021065658527108E-4</v>
      </c>
      <c r="N150">
        <f t="shared" si="33"/>
        <v>5.10034126997714E-3</v>
      </c>
      <c r="O150">
        <f t="shared" si="34"/>
        <v>-3.2966634037071237E-2</v>
      </c>
      <c r="P150">
        <f t="shared" si="35"/>
        <v>2.2808126985468823E-2</v>
      </c>
      <c r="R150">
        <f t="shared" si="36"/>
        <v>-1.6814108411150751E-4</v>
      </c>
      <c r="S150">
        <f t="shared" si="37"/>
        <v>1.1632923135486593E-4</v>
      </c>
      <c r="T150">
        <f t="shared" si="38"/>
        <v>-7.5190717540099951E-4</v>
      </c>
    </row>
    <row r="151" spans="1:20" ht="15.75" thickBot="1" x14ac:dyDescent="0.3">
      <c r="A151" s="1">
        <v>41488</v>
      </c>
      <c r="B151" s="4">
        <v>620</v>
      </c>
      <c r="C151" s="5">
        <v>4030</v>
      </c>
      <c r="D151" s="3">
        <v>1050</v>
      </c>
      <c r="E151" s="2"/>
      <c r="F151">
        <f t="shared" si="27"/>
        <v>1.340307289964048E-2</v>
      </c>
      <c r="G151">
        <f t="shared" si="28"/>
        <v>5.9910134797803291E-3</v>
      </c>
      <c r="H151">
        <f t="shared" si="29"/>
        <v>3.1434184675834968E-2</v>
      </c>
      <c r="J151">
        <f t="shared" si="30"/>
        <v>1.6533466710789919E-4</v>
      </c>
      <c r="K151">
        <f t="shared" si="31"/>
        <v>2.790421417826539E-5</v>
      </c>
      <c r="L151">
        <f t="shared" si="32"/>
        <v>9.8502882086567642E-4</v>
      </c>
      <c r="N151">
        <f t="shared" si="33"/>
        <v>1.285825287929504E-2</v>
      </c>
      <c r="O151">
        <f t="shared" si="34"/>
        <v>5.2824439588381239E-3</v>
      </c>
      <c r="P151">
        <f t="shared" si="35"/>
        <v>3.138516880416093E-2</v>
      </c>
      <c r="R151">
        <f t="shared" si="36"/>
        <v>6.7923000243445001E-5</v>
      </c>
      <c r="S151">
        <f t="shared" si="37"/>
        <v>4.0355843714326314E-4</v>
      </c>
      <c r="T151">
        <f t="shared" si="38"/>
        <v>1.6579039534665466E-4</v>
      </c>
    </row>
    <row r="152" spans="1:20" ht="15.75" thickBot="1" x14ac:dyDescent="0.3">
      <c r="A152" s="1">
        <v>41487</v>
      </c>
      <c r="B152" s="4">
        <v>611.79999999999995</v>
      </c>
      <c r="C152" s="5">
        <v>4006</v>
      </c>
      <c r="D152" s="3">
        <v>1018</v>
      </c>
      <c r="E152" s="2"/>
      <c r="F152">
        <f t="shared" si="27"/>
        <v>3.1355360755225735E-2</v>
      </c>
      <c r="G152">
        <f t="shared" si="28"/>
        <v>5.4210526315789473E-2</v>
      </c>
      <c r="H152">
        <f t="shared" si="29"/>
        <v>5.9288537549407111E-3</v>
      </c>
      <c r="J152">
        <f t="shared" si="30"/>
        <v>9.4928942037571804E-4</v>
      </c>
      <c r="K152">
        <f t="shared" si="31"/>
        <v>2.8624593808777039E-3</v>
      </c>
      <c r="L152">
        <f t="shared" si="32"/>
        <v>3.4572493533497944E-5</v>
      </c>
      <c r="N152">
        <f t="shared" si="33"/>
        <v>3.0810540734880296E-2</v>
      </c>
      <c r="O152">
        <f t="shared" si="34"/>
        <v>5.3501956794847268E-2</v>
      </c>
      <c r="P152">
        <f t="shared" si="35"/>
        <v>5.8798378832666757E-3</v>
      </c>
      <c r="R152">
        <f t="shared" si="36"/>
        <v>1.6484242192234475E-3</v>
      </c>
      <c r="S152">
        <f t="shared" si="37"/>
        <v>1.8116098461688025E-4</v>
      </c>
      <c r="T152">
        <f t="shared" si="38"/>
        <v>3.1458283239123991E-4</v>
      </c>
    </row>
    <row r="153" spans="1:20" ht="15.75" thickBot="1" x14ac:dyDescent="0.3">
      <c r="A153" s="1">
        <v>41486</v>
      </c>
      <c r="B153" s="4">
        <v>593.20000000000005</v>
      </c>
      <c r="C153" s="5">
        <v>3800</v>
      </c>
      <c r="D153" s="3">
        <v>1012</v>
      </c>
      <c r="E153" s="2"/>
      <c r="F153">
        <f t="shared" si="27"/>
        <v>6.4472344757381551E-3</v>
      </c>
      <c r="G153">
        <f t="shared" si="28"/>
        <v>0</v>
      </c>
      <c r="H153">
        <f t="shared" si="29"/>
        <v>1.098901098901099E-2</v>
      </c>
      <c r="J153">
        <f t="shared" si="30"/>
        <v>3.483849640322888E-5</v>
      </c>
      <c r="K153">
        <f t="shared" si="31"/>
        <v>5.0207076600826648E-7</v>
      </c>
      <c r="L153">
        <f t="shared" si="32"/>
        <v>1.1968349316735638E-4</v>
      </c>
      <c r="N153">
        <f t="shared" si="33"/>
        <v>5.9024144553927148E-3</v>
      </c>
      <c r="O153">
        <f t="shared" si="34"/>
        <v>-7.0856952094220543E-4</v>
      </c>
      <c r="P153">
        <f t="shared" si="35"/>
        <v>1.0939995117336954E-2</v>
      </c>
      <c r="R153">
        <f t="shared" si="36"/>
        <v>-4.1822709830599641E-6</v>
      </c>
      <c r="S153">
        <f t="shared" si="37"/>
        <v>6.4572385322495351E-5</v>
      </c>
      <c r="T153">
        <f t="shared" si="38"/>
        <v>-7.7517470994015111E-6</v>
      </c>
    </row>
    <row r="154" spans="1:20" ht="15.75" thickBot="1" x14ac:dyDescent="0.3">
      <c r="A154" s="1">
        <v>41485</v>
      </c>
      <c r="B154" s="4">
        <v>589.4</v>
      </c>
      <c r="C154" s="5">
        <v>3800</v>
      </c>
      <c r="D154" s="3">
        <v>1001</v>
      </c>
      <c r="E154" s="2"/>
      <c r="F154">
        <f t="shared" si="27"/>
        <v>2.8926322953886875E-3</v>
      </c>
      <c r="G154">
        <f t="shared" si="28"/>
        <v>2.7027027027027029E-2</v>
      </c>
      <c r="H154">
        <f t="shared" si="29"/>
        <v>0</v>
      </c>
      <c r="J154">
        <f t="shared" si="30"/>
        <v>5.5122224788437506E-6</v>
      </c>
      <c r="K154">
        <f t="shared" si="31"/>
        <v>6.9266120549959262E-4</v>
      </c>
      <c r="L154">
        <f t="shared" si="32"/>
        <v>2.4025556759655422E-9</v>
      </c>
      <c r="N154">
        <f t="shared" si="33"/>
        <v>2.3478122750432476E-3</v>
      </c>
      <c r="O154">
        <f t="shared" si="34"/>
        <v>2.6318457506084823E-2</v>
      </c>
      <c r="P154">
        <f t="shared" si="35"/>
        <v>-4.9015871674035772E-5</v>
      </c>
      <c r="R154">
        <f t="shared" si="36"/>
        <v>6.1790797592990043E-5</v>
      </c>
      <c r="S154">
        <f t="shared" si="37"/>
        <v>-1.150800651882458E-7</v>
      </c>
      <c r="T154">
        <f t="shared" si="38"/>
        <v>-1.2900221357768172E-6</v>
      </c>
    </row>
    <row r="155" spans="1:20" ht="15.75" thickBot="1" x14ac:dyDescent="0.3">
      <c r="A155" s="1">
        <v>41484</v>
      </c>
      <c r="B155" s="4">
        <v>587.70000000000005</v>
      </c>
      <c r="C155" s="5">
        <v>3700</v>
      </c>
      <c r="D155" s="3">
        <v>1001</v>
      </c>
      <c r="E155" s="2"/>
      <c r="F155">
        <f t="shared" si="27"/>
        <v>5.1072522982646956E-4</v>
      </c>
      <c r="G155">
        <f t="shared" si="28"/>
        <v>1.7321968655485291E-2</v>
      </c>
      <c r="H155">
        <f t="shared" si="29"/>
        <v>-5.9582919563058593E-3</v>
      </c>
      <c r="J155">
        <f t="shared" si="30"/>
        <v>1.1624547405324744E-9</v>
      </c>
      <c r="K155">
        <f t="shared" si="31"/>
        <v>2.7600503080363694E-4</v>
      </c>
      <c r="L155">
        <f t="shared" si="32"/>
        <v>3.6087747340108521E-5</v>
      </c>
      <c r="N155">
        <f t="shared" si="33"/>
        <v>-3.4094790518970409E-5</v>
      </c>
      <c r="O155">
        <f t="shared" si="34"/>
        <v>1.6613399134543086E-2</v>
      </c>
      <c r="P155">
        <f t="shared" si="35"/>
        <v>-6.0073078279798946E-3</v>
      </c>
      <c r="R155">
        <f t="shared" si="36"/>
        <v>-5.6643036330029077E-7</v>
      </c>
      <c r="S155">
        <f t="shared" si="37"/>
        <v>2.0481790197794563E-7</v>
      </c>
      <c r="T155">
        <f t="shared" si="38"/>
        <v>-9.9801802670295087E-5</v>
      </c>
    </row>
    <row r="156" spans="1:20" ht="15.75" thickBot="1" x14ac:dyDescent="0.3">
      <c r="A156" s="1">
        <v>41481</v>
      </c>
      <c r="B156" s="4">
        <v>587.4</v>
      </c>
      <c r="C156" s="5">
        <v>3637</v>
      </c>
      <c r="D156" s="3">
        <v>1007</v>
      </c>
      <c r="E156" s="2"/>
      <c r="F156">
        <f t="shared" si="27"/>
        <v>2.513089005235598E-2</v>
      </c>
      <c r="G156">
        <f t="shared" si="28"/>
        <v>-1.2757871878393051E-2</v>
      </c>
      <c r="H156">
        <f t="shared" si="29"/>
        <v>9.9403578528827028E-4</v>
      </c>
      <c r="J156">
        <f t="shared" si="30"/>
        <v>6.0447483961892682E-4</v>
      </c>
      <c r="K156">
        <f t="shared" si="31"/>
        <v>1.8134504396173052E-4</v>
      </c>
      <c r="L156">
        <f t="shared" si="32"/>
        <v>8.9306263712745513E-7</v>
      </c>
      <c r="N156">
        <f t="shared" si="33"/>
        <v>2.4586070032010542E-2</v>
      </c>
      <c r="O156">
        <f t="shared" si="34"/>
        <v>-1.3466441399335257E-2</v>
      </c>
      <c r="P156">
        <f t="shared" si="35"/>
        <v>9.4501991361423446E-4</v>
      </c>
      <c r="R156">
        <f t="shared" si="36"/>
        <v>-3.3108687132602264E-4</v>
      </c>
      <c r="S156">
        <f t="shared" si="37"/>
        <v>2.3234325777764121E-5</v>
      </c>
      <c r="T156">
        <f t="shared" si="38"/>
        <v>-1.2726055287890954E-5</v>
      </c>
    </row>
    <row r="157" spans="1:20" ht="15.75" thickBot="1" x14ac:dyDescent="0.3">
      <c r="A157" s="1">
        <v>41480</v>
      </c>
      <c r="B157" s="4">
        <v>573</v>
      </c>
      <c r="C157" s="5">
        <v>3684</v>
      </c>
      <c r="D157" s="3">
        <v>1006</v>
      </c>
      <c r="E157" s="2"/>
      <c r="F157">
        <f t="shared" si="27"/>
        <v>-3.4782608695652175E-3</v>
      </c>
      <c r="G157">
        <f t="shared" si="28"/>
        <v>-2.1668472372697724E-3</v>
      </c>
      <c r="H157">
        <f t="shared" si="29"/>
        <v>-9.930486593843098E-4</v>
      </c>
      <c r="J157">
        <f t="shared" si="30"/>
        <v>1.6185179846764327E-5</v>
      </c>
      <c r="K157">
        <f t="shared" si="31"/>
        <v>8.2680215334062814E-6</v>
      </c>
      <c r="L157">
        <f t="shared" si="32"/>
        <v>1.0858984868898497E-6</v>
      </c>
      <c r="N157">
        <f t="shared" si="33"/>
        <v>-4.0230808899106574E-3</v>
      </c>
      <c r="O157">
        <f t="shared" si="34"/>
        <v>-2.875416758211978E-3</v>
      </c>
      <c r="P157">
        <f t="shared" si="35"/>
        <v>-1.0420645310583456E-3</v>
      </c>
      <c r="R157">
        <f t="shared" si="36"/>
        <v>1.1568034210491461E-5</v>
      </c>
      <c r="S157">
        <f t="shared" si="37"/>
        <v>4.1923099009545413E-6</v>
      </c>
      <c r="T157">
        <f t="shared" si="38"/>
        <v>2.9963698157434731E-6</v>
      </c>
    </row>
    <row r="158" spans="1:20" ht="15.75" thickBot="1" x14ac:dyDescent="0.3">
      <c r="A158" s="1">
        <v>41479</v>
      </c>
      <c r="B158" s="4">
        <v>575</v>
      </c>
      <c r="C158" s="5">
        <v>3692</v>
      </c>
      <c r="D158" s="3">
        <v>1007</v>
      </c>
      <c r="E158" s="2"/>
      <c r="F158">
        <f t="shared" si="27"/>
        <v>4.5454545454545456E-2</v>
      </c>
      <c r="G158">
        <f t="shared" si="28"/>
        <v>3.128491620111732E-2</v>
      </c>
      <c r="H158">
        <f t="shared" si="29"/>
        <v>-4.940711462450593E-3</v>
      </c>
      <c r="J158">
        <f t="shared" si="30"/>
        <v>2.0168834385752318E-3</v>
      </c>
      <c r="K158">
        <f t="shared" si="31"/>
        <v>9.3491297630625577E-4</v>
      </c>
      <c r="L158">
        <f t="shared" si="32"/>
        <v>2.489737886891047E-5</v>
      </c>
      <c r="N158">
        <f t="shared" si="33"/>
        <v>4.4909725434200014E-2</v>
      </c>
      <c r="O158">
        <f t="shared" si="34"/>
        <v>3.0576346680175115E-2</v>
      </c>
      <c r="P158">
        <f t="shared" si="35"/>
        <v>-4.9897273341246284E-3</v>
      </c>
      <c r="R158">
        <f t="shared" si="36"/>
        <v>1.3731753341875775E-3</v>
      </c>
      <c r="S158">
        <f t="shared" si="37"/>
        <v>-2.2408728456705984E-4</v>
      </c>
      <c r="T158">
        <f t="shared" si="38"/>
        <v>-1.5256763280774061E-4</v>
      </c>
    </row>
    <row r="159" spans="1:20" ht="15.75" thickBot="1" x14ac:dyDescent="0.3">
      <c r="A159" s="1">
        <v>41478</v>
      </c>
      <c r="B159" s="4">
        <v>550</v>
      </c>
      <c r="C159" s="5">
        <v>3580</v>
      </c>
      <c r="D159" s="3">
        <v>1012</v>
      </c>
      <c r="E159" s="2"/>
      <c r="F159">
        <f t="shared" si="27"/>
        <v>2.1545319465081765E-2</v>
      </c>
      <c r="G159">
        <f t="shared" si="28"/>
        <v>2.8440103418557884E-2</v>
      </c>
      <c r="H159">
        <f t="shared" si="29"/>
        <v>-2.0329138431752179E-2</v>
      </c>
      <c r="J159">
        <f t="shared" si="30"/>
        <v>4.4102097692837075E-4</v>
      </c>
      <c r="K159">
        <f t="shared" si="31"/>
        <v>7.6903797231460749E-4</v>
      </c>
      <c r="L159">
        <f t="shared" si="32"/>
        <v>4.1526917281424833E-4</v>
      </c>
      <c r="N159">
        <f t="shared" si="33"/>
        <v>2.1000499444736326E-2</v>
      </c>
      <c r="O159">
        <f t="shared" si="34"/>
        <v>2.7731533897615679E-2</v>
      </c>
      <c r="P159">
        <f t="shared" si="35"/>
        <v>-2.0378154303426214E-2</v>
      </c>
      <c r="R159">
        <f t="shared" si="36"/>
        <v>5.8237606221856473E-4</v>
      </c>
      <c r="S159">
        <f t="shared" si="37"/>
        <v>-4.2795141813385337E-4</v>
      </c>
      <c r="T159">
        <f t="shared" si="38"/>
        <v>-5.6511747683630684E-4</v>
      </c>
    </row>
    <row r="160" spans="1:20" ht="15.75" thickBot="1" x14ac:dyDescent="0.3">
      <c r="A160" s="1">
        <v>41477</v>
      </c>
      <c r="B160" s="4">
        <v>538.4</v>
      </c>
      <c r="C160" s="5">
        <v>3481</v>
      </c>
      <c r="D160" s="3">
        <v>1033</v>
      </c>
      <c r="E160" s="2"/>
      <c r="F160">
        <f t="shared" si="27"/>
        <v>-4.4378698224851656E-3</v>
      </c>
      <c r="G160">
        <f t="shared" si="28"/>
        <v>-1.3881019830028329E-2</v>
      </c>
      <c r="H160">
        <f t="shared" si="29"/>
        <v>9.7751710654936461E-3</v>
      </c>
      <c r="J160">
        <f t="shared" si="30"/>
        <v>2.4827198069847288E-5</v>
      </c>
      <c r="K160">
        <f t="shared" si="31"/>
        <v>2.1285611742995282E-4</v>
      </c>
      <c r="L160">
        <f t="shared" si="32"/>
        <v>9.4598094854264178E-5</v>
      </c>
      <c r="N160">
        <f t="shared" si="33"/>
        <v>-4.9826898428306059E-3</v>
      </c>
      <c r="O160">
        <f t="shared" si="34"/>
        <v>-1.4589589350970534E-2</v>
      </c>
      <c r="P160">
        <f t="shared" si="35"/>
        <v>9.7261551938196099E-3</v>
      </c>
      <c r="R160">
        <f t="shared" si="36"/>
        <v>7.2695398670150448E-5</v>
      </c>
      <c r="S160">
        <f t="shared" si="37"/>
        <v>-4.8462414694039116E-5</v>
      </c>
      <c r="T160">
        <f t="shared" si="38"/>
        <v>-1.4190061024163734E-4</v>
      </c>
    </row>
    <row r="161" spans="1:20" ht="15.75" thickBot="1" x14ac:dyDescent="0.3">
      <c r="A161" s="1">
        <v>41474</v>
      </c>
      <c r="B161" s="4">
        <v>540.79999999999995</v>
      </c>
      <c r="C161" s="5">
        <v>3530</v>
      </c>
      <c r="D161" s="3">
        <v>1023</v>
      </c>
      <c r="E161" s="2"/>
      <c r="F161">
        <f t="shared" si="27"/>
        <v>-4.1134751773049726E-2</v>
      </c>
      <c r="G161">
        <f t="shared" si="28"/>
        <v>-1.4144271570014145E-3</v>
      </c>
      <c r="H161">
        <f t="shared" si="29"/>
        <v>9.7847358121330719E-4</v>
      </c>
      <c r="J161">
        <f t="shared" si="30"/>
        <v>1.7371867048807822E-3</v>
      </c>
      <c r="K161">
        <f t="shared" si="31"/>
        <v>4.5071148945596461E-6</v>
      </c>
      <c r="L161">
        <f t="shared" si="32"/>
        <v>8.6389163382198855E-7</v>
      </c>
      <c r="N161">
        <f t="shared" si="33"/>
        <v>-4.1679571793395168E-2</v>
      </c>
      <c r="O161">
        <f t="shared" si="34"/>
        <v>-2.1229966779436199E-3</v>
      </c>
      <c r="P161">
        <f t="shared" si="35"/>
        <v>9.2945770953927137E-4</v>
      </c>
      <c r="R161">
        <f t="shared" si="36"/>
        <v>8.8485592455490541E-5</v>
      </c>
      <c r="S161">
        <f t="shared" si="37"/>
        <v>-3.8739399333666696E-5</v>
      </c>
      <c r="T161">
        <f t="shared" si="38"/>
        <v>-1.9732356296409591E-6</v>
      </c>
    </row>
    <row r="162" spans="1:20" ht="15.75" thickBot="1" x14ac:dyDescent="0.3">
      <c r="A162" s="1">
        <v>41473</v>
      </c>
      <c r="B162" s="4">
        <v>564</v>
      </c>
      <c r="C162" s="5">
        <v>3535</v>
      </c>
      <c r="D162" s="3">
        <v>1022</v>
      </c>
      <c r="E162" s="2"/>
      <c r="F162">
        <f t="shared" si="27"/>
        <v>2.1739130434782608E-2</v>
      </c>
      <c r="G162">
        <f t="shared" si="28"/>
        <v>-1.2569832402234637E-2</v>
      </c>
      <c r="H162">
        <f t="shared" si="29"/>
        <v>1.288404360753221E-2</v>
      </c>
      <c r="J162">
        <f t="shared" si="30"/>
        <v>4.4919879394351986E-4</v>
      </c>
      <c r="K162">
        <f t="shared" si="31"/>
        <v>1.7631595763342646E-4</v>
      </c>
      <c r="L162">
        <f t="shared" si="32"/>
        <v>1.647379369802486E-4</v>
      </c>
      <c r="N162">
        <f t="shared" si="33"/>
        <v>2.119431041443717E-2</v>
      </c>
      <c r="O162">
        <f t="shared" si="34"/>
        <v>-1.3278401923176843E-2</v>
      </c>
      <c r="P162">
        <f t="shared" si="35"/>
        <v>1.2835027735858174E-2</v>
      </c>
      <c r="R162">
        <f t="shared" si="36"/>
        <v>-2.8142657216746948E-4</v>
      </c>
      <c r="S162">
        <f t="shared" si="37"/>
        <v>2.7202956201168884E-4</v>
      </c>
      <c r="T162">
        <f t="shared" si="38"/>
        <v>-1.7042865697184729E-4</v>
      </c>
    </row>
    <row r="163" spans="1:20" ht="15.75" thickBot="1" x14ac:dyDescent="0.3">
      <c r="A163" s="1">
        <v>41472</v>
      </c>
      <c r="B163" s="4">
        <v>552</v>
      </c>
      <c r="C163" s="5">
        <v>3580</v>
      </c>
      <c r="D163" s="3">
        <v>1009</v>
      </c>
      <c r="E163" s="2"/>
      <c r="F163">
        <f t="shared" si="27"/>
        <v>7.2992700729927005E-3</v>
      </c>
      <c r="G163">
        <f t="shared" si="28"/>
        <v>-6.6592674805771362E-3</v>
      </c>
      <c r="H163">
        <f t="shared" si="29"/>
        <v>-5.9113300492610842E-3</v>
      </c>
      <c r="J163">
        <f t="shared" si="30"/>
        <v>4.5622595513706576E-5</v>
      </c>
      <c r="K163">
        <f t="shared" si="31"/>
        <v>5.4285022080957518E-5</v>
      </c>
      <c r="L163">
        <f t="shared" si="32"/>
        <v>3.5525723497207921E-5</v>
      </c>
      <c r="N163">
        <f t="shared" si="33"/>
        <v>6.7544500526472602E-3</v>
      </c>
      <c r="O163">
        <f t="shared" si="34"/>
        <v>-7.3678370015193414E-3</v>
      </c>
      <c r="P163">
        <f t="shared" si="35"/>
        <v>-5.9603459209351195E-3</v>
      </c>
      <c r="R163">
        <f t="shared" si="36"/>
        <v>-4.9765687022808749E-5</v>
      </c>
      <c r="S163">
        <f t="shared" si="37"/>
        <v>-4.0258858819456103E-5</v>
      </c>
      <c r="T163">
        <f t="shared" si="38"/>
        <v>4.3914857218120651E-5</v>
      </c>
    </row>
    <row r="164" spans="1:20" ht="15.75" thickBot="1" x14ac:dyDescent="0.3">
      <c r="A164" s="1">
        <v>41471</v>
      </c>
      <c r="B164" s="4">
        <v>548</v>
      </c>
      <c r="C164" s="5">
        <v>3604</v>
      </c>
      <c r="D164" s="3">
        <v>1015</v>
      </c>
      <c r="E164" s="2"/>
      <c r="F164">
        <f t="shared" si="27"/>
        <v>-1.9151601933058968E-2</v>
      </c>
      <c r="G164">
        <f t="shared" si="28"/>
        <v>-1.0976948408342482E-2</v>
      </c>
      <c r="H164">
        <f t="shared" si="29"/>
        <v>-8.7890625E-3</v>
      </c>
      <c r="J164">
        <f t="shared" si="30"/>
        <v>3.8794903776655102E-4</v>
      </c>
      <c r="K164">
        <f t="shared" si="31"/>
        <v>1.3655132927563389E-4</v>
      </c>
      <c r="L164">
        <f t="shared" si="32"/>
        <v>7.8111629303852381E-5</v>
      </c>
      <c r="N164">
        <f t="shared" si="33"/>
        <v>-1.9696421953404406E-2</v>
      </c>
      <c r="O164">
        <f t="shared" si="34"/>
        <v>-1.1685517929284687E-2</v>
      </c>
      <c r="P164">
        <f t="shared" si="35"/>
        <v>-8.8380783716740362E-3</v>
      </c>
      <c r="R164">
        <f t="shared" si="36"/>
        <v>2.301628918792637E-4</v>
      </c>
      <c r="S164">
        <f t="shared" si="37"/>
        <v>1.7407852086574914E-4</v>
      </c>
      <c r="T164">
        <f t="shared" si="38"/>
        <v>1.0327752327262016E-4</v>
      </c>
    </row>
    <row r="165" spans="1:20" ht="15.75" thickBot="1" x14ac:dyDescent="0.3">
      <c r="A165" s="1">
        <v>41470</v>
      </c>
      <c r="B165" s="4">
        <v>558.70000000000005</v>
      </c>
      <c r="C165" s="5">
        <v>3644</v>
      </c>
      <c r="D165" s="3">
        <v>1024</v>
      </c>
      <c r="E165" s="2"/>
      <c r="F165">
        <f t="shared" si="27"/>
        <v>1.6134815346003782E-3</v>
      </c>
      <c r="G165">
        <f t="shared" si="28"/>
        <v>-9.7826086956521747E-3</v>
      </c>
      <c r="H165">
        <f t="shared" si="29"/>
        <v>9.8619329388560158E-3</v>
      </c>
      <c r="J165">
        <f t="shared" si="30"/>
        <v>1.1420374320496578E-6</v>
      </c>
      <c r="K165">
        <f t="shared" si="31"/>
        <v>1.1006482037234443E-4</v>
      </c>
      <c r="L165">
        <f t="shared" si="32"/>
        <v>9.629334136739138E-5</v>
      </c>
      <c r="N165">
        <f t="shared" si="33"/>
        <v>1.0686615142549384E-3</v>
      </c>
      <c r="O165">
        <f t="shared" si="34"/>
        <v>-1.049117821659438E-2</v>
      </c>
      <c r="P165">
        <f t="shared" si="35"/>
        <v>9.8129170671819796E-3</v>
      </c>
      <c r="R165">
        <f t="shared" si="36"/>
        <v>-1.1211518399264174E-5</v>
      </c>
      <c r="S165">
        <f t="shared" si="37"/>
        <v>1.0486686812272823E-5</v>
      </c>
      <c r="T165">
        <f t="shared" si="38"/>
        <v>-1.0294906177646679E-4</v>
      </c>
    </row>
    <row r="166" spans="1:20" ht="15.75" thickBot="1" x14ac:dyDescent="0.3">
      <c r="A166" s="1">
        <v>41467</v>
      </c>
      <c r="B166" s="4">
        <v>557.79999999999995</v>
      </c>
      <c r="C166" s="5">
        <v>3680</v>
      </c>
      <c r="D166" s="3">
        <v>1014</v>
      </c>
      <c r="E166" s="2"/>
      <c r="F166">
        <f t="shared" si="27"/>
        <v>4.5548266166822782E-2</v>
      </c>
      <c r="G166">
        <f t="shared" si="28"/>
        <v>1.3774104683195593E-2</v>
      </c>
      <c r="H166">
        <f t="shared" si="29"/>
        <v>7.9522862823061622E-3</v>
      </c>
      <c r="J166">
        <f t="shared" si="30"/>
        <v>2.025310165058886E-3</v>
      </c>
      <c r="K166">
        <f t="shared" si="31"/>
        <v>1.7070820907607966E-4</v>
      </c>
      <c r="L166">
        <f t="shared" si="32"/>
        <v>6.2461683183573296E-5</v>
      </c>
      <c r="N166">
        <f t="shared" si="33"/>
        <v>4.500344614647734E-2</v>
      </c>
      <c r="O166">
        <f t="shared" si="34"/>
        <v>1.3065535162253387E-2</v>
      </c>
      <c r="P166">
        <f t="shared" si="35"/>
        <v>7.903270410632126E-3</v>
      </c>
      <c r="R166">
        <f t="shared" si="36"/>
        <v>5.8799410804937641E-4</v>
      </c>
      <c r="S166">
        <f t="shared" si="37"/>
        <v>3.5567440430593075E-4</v>
      </c>
      <c r="T166">
        <f t="shared" si="38"/>
        <v>1.0326045744691081E-4</v>
      </c>
    </row>
    <row r="167" spans="1:20" ht="15.75" thickBot="1" x14ac:dyDescent="0.3">
      <c r="A167" s="1">
        <v>41466</v>
      </c>
      <c r="B167" s="4">
        <v>533.5</v>
      </c>
      <c r="C167" s="5">
        <v>3630</v>
      </c>
      <c r="D167" s="3">
        <v>1006</v>
      </c>
      <c r="E167" s="2"/>
      <c r="F167">
        <f t="shared" si="27"/>
        <v>4.19921875E-2</v>
      </c>
      <c r="G167">
        <f t="shared" si="28"/>
        <v>1.9662921348314606E-2</v>
      </c>
      <c r="H167">
        <f t="shared" si="29"/>
        <v>1.0953672997688652E-2</v>
      </c>
      <c r="J167">
        <f t="shared" si="30"/>
        <v>1.7178842709935263E-3</v>
      </c>
      <c r="K167">
        <f t="shared" si="31"/>
        <v>3.5926745319581548E-4</v>
      </c>
      <c r="L167">
        <f t="shared" si="32"/>
        <v>1.1891154703594133E-4</v>
      </c>
      <c r="N167">
        <f t="shared" si="33"/>
        <v>4.1447367479654558E-2</v>
      </c>
      <c r="O167">
        <f t="shared" si="34"/>
        <v>1.8954351827372401E-2</v>
      </c>
      <c r="P167">
        <f t="shared" si="35"/>
        <v>1.0904657126014615E-2</v>
      </c>
      <c r="R167">
        <f t="shared" si="36"/>
        <v>7.8560798552776575E-4</v>
      </c>
      <c r="S167">
        <f t="shared" si="37"/>
        <v>4.5196933114156153E-4</v>
      </c>
      <c r="T167">
        <f t="shared" si="38"/>
        <v>2.066907077233446E-4</v>
      </c>
    </row>
    <row r="168" spans="1:20" ht="15.75" thickBot="1" x14ac:dyDescent="0.3">
      <c r="A168" s="1">
        <v>41465</v>
      </c>
      <c r="B168" s="4">
        <v>512</v>
      </c>
      <c r="C168" s="5">
        <v>3560</v>
      </c>
      <c r="D168" s="3">
        <v>995.1</v>
      </c>
      <c r="E168" s="2"/>
      <c r="F168">
        <f t="shared" si="27"/>
        <v>-1.5195229851894552E-2</v>
      </c>
      <c r="G168">
        <f t="shared" si="28"/>
        <v>7.0721357850070717E-3</v>
      </c>
      <c r="H168">
        <f t="shared" si="29"/>
        <v>1.1280487804878073E-2</v>
      </c>
      <c r="J168">
        <f t="shared" si="30"/>
        <v>2.4774916998060215E-4</v>
      </c>
      <c r="K168">
        <f t="shared" si="31"/>
        <v>4.0494975597144481E-5</v>
      </c>
      <c r="L168">
        <f t="shared" si="32"/>
        <v>1.2614596178635E-4</v>
      </c>
      <c r="N168">
        <f t="shared" si="33"/>
        <v>-1.5740049872239991E-2</v>
      </c>
      <c r="O168">
        <f t="shared" si="34"/>
        <v>6.3635662640648665E-3</v>
      </c>
      <c r="P168">
        <f t="shared" si="35"/>
        <v>1.1231471933204036E-2</v>
      </c>
      <c r="R168">
        <f t="shared" si="36"/>
        <v>-1.0016285036168492E-4</v>
      </c>
      <c r="S168">
        <f t="shared" si="37"/>
        <v>-1.7678392836729525E-4</v>
      </c>
      <c r="T168">
        <f t="shared" si="38"/>
        <v>7.1472215889928611E-5</v>
      </c>
    </row>
    <row r="169" spans="1:20" ht="15.75" thickBot="1" x14ac:dyDescent="0.3">
      <c r="A169" s="1">
        <v>41464</v>
      </c>
      <c r="B169" s="4">
        <v>519.9</v>
      </c>
      <c r="C169" s="5">
        <v>3535</v>
      </c>
      <c r="D169" s="3">
        <v>984</v>
      </c>
      <c r="E169" s="2"/>
      <c r="F169">
        <f t="shared" si="27"/>
        <v>-1.3846737481031995E-2</v>
      </c>
      <c r="G169">
        <f t="shared" si="28"/>
        <v>-2.2579734688117415E-3</v>
      </c>
      <c r="H169">
        <f t="shared" si="29"/>
        <v>4.6967531141515447E-3</v>
      </c>
      <c r="J169">
        <f t="shared" si="30"/>
        <v>2.0711692731545313E-4</v>
      </c>
      <c r="K169">
        <f t="shared" si="31"/>
        <v>8.8003773100582874E-6</v>
      </c>
      <c r="L169">
        <f t="shared" si="32"/>
        <v>2.1601461475112442E-5</v>
      </c>
      <c r="N169">
        <f t="shared" si="33"/>
        <v>-1.4391557501377435E-2</v>
      </c>
      <c r="O169">
        <f t="shared" si="34"/>
        <v>-2.9665429897539472E-3</v>
      </c>
      <c r="P169">
        <f t="shared" si="35"/>
        <v>4.6477372424775093E-3</v>
      </c>
      <c r="R169">
        <f t="shared" si="36"/>
        <v>4.2693174017352061E-5</v>
      </c>
      <c r="S169">
        <f t="shared" si="37"/>
        <v>-6.6888177776408477E-5</v>
      </c>
      <c r="T169">
        <f t="shared" si="38"/>
        <v>-1.3787712334889996E-5</v>
      </c>
    </row>
    <row r="170" spans="1:20" ht="15.75" thickBot="1" x14ac:dyDescent="0.3">
      <c r="A170" s="1">
        <v>41463</v>
      </c>
      <c r="B170" s="4">
        <v>527.20000000000005</v>
      </c>
      <c r="C170" s="5">
        <v>3543</v>
      </c>
      <c r="D170" s="3">
        <v>979.4</v>
      </c>
      <c r="E170" s="2"/>
      <c r="F170">
        <f t="shared" si="27"/>
        <v>1.8547140649149967E-2</v>
      </c>
      <c r="G170">
        <f t="shared" si="28"/>
        <v>-4.7752808988764045E-3</v>
      </c>
      <c r="H170">
        <f t="shared" si="29"/>
        <v>3.6292455824780398E-2</v>
      </c>
      <c r="J170">
        <f t="shared" si="30"/>
        <v>3.2408354802228106E-4</v>
      </c>
      <c r="K170">
        <f t="shared" si="31"/>
        <v>3.0072615426944743E-5</v>
      </c>
      <c r="L170">
        <f t="shared" si="32"/>
        <v>1.3135869396344263E-3</v>
      </c>
      <c r="N170">
        <f t="shared" si="33"/>
        <v>1.8002320628804528E-2</v>
      </c>
      <c r="O170">
        <f t="shared" si="34"/>
        <v>-5.4838504198186097E-3</v>
      </c>
      <c r="P170">
        <f t="shared" si="35"/>
        <v>3.624343995310636E-2</v>
      </c>
      <c r="R170">
        <f t="shared" si="36"/>
        <v>-9.8722033537978934E-5</v>
      </c>
      <c r="S170">
        <f t="shared" si="37"/>
        <v>6.5246602672664486E-4</v>
      </c>
      <c r="T170">
        <f t="shared" si="38"/>
        <v>-1.9875360340251288E-4</v>
      </c>
    </row>
    <row r="171" spans="1:20" ht="15.75" thickBot="1" x14ac:dyDescent="0.3">
      <c r="A171" s="1">
        <v>41459</v>
      </c>
      <c r="B171" s="4">
        <v>517.6</v>
      </c>
      <c r="C171" s="5">
        <v>3560</v>
      </c>
      <c r="D171" s="3">
        <v>945.1</v>
      </c>
      <c r="E171" s="2"/>
      <c r="F171">
        <f t="shared" si="27"/>
        <v>3.3339988021561281E-2</v>
      </c>
      <c r="G171">
        <f t="shared" si="28"/>
        <v>7.3571024335031127E-3</v>
      </c>
      <c r="H171">
        <f t="shared" si="29"/>
        <v>-6.2039957939011327E-3</v>
      </c>
      <c r="J171">
        <f t="shared" si="30"/>
        <v>1.0755230442279712E-3</v>
      </c>
      <c r="K171">
        <f t="shared" si="31"/>
        <v>4.4202989889405621E-5</v>
      </c>
      <c r="L171">
        <f t="shared" si="32"/>
        <v>3.9100154889819139E-5</v>
      </c>
      <c r="N171">
        <f t="shared" si="33"/>
        <v>3.2795168001215839E-2</v>
      </c>
      <c r="O171">
        <f t="shared" si="34"/>
        <v>6.6485329125609074E-3</v>
      </c>
      <c r="P171">
        <f t="shared" si="35"/>
        <v>-6.2530116655751681E-3</v>
      </c>
      <c r="R171">
        <f t="shared" si="36"/>
        <v>2.1803975382904783E-4</v>
      </c>
      <c r="S171">
        <f t="shared" si="37"/>
        <v>-2.0506856808610012E-4</v>
      </c>
      <c r="T171">
        <f t="shared" si="38"/>
        <v>-4.1573353861203804E-5</v>
      </c>
    </row>
    <row r="172" spans="1:20" ht="15.75" thickBot="1" x14ac:dyDescent="0.3">
      <c r="A172" s="1">
        <v>41458</v>
      </c>
      <c r="B172" s="4">
        <v>500.9</v>
      </c>
      <c r="C172" s="5">
        <v>3534</v>
      </c>
      <c r="D172" s="3">
        <v>951</v>
      </c>
      <c r="E172" s="2"/>
      <c r="F172">
        <f t="shared" si="27"/>
        <v>-3.1515854601701601E-2</v>
      </c>
      <c r="G172">
        <f t="shared" si="28"/>
        <v>-3.9673913043478261E-2</v>
      </c>
      <c r="H172">
        <f t="shared" si="29"/>
        <v>3.588011819333028E-3</v>
      </c>
      <c r="J172">
        <f t="shared" si="30"/>
        <v>1.0278868572207714E-3</v>
      </c>
      <c r="K172">
        <f t="shared" si="31"/>
        <v>1.6307448980657229E-3</v>
      </c>
      <c r="L172">
        <f t="shared" si="32"/>
        <v>1.2524492317546768E-5</v>
      </c>
      <c r="N172">
        <f t="shared" si="33"/>
        <v>-3.2060674622047043E-2</v>
      </c>
      <c r="O172">
        <f t="shared" si="34"/>
        <v>-4.0382482564420466E-2</v>
      </c>
      <c r="P172">
        <f t="shared" si="35"/>
        <v>3.5389959476589922E-3</v>
      </c>
      <c r="R172">
        <f t="shared" si="36"/>
        <v>1.2946896339283724E-3</v>
      </c>
      <c r="S172">
        <f t="shared" si="37"/>
        <v>-1.1346259756663797E-4</v>
      </c>
      <c r="T172">
        <f t="shared" si="38"/>
        <v>-1.4291344215189395E-4</v>
      </c>
    </row>
    <row r="173" spans="1:20" ht="15.75" thickBot="1" x14ac:dyDescent="0.3">
      <c r="A173" s="1">
        <v>41457</v>
      </c>
      <c r="B173" s="4">
        <v>517.20000000000005</v>
      </c>
      <c r="C173" s="5">
        <v>3680</v>
      </c>
      <c r="D173" s="3">
        <v>947.6</v>
      </c>
      <c r="E173" s="2"/>
      <c r="F173">
        <f t="shared" si="27"/>
        <v>-2.2306238185255112E-2</v>
      </c>
      <c r="G173">
        <f t="shared" si="28"/>
        <v>5.7392730254167803E-3</v>
      </c>
      <c r="H173">
        <f t="shared" si="29"/>
        <v>3.8135593220339223E-3</v>
      </c>
      <c r="J173">
        <f t="shared" si="30"/>
        <v>5.2217086111574422E-4</v>
      </c>
      <c r="K173">
        <f t="shared" si="31"/>
        <v>2.5307977749932769E-5</v>
      </c>
      <c r="L173">
        <f t="shared" si="32"/>
        <v>1.4171787389647519E-5</v>
      </c>
      <c r="N173">
        <f t="shared" si="33"/>
        <v>-2.2851058205600551E-2</v>
      </c>
      <c r="O173">
        <f t="shared" si="34"/>
        <v>5.030703504474575E-3</v>
      </c>
      <c r="P173">
        <f t="shared" si="35"/>
        <v>3.7645434503598865E-3</v>
      </c>
      <c r="R173">
        <f t="shared" si="36"/>
        <v>-1.1495689859586719E-4</v>
      </c>
      <c r="S173">
        <f t="shared" si="37"/>
        <v>-8.6023801501686092E-5</v>
      </c>
      <c r="T173">
        <f t="shared" si="38"/>
        <v>1.8938301928472289E-5</v>
      </c>
    </row>
    <row r="174" spans="1:20" ht="15.75" thickBot="1" x14ac:dyDescent="0.3">
      <c r="A174" s="1">
        <v>41456</v>
      </c>
      <c r="B174" s="4">
        <v>529</v>
      </c>
      <c r="C174" s="5">
        <v>3659</v>
      </c>
      <c r="D174" s="3">
        <v>944</v>
      </c>
      <c r="E174" s="2"/>
      <c r="F174">
        <f t="shared" si="27"/>
        <v>-1.8867924528301887E-3</v>
      </c>
      <c r="G174">
        <f t="shared" si="28"/>
        <v>-1.3746630727762802E-2</v>
      </c>
      <c r="H174">
        <f t="shared" si="29"/>
        <v>9.6256684491978616E-3</v>
      </c>
      <c r="J174">
        <f t="shared" si="30"/>
        <v>5.9127392197032968E-6</v>
      </c>
      <c r="K174">
        <f t="shared" si="31"/>
        <v>2.0895281423016131E-4</v>
      </c>
      <c r="L174">
        <f t="shared" si="32"/>
        <v>9.1712274590593731E-5</v>
      </c>
      <c r="N174">
        <f t="shared" si="33"/>
        <v>-2.4316124731756285E-3</v>
      </c>
      <c r="O174">
        <f t="shared" si="34"/>
        <v>-1.4455200248705008E-2</v>
      </c>
      <c r="P174">
        <f t="shared" si="35"/>
        <v>9.5766525775238254E-3</v>
      </c>
      <c r="R174">
        <f t="shared" si="36"/>
        <v>3.5149445227002542E-5</v>
      </c>
      <c r="S174">
        <f t="shared" si="37"/>
        <v>-2.3286707858776467E-5</v>
      </c>
      <c r="T174">
        <f t="shared" si="38"/>
        <v>-1.3843243072038386E-4</v>
      </c>
    </row>
    <row r="175" spans="1:20" ht="15.75" thickBot="1" x14ac:dyDescent="0.3">
      <c r="A175" s="1">
        <v>41453</v>
      </c>
      <c r="B175" s="4">
        <v>530</v>
      </c>
      <c r="C175" s="5">
        <v>3710</v>
      </c>
      <c r="D175" s="3">
        <v>935</v>
      </c>
      <c r="E175" s="2"/>
      <c r="F175">
        <f t="shared" si="27"/>
        <v>-2.3221525985993405E-2</v>
      </c>
      <c r="G175">
        <f t="shared" si="28"/>
        <v>2.2038567493112948E-2</v>
      </c>
      <c r="H175">
        <f t="shared" si="29"/>
        <v>-4.2598509052183178E-3</v>
      </c>
      <c r="J175">
        <f t="shared" si="30"/>
        <v>5.6483920249301826E-4</v>
      </c>
      <c r="K175">
        <f t="shared" si="31"/>
        <v>4.5496881349280799E-4</v>
      </c>
      <c r="L175">
        <f t="shared" si="32"/>
        <v>1.8566332901006696E-5</v>
      </c>
      <c r="N175">
        <f t="shared" si="33"/>
        <v>-2.3766346006338843E-2</v>
      </c>
      <c r="O175">
        <f t="shared" si="34"/>
        <v>2.1329997972170743E-2</v>
      </c>
      <c r="P175">
        <f t="shared" si="35"/>
        <v>-4.3088667768923531E-3</v>
      </c>
      <c r="R175">
        <f t="shared" si="36"/>
        <v>-5.0693611212111582E-4</v>
      </c>
      <c r="S175">
        <f t="shared" si="37"/>
        <v>1.024060187148417E-4</v>
      </c>
      <c r="T175">
        <f t="shared" si="38"/>
        <v>-9.1908119613467773E-5</v>
      </c>
    </row>
    <row r="176" spans="1:20" ht="15.75" thickBot="1" x14ac:dyDescent="0.3">
      <c r="A176" s="1">
        <v>41452</v>
      </c>
      <c r="B176" s="4">
        <v>542.6</v>
      </c>
      <c r="C176" s="5">
        <v>3630</v>
      </c>
      <c r="D176" s="3">
        <v>939</v>
      </c>
      <c r="E176" s="2"/>
      <c r="F176">
        <f t="shared" si="27"/>
        <v>-7.3664825046036329E-4</v>
      </c>
      <c r="G176">
        <f t="shared" si="28"/>
        <v>3.1836270608300174E-2</v>
      </c>
      <c r="H176">
        <f t="shared" si="29"/>
        <v>8.7012568482114326E-3</v>
      </c>
      <c r="J176">
        <f t="shared" si="30"/>
        <v>1.6421609290820152E-6</v>
      </c>
      <c r="K176">
        <f t="shared" si="31"/>
        <v>9.6893377498390642E-4</v>
      </c>
      <c r="L176">
        <f t="shared" si="32"/>
        <v>7.4861273916072794E-5</v>
      </c>
      <c r="N176">
        <f t="shared" si="33"/>
        <v>-1.2814682708058031E-3</v>
      </c>
      <c r="O176">
        <f t="shared" si="34"/>
        <v>3.1127701087357969E-2</v>
      </c>
      <c r="P176">
        <f t="shared" si="35"/>
        <v>8.6522409765373964E-3</v>
      </c>
      <c r="R176">
        <f t="shared" si="36"/>
        <v>-3.9889161286576533E-5</v>
      </c>
      <c r="S176">
        <f t="shared" si="37"/>
        <v>-1.1087572282798491E-5</v>
      </c>
      <c r="T176">
        <f t="shared" si="38"/>
        <v>2.693243708534463E-4</v>
      </c>
    </row>
    <row r="177" spans="1:20" ht="15.75" thickBot="1" x14ac:dyDescent="0.3">
      <c r="A177" s="1">
        <v>41451</v>
      </c>
      <c r="B177" s="4">
        <v>543</v>
      </c>
      <c r="C177" s="5">
        <v>3518</v>
      </c>
      <c r="D177" s="3">
        <v>930.9</v>
      </c>
      <c r="E177" s="2"/>
      <c r="F177">
        <f t="shared" si="27"/>
        <v>4.04292009963595E-2</v>
      </c>
      <c r="G177">
        <f t="shared" si="28"/>
        <v>-1.7043867001955853E-2</v>
      </c>
      <c r="H177">
        <f t="shared" si="29"/>
        <v>3.5483870967741908E-2</v>
      </c>
      <c r="J177">
        <f t="shared" si="30"/>
        <v>1.5907638458398322E-3</v>
      </c>
      <c r="K177">
        <f t="shared" si="31"/>
        <v>3.1514900249952492E-4</v>
      </c>
      <c r="L177">
        <f t="shared" si="32"/>
        <v>1.2556289556793271E-3</v>
      </c>
      <c r="N177">
        <f t="shared" si="33"/>
        <v>3.9884380976014058E-2</v>
      </c>
      <c r="O177">
        <f t="shared" si="34"/>
        <v>-1.7752436522898058E-2</v>
      </c>
      <c r="P177">
        <f t="shared" si="35"/>
        <v>3.543485509606787E-2</v>
      </c>
      <c r="R177">
        <f t="shared" si="36"/>
        <v>-7.0804494153177248E-4</v>
      </c>
      <c r="S177">
        <f t="shared" si="37"/>
        <v>1.4132972604814242E-3</v>
      </c>
      <c r="T177">
        <f t="shared" si="38"/>
        <v>-6.2905501579103569E-4</v>
      </c>
    </row>
    <row r="178" spans="1:20" ht="15.75" thickBot="1" x14ac:dyDescent="0.3">
      <c r="A178" s="1">
        <v>41450</v>
      </c>
      <c r="B178" s="4">
        <v>521.9</v>
      </c>
      <c r="C178" s="5">
        <v>3579</v>
      </c>
      <c r="D178" s="3">
        <v>899</v>
      </c>
      <c r="E178" s="2"/>
      <c r="F178">
        <f t="shared" si="27"/>
        <v>-5.7153743570203851E-3</v>
      </c>
      <c r="G178">
        <f t="shared" si="28"/>
        <v>5.3370786516853935E-3</v>
      </c>
      <c r="H178">
        <f t="shared" si="29"/>
        <v>6.7189249720044789E-3</v>
      </c>
      <c r="J178">
        <f t="shared" si="30"/>
        <v>3.9190033642402695E-5</v>
      </c>
      <c r="K178">
        <f t="shared" si="31"/>
        <v>2.1423096773373065E-5</v>
      </c>
      <c r="L178">
        <f t="shared" si="32"/>
        <v>4.4487687406670867E-5</v>
      </c>
      <c r="N178">
        <f t="shared" si="33"/>
        <v>-6.2601943773658254E-3</v>
      </c>
      <c r="O178">
        <f t="shared" si="34"/>
        <v>4.6285091307431882E-3</v>
      </c>
      <c r="P178">
        <f t="shared" si="35"/>
        <v>6.6699091003304435E-3</v>
      </c>
      <c r="R178">
        <f t="shared" si="36"/>
        <v>-2.897536683586489E-5</v>
      </c>
      <c r="S178">
        <f t="shared" si="37"/>
        <v>-4.1754927447429795E-5</v>
      </c>
      <c r="T178">
        <f t="shared" si="38"/>
        <v>3.0871735172106545E-5</v>
      </c>
    </row>
    <row r="179" spans="1:20" ht="15.75" thickBot="1" x14ac:dyDescent="0.3">
      <c r="A179" s="1">
        <v>41449</v>
      </c>
      <c r="B179" s="4">
        <v>524.9</v>
      </c>
      <c r="C179" s="5">
        <v>3560</v>
      </c>
      <c r="D179" s="3">
        <v>893</v>
      </c>
      <c r="E179" s="2"/>
      <c r="F179">
        <f t="shared" si="27"/>
        <v>-7.91228070175439E-2</v>
      </c>
      <c r="G179">
        <f t="shared" si="28"/>
        <v>5.9338796270132802E-3</v>
      </c>
      <c r="H179">
        <f t="shared" si="29"/>
        <v>-4.4919786096256686E-2</v>
      </c>
      <c r="J179">
        <f t="shared" si="30"/>
        <v>6.346930797848236E-3</v>
      </c>
      <c r="K179">
        <f t="shared" si="31"/>
        <v>2.730386570460851E-5</v>
      </c>
      <c r="L179">
        <f t="shared" si="32"/>
        <v>2.02219315043097E-3</v>
      </c>
      <c r="N179">
        <f t="shared" si="33"/>
        <v>-7.9667627037889335E-2</v>
      </c>
      <c r="O179">
        <f t="shared" si="34"/>
        <v>5.225310106071075E-3</v>
      </c>
      <c r="P179">
        <f t="shared" si="35"/>
        <v>-4.4968801967930724E-2</v>
      </c>
      <c r="R179">
        <f t="shared" si="36"/>
        <v>-4.1628805668778436E-4</v>
      </c>
      <c r="S179">
        <f t="shared" si="37"/>
        <v>3.5825577435218089E-3</v>
      </c>
      <c r="T179">
        <f t="shared" si="38"/>
        <v>-2.3497593538093726E-4</v>
      </c>
    </row>
    <row r="180" spans="1:20" ht="15.75" thickBot="1" x14ac:dyDescent="0.3">
      <c r="A180" s="1">
        <v>41446</v>
      </c>
      <c r="B180" s="4">
        <v>570</v>
      </c>
      <c r="C180" s="5">
        <v>3539</v>
      </c>
      <c r="D180" s="3">
        <v>935</v>
      </c>
      <c r="E180" s="2"/>
      <c r="F180">
        <f t="shared" si="27"/>
        <v>-4.0080835298080091E-2</v>
      </c>
      <c r="G180">
        <f t="shared" si="28"/>
        <v>1.4040114613180516E-2</v>
      </c>
      <c r="H180">
        <f t="shared" si="29"/>
        <v>-1.5789473684210527E-2</v>
      </c>
      <c r="J180">
        <f t="shared" si="30"/>
        <v>1.6504438700515169E-3</v>
      </c>
      <c r="K180">
        <f t="shared" si="31"/>
        <v>1.7773009454638338E-4</v>
      </c>
      <c r="L180">
        <f t="shared" si="32"/>
        <v>2.5085775141186432E-4</v>
      </c>
      <c r="N180">
        <f t="shared" si="33"/>
        <v>-4.0625655318425533E-2</v>
      </c>
      <c r="O180">
        <f t="shared" si="34"/>
        <v>1.3331545092238311E-2</v>
      </c>
      <c r="P180">
        <f t="shared" si="35"/>
        <v>-1.5838489555884561E-2</v>
      </c>
      <c r="R180">
        <f t="shared" si="36"/>
        <v>-5.4160275577932115E-4</v>
      </c>
      <c r="S180">
        <f t="shared" si="37"/>
        <v>6.4344901746184885E-4</v>
      </c>
      <c r="T180">
        <f t="shared" si="38"/>
        <v>-2.1115153770722057E-4</v>
      </c>
    </row>
    <row r="181" spans="1:20" ht="15.75" thickBot="1" x14ac:dyDescent="0.3">
      <c r="A181" s="1">
        <v>41445</v>
      </c>
      <c r="B181" s="4">
        <v>593.79999999999995</v>
      </c>
      <c r="C181" s="5">
        <v>3490</v>
      </c>
      <c r="D181" s="3">
        <v>950</v>
      </c>
      <c r="E181" s="2"/>
      <c r="F181">
        <f t="shared" si="27"/>
        <v>-4.2566913898742488E-2</v>
      </c>
      <c r="G181">
        <f t="shared" si="28"/>
        <v>-8.5227272727272721E-3</v>
      </c>
      <c r="H181">
        <f t="shared" si="29"/>
        <v>-2.5141097998973832E-2</v>
      </c>
      <c r="J181">
        <f t="shared" si="30"/>
        <v>1.8586216015102368E-3</v>
      </c>
      <c r="K181">
        <f t="shared" si="31"/>
        <v>8.5216840492812371E-5</v>
      </c>
      <c r="L181">
        <f t="shared" si="32"/>
        <v>6.3454183681620603E-4</v>
      </c>
      <c r="N181">
        <f t="shared" si="33"/>
        <v>-4.311173391908793E-2</v>
      </c>
      <c r="O181">
        <f t="shared" si="34"/>
        <v>-9.2312967936694773E-3</v>
      </c>
      <c r="P181">
        <f t="shared" si="35"/>
        <v>-2.5190113870647866E-2</v>
      </c>
      <c r="R181">
        <f t="shared" si="36"/>
        <v>3.9797721109680804E-4</v>
      </c>
      <c r="S181">
        <f t="shared" si="37"/>
        <v>1.0859894865828969E-3</v>
      </c>
      <c r="T181">
        <f t="shared" si="38"/>
        <v>2.3253741740628068E-4</v>
      </c>
    </row>
    <row r="182" spans="1:20" ht="15.75" thickBot="1" x14ac:dyDescent="0.3">
      <c r="A182" s="1">
        <v>41444</v>
      </c>
      <c r="B182" s="4">
        <v>620.20000000000005</v>
      </c>
      <c r="C182" s="5">
        <v>3520</v>
      </c>
      <c r="D182" s="3">
        <v>974.5</v>
      </c>
      <c r="E182" s="2"/>
      <c r="F182">
        <f t="shared" si="27"/>
        <v>4.839490240362449E-4</v>
      </c>
      <c r="G182">
        <f t="shared" si="28"/>
        <v>8.5299971566676143E-4</v>
      </c>
      <c r="H182">
        <f t="shared" si="29"/>
        <v>8.7991718426501039E-3</v>
      </c>
      <c r="J182">
        <f t="shared" si="30"/>
        <v>3.7052781916740389E-9</v>
      </c>
      <c r="K182">
        <f t="shared" si="31"/>
        <v>2.0860081148173166E-8</v>
      </c>
      <c r="L182">
        <f t="shared" si="32"/>
        <v>7.6565229516408127E-5</v>
      </c>
      <c r="N182">
        <f t="shared" si="33"/>
        <v>-6.0870996309195062E-5</v>
      </c>
      <c r="O182">
        <f t="shared" si="34"/>
        <v>1.44430194724556E-4</v>
      </c>
      <c r="P182">
        <f t="shared" si="35"/>
        <v>8.7501559709760677E-3</v>
      </c>
      <c r="R182">
        <f t="shared" si="36"/>
        <v>-8.7916098500147726E-9</v>
      </c>
      <c r="S182">
        <f t="shared" si="37"/>
        <v>-5.3263071181416533E-7</v>
      </c>
      <c r="T182">
        <f t="shared" si="38"/>
        <v>1.2637867307583099E-6</v>
      </c>
    </row>
    <row r="183" spans="1:20" ht="15.75" thickBot="1" x14ac:dyDescent="0.3">
      <c r="A183" s="1">
        <v>41443</v>
      </c>
      <c r="B183" s="4">
        <v>619.9</v>
      </c>
      <c r="C183" s="5">
        <v>3517</v>
      </c>
      <c r="D183" s="3">
        <v>966</v>
      </c>
      <c r="E183" s="2"/>
      <c r="F183">
        <f t="shared" si="27"/>
        <v>8.9518229166666678E-3</v>
      </c>
      <c r="G183">
        <f t="shared" si="28"/>
        <v>-3.2728272827282731E-2</v>
      </c>
      <c r="H183">
        <f t="shared" si="29"/>
        <v>2.0708221163806738E-4</v>
      </c>
      <c r="J183">
        <f t="shared" si="30"/>
        <v>7.0677697698753509E-5</v>
      </c>
      <c r="K183">
        <f t="shared" si="31"/>
        <v>1.1180224262200484E-3</v>
      </c>
      <c r="L183">
        <f t="shared" si="32"/>
        <v>2.498496782962481E-8</v>
      </c>
      <c r="N183">
        <f t="shared" si="33"/>
        <v>8.4070028963212275E-3</v>
      </c>
      <c r="O183">
        <f t="shared" si="34"/>
        <v>-3.3436842348224936E-2</v>
      </c>
      <c r="P183">
        <f t="shared" si="35"/>
        <v>1.5806633996403159E-4</v>
      </c>
      <c r="R183">
        <f t="shared" si="36"/>
        <v>-2.8110363046536329E-4</v>
      </c>
      <c r="S183">
        <f t="shared" si="37"/>
        <v>1.3288641778885095E-6</v>
      </c>
      <c r="T183">
        <f t="shared" si="38"/>
        <v>-5.2852392899382511E-6</v>
      </c>
    </row>
    <row r="184" spans="1:20" ht="15.75" thickBot="1" x14ac:dyDescent="0.3">
      <c r="A184" s="1">
        <v>41442</v>
      </c>
      <c r="B184" s="4">
        <v>614.4</v>
      </c>
      <c r="C184" s="5">
        <v>3636</v>
      </c>
      <c r="D184" s="3">
        <v>965.8</v>
      </c>
      <c r="E184" s="2"/>
      <c r="F184">
        <f t="shared" si="27"/>
        <v>-2.9211295034080949E-3</v>
      </c>
      <c r="G184">
        <f t="shared" si="28"/>
        <v>-3.8356164383561643E-3</v>
      </c>
      <c r="H184">
        <f t="shared" si="29"/>
        <v>-2.0703933747416716E-4</v>
      </c>
      <c r="J184">
        <f t="shared" si="30"/>
        <v>1.2012806101207355E-5</v>
      </c>
      <c r="K184">
        <f t="shared" si="31"/>
        <v>2.0649626032684448E-5</v>
      </c>
      <c r="L184">
        <f t="shared" si="32"/>
        <v>6.5564270131929938E-8</v>
      </c>
      <c r="N184">
        <f t="shared" si="33"/>
        <v>-3.4659495237535348E-3</v>
      </c>
      <c r="O184">
        <f t="shared" si="34"/>
        <v>-4.54418595929837E-3</v>
      </c>
      <c r="P184">
        <f t="shared" si="35"/>
        <v>-2.5605520914820292E-4</v>
      </c>
      <c r="R184">
        <f t="shared" si="36"/>
        <v>1.5749919161477685E-5</v>
      </c>
      <c r="S184">
        <f t="shared" si="37"/>
        <v>8.8747443020182568E-7</v>
      </c>
      <c r="T184">
        <f t="shared" si="38"/>
        <v>1.1635624862164712E-6</v>
      </c>
    </row>
    <row r="185" spans="1:20" ht="15.75" thickBot="1" x14ac:dyDescent="0.3">
      <c r="A185" s="1">
        <v>41439</v>
      </c>
      <c r="B185" s="4">
        <v>616.20000000000005</v>
      </c>
      <c r="C185" s="5">
        <v>3650</v>
      </c>
      <c r="D185" s="3">
        <v>966</v>
      </c>
      <c r="E185" s="2"/>
      <c r="F185">
        <f t="shared" si="27"/>
        <v>1.1822660098522243E-2</v>
      </c>
      <c r="G185">
        <f t="shared" si="28"/>
        <v>5.5096418732782371E-3</v>
      </c>
      <c r="H185">
        <f t="shared" si="29"/>
        <v>1.2154233025984937E-2</v>
      </c>
      <c r="J185">
        <f t="shared" si="30"/>
        <v>1.2718967682893095E-4</v>
      </c>
      <c r="K185">
        <f t="shared" si="31"/>
        <v>2.305029573236544E-5</v>
      </c>
      <c r="L185">
        <f t="shared" si="32"/>
        <v>1.4653628235302289E-4</v>
      </c>
      <c r="N185">
        <f t="shared" si="33"/>
        <v>1.1277840078176803E-2</v>
      </c>
      <c r="O185">
        <f t="shared" si="34"/>
        <v>4.8010723523360319E-3</v>
      </c>
      <c r="P185">
        <f t="shared" si="35"/>
        <v>1.2105217154310901E-2</v>
      </c>
      <c r="R185">
        <f t="shared" si="36"/>
        <v>5.4145726193401878E-5</v>
      </c>
      <c r="S185">
        <f t="shared" si="37"/>
        <v>1.3652070317792081E-4</v>
      </c>
      <c r="T185">
        <f t="shared" si="38"/>
        <v>5.811802339858592E-5</v>
      </c>
    </row>
    <row r="186" spans="1:20" ht="15.75" thickBot="1" x14ac:dyDescent="0.3">
      <c r="A186" s="1">
        <v>41438</v>
      </c>
      <c r="B186" s="4">
        <v>609</v>
      </c>
      <c r="C186" s="5">
        <v>3630</v>
      </c>
      <c r="D186" s="3">
        <v>954.4</v>
      </c>
      <c r="E186" s="2"/>
      <c r="F186">
        <f t="shared" si="27"/>
        <v>3.1296326799538417E-3</v>
      </c>
      <c r="G186">
        <f t="shared" si="28"/>
        <v>-6.8399452804377564E-3</v>
      </c>
      <c r="H186">
        <f t="shared" si="29"/>
        <v>-8.4155844155844386E-3</v>
      </c>
      <c r="J186">
        <f t="shared" si="30"/>
        <v>6.6812564852718598E-6</v>
      </c>
      <c r="K186">
        <f t="shared" si="31"/>
        <v>5.6980075706652359E-5</v>
      </c>
      <c r="L186">
        <f t="shared" si="32"/>
        <v>7.1649458023056255E-5</v>
      </c>
      <c r="N186">
        <f t="shared" si="33"/>
        <v>2.5848126596084019E-3</v>
      </c>
      <c r="O186">
        <f t="shared" si="34"/>
        <v>-7.5485148013799616E-3</v>
      </c>
      <c r="P186">
        <f t="shared" si="35"/>
        <v>-8.4646002872584749E-3</v>
      </c>
      <c r="R186">
        <f t="shared" si="36"/>
        <v>-1.9511496619848326E-5</v>
      </c>
      <c r="S186">
        <f t="shared" si="37"/>
        <v>-2.1879405981030622E-5</v>
      </c>
      <c r="T186">
        <f t="shared" si="38"/>
        <v>6.3895160556135672E-5</v>
      </c>
    </row>
    <row r="187" spans="1:20" ht="15.75" thickBot="1" x14ac:dyDescent="0.3">
      <c r="A187" s="1">
        <v>41437</v>
      </c>
      <c r="B187" s="4">
        <v>607.1</v>
      </c>
      <c r="C187" s="5">
        <v>3655</v>
      </c>
      <c r="D187" s="3">
        <v>962.5</v>
      </c>
      <c r="E187" s="2"/>
      <c r="F187">
        <f t="shared" si="27"/>
        <v>-4.9172266841501396E-3</v>
      </c>
      <c r="G187">
        <f t="shared" si="28"/>
        <v>-1.6150740242261104E-2</v>
      </c>
      <c r="H187">
        <f t="shared" si="29"/>
        <v>-3.0039361922518928E-3</v>
      </c>
      <c r="J187">
        <f t="shared" si="30"/>
        <v>2.9833954202091023E-5</v>
      </c>
      <c r="K187">
        <f t="shared" si="31"/>
        <v>2.8423632569164243E-4</v>
      </c>
      <c r="L187">
        <f t="shared" si="32"/>
        <v>9.3205163046295875E-6</v>
      </c>
      <c r="N187">
        <f t="shared" si="33"/>
        <v>-5.4620467044955798E-3</v>
      </c>
      <c r="O187">
        <f t="shared" si="34"/>
        <v>-1.6859309763203309E-2</v>
      </c>
      <c r="P187">
        <f t="shared" si="35"/>
        <v>-3.0529520639259286E-3</v>
      </c>
      <c r="R187">
        <f t="shared" si="36"/>
        <v>9.2086337332174793E-5</v>
      </c>
      <c r="S187">
        <f t="shared" si="37"/>
        <v>1.6675366759749597E-5</v>
      </c>
      <c r="T187">
        <f t="shared" si="38"/>
        <v>5.1470664537938099E-5</v>
      </c>
    </row>
    <row r="188" spans="1:20" ht="15.75" thickBot="1" x14ac:dyDescent="0.3">
      <c r="A188" s="1">
        <v>41436</v>
      </c>
      <c r="B188" s="4">
        <v>610.1</v>
      </c>
      <c r="C188" s="5">
        <v>3715</v>
      </c>
      <c r="D188" s="3">
        <v>965.4</v>
      </c>
      <c r="E188" s="2"/>
      <c r="F188">
        <f t="shared" si="27"/>
        <v>-7.1602929210740065E-3</v>
      </c>
      <c r="G188">
        <f t="shared" si="28"/>
        <v>-1.8807092960773778E-3</v>
      </c>
      <c r="H188">
        <f t="shared" si="29"/>
        <v>-1.4897959183673492E-2</v>
      </c>
      <c r="J188">
        <f t="shared" si="30"/>
        <v>5.9368765440029439E-5</v>
      </c>
      <c r="K188">
        <f t="shared" si="31"/>
        <v>6.7043647922663333E-6</v>
      </c>
      <c r="L188">
        <f t="shared" si="32"/>
        <v>2.2341206330518126E-4</v>
      </c>
      <c r="N188">
        <f t="shared" si="33"/>
        <v>-7.7051129414194468E-3</v>
      </c>
      <c r="O188">
        <f t="shared" si="34"/>
        <v>-2.5892788170195835E-3</v>
      </c>
      <c r="P188">
        <f t="shared" si="35"/>
        <v>-1.4946975055347528E-2</v>
      </c>
      <c r="R188">
        <f t="shared" si="36"/>
        <v>1.9950685721960829E-5</v>
      </c>
      <c r="S188">
        <f t="shared" si="37"/>
        <v>1.1516813093403189E-4</v>
      </c>
      <c r="T188">
        <f t="shared" si="38"/>
        <v>3.8701885889331471E-5</v>
      </c>
    </row>
    <row r="189" spans="1:20" ht="15.75" thickBot="1" x14ac:dyDescent="0.3">
      <c r="A189" s="1">
        <v>41435</v>
      </c>
      <c r="B189" s="4">
        <v>614.5</v>
      </c>
      <c r="C189" s="5">
        <v>3722</v>
      </c>
      <c r="D189" s="3">
        <v>980</v>
      </c>
      <c r="E189" s="2"/>
      <c r="F189">
        <f t="shared" si="27"/>
        <v>-1.3326910725754584E-2</v>
      </c>
      <c r="G189">
        <f t="shared" si="28"/>
        <v>-2.6795284030010718E-3</v>
      </c>
      <c r="H189">
        <f t="shared" si="29"/>
        <v>5.1282051282051282E-3</v>
      </c>
      <c r="J189">
        <f t="shared" si="30"/>
        <v>1.9242491389229673E-4</v>
      </c>
      <c r="K189">
        <f t="shared" si="31"/>
        <v>1.1479207542228747E-5</v>
      </c>
      <c r="L189">
        <f t="shared" si="32"/>
        <v>2.5798163503660876E-5</v>
      </c>
      <c r="N189">
        <f t="shared" si="33"/>
        <v>-1.3871730746100024E-2</v>
      </c>
      <c r="O189">
        <f t="shared" si="34"/>
        <v>-3.3880979239432774E-3</v>
      </c>
      <c r="P189">
        <f t="shared" si="35"/>
        <v>5.0791892565310928E-3</v>
      </c>
      <c r="R189">
        <f t="shared" si="36"/>
        <v>4.6998782142361626E-5</v>
      </c>
      <c r="S189">
        <f t="shared" si="37"/>
        <v>-7.0457145775083282E-5</v>
      </c>
      <c r="T189">
        <f t="shared" si="38"/>
        <v>-1.7208790575367993E-5</v>
      </c>
    </row>
    <row r="190" spans="1:20" ht="15.75" thickBot="1" x14ac:dyDescent="0.3">
      <c r="A190" s="1">
        <v>41432</v>
      </c>
      <c r="B190" s="4">
        <v>622.79999999999995</v>
      </c>
      <c r="C190" s="5">
        <v>3732</v>
      </c>
      <c r="D190" s="3">
        <v>975</v>
      </c>
      <c r="E190" s="2"/>
      <c r="F190">
        <f t="shared" si="27"/>
        <v>7.9300857743971158E-3</v>
      </c>
      <c r="G190">
        <f t="shared" si="28"/>
        <v>-1.6051364365971107E-3</v>
      </c>
      <c r="H190">
        <f t="shared" si="29"/>
        <v>0</v>
      </c>
      <c r="J190">
        <f t="shared" si="30"/>
        <v>5.4542150257968462E-5</v>
      </c>
      <c r="K190">
        <f t="shared" si="31"/>
        <v>5.3532352579529241E-6</v>
      </c>
      <c r="L190">
        <f t="shared" si="32"/>
        <v>2.4025556759655422E-9</v>
      </c>
      <c r="N190">
        <f t="shared" si="33"/>
        <v>7.3852657540516755E-3</v>
      </c>
      <c r="O190">
        <f t="shared" si="34"/>
        <v>-2.3137059575393162E-3</v>
      </c>
      <c r="P190">
        <f t="shared" si="35"/>
        <v>-4.9015871674035772E-5</v>
      </c>
      <c r="R190">
        <f t="shared" si="36"/>
        <v>-1.7087333373160451E-5</v>
      </c>
      <c r="S190">
        <f t="shared" si="37"/>
        <v>-3.6199523847924793E-7</v>
      </c>
      <c r="T190">
        <f t="shared" si="38"/>
        <v>1.1340831430619917E-7</v>
      </c>
    </row>
    <row r="191" spans="1:20" ht="15.75" thickBot="1" x14ac:dyDescent="0.3">
      <c r="A191" s="1">
        <v>41431</v>
      </c>
      <c r="B191" s="4">
        <v>617.9</v>
      </c>
      <c r="C191" s="5">
        <v>3738</v>
      </c>
      <c r="D191" s="3">
        <v>975</v>
      </c>
      <c r="E191" s="2"/>
      <c r="F191">
        <f t="shared" si="27"/>
        <v>-3.6037441497659944E-2</v>
      </c>
      <c r="G191">
        <f t="shared" si="28"/>
        <v>3.2206119162640902E-3</v>
      </c>
      <c r="H191">
        <f t="shared" si="29"/>
        <v>-2.0470829068577278E-3</v>
      </c>
      <c r="J191">
        <f t="shared" si="30"/>
        <v>1.3382618577717378E-3</v>
      </c>
      <c r="K191">
        <f t="shared" si="31"/>
        <v>6.3103569958945114E-6</v>
      </c>
      <c r="L191">
        <f t="shared" si="32"/>
        <v>4.3936300893623513E-6</v>
      </c>
      <c r="N191">
        <f t="shared" si="33"/>
        <v>-3.6582261518005386E-2</v>
      </c>
      <c r="O191">
        <f t="shared" si="34"/>
        <v>2.5120423953218845E-3</v>
      </c>
      <c r="P191">
        <f t="shared" si="35"/>
        <v>-2.0960987785317636E-3</v>
      </c>
      <c r="R191">
        <f t="shared" si="36"/>
        <v>-9.1896191849981853E-5</v>
      </c>
      <c r="S191">
        <f t="shared" si="37"/>
        <v>7.668003368382063E-5</v>
      </c>
      <c r="T191">
        <f t="shared" si="38"/>
        <v>-5.265488996454208E-6</v>
      </c>
    </row>
    <row r="192" spans="1:20" ht="15.75" thickBot="1" x14ac:dyDescent="0.3">
      <c r="A192" s="1">
        <v>41430</v>
      </c>
      <c r="B192" s="4">
        <v>641</v>
      </c>
      <c r="C192" s="5">
        <v>3726</v>
      </c>
      <c r="D192" s="3">
        <v>977</v>
      </c>
      <c r="E192" s="2"/>
      <c r="F192">
        <f t="shared" si="27"/>
        <v>-1.5512210105974538E-2</v>
      </c>
      <c r="G192">
        <f t="shared" si="28"/>
        <v>0</v>
      </c>
      <c r="H192">
        <f t="shared" si="29"/>
        <v>-8.1218274111675131E-3</v>
      </c>
      <c r="J192">
        <f t="shared" si="30"/>
        <v>2.5782821647754741E-4</v>
      </c>
      <c r="K192">
        <f t="shared" si="31"/>
        <v>5.0207076600826648E-7</v>
      </c>
      <c r="L192">
        <f t="shared" si="32"/>
        <v>6.6762679952756868E-5</v>
      </c>
      <c r="N192">
        <f t="shared" si="33"/>
        <v>-1.6057030126319979E-2</v>
      </c>
      <c r="O192">
        <f t="shared" si="34"/>
        <v>-7.0856952094220543E-4</v>
      </c>
      <c r="P192">
        <f t="shared" si="35"/>
        <v>-8.1708432828415493E-3</v>
      </c>
      <c r="R192">
        <f t="shared" si="36"/>
        <v>1.1377522144361107E-5</v>
      </c>
      <c r="S192">
        <f t="shared" si="37"/>
        <v>1.3119947675002599E-4</v>
      </c>
      <c r="T192">
        <f t="shared" si="38"/>
        <v>5.7896105106168736E-6</v>
      </c>
    </row>
    <row r="193" spans="1:20" ht="15.75" thickBot="1" x14ac:dyDescent="0.3">
      <c r="A193" s="1">
        <v>41429</v>
      </c>
      <c r="B193" s="4">
        <v>651.1</v>
      </c>
      <c r="C193" s="5">
        <v>3726</v>
      </c>
      <c r="D193" s="3">
        <v>985</v>
      </c>
      <c r="E193" s="2"/>
      <c r="F193">
        <f t="shared" si="27"/>
        <v>1.7343750000000036E-2</v>
      </c>
      <c r="G193">
        <f t="shared" si="28"/>
        <v>4.0420371867421184E-3</v>
      </c>
      <c r="H193">
        <f t="shared" si="29"/>
        <v>1.6511867905056758E-2</v>
      </c>
      <c r="J193">
        <f t="shared" si="30"/>
        <v>2.8220404846133801E-4</v>
      </c>
      <c r="K193">
        <f t="shared" si="31"/>
        <v>1.1112006678933522E-5</v>
      </c>
      <c r="L193">
        <f t="shared" si="32"/>
        <v>2.7102549707305366E-4</v>
      </c>
      <c r="N193">
        <f t="shared" si="33"/>
        <v>1.6798929979654598E-2</v>
      </c>
      <c r="O193">
        <f t="shared" si="34"/>
        <v>3.3334676657999131E-3</v>
      </c>
      <c r="P193">
        <f t="shared" si="35"/>
        <v>1.6462852033382724E-2</v>
      </c>
      <c r="R193">
        <f t="shared" si="36"/>
        <v>5.5998689907215397E-5</v>
      </c>
      <c r="S193">
        <f t="shared" si="37"/>
        <v>2.765582985742107E-4</v>
      </c>
      <c r="T193">
        <f t="shared" si="38"/>
        <v>5.4878384940129663E-5</v>
      </c>
    </row>
    <row r="194" spans="1:20" ht="15.75" thickBot="1" x14ac:dyDescent="0.3">
      <c r="A194" s="1">
        <v>41428</v>
      </c>
      <c r="B194" s="4">
        <v>640</v>
      </c>
      <c r="C194" s="5">
        <v>3711</v>
      </c>
      <c r="D194" s="3">
        <v>969</v>
      </c>
      <c r="E194" s="2"/>
      <c r="F194">
        <f t="shared" si="27"/>
        <v>-3.1152647975077881E-3</v>
      </c>
      <c r="G194">
        <f t="shared" si="28"/>
        <v>-1.1717709720372836E-2</v>
      </c>
      <c r="H194">
        <f t="shared" si="29"/>
        <v>-1.3238289205702648E-2</v>
      </c>
      <c r="J194">
        <f t="shared" si="30"/>
        <v>1.3396220873879697E-5</v>
      </c>
      <c r="K194">
        <f t="shared" si="31"/>
        <v>1.544124157831371E-4</v>
      </c>
      <c r="L194">
        <f t="shared" si="32"/>
        <v>1.7655247621928022E-4</v>
      </c>
      <c r="N194">
        <f t="shared" si="33"/>
        <v>-3.6600848178532279E-3</v>
      </c>
      <c r="O194">
        <f t="shared" si="34"/>
        <v>-1.2426279241315041E-2</v>
      </c>
      <c r="P194">
        <f t="shared" si="35"/>
        <v>-1.3287305077376684E-2</v>
      </c>
      <c r="R194">
        <f t="shared" si="36"/>
        <v>4.5481235993541908E-5</v>
      </c>
      <c r="S194">
        <f t="shared" si="37"/>
        <v>4.8632663583890512E-5</v>
      </c>
      <c r="T194">
        <f t="shared" si="38"/>
        <v>1.6511176325602583E-4</v>
      </c>
    </row>
    <row r="195" spans="1:20" ht="15.75" thickBot="1" x14ac:dyDescent="0.3">
      <c r="A195" s="1">
        <v>41425</v>
      </c>
      <c r="B195" s="4">
        <v>642</v>
      </c>
      <c r="C195" s="5">
        <v>3755</v>
      </c>
      <c r="D195" s="3">
        <v>982</v>
      </c>
      <c r="E195" s="2"/>
      <c r="F195">
        <f t="shared" ref="F195:F251" si="39">(B195-B196)/B196</f>
        <v>-3.0211480362537766E-2</v>
      </c>
      <c r="G195">
        <f t="shared" ref="G195:G251" si="40">(C195-C196)/C196</f>
        <v>-2.7202072538860103E-2</v>
      </c>
      <c r="H195">
        <f t="shared" ref="H195:H251" si="41">(D195-D196)/D196</f>
        <v>-2.7722772277227723E-2</v>
      </c>
      <c r="J195">
        <f>(F195-F$253)^2</f>
        <v>9.4595001324214152E-4</v>
      </c>
      <c r="K195">
        <f>(G195-G$253)^2</f>
        <v>7.7900394019040568E-4</v>
      </c>
      <c r="L195">
        <f>(H195-H$253)^2</f>
        <v>7.7127221698748011E-4</v>
      </c>
      <c r="N195">
        <f t="shared" ref="N195:N251" si="42">(F195-F$253)</f>
        <v>-3.0756300382883205E-2</v>
      </c>
      <c r="O195">
        <f t="shared" ref="O195:O251" si="43">(G195-G$253)</f>
        <v>-2.7910642059802308E-2</v>
      </c>
      <c r="P195">
        <f t="shared" ref="P195:P251" si="44">(H195-H$253)</f>
        <v>-2.7771788148901758E-2</v>
      </c>
      <c r="R195">
        <f t="shared" ref="R195:R254" si="45">N195*O195</f>
        <v>8.5842809107041385E-4</v>
      </c>
      <c r="S195">
        <f t="shared" ref="S195:S254" si="46">N195*P195</f>
        <v>8.5415745847741838E-4</v>
      </c>
      <c r="T195">
        <f t="shared" ref="T195:T254" si="47">O195*P195</f>
        <v>7.7512843838465674E-4</v>
      </c>
    </row>
    <row r="196" spans="1:20" ht="15.75" thickBot="1" x14ac:dyDescent="0.3">
      <c r="A196" s="1">
        <v>41424</v>
      </c>
      <c r="B196" s="4">
        <v>662</v>
      </c>
      <c r="C196" s="5">
        <v>3860</v>
      </c>
      <c r="D196" s="3">
        <v>1010</v>
      </c>
      <c r="E196" s="2"/>
      <c r="F196">
        <f t="shared" si="39"/>
        <v>4.552352048558422E-3</v>
      </c>
      <c r="G196">
        <f t="shared" si="40"/>
        <v>-2.5839793281653748E-3</v>
      </c>
      <c r="H196">
        <f t="shared" si="41"/>
        <v>1.984126984126984E-3</v>
      </c>
      <c r="J196">
        <f>(F196-F$253)^2</f>
        <v>1.6060312957152854E-5</v>
      </c>
      <c r="K196">
        <f>(G196-G$253)^2</f>
        <v>1.0840877923759652E-5</v>
      </c>
      <c r="L196">
        <f>(H196-H$253)^2</f>
        <v>3.7446550175388867E-6</v>
      </c>
      <c r="N196">
        <f t="shared" si="42"/>
        <v>4.0075320282129817E-3</v>
      </c>
      <c r="O196">
        <f t="shared" si="43"/>
        <v>-3.2925488491075804E-3</v>
      </c>
      <c r="P196">
        <f t="shared" si="44"/>
        <v>1.9351111124529482E-3</v>
      </c>
      <c r="R196">
        <f t="shared" si="45"/>
        <v>-1.3194994967254421E-5</v>
      </c>
      <c r="S196">
        <f t="shared" si="46"/>
        <v>7.7550197613060435E-6</v>
      </c>
      <c r="T196">
        <f t="shared" si="47"/>
        <v>-6.3714478662022447E-6</v>
      </c>
    </row>
    <row r="197" spans="1:20" ht="15.75" thickBot="1" x14ac:dyDescent="0.3">
      <c r="A197" s="1">
        <v>41423</v>
      </c>
      <c r="B197" s="4">
        <v>659</v>
      </c>
      <c r="C197" s="5">
        <v>3870</v>
      </c>
      <c r="D197" s="3">
        <v>1008</v>
      </c>
      <c r="E197" s="2"/>
      <c r="F197">
        <f t="shared" si="39"/>
        <v>-7.6795663303719655E-3</v>
      </c>
      <c r="G197">
        <f t="shared" si="40"/>
        <v>3.8910505836575876E-3</v>
      </c>
      <c r="H197">
        <f t="shared" si="41"/>
        <v>-2.3255813953488372E-2</v>
      </c>
      <c r="J197">
        <f>(F197-F$253)^2</f>
        <v>6.7640530845866758E-5</v>
      </c>
      <c r="K197">
        <f>(G197-G$253)^2</f>
        <v>1.012818571454203E-5</v>
      </c>
      <c r="L197">
        <f>(H197-H$253)^2</f>
        <v>5.4311509317977926E-4</v>
      </c>
      <c r="N197">
        <f t="shared" si="42"/>
        <v>-8.224386350717405E-3</v>
      </c>
      <c r="O197">
        <f t="shared" si="43"/>
        <v>3.1824810627153824E-3</v>
      </c>
      <c r="P197">
        <f t="shared" si="44"/>
        <v>-2.3304829825162406E-2</v>
      </c>
      <c r="R197">
        <f t="shared" si="45"/>
        <v>-2.6173953813613014E-5</v>
      </c>
      <c r="S197">
        <f t="shared" si="46"/>
        <v>1.9166792431985757E-4</v>
      </c>
      <c r="T197">
        <f t="shared" si="47"/>
        <v>-7.4167179588383996E-5</v>
      </c>
    </row>
    <row r="198" spans="1:20" ht="15.75" thickBot="1" x14ac:dyDescent="0.3">
      <c r="A198" s="1">
        <v>41422</v>
      </c>
      <c r="B198" s="4">
        <v>664.1</v>
      </c>
      <c r="C198" s="5">
        <v>3855</v>
      </c>
      <c r="D198" s="3">
        <v>1032</v>
      </c>
      <c r="E198" s="2"/>
      <c r="F198">
        <f t="shared" si="39"/>
        <v>2.5795489650911409E-2</v>
      </c>
      <c r="G198">
        <f t="shared" si="40"/>
        <v>-1.2953367875647669E-3</v>
      </c>
      <c r="H198">
        <f t="shared" si="41"/>
        <v>-1.9342359767891683E-3</v>
      </c>
      <c r="J198">
        <f>(F198-F$253)^2</f>
        <v>6.3759631679198667E-4</v>
      </c>
      <c r="K198">
        <f>(G198-G$253)^2</f>
        <v>4.015640493274041E-6</v>
      </c>
      <c r="L198">
        <f>(H198-H$253)^2</f>
        <v>3.9332878944327148E-6</v>
      </c>
      <c r="N198">
        <f t="shared" si="42"/>
        <v>2.5250669630565971E-2</v>
      </c>
      <c r="O198">
        <f t="shared" si="43"/>
        <v>-2.0039063085069723E-3</v>
      </c>
      <c r="P198">
        <f t="shared" si="44"/>
        <v>-1.9832518484632039E-3</v>
      </c>
      <c r="R198">
        <f t="shared" si="45"/>
        <v>-5.0599976166716566E-5</v>
      </c>
      <c r="S198">
        <f t="shared" si="46"/>
        <v>-5.0078437219753644E-5</v>
      </c>
      <c r="T198">
        <f t="shared" si="47"/>
        <v>3.9742508904935286E-6</v>
      </c>
    </row>
    <row r="199" spans="1:20" ht="15.75" thickBot="1" x14ac:dyDescent="0.3">
      <c r="A199" s="1">
        <v>41421</v>
      </c>
      <c r="B199" s="4">
        <v>647.4</v>
      </c>
      <c r="C199" s="5">
        <v>3860</v>
      </c>
      <c r="D199" s="3">
        <v>1034</v>
      </c>
      <c r="E199" s="2"/>
      <c r="F199">
        <f t="shared" si="39"/>
        <v>9.6693699313785582E-3</v>
      </c>
      <c r="G199">
        <f t="shared" si="40"/>
        <v>9.1503267973856214E-3</v>
      </c>
      <c r="H199">
        <f t="shared" si="41"/>
        <v>1.3725490196078431E-2</v>
      </c>
      <c r="J199">
        <f>(F199-F$253)^2</f>
        <v>8.3257411078934475E-5</v>
      </c>
      <c r="K199">
        <f>(G199-G$253)^2</f>
        <v>7.1263265914385358E-5</v>
      </c>
      <c r="L199">
        <f>(H199-H$253)^2</f>
        <v>1.8704594994609265E-4</v>
      </c>
      <c r="N199">
        <f t="shared" si="42"/>
        <v>9.1245499110331179E-3</v>
      </c>
      <c r="O199">
        <f t="shared" si="43"/>
        <v>8.4417572764434162E-3</v>
      </c>
      <c r="P199">
        <f t="shared" si="44"/>
        <v>1.3676474324404395E-2</v>
      </c>
      <c r="R199">
        <f t="shared" si="45"/>
        <v>7.7027235605734947E-5</v>
      </c>
      <c r="S199">
        <f t="shared" si="46"/>
        <v>1.2479167257999085E-4</v>
      </c>
      <c r="T199">
        <f t="shared" si="47"/>
        <v>1.1545347664413236E-4</v>
      </c>
    </row>
    <row r="200" spans="1:20" ht="15.75" thickBot="1" x14ac:dyDescent="0.3">
      <c r="A200" s="1">
        <v>41418</v>
      </c>
      <c r="B200" s="4">
        <v>641.20000000000005</v>
      </c>
      <c r="C200" s="5">
        <v>3825</v>
      </c>
      <c r="D200" s="3">
        <v>1020</v>
      </c>
      <c r="E200" s="2"/>
      <c r="F200">
        <f t="shared" si="39"/>
        <v>-2.1068702290076267E-2</v>
      </c>
      <c r="G200">
        <f t="shared" si="40"/>
        <v>-1.3054830287206266E-3</v>
      </c>
      <c r="H200">
        <f t="shared" si="41"/>
        <v>-1.9230769230769232E-2</v>
      </c>
      <c r="J200">
        <f>(F200-F$253)^2</f>
        <v>4.6714434666309679E-4</v>
      </c>
      <c r="K200">
        <f>(G200-G$253)^2</f>
        <v>4.0564076728033554E-6</v>
      </c>
      <c r="L200">
        <f>(H200-H$253)^2</f>
        <v>3.7171011359639334E-4</v>
      </c>
      <c r="N200">
        <f t="shared" si="42"/>
        <v>-2.1613522310421705E-2</v>
      </c>
      <c r="O200">
        <f t="shared" si="43"/>
        <v>-2.0140525496628323E-3</v>
      </c>
      <c r="P200">
        <f t="shared" si="44"/>
        <v>-1.9279785102443266E-2</v>
      </c>
      <c r="R200">
        <f t="shared" si="45"/>
        <v>4.3530769716499344E-5</v>
      </c>
      <c r="S200">
        <f t="shared" si="46"/>
        <v>4.1670406545179356E-4</v>
      </c>
      <c r="T200">
        <f t="shared" si="47"/>
        <v>3.8830500342527351E-5</v>
      </c>
    </row>
    <row r="201" spans="1:20" ht="15.75" thickBot="1" x14ac:dyDescent="0.3">
      <c r="A201" s="1">
        <v>41417</v>
      </c>
      <c r="B201" s="4">
        <v>655</v>
      </c>
      <c r="C201" s="5">
        <v>3830</v>
      </c>
      <c r="D201" s="3">
        <v>1040</v>
      </c>
      <c r="E201" s="2"/>
      <c r="F201">
        <f t="shared" si="39"/>
        <v>-2.2388059701492536E-2</v>
      </c>
      <c r="G201">
        <f t="shared" si="40"/>
        <v>2.2696929238985315E-2</v>
      </c>
      <c r="H201">
        <f t="shared" si="41"/>
        <v>-1.8867924528301886E-2</v>
      </c>
      <c r="J201">
        <f>(F201-F$253)^2</f>
        <v>5.2591697233628741E-4</v>
      </c>
      <c r="K201">
        <f>(G201-G$253)^2</f>
        <v>4.8348796309006088E-4</v>
      </c>
      <c r="L201">
        <f>(H201-H$253)^2</f>
        <v>3.5785063409624112E-4</v>
      </c>
      <c r="N201">
        <f t="shared" si="42"/>
        <v>-2.2932879721837975E-2</v>
      </c>
      <c r="O201">
        <f t="shared" si="43"/>
        <v>2.198835971804311E-2</v>
      </c>
      <c r="P201">
        <f t="shared" si="44"/>
        <v>-1.8916940399975921E-2</v>
      </c>
      <c r="R201">
        <f t="shared" si="45"/>
        <v>-5.0425640869438976E-4</v>
      </c>
      <c r="S201">
        <f t="shared" si="46"/>
        <v>4.3381991889782535E-4</v>
      </c>
      <c r="T201">
        <f t="shared" si="47"/>
        <v>-4.1595249027945286E-4</v>
      </c>
    </row>
    <row r="202" spans="1:20" ht="15.75" thickBot="1" x14ac:dyDescent="0.3">
      <c r="A202" s="1">
        <v>41416</v>
      </c>
      <c r="B202" s="4">
        <v>670</v>
      </c>
      <c r="C202" s="5">
        <v>3745</v>
      </c>
      <c r="D202" s="3">
        <v>1060</v>
      </c>
      <c r="E202" s="2"/>
      <c r="F202">
        <f t="shared" si="39"/>
        <v>1.82370820668693E-2</v>
      </c>
      <c r="G202">
        <f t="shared" si="40"/>
        <v>-1.3333333333333333E-3</v>
      </c>
      <c r="H202">
        <f t="shared" si="41"/>
        <v>1.0486177311725452E-2</v>
      </c>
      <c r="J202">
        <f>(F202-F$253)^2</f>
        <v>3.1301613632286868E-4</v>
      </c>
      <c r="K202">
        <f>(G202-G$253)^2</f>
        <v>4.1693672662985917E-6</v>
      </c>
      <c r="L202">
        <f>(H202-H$253)^2</f>
        <v>1.0893433892569614E-4</v>
      </c>
      <c r="N202">
        <f t="shared" si="42"/>
        <v>1.7692262046523861E-2</v>
      </c>
      <c r="O202">
        <f t="shared" si="43"/>
        <v>-2.0419028542755387E-3</v>
      </c>
      <c r="P202">
        <f t="shared" si="44"/>
        <v>1.0437161440051416E-2</v>
      </c>
      <c r="R202">
        <f t="shared" si="45"/>
        <v>-3.6125880371387855E-5</v>
      </c>
      <c r="S202">
        <f t="shared" si="46"/>
        <v>1.8465699521926399E-4</v>
      </c>
      <c r="T202">
        <f t="shared" si="47"/>
        <v>-2.1311669734975577E-5</v>
      </c>
    </row>
    <row r="203" spans="1:20" ht="15.75" thickBot="1" x14ac:dyDescent="0.3">
      <c r="A203" s="1">
        <v>41415</v>
      </c>
      <c r="B203" s="4">
        <v>658</v>
      </c>
      <c r="C203" s="5">
        <v>3750</v>
      </c>
      <c r="D203" s="3">
        <v>1049</v>
      </c>
      <c r="E203" s="2"/>
      <c r="F203">
        <f t="shared" si="39"/>
        <v>-1.3936760077925903E-2</v>
      </c>
      <c r="G203">
        <f t="shared" si="40"/>
        <v>-1.5974440894568689E-3</v>
      </c>
      <c r="H203">
        <f t="shared" si="41"/>
        <v>1.7458777885548012E-2</v>
      </c>
      <c r="J203">
        <f>(F203-F$253)^2</f>
        <v>2.0971616214264866E-4</v>
      </c>
      <c r="K203">
        <f>(G203-G$253)^2</f>
        <v>5.3176987713457731E-6</v>
      </c>
      <c r="L203">
        <f>(H203-H$253)^2</f>
        <v>3.0309981337972927E-4</v>
      </c>
      <c r="N203">
        <f t="shared" si="42"/>
        <v>-1.4481580098271343E-2</v>
      </c>
      <c r="O203">
        <f t="shared" si="43"/>
        <v>-2.3060136103990742E-3</v>
      </c>
      <c r="P203">
        <f t="shared" si="44"/>
        <v>1.7409762013873977E-2</v>
      </c>
      <c r="R203">
        <f t="shared" si="45"/>
        <v>3.3394720806698081E-5</v>
      </c>
      <c r="S203">
        <f t="shared" si="46"/>
        <v>-2.5212086309575783E-4</v>
      </c>
      <c r="T203">
        <f t="shared" si="47"/>
        <v>-4.0147148157802189E-5</v>
      </c>
    </row>
    <row r="204" spans="1:20" ht="15.75" thickBot="1" x14ac:dyDescent="0.3">
      <c r="A204" s="1">
        <v>41414</v>
      </c>
      <c r="B204" s="4">
        <v>667.3</v>
      </c>
      <c r="C204" s="5">
        <v>3756</v>
      </c>
      <c r="D204" s="3">
        <v>1031</v>
      </c>
      <c r="E204" s="2"/>
      <c r="F204">
        <f t="shared" si="39"/>
        <v>-2.5411061285501428E-3</v>
      </c>
      <c r="G204">
        <f t="shared" si="40"/>
        <v>-6.8746694870438921E-3</v>
      </c>
      <c r="H204">
        <f t="shared" si="41"/>
        <v>0</v>
      </c>
      <c r="J204">
        <f>(F204-F$253)^2</f>
        <v>9.5229401964375209E-6</v>
      </c>
      <c r="K204">
        <f>(G204-G$253)^2</f>
        <v>5.7505513852241972E-5</v>
      </c>
      <c r="L204">
        <f>(H204-H$253)^2</f>
        <v>2.4025556759655422E-9</v>
      </c>
      <c r="N204">
        <f t="shared" si="42"/>
        <v>-3.0859261488955826E-3</v>
      </c>
      <c r="O204">
        <f t="shared" si="43"/>
        <v>-7.5832390079860973E-3</v>
      </c>
      <c r="P204">
        <f t="shared" si="44"/>
        <v>-4.9015871674035772E-5</v>
      </c>
      <c r="R204">
        <f t="shared" si="45"/>
        <v>2.3401315548069294E-5</v>
      </c>
      <c r="S204">
        <f t="shared" si="46"/>
        <v>1.5125936010981729E-7</v>
      </c>
      <c r="T204">
        <f t="shared" si="47"/>
        <v>3.716990700889889E-7</v>
      </c>
    </row>
    <row r="205" spans="1:20" ht="15.75" thickBot="1" x14ac:dyDescent="0.3">
      <c r="A205" s="1">
        <v>41411</v>
      </c>
      <c r="B205" s="4">
        <v>669</v>
      </c>
      <c r="C205" s="5">
        <v>3782</v>
      </c>
      <c r="D205" s="3">
        <v>1031</v>
      </c>
      <c r="E205" s="2"/>
      <c r="F205">
        <f t="shared" si="39"/>
        <v>1.0574018126888218E-2</v>
      </c>
      <c r="G205">
        <f t="shared" si="40"/>
        <v>-2.3740437879187551E-3</v>
      </c>
      <c r="H205">
        <f t="shared" si="41"/>
        <v>-4.8262548262548262E-3</v>
      </c>
      <c r="J205">
        <f>(F205-F$253)^2</f>
        <v>1.0058481466028124E-4</v>
      </c>
      <c r="K205">
        <f>(G205-G$253)^2</f>
        <v>9.5025048119667219E-6</v>
      </c>
      <c r="L205">
        <f>(H205-H$253)^2</f>
        <v>2.376826437808377E-5</v>
      </c>
      <c r="N205">
        <f t="shared" si="42"/>
        <v>1.0029198106542778E-2</v>
      </c>
      <c r="O205">
        <f t="shared" si="43"/>
        <v>-3.0826133088609608E-3</v>
      </c>
      <c r="P205">
        <f t="shared" si="44"/>
        <v>-4.8752706979288615E-3</v>
      </c>
      <c r="R205">
        <f t="shared" si="45"/>
        <v>-3.0916139560431916E-5</v>
      </c>
      <c r="S205">
        <f t="shared" si="46"/>
        <v>-4.8895055652551624E-5</v>
      </c>
      <c r="T205">
        <f t="shared" si="47"/>
        <v>1.5028574337735373E-5</v>
      </c>
    </row>
    <row r="206" spans="1:20" ht="15.75" thickBot="1" x14ac:dyDescent="0.3">
      <c r="A206" s="1">
        <v>41410</v>
      </c>
      <c r="B206" s="4">
        <v>662</v>
      </c>
      <c r="C206" s="5">
        <v>3791</v>
      </c>
      <c r="D206" s="3">
        <v>1036</v>
      </c>
      <c r="E206" s="2"/>
      <c r="F206">
        <f t="shared" si="39"/>
        <v>1.8304876172896441E-2</v>
      </c>
      <c r="G206">
        <f t="shared" si="40"/>
        <v>1.5852047556142669E-3</v>
      </c>
      <c r="H206">
        <f t="shared" si="41"/>
        <v>-2.8873917228103944E-3</v>
      </c>
      <c r="J206">
        <f>(F206-F$253)^2</f>
        <v>3.1541959454176472E-4</v>
      </c>
      <c r="K206">
        <f>(G206-G$253)^2</f>
        <v>7.6848933466854033E-7</v>
      </c>
      <c r="L206">
        <f>(H206-H$253)^2</f>
        <v>8.6224895609458388E-6</v>
      </c>
      <c r="N206">
        <f t="shared" si="42"/>
        <v>1.7760056152551003E-2</v>
      </c>
      <c r="O206">
        <f t="shared" si="43"/>
        <v>8.7663523467206147E-4</v>
      </c>
      <c r="P206">
        <f t="shared" si="44"/>
        <v>-2.9364075944844303E-3</v>
      </c>
      <c r="R206">
        <f t="shared" si="45"/>
        <v>1.5569090993080539E-5</v>
      </c>
      <c r="S206">
        <f t="shared" si="46"/>
        <v>-5.2150763764820696E-5</v>
      </c>
      <c r="T206">
        <f t="shared" si="47"/>
        <v>-2.5741583606836822E-6</v>
      </c>
    </row>
    <row r="207" spans="1:20" ht="15.75" thickBot="1" x14ac:dyDescent="0.3">
      <c r="A207" s="1">
        <v>41409</v>
      </c>
      <c r="B207" s="4">
        <v>650.1</v>
      </c>
      <c r="C207" s="5">
        <v>3785</v>
      </c>
      <c r="D207" s="3">
        <v>1039</v>
      </c>
      <c r="E207" s="2"/>
      <c r="F207">
        <f t="shared" si="39"/>
        <v>1.5939990623534999E-2</v>
      </c>
      <c r="G207">
        <f t="shared" si="40"/>
        <v>-6.5616797900262466E-3</v>
      </c>
      <c r="H207">
        <f t="shared" si="41"/>
        <v>7.7594568380213386E-3</v>
      </c>
      <c r="J207">
        <f>(F207-F$253)^2</f>
        <v>2.3701127790131196E-4</v>
      </c>
      <c r="K207">
        <f>(G207-G$253)^2</f>
        <v>5.2856525043637246E-5</v>
      </c>
      <c r="L207">
        <f>(H207-H$253)^2</f>
        <v>5.9450899895526736E-5</v>
      </c>
      <c r="N207">
        <f t="shared" si="42"/>
        <v>1.5395170603189559E-2</v>
      </c>
      <c r="O207">
        <f t="shared" si="43"/>
        <v>-7.2702493109684518E-3</v>
      </c>
      <c r="P207">
        <f t="shared" si="44"/>
        <v>7.7104409663473032E-3</v>
      </c>
      <c r="R207">
        <f t="shared" si="45"/>
        <v>-1.1192672847008066E-4</v>
      </c>
      <c r="S207">
        <f t="shared" si="46"/>
        <v>1.187035541027385E-4</v>
      </c>
      <c r="T207">
        <f t="shared" si="47"/>
        <v>-5.6056828122849408E-5</v>
      </c>
    </row>
    <row r="208" spans="1:20" ht="15.75" thickBot="1" x14ac:dyDescent="0.3">
      <c r="A208" s="1">
        <v>41408</v>
      </c>
      <c r="B208" s="4">
        <v>639.9</v>
      </c>
      <c r="C208" s="5">
        <v>3810</v>
      </c>
      <c r="D208" s="3">
        <v>1031</v>
      </c>
      <c r="E208" s="2"/>
      <c r="F208">
        <f t="shared" si="39"/>
        <v>1.7490857051995549E-2</v>
      </c>
      <c r="G208">
        <f t="shared" si="40"/>
        <v>3.1681559707554832E-2</v>
      </c>
      <c r="H208">
        <f t="shared" si="41"/>
        <v>-6.7437379576107898E-3</v>
      </c>
      <c r="J208">
        <f>(F208-F$253)^2</f>
        <v>2.8716817107805686E-4</v>
      </c>
      <c r="K208">
        <f>(G208-G$253)^2</f>
        <v>9.5932612110000213E-4</v>
      </c>
      <c r="L208">
        <f>(H208-H$253)^2</f>
        <v>4.6141504585263659E-5</v>
      </c>
      <c r="N208">
        <f t="shared" si="42"/>
        <v>1.694603703165011E-2</v>
      </c>
      <c r="O208">
        <f t="shared" si="43"/>
        <v>3.0972990186612627E-2</v>
      </c>
      <c r="P208">
        <f t="shared" si="44"/>
        <v>-6.7927538292848252E-3</v>
      </c>
      <c r="R208">
        <f t="shared" si="45"/>
        <v>5.2486943868327305E-4</v>
      </c>
      <c r="S208">
        <f t="shared" si="46"/>
        <v>-1.1511025793794374E-4</v>
      </c>
      <c r="T208">
        <f t="shared" si="47"/>
        <v>-2.1039189769451422E-4</v>
      </c>
    </row>
    <row r="209" spans="1:20" ht="15.75" thickBot="1" x14ac:dyDescent="0.3">
      <c r="A209" s="1">
        <v>41407</v>
      </c>
      <c r="B209" s="4">
        <v>628.9</v>
      </c>
      <c r="C209" s="5">
        <v>3693</v>
      </c>
      <c r="D209" s="3">
        <v>1038</v>
      </c>
      <c r="E209" s="2"/>
      <c r="F209">
        <f t="shared" si="39"/>
        <v>8.0141048244911049E-3</v>
      </c>
      <c r="G209">
        <f t="shared" si="40"/>
        <v>1.7355371900826446E-2</v>
      </c>
      <c r="H209">
        <f t="shared" si="41"/>
        <v>-2.0754716981132074E-2</v>
      </c>
      <c r="J209">
        <f>(F209-F$253)^2</f>
        <v>5.5790215485441339E-5</v>
      </c>
      <c r="K209">
        <f>(G209-G$253)^2</f>
        <v>2.7711602947491962E-4</v>
      </c>
      <c r="L209">
        <f>(H209-H$253)^2</f>
        <v>4.3279530061092421E-4</v>
      </c>
      <c r="N209">
        <f t="shared" si="42"/>
        <v>7.4692848041456646E-3</v>
      </c>
      <c r="O209">
        <f t="shared" si="43"/>
        <v>1.6646802379884241E-2</v>
      </c>
      <c r="P209">
        <f t="shared" si="44"/>
        <v>-2.0803732852806109E-2</v>
      </c>
      <c r="R209">
        <f t="shared" si="45"/>
        <v>1.2433970805368524E-4</v>
      </c>
      <c r="S209">
        <f t="shared" si="46"/>
        <v>-1.5538900566697061E-4</v>
      </c>
      <c r="T209">
        <f t="shared" si="47"/>
        <v>-3.463156295645687E-4</v>
      </c>
    </row>
    <row r="210" spans="1:20" ht="15.75" thickBot="1" x14ac:dyDescent="0.3">
      <c r="A210" s="1">
        <v>41404</v>
      </c>
      <c r="B210" s="4">
        <v>623.9</v>
      </c>
      <c r="C210" s="5">
        <v>3630</v>
      </c>
      <c r="D210" s="3">
        <v>1060</v>
      </c>
      <c r="E210" s="2"/>
      <c r="F210">
        <f t="shared" si="39"/>
        <v>9.626183218354288E-4</v>
      </c>
      <c r="G210">
        <f t="shared" si="40"/>
        <v>-1.891891891891892E-2</v>
      </c>
      <c r="H210">
        <f t="shared" si="41"/>
        <v>1.9230769230769232E-2</v>
      </c>
      <c r="J210">
        <f>(F210-F$253)^2</f>
        <v>1.7455542072791961E-7</v>
      </c>
      <c r="K210">
        <f>(G210-G$253)^2</f>
        <v>3.8523830245688212E-4</v>
      </c>
      <c r="L210">
        <f>(H210-H$253)^2</f>
        <v>3.6793966192915988E-4</v>
      </c>
      <c r="N210">
        <f t="shared" si="42"/>
        <v>4.1779830148998883E-4</v>
      </c>
      <c r="O210">
        <f t="shared" si="43"/>
        <v>-1.9627488439861125E-2</v>
      </c>
      <c r="P210">
        <f t="shared" si="44"/>
        <v>1.9181753359095197E-2</v>
      </c>
      <c r="R210">
        <f t="shared" si="45"/>
        <v>-8.2003313326883682E-6</v>
      </c>
      <c r="S210">
        <f t="shared" si="46"/>
        <v>8.0141039730298604E-6</v>
      </c>
      <c r="T210">
        <f t="shared" si="47"/>
        <v>-3.7648964231190828E-4</v>
      </c>
    </row>
    <row r="211" spans="1:20" ht="15.75" thickBot="1" x14ac:dyDescent="0.3">
      <c r="A211" s="1">
        <v>41403</v>
      </c>
      <c r="B211" s="4">
        <v>623.29999999999995</v>
      </c>
      <c r="C211" s="5">
        <v>3700</v>
      </c>
      <c r="D211" s="3">
        <v>1040</v>
      </c>
      <c r="E211" s="2"/>
      <c r="F211">
        <f t="shared" si="39"/>
        <v>6.2964158863415848E-3</v>
      </c>
      <c r="G211">
        <f t="shared" si="40"/>
        <v>-3.1159989526053943E-2</v>
      </c>
      <c r="H211">
        <f t="shared" si="41"/>
        <v>1.0689990281827016E-2</v>
      </c>
      <c r="J211">
        <f>(F211-F$253)^2</f>
        <v>3.3080855005743941E-5</v>
      </c>
      <c r="K211">
        <f>(G211-G$253)^2</f>
        <v>1.01560505573188E-3</v>
      </c>
      <c r="L211">
        <f>(H211-H$253)^2</f>
        <v>1.1323033639753057E-4</v>
      </c>
      <c r="N211">
        <f t="shared" si="42"/>
        <v>5.7515958659961446E-3</v>
      </c>
      <c r="O211">
        <f t="shared" si="43"/>
        <v>-3.1868559046996148E-2</v>
      </c>
      <c r="P211">
        <f t="shared" si="44"/>
        <v>1.064097441015298E-2</v>
      </c>
      <c r="R211">
        <f t="shared" si="45"/>
        <v>-1.8329507246995708E-4</v>
      </c>
      <c r="S211">
        <f t="shared" si="46"/>
        <v>6.1202584427606639E-5</v>
      </c>
      <c r="T211">
        <f t="shared" si="47"/>
        <v>-3.3911252130753525E-4</v>
      </c>
    </row>
    <row r="212" spans="1:20" ht="15.75" thickBot="1" x14ac:dyDescent="0.3">
      <c r="A212" s="1">
        <v>41401</v>
      </c>
      <c r="B212" s="4">
        <v>619.4</v>
      </c>
      <c r="C212" s="5">
        <v>3819</v>
      </c>
      <c r="D212" s="3">
        <v>1029</v>
      </c>
      <c r="E212" s="2"/>
      <c r="F212">
        <f t="shared" si="39"/>
        <v>5.8460539136083517E-3</v>
      </c>
      <c r="G212">
        <f t="shared" si="40"/>
        <v>-4.9504950495049506E-3</v>
      </c>
      <c r="H212">
        <f t="shared" si="41"/>
        <v>1.1799410029498525E-2</v>
      </c>
      <c r="J212">
        <f>(F212-F$253)^2</f>
        <v>2.8103080791079446E-5</v>
      </c>
      <c r="K212">
        <f>(G212-G$253)^2</f>
        <v>3.2025011812490248E-5</v>
      </c>
      <c r="L212">
        <f>(H212-H$253)^2</f>
        <v>1.3807176286423587E-4</v>
      </c>
      <c r="N212">
        <f t="shared" si="42"/>
        <v>5.3012338932629114E-3</v>
      </c>
      <c r="O212">
        <f t="shared" si="43"/>
        <v>-5.6590645704471558E-3</v>
      </c>
      <c r="P212">
        <f t="shared" si="44"/>
        <v>1.1750394157824489E-2</v>
      </c>
      <c r="R212">
        <f t="shared" si="45"/>
        <v>-3.000002490501778E-5</v>
      </c>
      <c r="S212">
        <f t="shared" si="46"/>
        <v>6.2291587768657683E-5</v>
      </c>
      <c r="T212">
        <f t="shared" si="47"/>
        <v>-6.6496239267333805E-5</v>
      </c>
    </row>
    <row r="213" spans="1:20" ht="15.75" thickBot="1" x14ac:dyDescent="0.3">
      <c r="A213" s="1">
        <v>41400</v>
      </c>
      <c r="B213" s="4">
        <v>615.79999999999995</v>
      </c>
      <c r="C213" s="5">
        <v>3838</v>
      </c>
      <c r="D213" s="3">
        <v>1017</v>
      </c>
      <c r="E213" s="2"/>
      <c r="F213">
        <f t="shared" si="39"/>
        <v>1.7851239669421412E-2</v>
      </c>
      <c r="G213">
        <f t="shared" si="40"/>
        <v>-3.1168831168831169E-3</v>
      </c>
      <c r="H213">
        <f t="shared" si="41"/>
        <v>-2.9411764705882353E-3</v>
      </c>
      <c r="J213">
        <f>(F213-F$253)^2</f>
        <v>2.9951216106992296E-4</v>
      </c>
      <c r="K213">
        <f>(G213-G$253)^2</f>
        <v>1.4634087884244714E-5</v>
      </c>
      <c r="L213">
        <f>(H213-H$253)^2</f>
        <v>8.9412502437239272E-6</v>
      </c>
      <c r="N213">
        <f t="shared" si="42"/>
        <v>1.7306419649075973E-2</v>
      </c>
      <c r="O213">
        <f t="shared" si="43"/>
        <v>-3.8254526378253221E-3</v>
      </c>
      <c r="P213">
        <f t="shared" si="44"/>
        <v>-2.9901923422622711E-3</v>
      </c>
      <c r="R213">
        <f t="shared" si="45"/>
        <v>-6.6204888697869667E-5</v>
      </c>
      <c r="S213">
        <f t="shared" si="46"/>
        <v>-5.174952350664428E-5</v>
      </c>
      <c r="T213">
        <f t="shared" si="47"/>
        <v>1.1438839183312283E-5</v>
      </c>
    </row>
    <row r="214" spans="1:20" ht="15.75" thickBot="1" x14ac:dyDescent="0.3">
      <c r="A214" s="1">
        <v>41397</v>
      </c>
      <c r="B214" s="4">
        <v>605</v>
      </c>
      <c r="C214" s="5">
        <v>3850</v>
      </c>
      <c r="D214" s="3">
        <v>1020</v>
      </c>
      <c r="E214" s="2"/>
      <c r="F214">
        <f t="shared" si="39"/>
        <v>6.6555740432612314E-3</v>
      </c>
      <c r="G214">
        <f t="shared" si="40"/>
        <v>6.5359477124183009E-3</v>
      </c>
      <c r="H214">
        <f t="shared" si="41"/>
        <v>-9.7943192948090111E-4</v>
      </c>
      <c r="J214">
        <f>(F214-F$253)^2</f>
        <v>3.7341314728581528E-5</v>
      </c>
      <c r="K214">
        <f>(G214-G$253)^2</f>
        <v>3.3958336586491211E-5</v>
      </c>
      <c r="L214">
        <f>(H214-H$253)^2</f>
        <v>1.0577048797004247E-6</v>
      </c>
      <c r="N214">
        <f t="shared" si="42"/>
        <v>6.1107540229157912E-3</v>
      </c>
      <c r="O214">
        <f t="shared" si="43"/>
        <v>5.8273781914760956E-3</v>
      </c>
      <c r="P214">
        <f t="shared" si="44"/>
        <v>-1.0284478011549369E-3</v>
      </c>
      <c r="R214">
        <f t="shared" si="45"/>
        <v>3.5609674726614299E-5</v>
      </c>
      <c r="S214">
        <f t="shared" si="46"/>
        <v>-6.2845915382664303E-6</v>
      </c>
      <c r="T214">
        <f t="shared" si="47"/>
        <v>-5.9931542875218235E-6</v>
      </c>
    </row>
    <row r="215" spans="1:20" ht="15.75" thickBot="1" x14ac:dyDescent="0.3">
      <c r="A215" s="1">
        <v>41396</v>
      </c>
      <c r="B215" s="4">
        <v>601</v>
      </c>
      <c r="C215" s="5">
        <v>3825</v>
      </c>
      <c r="D215" s="3">
        <v>1021</v>
      </c>
      <c r="E215" s="2"/>
      <c r="F215">
        <f t="shared" si="39"/>
        <v>-2.2605301675069082E-2</v>
      </c>
      <c r="G215">
        <f t="shared" si="40"/>
        <v>2.1634615384615384E-2</v>
      </c>
      <c r="H215">
        <f t="shared" si="41"/>
        <v>-1.3526570048309179E-2</v>
      </c>
      <c r="J215">
        <f>(F215-F$253)^2</f>
        <v>5.3592813451250202E-4</v>
      </c>
      <c r="K215">
        <f>(G215-G$253)^2</f>
        <v>4.3789939548855337E-4</v>
      </c>
      <c r="L215">
        <f>(H215-H$253)^2</f>
        <v>1.8429653307084652E-4</v>
      </c>
      <c r="N215">
        <f t="shared" si="42"/>
        <v>-2.315012169541452E-2</v>
      </c>
      <c r="O215">
        <f t="shared" si="43"/>
        <v>2.0926045863673179E-2</v>
      </c>
      <c r="P215">
        <f t="shared" si="44"/>
        <v>-1.3575585919983216E-2</v>
      </c>
      <c r="R215">
        <f t="shared" si="45"/>
        <v>-4.8444050834785973E-4</v>
      </c>
      <c r="S215">
        <f t="shared" si="46"/>
        <v>3.1427646613416734E-4</v>
      </c>
      <c r="T215">
        <f t="shared" si="47"/>
        <v>-2.8408333358780459E-4</v>
      </c>
    </row>
    <row r="216" spans="1:20" ht="15.75" thickBot="1" x14ac:dyDescent="0.3">
      <c r="A216" s="1">
        <v>41394</v>
      </c>
      <c r="B216" s="4">
        <v>614.9</v>
      </c>
      <c r="C216" s="5">
        <v>3744</v>
      </c>
      <c r="D216" s="3">
        <v>1035</v>
      </c>
      <c r="E216" s="2"/>
      <c r="F216">
        <f t="shared" si="39"/>
        <v>-1.0619469026548709E-2</v>
      </c>
      <c r="G216">
        <f t="shared" si="40"/>
        <v>6.4516129032258064E-3</v>
      </c>
      <c r="H216">
        <f t="shared" si="41"/>
        <v>1.2720156555772993E-2</v>
      </c>
      <c r="J216">
        <f>(F216-F$253)^2</f>
        <v>1.2464134992260068E-4</v>
      </c>
      <c r="K216">
        <f>(G216-G$253)^2</f>
        <v>3.2982547290791466E-5</v>
      </c>
      <c r="L216">
        <f>(H216-H$253)^2</f>
        <v>1.6055780623622779E-4</v>
      </c>
      <c r="N216">
        <f t="shared" si="42"/>
        <v>-1.1164289046894149E-2</v>
      </c>
      <c r="O216">
        <f t="shared" si="43"/>
        <v>5.7430433822836012E-3</v>
      </c>
      <c r="P216">
        <f t="shared" si="44"/>
        <v>1.2671140684098957E-2</v>
      </c>
      <c r="R216">
        <f t="shared" si="45"/>
        <v>-6.4116996328666739E-5</v>
      </c>
      <c r="S216">
        <f t="shared" si="46"/>
        <v>-1.4146427715114082E-4</v>
      </c>
      <c r="T216">
        <f t="shared" si="47"/>
        <v>7.2770910651799014E-5</v>
      </c>
    </row>
    <row r="217" spans="1:20" ht="15.75" thickBot="1" x14ac:dyDescent="0.3">
      <c r="A217" s="1">
        <v>41393</v>
      </c>
      <c r="B217" s="4">
        <v>621.5</v>
      </c>
      <c r="C217" s="5">
        <v>3720</v>
      </c>
      <c r="D217" s="3">
        <v>1022</v>
      </c>
      <c r="E217" s="2"/>
      <c r="F217">
        <f t="shared" si="39"/>
        <v>5.3380782918148731E-3</v>
      </c>
      <c r="G217">
        <f t="shared" si="40"/>
        <v>1.0320478001086366E-2</v>
      </c>
      <c r="H217">
        <f t="shared" si="41"/>
        <v>-6.8027210884353739E-3</v>
      </c>
      <c r="J217">
        <f>(F217-F$253)^2</f>
        <v>2.2975324857010134E-5</v>
      </c>
      <c r="K217">
        <f>(G217-G$253)^2</f>
        <v>9.2388784630667239E-5</v>
      </c>
      <c r="L217">
        <f>(H217-H$253)^2</f>
        <v>4.694629937052933E-5</v>
      </c>
      <c r="N217">
        <f t="shared" si="42"/>
        <v>4.7932582714694328E-3</v>
      </c>
      <c r="O217">
        <f t="shared" si="43"/>
        <v>9.6119084801441611E-3</v>
      </c>
      <c r="P217">
        <f t="shared" si="44"/>
        <v>-6.8517369601094093E-3</v>
      </c>
      <c r="R217">
        <f t="shared" si="45"/>
        <v>4.6072359827058187E-5</v>
      </c>
      <c r="S217">
        <f t="shared" si="46"/>
        <v>-3.2842144857977252E-5</v>
      </c>
      <c r="T217">
        <f t="shared" si="47"/>
        <v>-6.5858268590592806E-5</v>
      </c>
    </row>
    <row r="218" spans="1:20" ht="15.75" thickBot="1" x14ac:dyDescent="0.3">
      <c r="A218" s="1">
        <v>41390</v>
      </c>
      <c r="B218" s="4">
        <v>618.20000000000005</v>
      </c>
      <c r="C218" s="5">
        <v>3682</v>
      </c>
      <c r="D218" s="3">
        <v>1029</v>
      </c>
      <c r="E218" s="2"/>
      <c r="F218">
        <f t="shared" si="39"/>
        <v>-1.0246557796990036E-2</v>
      </c>
      <c r="G218">
        <f t="shared" si="40"/>
        <v>-2.1680216802168022E-3</v>
      </c>
      <c r="H218">
        <f t="shared" si="41"/>
        <v>-6.7567567567567571E-3</v>
      </c>
      <c r="J218">
        <f>(F218-F$253)^2</f>
        <v>1.1645383519648019E-4</v>
      </c>
      <c r="K218">
        <f>(G218-G$253)^2</f>
        <v>8.2747769385854217E-6</v>
      </c>
      <c r="L218">
        <f>(H218-H$253)^2</f>
        <v>4.6318541069897781E-5</v>
      </c>
      <c r="N218">
        <f t="shared" si="42"/>
        <v>-1.0791377817335477E-2</v>
      </c>
      <c r="O218">
        <f t="shared" si="43"/>
        <v>-2.8765912011590074E-3</v>
      </c>
      <c r="P218">
        <f t="shared" si="44"/>
        <v>-6.8057726284307925E-3</v>
      </c>
      <c r="R218">
        <f t="shared" si="45"/>
        <v>3.1042382477729723E-5</v>
      </c>
      <c r="S218">
        <f t="shared" si="46"/>
        <v>7.3443663772277019E-5</v>
      </c>
      <c r="T218">
        <f t="shared" si="47"/>
        <v>1.9577425660032828E-5</v>
      </c>
    </row>
    <row r="219" spans="1:20" ht="15.75" thickBot="1" x14ac:dyDescent="0.3">
      <c r="A219" s="1">
        <v>41389</v>
      </c>
      <c r="B219" s="4">
        <v>624.6</v>
      </c>
      <c r="C219" s="5">
        <v>3690</v>
      </c>
      <c r="D219" s="3">
        <v>1036</v>
      </c>
      <c r="E219" s="2"/>
      <c r="F219">
        <f t="shared" si="39"/>
        <v>-2.2364217252395804E-3</v>
      </c>
      <c r="G219">
        <f t="shared" si="40"/>
        <v>-2.7027027027027029E-3</v>
      </c>
      <c r="H219">
        <f t="shared" si="41"/>
        <v>7.7821011673151752E-3</v>
      </c>
      <c r="J219">
        <f>(F219-F$253)^2</f>
        <v>7.7353056473848106E-6</v>
      </c>
      <c r="K219">
        <f>(G219-G$253)^2</f>
        <v>1.1636778183811276E-5</v>
      </c>
      <c r="L219">
        <f>(H219-H$253)^2</f>
        <v>5.9800608189661214E-5</v>
      </c>
      <c r="N219">
        <f t="shared" si="42"/>
        <v>-2.7812417455850202E-3</v>
      </c>
      <c r="O219">
        <f t="shared" si="43"/>
        <v>-3.4112722236449081E-3</v>
      </c>
      <c r="P219">
        <f t="shared" si="44"/>
        <v>7.7330852956411398E-3</v>
      </c>
      <c r="R219">
        <f t="shared" si="45"/>
        <v>9.4875727139558572E-6</v>
      </c>
      <c r="S219">
        <f t="shared" si="46"/>
        <v>-2.1507579646406817E-5</v>
      </c>
      <c r="T219">
        <f t="shared" si="47"/>
        <v>-2.6379659072097492E-5</v>
      </c>
    </row>
    <row r="220" spans="1:20" ht="15.75" thickBot="1" x14ac:dyDescent="0.3">
      <c r="A220" s="1">
        <v>41388</v>
      </c>
      <c r="B220" s="4">
        <v>626</v>
      </c>
      <c r="C220" s="5">
        <v>3700</v>
      </c>
      <c r="D220" s="3">
        <v>1028</v>
      </c>
      <c r="E220" s="2"/>
      <c r="F220">
        <f t="shared" si="39"/>
        <v>-1.5723270440251572E-2</v>
      </c>
      <c r="G220">
        <f t="shared" si="40"/>
        <v>1.3698630136986301E-2</v>
      </c>
      <c r="H220">
        <f t="shared" si="41"/>
        <v>2.9235082098518269E-2</v>
      </c>
      <c r="J220">
        <f>(F220-F$253)^2</f>
        <v>2.6465076723416748E-4</v>
      </c>
      <c r="K220">
        <f>(G220-G$253)^2</f>
        <v>1.6874167480849991E-4</v>
      </c>
      <c r="L220">
        <f>(H220-H$253)^2</f>
        <v>8.5182646179773761E-4</v>
      </c>
      <c r="N220">
        <f t="shared" si="42"/>
        <v>-1.6268090460597011E-2</v>
      </c>
      <c r="O220">
        <f t="shared" si="43"/>
        <v>1.2990060616044095E-2</v>
      </c>
      <c r="P220">
        <f t="shared" si="44"/>
        <v>2.9186066226844234E-2</v>
      </c>
      <c r="R220">
        <f t="shared" si="45"/>
        <v>-2.1132348119044388E-4</v>
      </c>
      <c r="S220">
        <f t="shared" si="46"/>
        <v>-4.7480156556727727E-4</v>
      </c>
      <c r="T220">
        <f t="shared" si="47"/>
        <v>3.7912876943058398E-4</v>
      </c>
    </row>
    <row r="221" spans="1:20" ht="15.75" thickBot="1" x14ac:dyDescent="0.3">
      <c r="A221" s="1">
        <v>41387</v>
      </c>
      <c r="B221" s="4">
        <v>636</v>
      </c>
      <c r="C221" s="5">
        <v>3650</v>
      </c>
      <c r="D221" s="3">
        <v>998.8</v>
      </c>
      <c r="E221" s="2"/>
      <c r="F221">
        <f t="shared" si="39"/>
        <v>3.2467532467532464E-2</v>
      </c>
      <c r="G221">
        <f t="shared" si="40"/>
        <v>1.6996377821120089E-2</v>
      </c>
      <c r="H221">
        <f t="shared" si="41"/>
        <v>5.0085144746068316E-4</v>
      </c>
      <c r="J221">
        <f>(F221-F$253)^2</f>
        <v>1.0190595699857894E-3</v>
      </c>
      <c r="K221">
        <f>(G221-G$253)^2</f>
        <v>2.6529269922334354E-4</v>
      </c>
      <c r="L221">
        <f>(H221-H$253)^2</f>
        <v>2.041553875464512E-7</v>
      </c>
      <c r="N221">
        <f t="shared" si="42"/>
        <v>3.1922712447187022E-2</v>
      </c>
      <c r="O221">
        <f t="shared" si="43"/>
        <v>1.6287808300177883E-2</v>
      </c>
      <c r="P221">
        <f t="shared" si="44"/>
        <v>4.5183557578664741E-4</v>
      </c>
      <c r="R221">
        <f t="shared" si="45"/>
        <v>5.199510207614846E-4</v>
      </c>
      <c r="S221">
        <f t="shared" si="46"/>
        <v>1.4423817159246325E-5</v>
      </c>
      <c r="T221">
        <f t="shared" si="47"/>
        <v>7.3594112416134084E-6</v>
      </c>
    </row>
    <row r="222" spans="1:20" ht="15.75" thickBot="1" x14ac:dyDescent="0.3">
      <c r="A222" s="1">
        <v>41386</v>
      </c>
      <c r="B222" s="4">
        <v>616</v>
      </c>
      <c r="C222" s="5">
        <v>3589</v>
      </c>
      <c r="D222" s="3">
        <v>998.3</v>
      </c>
      <c r="E222" s="2"/>
      <c r="F222">
        <f t="shared" si="39"/>
        <v>2.5982678214523689E-2</v>
      </c>
      <c r="G222">
        <f t="shared" si="40"/>
        <v>1.1555806087936866E-2</v>
      </c>
      <c r="H222">
        <f t="shared" si="41"/>
        <v>2.600205549845833E-2</v>
      </c>
      <c r="J222">
        <f>(F222-F$253)^2</f>
        <v>6.4708462950712159E-4</v>
      </c>
      <c r="K222">
        <f>(G222-G$253)^2</f>
        <v>1.1766254114034611E-4</v>
      </c>
      <c r="L222">
        <f>(H222-H$253)^2</f>
        <v>6.7356026586943586E-4</v>
      </c>
      <c r="N222">
        <f t="shared" si="42"/>
        <v>2.5437858194178251E-2</v>
      </c>
      <c r="O222">
        <f t="shared" si="43"/>
        <v>1.0847236566994661E-2</v>
      </c>
      <c r="P222">
        <f t="shared" si="44"/>
        <v>2.5953039626784295E-2</v>
      </c>
      <c r="R222">
        <f t="shared" si="45"/>
        <v>2.7593046558991511E-4</v>
      </c>
      <c r="S222">
        <f t="shared" si="46"/>
        <v>6.6018974173402776E-4</v>
      </c>
      <c r="T222">
        <f t="shared" si="47"/>
        <v>2.8151876046431605E-4</v>
      </c>
    </row>
    <row r="223" spans="1:20" ht="15.75" thickBot="1" x14ac:dyDescent="0.3">
      <c r="A223" s="1">
        <v>41383</v>
      </c>
      <c r="B223" s="4">
        <v>600.4</v>
      </c>
      <c r="C223" s="5">
        <v>3548</v>
      </c>
      <c r="D223" s="3">
        <v>973</v>
      </c>
      <c r="E223" s="2"/>
      <c r="F223">
        <f t="shared" si="39"/>
        <v>8.9060662073600309E-3</v>
      </c>
      <c r="G223">
        <f t="shared" si="40"/>
        <v>4.3529411764705879E-2</v>
      </c>
      <c r="H223">
        <f t="shared" si="41"/>
        <v>-4.0941658137154556E-3</v>
      </c>
      <c r="J223">
        <f>(F223-F$253)^2</f>
        <v>6.9910437799866035E-5</v>
      </c>
      <c r="K223">
        <f>(G223-G$253)^2</f>
        <v>1.8336245304652957E-3</v>
      </c>
      <c r="L223">
        <f>(H223-H$253)^2</f>
        <v>1.7165954478146903E-5</v>
      </c>
      <c r="N223">
        <f t="shared" si="42"/>
        <v>8.3612461870145906E-3</v>
      </c>
      <c r="O223">
        <f t="shared" si="43"/>
        <v>4.2820842243763674E-2</v>
      </c>
      <c r="P223">
        <f t="shared" si="44"/>
        <v>-4.1431816853894909E-3</v>
      </c>
      <c r="R223">
        <f t="shared" si="45"/>
        <v>3.5803560393542233E-4</v>
      </c>
      <c r="S223">
        <f t="shared" si="46"/>
        <v>-3.4642162069071567E-5</v>
      </c>
      <c r="T223">
        <f t="shared" si="47"/>
        <v>-1.7741452933731428E-4</v>
      </c>
    </row>
    <row r="224" spans="1:20" ht="15.75" thickBot="1" x14ac:dyDescent="0.3">
      <c r="A224" s="1">
        <v>41382</v>
      </c>
      <c r="B224" s="4">
        <v>595.1</v>
      </c>
      <c r="C224" s="5">
        <v>3400</v>
      </c>
      <c r="D224" s="3">
        <v>977</v>
      </c>
      <c r="E224" s="2"/>
      <c r="F224">
        <f t="shared" si="39"/>
        <v>-2.9200652528548088E-2</v>
      </c>
      <c r="G224">
        <f t="shared" si="40"/>
        <v>-3.3266988911003693E-2</v>
      </c>
      <c r="H224">
        <f t="shared" si="41"/>
        <v>-1.8090452261306532E-2</v>
      </c>
      <c r="J224">
        <f>(F224-F$253)^2</f>
        <v>8.847931371569783E-4</v>
      </c>
      <c r="K224">
        <f>(G224-G$253)^2</f>
        <v>1.15433857076257E-3</v>
      </c>
      <c r="L224">
        <f>(H224-H$253)^2</f>
        <v>3.2904030414741749E-4</v>
      </c>
      <c r="N224">
        <f t="shared" si="42"/>
        <v>-2.9745472548893526E-2</v>
      </c>
      <c r="O224">
        <f t="shared" si="43"/>
        <v>-3.3975558431945899E-2</v>
      </c>
      <c r="P224">
        <f t="shared" si="44"/>
        <v>-1.8139468132980566E-2</v>
      </c>
      <c r="R224">
        <f t="shared" si="45"/>
        <v>1.0106190406707746E-3</v>
      </c>
      <c r="S224">
        <f t="shared" si="46"/>
        <v>5.3956705140110236E-4</v>
      </c>
      <c r="T224">
        <f t="shared" si="47"/>
        <v>6.1629855947650184E-4</v>
      </c>
    </row>
    <row r="225" spans="1:20" ht="15.75" thickBot="1" x14ac:dyDescent="0.3">
      <c r="A225" s="1">
        <v>41381</v>
      </c>
      <c r="B225" s="4">
        <v>613</v>
      </c>
      <c r="C225" s="5">
        <v>3517</v>
      </c>
      <c r="D225" s="3">
        <v>995</v>
      </c>
      <c r="E225" s="2"/>
      <c r="F225">
        <f t="shared" si="39"/>
        <v>-2.6033192320208637E-3</v>
      </c>
      <c r="G225">
        <f t="shared" si="40"/>
        <v>-2.0334261838440112E-2</v>
      </c>
      <c r="H225">
        <f t="shared" si="41"/>
        <v>-1.3875123885034688E-2</v>
      </c>
      <c r="J225">
        <f>(F225-F$253)^2</f>
        <v>9.9107807522894681E-6</v>
      </c>
      <c r="K225">
        <f>(G225-G$253)^2</f>
        <v>4.4280075161940384E-4</v>
      </c>
      <c r="L225">
        <f>(H225-H$253)^2</f>
        <v>1.9388166796435648E-4</v>
      </c>
      <c r="N225">
        <f t="shared" si="42"/>
        <v>-3.1481392523663035E-3</v>
      </c>
      <c r="O225">
        <f t="shared" si="43"/>
        <v>-2.1042831359382317E-2</v>
      </c>
      <c r="P225">
        <f t="shared" si="44"/>
        <v>-1.3924139756708724E-2</v>
      </c>
      <c r="R225">
        <f t="shared" si="45"/>
        <v>6.6245763383396047E-5</v>
      </c>
      <c r="S225">
        <f t="shared" si="46"/>
        <v>4.3835130923528925E-5</v>
      </c>
      <c r="T225">
        <f t="shared" si="47"/>
        <v>2.9300332472489239E-4</v>
      </c>
    </row>
    <row r="226" spans="1:20" ht="15.75" thickBot="1" x14ac:dyDescent="0.3">
      <c r="A226" s="1">
        <v>41380</v>
      </c>
      <c r="B226" s="4">
        <v>614.6</v>
      </c>
      <c r="C226" s="5">
        <v>3590</v>
      </c>
      <c r="D226" s="3">
        <v>1009</v>
      </c>
      <c r="E226" s="2"/>
      <c r="F226">
        <f t="shared" si="39"/>
        <v>9.692787908657758E-3</v>
      </c>
      <c r="G226">
        <f t="shared" si="40"/>
        <v>2.7932960893854749E-3</v>
      </c>
      <c r="H226">
        <f t="shared" si="41"/>
        <v>2.0222446916076844E-2</v>
      </c>
      <c r="J226">
        <f>(F226-F$253)^2</f>
        <v>8.368531648559333E-5</v>
      </c>
      <c r="K226">
        <f>(G226-G$253)^2</f>
        <v>4.346084865173249E-6</v>
      </c>
      <c r="L226">
        <f>(H226-H$253)^2</f>
        <v>4.0696732010327504E-4</v>
      </c>
      <c r="N226">
        <f t="shared" si="42"/>
        <v>9.1479678883123177E-3</v>
      </c>
      <c r="O226">
        <f t="shared" si="43"/>
        <v>2.0847265684432693E-3</v>
      </c>
      <c r="P226">
        <f t="shared" si="44"/>
        <v>2.017343104440281E-2</v>
      </c>
      <c r="R226">
        <f t="shared" si="45"/>
        <v>1.9071011704030558E-5</v>
      </c>
      <c r="S226">
        <f t="shared" si="46"/>
        <v>1.8454589939127973E-4</v>
      </c>
      <c r="T226">
        <f t="shared" si="47"/>
        <v>4.2056087674924787E-5</v>
      </c>
    </row>
    <row r="227" spans="1:20" ht="15.75" thickBot="1" x14ac:dyDescent="0.3">
      <c r="A227" s="1">
        <v>41379</v>
      </c>
      <c r="B227" s="4">
        <v>608.70000000000005</v>
      </c>
      <c r="C227" s="5">
        <v>3580</v>
      </c>
      <c r="D227" s="3">
        <v>989</v>
      </c>
      <c r="E227" s="2"/>
      <c r="F227">
        <f t="shared" si="39"/>
        <v>-1.7591994835377624E-2</v>
      </c>
      <c r="G227">
        <f t="shared" si="40"/>
        <v>-5.7894736842105263E-2</v>
      </c>
      <c r="H227">
        <f t="shared" si="41"/>
        <v>-3.0241935483870967E-3</v>
      </c>
      <c r="J227">
        <f>(F227-F$253)^2</f>
        <v>3.289440531107768E-4</v>
      </c>
      <c r="K227">
        <f>(G227-G$253)^2</f>
        <v>3.4343475166811999E-3</v>
      </c>
      <c r="L227">
        <f>(H227-H$253)^2</f>
        <v>9.4446161395524827E-6</v>
      </c>
      <c r="N227">
        <f t="shared" si="42"/>
        <v>-1.8136814855723063E-2</v>
      </c>
      <c r="O227">
        <f t="shared" si="43"/>
        <v>-5.8603306363047468E-2</v>
      </c>
      <c r="P227">
        <f t="shared" si="44"/>
        <v>-3.0732094200611325E-3</v>
      </c>
      <c r="R227">
        <f t="shared" si="45"/>
        <v>1.0628773174398093E-3</v>
      </c>
      <c r="S227">
        <f t="shared" si="46"/>
        <v>5.5738230264512807E-5</v>
      </c>
      <c r="T227">
        <f t="shared" si="47"/>
        <v>1.8010023316164598E-4</v>
      </c>
    </row>
    <row r="228" spans="1:20" ht="15.75" thickBot="1" x14ac:dyDescent="0.3">
      <c r="A228" s="1">
        <v>41376</v>
      </c>
      <c r="B228" s="4">
        <v>619.6</v>
      </c>
      <c r="C228" s="5">
        <v>3800</v>
      </c>
      <c r="D228" s="3">
        <v>992</v>
      </c>
      <c r="E228" s="2"/>
      <c r="F228">
        <f t="shared" si="39"/>
        <v>-3.3385335413416505E-2</v>
      </c>
      <c r="G228">
        <f t="shared" si="40"/>
        <v>-1.0515247108307045E-3</v>
      </c>
      <c r="H228">
        <f t="shared" si="41"/>
        <v>1.2244897959183673E-2</v>
      </c>
      <c r="J228">
        <f>(F228-F$253)^2</f>
        <v>1.1512554477592454E-3</v>
      </c>
      <c r="K228">
        <f>(G228-G$253)^2</f>
        <v>3.0979317047202701E-6</v>
      </c>
      <c r="L228">
        <f>(H228-H$253)^2</f>
        <v>1.487395398924384E-4</v>
      </c>
      <c r="N228">
        <f t="shared" si="42"/>
        <v>-3.3930155433761947E-2</v>
      </c>
      <c r="O228">
        <f t="shared" si="43"/>
        <v>-1.7600942317729099E-3</v>
      </c>
      <c r="P228">
        <f t="shared" si="44"/>
        <v>1.2195882087509637E-2</v>
      </c>
      <c r="R228">
        <f t="shared" si="45"/>
        <v>5.9720270862122659E-5</v>
      </c>
      <c r="S228">
        <f t="shared" si="46"/>
        <v>-4.138081748810351E-4</v>
      </c>
      <c r="T228">
        <f t="shared" si="47"/>
        <v>-2.1465901713608267E-5</v>
      </c>
    </row>
    <row r="229" spans="1:20" ht="15.75" thickBot="1" x14ac:dyDescent="0.3">
      <c r="A229" s="1">
        <v>41375</v>
      </c>
      <c r="B229" s="4">
        <v>641</v>
      </c>
      <c r="C229" s="5">
        <v>3804</v>
      </c>
      <c r="D229" s="3">
        <v>980</v>
      </c>
      <c r="E229" s="2"/>
      <c r="F229">
        <f t="shared" si="39"/>
        <v>3.0546623794212219E-2</v>
      </c>
      <c r="G229">
        <f t="shared" si="40"/>
        <v>1.009028146574615E-2</v>
      </c>
      <c r="H229">
        <f t="shared" si="41"/>
        <v>6.8837973903216332E-3</v>
      </c>
      <c r="J229">
        <f>(F229-F$253)^2</f>
        <v>9.0010822968560696E-4</v>
      </c>
      <c r="K229">
        <f>(G229-G$253)^2</f>
        <v>8.801651901527701E-5</v>
      </c>
      <c r="L229">
        <f>(H229-H$253)^2</f>
        <v>4.671423840764676E-5</v>
      </c>
      <c r="N229">
        <f t="shared" si="42"/>
        <v>3.000180377386678E-2</v>
      </c>
      <c r="O229">
        <f t="shared" si="43"/>
        <v>9.3817119448039443E-3</v>
      </c>
      <c r="P229">
        <f t="shared" si="44"/>
        <v>6.8347815186475978E-3</v>
      </c>
      <c r="R229">
        <f t="shared" si="45"/>
        <v>2.8146828083095002E-4</v>
      </c>
      <c r="S229">
        <f t="shared" si="46"/>
        <v>2.0505577395971643E-4</v>
      </c>
      <c r="T229">
        <f t="shared" si="47"/>
        <v>6.4121951413621407E-5</v>
      </c>
    </row>
    <row r="230" spans="1:20" ht="15.75" thickBot="1" x14ac:dyDescent="0.3">
      <c r="A230" s="1">
        <v>41374</v>
      </c>
      <c r="B230" s="4">
        <v>622</v>
      </c>
      <c r="C230" s="5">
        <v>3766</v>
      </c>
      <c r="D230" s="3">
        <v>973.3</v>
      </c>
      <c r="E230" s="2"/>
      <c r="F230">
        <f t="shared" si="39"/>
        <v>6.2884483937115432E-2</v>
      </c>
      <c r="G230">
        <f t="shared" si="40"/>
        <v>4.2666666666666669E-3</v>
      </c>
      <c r="H230">
        <f t="shared" si="41"/>
        <v>2.4742050958096444E-2</v>
      </c>
      <c r="J230">
        <f>(F230-F$253)^2</f>
        <v>3.8862336972558345E-3</v>
      </c>
      <c r="K230">
        <f>(G230-G$253)^2</f>
        <v>1.2660055298412561E-5</v>
      </c>
      <c r="L230">
        <f>(H230-H$253)^2</f>
        <v>6.0974598177928815E-4</v>
      </c>
      <c r="N230">
        <f t="shared" si="42"/>
        <v>6.233966391676999E-2</v>
      </c>
      <c r="O230">
        <f t="shared" si="43"/>
        <v>3.5580971457244617E-3</v>
      </c>
      <c r="P230">
        <f t="shared" si="44"/>
        <v>2.4693035086422409E-2</v>
      </c>
      <c r="R230">
        <f t="shared" si="45"/>
        <v>2.2181058024768152E-4</v>
      </c>
      <c r="S230">
        <f t="shared" si="46"/>
        <v>1.5393555083725824E-3</v>
      </c>
      <c r="T230">
        <f t="shared" si="47"/>
        <v>8.7860217660273556E-5</v>
      </c>
    </row>
    <row r="231" spans="1:20" ht="15.75" thickBot="1" x14ac:dyDescent="0.3">
      <c r="A231" s="1">
        <v>41373</v>
      </c>
      <c r="B231" s="4">
        <v>585.20000000000005</v>
      </c>
      <c r="C231" s="5">
        <v>3750</v>
      </c>
      <c r="D231" s="3">
        <v>949.8</v>
      </c>
      <c r="E231" s="2"/>
      <c r="F231">
        <f t="shared" si="39"/>
        <v>3.1007751937984534E-2</v>
      </c>
      <c r="G231">
        <f t="shared" si="40"/>
        <v>1.078167115902965E-2</v>
      </c>
      <c r="H231">
        <f t="shared" si="41"/>
        <v>-1.2476606363069246E-2</v>
      </c>
      <c r="J231">
        <f>(F231-F$253)^2</f>
        <v>9.2799022101871468E-4</v>
      </c>
      <c r="K231">
        <f>(G231-G$253)^2</f>
        <v>1.0146737661123997E-4</v>
      </c>
      <c r="L231">
        <f>(H231-H$253)^2</f>
        <v>1.5689121236749529E-4</v>
      </c>
      <c r="N231">
        <f t="shared" si="42"/>
        <v>3.0462931917639095E-2</v>
      </c>
      <c r="O231">
        <f t="shared" si="43"/>
        <v>1.0073101638087445E-2</v>
      </c>
      <c r="P231">
        <f t="shared" si="44"/>
        <v>-1.2525622234743282E-2</v>
      </c>
      <c r="R231">
        <f t="shared" si="45"/>
        <v>3.0685620940051667E-4</v>
      </c>
      <c r="S231">
        <f t="shared" si="46"/>
        <v>-3.8156717736305109E-4</v>
      </c>
      <c r="T231">
        <f t="shared" si="47"/>
        <v>-1.2617186585085709E-4</v>
      </c>
    </row>
    <row r="232" spans="1:20" ht="15.75" thickBot="1" x14ac:dyDescent="0.3">
      <c r="A232" s="1">
        <v>41372</v>
      </c>
      <c r="B232" s="4">
        <v>567.6</v>
      </c>
      <c r="C232" s="5">
        <v>3710</v>
      </c>
      <c r="D232" s="3">
        <v>961.8</v>
      </c>
      <c r="E232" s="2"/>
      <c r="F232">
        <f t="shared" si="39"/>
        <v>-1.58311345646434E-3</v>
      </c>
      <c r="G232">
        <f t="shared" si="40"/>
        <v>-2.1366394091268795E-2</v>
      </c>
      <c r="H232">
        <f t="shared" si="41"/>
        <v>7.2258875274897657E-3</v>
      </c>
      <c r="J232">
        <f>(F232-F$253)^2</f>
        <v>4.528100881727758E-6</v>
      </c>
      <c r="K232">
        <f>(G232-G$253)^2</f>
        <v>4.8730401848043971E-4</v>
      </c>
      <c r="L232">
        <f>(H232-H$253)^2</f>
        <v>5.1507486764051219E-5</v>
      </c>
      <c r="N232">
        <f t="shared" si="42"/>
        <v>-2.1279334768097798E-3</v>
      </c>
      <c r="O232">
        <f t="shared" si="43"/>
        <v>-2.2074963612211E-2</v>
      </c>
      <c r="P232">
        <f t="shared" si="44"/>
        <v>7.1768716558157303E-3</v>
      </c>
      <c r="R232">
        <f t="shared" si="45"/>
        <v>4.6974054069781531E-5</v>
      </c>
      <c r="S232">
        <f t="shared" si="46"/>
        <v>-1.5271905455177527E-5</v>
      </c>
      <c r="T232">
        <f t="shared" si="47"/>
        <v>-1.5842918065164075E-4</v>
      </c>
    </row>
    <row r="233" spans="1:20" ht="15.75" thickBot="1" x14ac:dyDescent="0.3">
      <c r="A233" s="1">
        <v>41369</v>
      </c>
      <c r="B233" s="4">
        <v>568.5</v>
      </c>
      <c r="C233" s="5">
        <v>3791</v>
      </c>
      <c r="D233" s="3">
        <v>954.9</v>
      </c>
      <c r="E233" s="2"/>
      <c r="F233">
        <f t="shared" si="39"/>
        <v>-1.5584415584415584E-2</v>
      </c>
      <c r="G233">
        <f t="shared" si="40"/>
        <v>-2.3189899510435454E-2</v>
      </c>
      <c r="H233">
        <f t="shared" si="41"/>
        <v>-8.4112149532710508E-3</v>
      </c>
      <c r="J233">
        <f>(F233-F$253)^2</f>
        <v>2.6015224119389075E-4</v>
      </c>
      <c r="K233">
        <f>(G233-G$253)^2</f>
        <v>5.7113682204371703E-4</v>
      </c>
      <c r="L233">
        <f>(H233-H$253)^2</f>
        <v>7.1575505611351024E-5</v>
      </c>
      <c r="N233">
        <f t="shared" si="42"/>
        <v>-1.6129235604761025E-2</v>
      </c>
      <c r="O233">
        <f t="shared" si="43"/>
        <v>-2.3898469031377659E-2</v>
      </c>
      <c r="P233">
        <f t="shared" si="44"/>
        <v>-8.4602308249450871E-3</v>
      </c>
      <c r="R233">
        <f t="shared" si="45"/>
        <v>3.8546403760017527E-4</v>
      </c>
      <c r="S233">
        <f t="shared" si="46"/>
        <v>1.3645705624620104E-4</v>
      </c>
      <c r="T233">
        <f t="shared" si="47"/>
        <v>2.0218656436825683E-4</v>
      </c>
    </row>
    <row r="234" spans="1:20" ht="15.75" thickBot="1" x14ac:dyDescent="0.3">
      <c r="A234" s="1">
        <v>41368</v>
      </c>
      <c r="B234" s="4">
        <v>577.5</v>
      </c>
      <c r="C234" s="5">
        <v>3881</v>
      </c>
      <c r="D234" s="3">
        <v>963</v>
      </c>
      <c r="E234" s="2"/>
      <c r="F234">
        <f t="shared" si="39"/>
        <v>-2.9350828729282552E-3</v>
      </c>
      <c r="G234">
        <f t="shared" si="40"/>
        <v>-1.3472292831723437E-2</v>
      </c>
      <c r="H234">
        <f t="shared" si="41"/>
        <v>3.7523452157598738E-3</v>
      </c>
      <c r="J234">
        <f>(F234-F$253)^2</f>
        <v>1.2109724146614633E-5</v>
      </c>
      <c r="K234">
        <f>(G234-G$253)^2</f>
        <v>2.0109685706524974E-4</v>
      </c>
      <c r="L234">
        <f>(H234-H$253)^2</f>
        <v>1.3714648230767242E-5</v>
      </c>
      <c r="N234">
        <f t="shared" si="42"/>
        <v>-3.479902893273695E-3</v>
      </c>
      <c r="O234">
        <f t="shared" si="43"/>
        <v>-1.4180862352665642E-2</v>
      </c>
      <c r="P234">
        <f t="shared" si="44"/>
        <v>3.7033293440858379E-3</v>
      </c>
      <c r="R234">
        <f t="shared" si="45"/>
        <v>4.9348023930157188E-5</v>
      </c>
      <c r="S234">
        <f t="shared" si="46"/>
        <v>-1.2887226499229683E-5</v>
      </c>
      <c r="T234">
        <f t="shared" si="47"/>
        <v>-5.2516403675068805E-5</v>
      </c>
    </row>
    <row r="235" spans="1:20" ht="15.75" thickBot="1" x14ac:dyDescent="0.3">
      <c r="A235" s="1">
        <v>41367</v>
      </c>
      <c r="B235" s="4">
        <v>579.20000000000005</v>
      </c>
      <c r="C235" s="5">
        <v>3934</v>
      </c>
      <c r="D235" s="3">
        <v>959.4</v>
      </c>
      <c r="E235" s="2"/>
      <c r="F235">
        <f t="shared" si="39"/>
        <v>9.0592334494774308E-3</v>
      </c>
      <c r="G235">
        <f t="shared" si="40"/>
        <v>1.0178117048346056E-3</v>
      </c>
      <c r="H235">
        <f t="shared" si="41"/>
        <v>-2.3511450381679413E-2</v>
      </c>
      <c r="J235">
        <f>(F235-F$253)^2</f>
        <v>7.2495236042183185E-5</v>
      </c>
      <c r="K235">
        <f>(G235-G$253)^2</f>
        <v>9.5630728298541034E-8</v>
      </c>
      <c r="L235">
        <f>(H235-H$253)^2</f>
        <v>5.5509557007540661E-4</v>
      </c>
      <c r="N235">
        <f t="shared" si="42"/>
        <v>8.5144134291319905E-3</v>
      </c>
      <c r="O235">
        <f t="shared" si="43"/>
        <v>3.0924218389240016E-4</v>
      </c>
      <c r="P235">
        <f t="shared" si="44"/>
        <v>-2.3560466253353448E-2</v>
      </c>
      <c r="R235">
        <f t="shared" si="45"/>
        <v>2.6330158033875564E-6</v>
      </c>
      <c r="S235">
        <f t="shared" si="46"/>
        <v>-2.0060355026416368E-4</v>
      </c>
      <c r="T235">
        <f t="shared" si="47"/>
        <v>-7.2858900377102153E-6</v>
      </c>
    </row>
    <row r="236" spans="1:20" ht="15.75" thickBot="1" x14ac:dyDescent="0.3">
      <c r="A236" s="1">
        <v>41366</v>
      </c>
      <c r="B236" s="4">
        <v>574</v>
      </c>
      <c r="C236" s="5">
        <v>3930</v>
      </c>
      <c r="D236" s="3">
        <v>982.5</v>
      </c>
      <c r="E236" s="2"/>
      <c r="F236">
        <f t="shared" si="39"/>
        <v>1.5929203539823009E-2</v>
      </c>
      <c r="G236">
        <f t="shared" si="40"/>
        <v>2.3704089606668404E-2</v>
      </c>
      <c r="H236">
        <f t="shared" si="41"/>
        <v>2.1309771309771311E-2</v>
      </c>
      <c r="J236">
        <f>(F236-F$253)^2</f>
        <v>2.3667925627437301E-4</v>
      </c>
      <c r="K236">
        <f>(G236-G$253)^2</f>
        <v>5.2879394401303707E-4</v>
      </c>
      <c r="L236">
        <f>(H236-H$253)^2</f>
        <v>4.5201972179858294E-4</v>
      </c>
      <c r="N236">
        <f t="shared" si="42"/>
        <v>1.5384383519477568E-2</v>
      </c>
      <c r="O236">
        <f t="shared" si="43"/>
        <v>2.2995520085726199E-2</v>
      </c>
      <c r="P236">
        <f t="shared" si="44"/>
        <v>2.1260755438097276E-2</v>
      </c>
      <c r="R236">
        <f t="shared" si="45"/>
        <v>3.5377190022866154E-4</v>
      </c>
      <c r="S236">
        <f t="shared" si="46"/>
        <v>3.2708361557350681E-4</v>
      </c>
      <c r="T236">
        <f t="shared" si="47"/>
        <v>4.8890212871447846E-4</v>
      </c>
    </row>
    <row r="237" spans="1:20" ht="15.75" thickBot="1" x14ac:dyDescent="0.3">
      <c r="A237" s="1">
        <v>41361</v>
      </c>
      <c r="B237" s="4">
        <v>565</v>
      </c>
      <c r="C237" s="5">
        <v>3839</v>
      </c>
      <c r="D237" s="3">
        <v>962</v>
      </c>
      <c r="E237" s="2"/>
      <c r="F237">
        <f t="shared" si="39"/>
        <v>-3.5273368606701938E-3</v>
      </c>
      <c r="G237">
        <f t="shared" si="40"/>
        <v>2.101063829787234E-2</v>
      </c>
      <c r="H237">
        <f t="shared" si="41"/>
        <v>1.2631578947368421E-2</v>
      </c>
      <c r="J237">
        <f>(F237-F$253)^2</f>
        <v>1.6582461663602978E-5</v>
      </c>
      <c r="K237">
        <f>(G237-G$253)^2</f>
        <v>4.1217399662320145E-4</v>
      </c>
      <c r="L237">
        <f>(H237-H$253)^2</f>
        <v>1.5832089355382773E-4</v>
      </c>
      <c r="N237">
        <f t="shared" si="42"/>
        <v>-4.0721568810156341E-3</v>
      </c>
      <c r="O237">
        <f t="shared" si="43"/>
        <v>2.0302068776930134E-2</v>
      </c>
      <c r="P237">
        <f t="shared" si="44"/>
        <v>1.2582563075694385E-2</v>
      </c>
      <c r="R237">
        <f t="shared" si="45"/>
        <v>-8.2673209068828709E-5</v>
      </c>
      <c r="S237">
        <f t="shared" si="46"/>
        <v>-5.1238170809502128E-5</v>
      </c>
      <c r="T237">
        <f t="shared" si="47"/>
        <v>2.5545206095280897E-4</v>
      </c>
    </row>
    <row r="238" spans="1:20" ht="15.75" thickBot="1" x14ac:dyDescent="0.3">
      <c r="A238" s="1">
        <v>41360</v>
      </c>
      <c r="B238" s="4">
        <v>567</v>
      </c>
      <c r="C238" s="5">
        <v>3760</v>
      </c>
      <c r="D238" s="3">
        <v>950</v>
      </c>
      <c r="E238" s="2"/>
      <c r="F238">
        <f t="shared" si="39"/>
        <v>-6.8313189700472546E-3</v>
      </c>
      <c r="G238">
        <f t="shared" si="40"/>
        <v>-5.5540862205765672E-3</v>
      </c>
      <c r="H238">
        <f t="shared" si="41"/>
        <v>-3.3570701932858597E-2</v>
      </c>
      <c r="J238">
        <f>(F238-F$253)^2</f>
        <v>5.4407426405591367E-5</v>
      </c>
      <c r="K238">
        <f>(G238-G$253)^2</f>
        <v>3.9220856936778042E-5</v>
      </c>
      <c r="L238">
        <f>(H238-H$253)^2</f>
        <v>1.1302854252564086E-3</v>
      </c>
      <c r="N238">
        <f t="shared" si="42"/>
        <v>-7.3761389903926949E-3</v>
      </c>
      <c r="O238">
        <f t="shared" si="43"/>
        <v>-6.2626557415187724E-3</v>
      </c>
      <c r="P238">
        <f t="shared" si="44"/>
        <v>-3.3619717804532635E-2</v>
      </c>
      <c r="R238">
        <f t="shared" si="45"/>
        <v>4.6194219198423293E-5</v>
      </c>
      <c r="S238">
        <f t="shared" si="46"/>
        <v>2.4798371134401268E-4</v>
      </c>
      <c r="T238">
        <f t="shared" si="47"/>
        <v>2.105487187367972E-4</v>
      </c>
    </row>
    <row r="239" spans="1:20" ht="15.75" thickBot="1" x14ac:dyDescent="0.3">
      <c r="A239" s="1">
        <v>41359</v>
      </c>
      <c r="B239" s="4">
        <v>570.9</v>
      </c>
      <c r="C239" s="5">
        <v>3781</v>
      </c>
      <c r="D239" s="3">
        <v>983</v>
      </c>
      <c r="E239" s="2"/>
      <c r="F239">
        <f t="shared" si="39"/>
        <v>3.3391915641475876E-3</v>
      </c>
      <c r="G239">
        <f t="shared" si="40"/>
        <v>-5.0000000000000001E-3</v>
      </c>
      <c r="H239">
        <f t="shared" si="41"/>
        <v>-1.503006012024048E-2</v>
      </c>
      <c r="J239">
        <f>(F239-F$253)^2</f>
        <v>7.8085123248111985E-6</v>
      </c>
      <c r="K239">
        <f>(G239-G$253)^2</f>
        <v>3.2587765975430319E-5</v>
      </c>
      <c r="L239">
        <f>(H239-H$253)^2</f>
        <v>2.2737853276993278E-4</v>
      </c>
      <c r="N239">
        <f t="shared" si="42"/>
        <v>2.7943715438021478E-3</v>
      </c>
      <c r="O239">
        <f t="shared" si="43"/>
        <v>-5.7085695209422053E-3</v>
      </c>
      <c r="P239">
        <f t="shared" si="44"/>
        <v>-1.5079075991914517E-2</v>
      </c>
      <c r="R239">
        <f t="shared" si="45"/>
        <v>-1.5951864225137156E-5</v>
      </c>
      <c r="S239">
        <f t="shared" si="46"/>
        <v>-4.2136540858636074E-5</v>
      </c>
      <c r="T239">
        <f t="shared" si="47"/>
        <v>8.6079953611414565E-5</v>
      </c>
    </row>
    <row r="240" spans="1:20" ht="15.75" thickBot="1" x14ac:dyDescent="0.3">
      <c r="A240" s="1">
        <v>41358</v>
      </c>
      <c r="B240" s="4">
        <v>569</v>
      </c>
      <c r="C240" s="5">
        <v>3800</v>
      </c>
      <c r="D240" s="3">
        <v>998</v>
      </c>
      <c r="E240" s="2"/>
      <c r="F240">
        <f t="shared" si="39"/>
        <v>-3.689911983750839E-2</v>
      </c>
      <c r="G240">
        <f t="shared" si="40"/>
        <v>0</v>
      </c>
      <c r="H240">
        <f t="shared" si="41"/>
        <v>-2.1568627450980392E-2</v>
      </c>
      <c r="J240">
        <f>(F240-F$253)^2</f>
        <v>1.4020486320785749E-3</v>
      </c>
      <c r="K240">
        <f>(G240-G$253)^2</f>
        <v>5.0207076600826648E-7</v>
      </c>
      <c r="L240">
        <f>(H240-H$253)^2</f>
        <v>4.6732250282550551E-4</v>
      </c>
      <c r="N240">
        <f t="shared" si="42"/>
        <v>-3.7443939857853832E-2</v>
      </c>
      <c r="O240">
        <f t="shared" si="43"/>
        <v>-7.0856952094220543E-4</v>
      </c>
      <c r="P240">
        <f t="shared" si="44"/>
        <v>-2.1617643322654426E-2</v>
      </c>
      <c r="R240">
        <f t="shared" si="45"/>
        <v>2.653163452726824E-5</v>
      </c>
      <c r="S240">
        <f t="shared" si="46"/>
        <v>8.0944973644200781E-4</v>
      </c>
      <c r="T240">
        <f t="shared" si="47"/>
        <v>1.5317603173032712E-5</v>
      </c>
    </row>
    <row r="241" spans="1:20" ht="15.75" thickBot="1" x14ac:dyDescent="0.3">
      <c r="A241" s="1">
        <v>41355</v>
      </c>
      <c r="B241" s="4">
        <v>590.79999999999995</v>
      </c>
      <c r="C241" s="5">
        <v>3800</v>
      </c>
      <c r="D241" s="3">
        <v>1020</v>
      </c>
      <c r="E241" s="2"/>
      <c r="F241">
        <f t="shared" si="39"/>
        <v>-1.3689482470784718E-2</v>
      </c>
      <c r="G241">
        <f t="shared" si="40"/>
        <v>-6.5359477124183009E-3</v>
      </c>
      <c r="H241">
        <f t="shared" si="41"/>
        <v>1.3916500994035786E-2</v>
      </c>
      <c r="J241">
        <f>(F241-F$253)^2</f>
        <v>2.0261536740899422E-4</v>
      </c>
      <c r="K241">
        <f>(G241-G$253)^2</f>
        <v>5.248302994445736E-5</v>
      </c>
      <c r="L241">
        <f>(H241-H$253)^2</f>
        <v>1.9230714361892447E-4</v>
      </c>
      <c r="N241">
        <f t="shared" si="42"/>
        <v>-1.4234302491130158E-2</v>
      </c>
      <c r="O241">
        <f t="shared" si="43"/>
        <v>-7.2445172333605061E-3</v>
      </c>
      <c r="P241">
        <f t="shared" si="44"/>
        <v>1.386748512236175E-2</v>
      </c>
      <c r="R241">
        <f t="shared" si="45"/>
        <v>1.0312064970185882E-4</v>
      </c>
      <c r="S241">
        <f t="shared" si="46"/>
        <v>-1.9739397802294426E-4</v>
      </c>
      <c r="T241">
        <f t="shared" si="47"/>
        <v>-1.0046323495232012E-4</v>
      </c>
    </row>
    <row r="242" spans="1:20" ht="15.75" thickBot="1" x14ac:dyDescent="0.3">
      <c r="A242" s="1">
        <v>41354</v>
      </c>
      <c r="B242" s="4">
        <v>599</v>
      </c>
      <c r="C242" s="5">
        <v>3825</v>
      </c>
      <c r="D242" s="3">
        <v>1006</v>
      </c>
      <c r="E242" s="2"/>
      <c r="F242">
        <f t="shared" si="39"/>
        <v>6.7226890756302525E-3</v>
      </c>
      <c r="G242">
        <f t="shared" si="40"/>
        <v>-9.0673575129533671E-3</v>
      </c>
      <c r="H242">
        <f t="shared" si="41"/>
        <v>-9.8425196850393699E-3</v>
      </c>
      <c r="J242">
        <f>(F242-F$253)^2</f>
        <v>3.8166066064245661E-5</v>
      </c>
      <c r="K242">
        <f>(G242-G$253)^2</f>
        <v>9.5568749372050284E-5</v>
      </c>
      <c r="L242">
        <f>(H242-H$253)^2</f>
        <v>9.7842475669725589E-5</v>
      </c>
      <c r="N242">
        <f t="shared" si="42"/>
        <v>6.1778690552848122E-3</v>
      </c>
      <c r="O242">
        <f t="shared" si="43"/>
        <v>-9.7759270338955723E-3</v>
      </c>
      <c r="P242">
        <f t="shared" si="44"/>
        <v>-9.8915355567134062E-3</v>
      </c>
      <c r="R242">
        <f t="shared" si="45"/>
        <v>-6.0394397109425697E-5</v>
      </c>
      <c r="S242">
        <f t="shared" si="46"/>
        <v>-6.1108611425069183E-5</v>
      </c>
      <c r="T242">
        <f t="shared" si="47"/>
        <v>9.6698929855613882E-5</v>
      </c>
    </row>
    <row r="243" spans="1:20" ht="15.75" thickBot="1" x14ac:dyDescent="0.3">
      <c r="A243" s="1">
        <v>41353</v>
      </c>
      <c r="B243" s="4">
        <v>595</v>
      </c>
      <c r="C243" s="5">
        <v>3860</v>
      </c>
      <c r="D243" s="3">
        <v>1016</v>
      </c>
      <c r="E243" s="2"/>
      <c r="F243">
        <f t="shared" si="39"/>
        <v>1.3628620102214651E-2</v>
      </c>
      <c r="G243">
        <f t="shared" si="40"/>
        <v>-2.5839793281653748E-3</v>
      </c>
      <c r="H243">
        <f t="shared" si="41"/>
        <v>-9.7465886939571145E-3</v>
      </c>
      <c r="J243">
        <f>(F243-F$253)^2</f>
        <v>1.7118582458232077E-4</v>
      </c>
      <c r="K243">
        <f>(G243-G$253)^2</f>
        <v>1.0840877923759652E-5</v>
      </c>
      <c r="L243">
        <f>(H243-H$253)^2</f>
        <v>9.5953868806213842E-5</v>
      </c>
      <c r="N243">
        <f t="shared" si="42"/>
        <v>1.3083800081869211E-2</v>
      </c>
      <c r="O243">
        <f t="shared" si="43"/>
        <v>-3.2925488491075804E-3</v>
      </c>
      <c r="P243">
        <f t="shared" si="44"/>
        <v>-9.7956045656311507E-3</v>
      </c>
      <c r="R243">
        <f t="shared" si="45"/>
        <v>-4.3079050901512137E-5</v>
      </c>
      <c r="S243">
        <f t="shared" si="46"/>
        <v>-1.2816373181776328E-4</v>
      </c>
      <c r="T243">
        <f t="shared" si="47"/>
        <v>3.2252506538881805E-5</v>
      </c>
    </row>
    <row r="244" spans="1:20" ht="15.75" thickBot="1" x14ac:dyDescent="0.3">
      <c r="A244" s="1">
        <v>41352</v>
      </c>
      <c r="B244" s="4">
        <v>587</v>
      </c>
      <c r="C244" s="5">
        <v>3870</v>
      </c>
      <c r="D244" s="3">
        <v>1026</v>
      </c>
      <c r="E244" s="2"/>
      <c r="F244">
        <f t="shared" si="39"/>
        <v>-1.1285160855651078E-2</v>
      </c>
      <c r="G244">
        <f t="shared" si="40"/>
        <v>-7.6923076923076927E-3</v>
      </c>
      <c r="H244">
        <f t="shared" si="41"/>
        <v>1.083743842364532E-2</v>
      </c>
      <c r="J244">
        <f>(F244-F$253)^2</f>
        <v>1.3994844752644335E-4</v>
      </c>
      <c r="K244">
        <f>(G244-G$253)^2</f>
        <v>7.0574737952101369E-5</v>
      </c>
      <c r="L244">
        <f>(H244-H$253)^2</f>
        <v>1.1639006115988258E-4</v>
      </c>
      <c r="N244">
        <f t="shared" si="42"/>
        <v>-1.1829980875996519E-2</v>
      </c>
      <c r="O244">
        <f t="shared" si="43"/>
        <v>-8.4008772132498979E-3</v>
      </c>
      <c r="P244">
        <f t="shared" si="44"/>
        <v>1.0788422551971284E-2</v>
      </c>
      <c r="R244">
        <f t="shared" si="45"/>
        <v>9.9382216774341226E-5</v>
      </c>
      <c r="S244">
        <f t="shared" si="46"/>
        <v>-1.2762683247198985E-4</v>
      </c>
      <c r="T244">
        <f t="shared" si="47"/>
        <v>-9.0632213183766873E-5</v>
      </c>
    </row>
    <row r="245" spans="1:20" ht="15.75" thickBot="1" x14ac:dyDescent="0.3">
      <c r="A245" s="1">
        <v>41351</v>
      </c>
      <c r="B245" s="4">
        <v>593.70000000000005</v>
      </c>
      <c r="C245" s="5">
        <v>3900</v>
      </c>
      <c r="D245" s="3">
        <v>1015</v>
      </c>
      <c r="E245" s="2"/>
      <c r="F245">
        <f t="shared" si="39"/>
        <v>-2.6721311475409761E-2</v>
      </c>
      <c r="G245">
        <f t="shared" si="40"/>
        <v>-1.2658227848101266E-2</v>
      </c>
      <c r="H245">
        <f t="shared" si="41"/>
        <v>-9.8425196850393699E-4</v>
      </c>
      <c r="J245">
        <f>(F245-F$253)^2</f>
        <v>7.434419267438137E-4</v>
      </c>
      <c r="K245">
        <f>(G245-G$253)^2</f>
        <v>1.7867127190506746E-4</v>
      </c>
      <c r="L245">
        <f>(H245-H$253)^2</f>
        <v>1.0676424295460527E-6</v>
      </c>
      <c r="N245">
        <f t="shared" si="42"/>
        <v>-2.72661314957552E-2</v>
      </c>
      <c r="O245">
        <f t="shared" si="43"/>
        <v>-1.3366797369043471E-2</v>
      </c>
      <c r="P245">
        <f t="shared" si="44"/>
        <v>-1.0332678401779728E-3</v>
      </c>
      <c r="R245">
        <f t="shared" si="45"/>
        <v>3.6446085474145393E-4</v>
      </c>
      <c r="S245">
        <f t="shared" si="46"/>
        <v>2.8173216800627573E-5</v>
      </c>
      <c r="T245">
        <f t="shared" si="47"/>
        <v>1.3811481847608157E-5</v>
      </c>
    </row>
    <row r="246" spans="1:20" ht="15.75" thickBot="1" x14ac:dyDescent="0.3">
      <c r="A246" s="1">
        <v>41348</v>
      </c>
      <c r="B246" s="4">
        <v>610</v>
      </c>
      <c r="C246" s="5">
        <v>3950</v>
      </c>
      <c r="D246" s="3">
        <v>1016</v>
      </c>
      <c r="E246" s="2"/>
      <c r="F246">
        <f t="shared" si="39"/>
        <v>-2.321857485988791E-2</v>
      </c>
      <c r="G246">
        <f t="shared" si="40"/>
        <v>-2.4691358024691357E-2</v>
      </c>
      <c r="H246">
        <f t="shared" si="41"/>
        <v>-1.1673151750972763E-2</v>
      </c>
      <c r="J246">
        <f>(F246-F$253)^2</f>
        <v>5.646989362339005E-4</v>
      </c>
      <c r="K246">
        <f>(G246-G$253)^2</f>
        <v>6.4515631932343458E-4</v>
      </c>
      <c r="L246">
        <f>(H246-H$253)^2</f>
        <v>1.374092137734289E-4</v>
      </c>
      <c r="N246">
        <f t="shared" si="42"/>
        <v>-2.3763394880233348E-2</v>
      </c>
      <c r="O246">
        <f t="shared" si="43"/>
        <v>-2.5399927545633562E-2</v>
      </c>
      <c r="P246">
        <f t="shared" si="44"/>
        <v>-1.1722167622646799E-2</v>
      </c>
      <c r="R246">
        <f t="shared" si="45"/>
        <v>6.0358850819620653E-4</v>
      </c>
      <c r="S246">
        <f t="shared" si="46"/>
        <v>2.7855849806924208E-4</v>
      </c>
      <c r="T246">
        <f t="shared" si="47"/>
        <v>2.9774220829300029E-4</v>
      </c>
    </row>
    <row r="247" spans="1:20" ht="15.75" thickBot="1" x14ac:dyDescent="0.3">
      <c r="A247" s="1">
        <v>41347</v>
      </c>
      <c r="B247" s="4">
        <v>624.5</v>
      </c>
      <c r="C247" s="5">
        <v>4050</v>
      </c>
      <c r="D247" s="3">
        <v>1028</v>
      </c>
      <c r="E247" s="2"/>
      <c r="F247">
        <f t="shared" si="39"/>
        <v>1.9259017463685253E-2</v>
      </c>
      <c r="G247">
        <f t="shared" si="40"/>
        <v>-4.9140049140049139E-3</v>
      </c>
      <c r="H247">
        <f t="shared" si="41"/>
        <v>2.9268292682926829E-3</v>
      </c>
      <c r="J247">
        <f>(F247-F$253)^2</f>
        <v>3.5022118594830646E-4</v>
      </c>
      <c r="K247">
        <f>(G247-G$253)^2</f>
        <v>3.1613343276520914E-5</v>
      </c>
      <c r="L247">
        <f>(H247-H$253)^2</f>
        <v>8.2818099457577549E-6</v>
      </c>
      <c r="N247">
        <f t="shared" si="42"/>
        <v>1.8714197443339815E-2</v>
      </c>
      <c r="O247">
        <f t="shared" si="43"/>
        <v>-5.6225744349471191E-3</v>
      </c>
      <c r="P247">
        <f t="shared" si="44"/>
        <v>2.8778133966186471E-3</v>
      </c>
      <c r="R247">
        <f t="shared" si="45"/>
        <v>-1.0522196811547518E-4</v>
      </c>
      <c r="S247">
        <f t="shared" si="46"/>
        <v>5.3855968109409755E-5</v>
      </c>
      <c r="T247">
        <f t="shared" si="47"/>
        <v>-1.6180720032376341E-5</v>
      </c>
    </row>
    <row r="248" spans="1:20" ht="15.75" thickBot="1" x14ac:dyDescent="0.3">
      <c r="A248" s="1">
        <v>41346</v>
      </c>
      <c r="B248" s="4">
        <v>612.70000000000005</v>
      </c>
      <c r="C248" s="5">
        <v>4070</v>
      </c>
      <c r="D248" s="3">
        <v>1025</v>
      </c>
      <c r="E248" s="2"/>
      <c r="F248">
        <f t="shared" si="39"/>
        <v>-2.2807017543859578E-2</v>
      </c>
      <c r="G248">
        <f t="shared" si="40"/>
        <v>-1.5719467956469165E-2</v>
      </c>
      <c r="H248">
        <f t="shared" si="41"/>
        <v>1.0848126232741617E-2</v>
      </c>
      <c r="J248">
        <f>(F248-F$253)^2</f>
        <v>5.4530831762501645E-4</v>
      </c>
      <c r="K248">
        <f>(G248-G$253)^2</f>
        <v>2.6988041535923253E-4</v>
      </c>
      <c r="L248">
        <f>(H248-H$253)^2</f>
        <v>1.1662078459051718E-4</v>
      </c>
      <c r="N248">
        <f t="shared" si="42"/>
        <v>-2.3351837564205016E-2</v>
      </c>
      <c r="O248">
        <f t="shared" si="43"/>
        <v>-1.642803747741137E-2</v>
      </c>
      <c r="P248">
        <f t="shared" si="44"/>
        <v>1.0799110361067581E-2</v>
      </c>
      <c r="R248">
        <f t="shared" si="45"/>
        <v>3.8362486267118264E-4</v>
      </c>
      <c r="S248">
        <f t="shared" si="46"/>
        <v>-2.5217907098957354E-4</v>
      </c>
      <c r="T248">
        <f t="shared" si="47"/>
        <v>-1.7740818973431967E-4</v>
      </c>
    </row>
    <row r="249" spans="1:20" ht="15.75" thickBot="1" x14ac:dyDescent="0.3">
      <c r="A249" s="1">
        <v>41345</v>
      </c>
      <c r="B249" s="4">
        <v>627</v>
      </c>
      <c r="C249" s="5">
        <v>4135</v>
      </c>
      <c r="D249" s="3">
        <v>1014</v>
      </c>
      <c r="E249" s="2"/>
      <c r="F249">
        <f t="shared" si="39"/>
        <v>-2.0312500000000001E-2</v>
      </c>
      <c r="G249">
        <f t="shared" si="40"/>
        <v>-5.292278085157566E-3</v>
      </c>
      <c r="H249">
        <f t="shared" si="41"/>
        <v>-4.9067713444553487E-3</v>
      </c>
      <c r="J249">
        <f>(F249-F$253)^2</f>
        <v>4.3502779843110269E-4</v>
      </c>
      <c r="K249">
        <f>(G249-G$253)^2</f>
        <v>3.6010171991633354E-5</v>
      </c>
      <c r="L249">
        <f>(H249-H$253)^2</f>
        <v>2.4559826931551429E-5</v>
      </c>
      <c r="N249">
        <f t="shared" si="42"/>
        <v>-2.0857320020345439E-2</v>
      </c>
      <c r="O249">
        <f t="shared" si="43"/>
        <v>-6.0008476060997712E-3</v>
      </c>
      <c r="P249">
        <f t="shared" si="44"/>
        <v>-4.955787216129384E-3</v>
      </c>
      <c r="R249">
        <f t="shared" si="45"/>
        <v>1.2516159891374677E-4</v>
      </c>
      <c r="S249">
        <f t="shared" si="46"/>
        <v>1.0336443991954739E-4</v>
      </c>
      <c r="T249">
        <f t="shared" si="47"/>
        <v>2.9738923852249864E-5</v>
      </c>
    </row>
    <row r="250" spans="1:20" ht="15.75" thickBot="1" x14ac:dyDescent="0.3">
      <c r="A250" s="1">
        <v>41344</v>
      </c>
      <c r="B250" s="4">
        <v>640</v>
      </c>
      <c r="C250" s="5">
        <v>4157</v>
      </c>
      <c r="D250" s="3">
        <v>1019</v>
      </c>
      <c r="E250" s="2"/>
      <c r="F250">
        <f t="shared" si="39"/>
        <v>-1.3563501849568366E-2</v>
      </c>
      <c r="G250">
        <f t="shared" si="40"/>
        <v>6.5375302663438261E-3</v>
      </c>
      <c r="H250">
        <f t="shared" si="41"/>
        <v>3.9408866995073889E-3</v>
      </c>
      <c r="J250">
        <f>(F250-F$253)^2</f>
        <v>1.9904474598508818E-4</v>
      </c>
      <c r="K250">
        <f>(G250-G$253)^2</f>
        <v>3.3976783371433017E-5</v>
      </c>
      <c r="L250">
        <f>(H250-H$253)^2</f>
        <v>1.5146658540540269E-5</v>
      </c>
      <c r="N250">
        <f t="shared" si="42"/>
        <v>-1.4108321869913806E-2</v>
      </c>
      <c r="O250">
        <f t="shared" si="43"/>
        <v>5.8289607454016209E-3</v>
      </c>
      <c r="P250">
        <f t="shared" si="44"/>
        <v>3.891870827833353E-3</v>
      </c>
      <c r="R250">
        <f t="shared" si="45"/>
        <v>-8.2236854363218766E-5</v>
      </c>
      <c r="S250">
        <f t="shared" si="46"/>
        <v>-5.4907766315200845E-5</v>
      </c>
      <c r="T250">
        <f t="shared" si="47"/>
        <v>2.2685562281614326E-5</v>
      </c>
    </row>
    <row r="251" spans="1:20" ht="15.75" thickBot="1" x14ac:dyDescent="0.3">
      <c r="A251" s="1">
        <v>41341</v>
      </c>
      <c r="B251" s="4">
        <v>648.79999999999995</v>
      </c>
      <c r="C251" s="5">
        <v>4130</v>
      </c>
      <c r="D251" s="3">
        <v>1015</v>
      </c>
      <c r="E251" s="2"/>
      <c r="F251">
        <f t="shared" si="39"/>
        <v>1.6927899686520306E-2</v>
      </c>
      <c r="G251">
        <f t="shared" si="40"/>
        <v>1.2121212121212121E-3</v>
      </c>
      <c r="H251">
        <f t="shared" si="41"/>
        <v>1.8360589946824473E-2</v>
      </c>
      <c r="J251">
        <f>(F251-F$253)^2</f>
        <v>2.6840529934823239E-4</v>
      </c>
      <c r="K251">
        <f>(G251-G$253)^2</f>
        <v>2.5356430568923775E-7</v>
      </c>
      <c r="L251">
        <f>(H251-H$253)^2</f>
        <v>3.3531374510972165E-4</v>
      </c>
      <c r="N251">
        <f t="shared" si="42"/>
        <v>1.6383079666174867E-2</v>
      </c>
      <c r="O251">
        <f t="shared" si="43"/>
        <v>5.0355169117900669E-4</v>
      </c>
      <c r="P251">
        <f t="shared" si="44"/>
        <v>1.8311574075150439E-2</v>
      </c>
      <c r="R251">
        <f t="shared" si="45"/>
        <v>8.2497274726227502E-6</v>
      </c>
      <c r="S251">
        <f t="shared" si="46"/>
        <v>2.9999997688625197E-4</v>
      </c>
      <c r="T251">
        <f t="shared" si="47"/>
        <v>9.2208240936916582E-6</v>
      </c>
    </row>
    <row r="252" spans="1:20" ht="15.75" thickBot="1" x14ac:dyDescent="0.3">
      <c r="A252" s="1">
        <v>41340</v>
      </c>
      <c r="B252" s="4">
        <v>638</v>
      </c>
      <c r="C252" s="5">
        <v>4125</v>
      </c>
      <c r="D252" s="3">
        <v>996.7</v>
      </c>
      <c r="E252" s="2"/>
    </row>
    <row r="253" spans="1:20" x14ac:dyDescent="0.25">
      <c r="E253" t="s">
        <v>5</v>
      </c>
      <c r="F253">
        <f>SUM(F2:F251)/COUNT(F2:F251)</f>
        <v>5.4482002034543996E-4</v>
      </c>
      <c r="G253">
        <f t="shared" ref="G253:H253" si="48">SUM(G2:G251)/COUNT(G2:G251)</f>
        <v>7.0856952094220543E-4</v>
      </c>
      <c r="H253">
        <f t="shared" si="48"/>
        <v>4.9015871674035772E-5</v>
      </c>
      <c r="I253" t="s">
        <v>6</v>
      </c>
      <c r="J253">
        <f>(SUM(J2:J251)/COUNT(J2:J251))</f>
        <v>4.2242612287075897E-4</v>
      </c>
      <c r="K253">
        <f t="shared" ref="K253:L253" si="49">(SUM(K2:K251)/COUNT(K2:K251))</f>
        <v>2.5631741546563297E-4</v>
      </c>
      <c r="L253">
        <f t="shared" si="49"/>
        <v>1.9209707372976832E-4</v>
      </c>
      <c r="Q253" t="s">
        <v>14</v>
      </c>
      <c r="R253">
        <f>SUM(R2:R251)/COUNT(R2:R251)</f>
        <v>7.257495190531282E-5</v>
      </c>
      <c r="S253">
        <f t="shared" ref="S253:T253" si="50">SUM(S2:S251)/COUNT(S2:S251)</f>
        <v>1.1877024418092775E-4</v>
      </c>
      <c r="T253">
        <f t="shared" si="50"/>
        <v>2.0631695270500796E-5</v>
      </c>
    </row>
    <row r="254" spans="1:20" x14ac:dyDescent="0.25">
      <c r="I254" t="s">
        <v>7</v>
      </c>
      <c r="J254">
        <f>VARP(F2:F251)</f>
        <v>4.2242612287075876E-4</v>
      </c>
      <c r="K254">
        <f t="shared" ref="K254:L254" si="51">VARP(G2:G251)</f>
        <v>2.5631741546563286E-4</v>
      </c>
      <c r="L254">
        <f t="shared" si="51"/>
        <v>1.9209707372976824E-4</v>
      </c>
      <c r="N254">
        <f>COUNT(N2:N251)</f>
        <v>250</v>
      </c>
      <c r="Q254" t="s">
        <v>7</v>
      </c>
      <c r="R254">
        <f>COVAR(F2:F251,G2:G251)</f>
        <v>7.257495190531282E-5</v>
      </c>
      <c r="S254">
        <f>COVAR(F2:F251,H2:H251)</f>
        <v>1.1877024418092775E-4</v>
      </c>
      <c r="T254">
        <f>COVAR(G2:G251,H2:H251)</f>
        <v>2.0631695270500796E-5</v>
      </c>
    </row>
    <row r="256" spans="1:20" x14ac:dyDescent="0.25">
      <c r="I256" t="s">
        <v>17</v>
      </c>
      <c r="J256">
        <f>J253^0.5</f>
        <v>2.0553007635642016E-2</v>
      </c>
      <c r="K256">
        <f t="shared" ref="K256:L256" si="52">K253^0.5</f>
        <v>1.6009916160481072E-2</v>
      </c>
      <c r="L256">
        <f t="shared" si="52"/>
        <v>1.3859908864410629E-2</v>
      </c>
    </row>
    <row r="260" spans="9:20" x14ac:dyDescent="0.25">
      <c r="I260" t="s">
        <v>18</v>
      </c>
      <c r="J260" t="str">
        <f>R261</f>
        <v>Erste</v>
      </c>
      <c r="K260" t="str">
        <f>S261</f>
        <v>KB</v>
      </c>
      <c r="L260" t="str">
        <f>T261</f>
        <v>VIG</v>
      </c>
      <c r="Q260" t="s">
        <v>15</v>
      </c>
    </row>
    <row r="261" spans="9:20" x14ac:dyDescent="0.25">
      <c r="J261">
        <v>0.35</v>
      </c>
      <c r="K261">
        <v>0.35</v>
      </c>
      <c r="L261">
        <v>0.3</v>
      </c>
      <c r="R261" t="s">
        <v>1</v>
      </c>
      <c r="S261" t="s">
        <v>2</v>
      </c>
      <c r="T261" t="s">
        <v>3</v>
      </c>
    </row>
    <row r="262" spans="9:20" x14ac:dyDescent="0.25">
      <c r="Q262" t="str">
        <f t="array" ref="Q262:Q264">TRANSPOSE(R261:T261)</f>
        <v>Erste</v>
      </c>
      <c r="R262" s="10">
        <f>J253</f>
        <v>4.2242612287075897E-4</v>
      </c>
      <c r="S262" s="10">
        <f>R253</f>
        <v>7.257495190531282E-5</v>
      </c>
      <c r="T262" s="10">
        <f>S253</f>
        <v>1.1877024418092775E-4</v>
      </c>
    </row>
    <row r="263" spans="9:20" x14ac:dyDescent="0.25">
      <c r="I263" s="9" t="s">
        <v>19</v>
      </c>
      <c r="J263" s="9">
        <f>SUMPRODUCT(J261:L261,F253:H253)</f>
        <v>4.533911009528866E-4</v>
      </c>
      <c r="Q263" t="str">
        <v>KB</v>
      </c>
      <c r="R263" s="10">
        <f>S262</f>
        <v>7.257495190531282E-5</v>
      </c>
      <c r="S263" s="10">
        <f>K253</f>
        <v>2.5631741546563297E-4</v>
      </c>
      <c r="T263" s="10">
        <f>T253</f>
        <v>2.0631695270500796E-5</v>
      </c>
    </row>
    <row r="264" spans="9:20" x14ac:dyDescent="0.25">
      <c r="I264" s="8" t="s">
        <v>20</v>
      </c>
      <c r="J264" s="8">
        <f>(J261^2*R262+K261^2*S263+L261^2*T264+2*J261*K261*S262+2*J261*L261*T262+2*K261*L261*T263)^0.5</f>
        <v>1.2144549830417297E-2</v>
      </c>
      <c r="Q264" t="str">
        <v>VIG</v>
      </c>
      <c r="R264" s="10">
        <f>T262</f>
        <v>1.1877024418092775E-4</v>
      </c>
      <c r="S264" s="10">
        <f>T263</f>
        <v>2.0631695270500796E-5</v>
      </c>
      <c r="T264" s="10">
        <f>L253</f>
        <v>1.9209707372976832E-4</v>
      </c>
    </row>
    <row r="266" spans="9:20" x14ac:dyDescent="0.25">
      <c r="R266">
        <f>J256</f>
        <v>2.0553007635642016E-2</v>
      </c>
      <c r="S266">
        <f>K256</f>
        <v>1.6009916160481072E-2</v>
      </c>
      <c r="T266">
        <f>L256</f>
        <v>1.3859908864410629E-2</v>
      </c>
    </row>
    <row r="268" spans="9:20" x14ac:dyDescent="0.25">
      <c r="Q268" t="s">
        <v>16</v>
      </c>
    </row>
    <row r="269" spans="9:20" x14ac:dyDescent="0.25">
      <c r="O269">
        <f t="array" ref="O269:O271">TRANSPOSE(R266:T266)</f>
        <v>2.0553007635642016E-2</v>
      </c>
      <c r="R269">
        <f>R262/($O269*R$266)</f>
        <v>0.99999999999999989</v>
      </c>
      <c r="S269">
        <f>S262/($O269*S$266)</f>
        <v>0.22055774632745884</v>
      </c>
      <c r="T269">
        <f>T262/($O269*T$266)</f>
        <v>0.41693839587922887</v>
      </c>
    </row>
    <row r="270" spans="9:20" x14ac:dyDescent="0.25">
      <c r="O270">
        <v>1.6009916160481072E-2</v>
      </c>
      <c r="R270">
        <f>R263/($O270*R$266)</f>
        <v>0.22055774632745884</v>
      </c>
      <c r="S270">
        <f>S263/($O270*S$266)</f>
        <v>1</v>
      </c>
      <c r="T270">
        <f>T263/($O270*T$266)</f>
        <v>9.2979130905137042E-2</v>
      </c>
    </row>
    <row r="271" spans="9:20" x14ac:dyDescent="0.25">
      <c r="O271">
        <v>1.3859908864410629E-2</v>
      </c>
      <c r="R271">
        <f>R264/($O271*R$266)</f>
        <v>0.41693839587922887</v>
      </c>
      <c r="S271">
        <f>S264/($O271*S$266)</f>
        <v>9.2979130905137042E-2</v>
      </c>
      <c r="T271">
        <f>T264/($O271*T$266)</f>
        <v>1</v>
      </c>
    </row>
    <row r="275" spans="9:20" x14ac:dyDescent="0.25">
      <c r="I275" t="s">
        <v>21</v>
      </c>
      <c r="J275" t="str">
        <f>R276</f>
        <v>Erste</v>
      </c>
      <c r="K275" t="str">
        <f>S276</f>
        <v>KB</v>
      </c>
      <c r="L275" t="str">
        <f>T276</f>
        <v>VIG</v>
      </c>
      <c r="Q275" t="s">
        <v>15</v>
      </c>
    </row>
    <row r="276" spans="9:20" x14ac:dyDescent="0.25">
      <c r="J276">
        <f>1/3</f>
        <v>0.33333333333333331</v>
      </c>
      <c r="K276">
        <f t="shared" ref="K276:L276" si="53">1/3</f>
        <v>0.33333333333333331</v>
      </c>
      <c r="L276">
        <f t="shared" si="53"/>
        <v>0.33333333333333331</v>
      </c>
      <c r="R276" t="s">
        <v>1</v>
      </c>
      <c r="S276" t="s">
        <v>2</v>
      </c>
      <c r="T276" t="s">
        <v>3</v>
      </c>
    </row>
    <row r="277" spans="9:20" x14ac:dyDescent="0.25">
      <c r="Q277" t="str">
        <f t="array" ref="Q277:Q279">TRANSPOSE(R276:T276)</f>
        <v>Erste</v>
      </c>
      <c r="R277">
        <v>4.2242612287075897E-4</v>
      </c>
      <c r="S277">
        <v>7.257495190531282E-5</v>
      </c>
      <c r="T277">
        <v>1.1877024418092775E-4</v>
      </c>
    </row>
    <row r="278" spans="9:20" x14ac:dyDescent="0.25">
      <c r="I278" s="9" t="s">
        <v>19</v>
      </c>
      <c r="J278" s="9">
        <f>SUMPRODUCT(J276:L276,F253:H253)</f>
        <v>4.341351376538937E-4</v>
      </c>
      <c r="Q278" t="str">
        <v>KB</v>
      </c>
      <c r="R278">
        <v>7.257495190531282E-5</v>
      </c>
      <c r="S278">
        <v>2.5631741546563297E-4</v>
      </c>
      <c r="T278">
        <v>2.0631695270500796E-5</v>
      </c>
    </row>
    <row r="279" spans="9:20" x14ac:dyDescent="0.25">
      <c r="I279" s="8" t="s">
        <v>20</v>
      </c>
      <c r="J279" s="8">
        <f>(J276^2*R277+K276^2*S278+L276^2*T279+2*J276*K276*S277+2*J276*L276*T277+2*K276*L276*T278)^0.5</f>
        <v>1.199441719569587E-2</v>
      </c>
      <c r="Q279" t="str">
        <v>VIG</v>
      </c>
      <c r="R279">
        <v>1.1877024418092775E-4</v>
      </c>
      <c r="S279">
        <v>2.0631695270500796E-5</v>
      </c>
      <c r="T279">
        <v>1.9209707372976832E-4</v>
      </c>
    </row>
    <row r="282" spans="9:20" x14ac:dyDescent="0.25">
      <c r="I282" t="s">
        <v>18</v>
      </c>
      <c r="J282" t="str">
        <f>R283</f>
        <v>Erste</v>
      </c>
      <c r="K282" t="str">
        <f>S283</f>
        <v>KB</v>
      </c>
      <c r="L282" t="str">
        <f>T283</f>
        <v>VIG</v>
      </c>
      <c r="M282" t="s">
        <v>22</v>
      </c>
      <c r="Q282" t="s">
        <v>15</v>
      </c>
    </row>
    <row r="283" spans="9:20" x14ac:dyDescent="0.25">
      <c r="J283">
        <f>J261</f>
        <v>0.35</v>
      </c>
      <c r="K283">
        <f t="shared" ref="K283:L283" si="54">K261</f>
        <v>0.35</v>
      </c>
      <c r="L283">
        <f t="shared" si="54"/>
        <v>0.3</v>
      </c>
      <c r="R283" t="s">
        <v>1</v>
      </c>
      <c r="S283" t="s">
        <v>2</v>
      </c>
      <c r="T283" t="s">
        <v>3</v>
      </c>
    </row>
    <row r="284" spans="9:20" x14ac:dyDescent="0.25">
      <c r="Q284" t="str">
        <f t="array" ref="Q284:Q286">TRANSPOSE(R283:T283)</f>
        <v>Erste</v>
      </c>
      <c r="R284">
        <v>4.2242612287075897E-4</v>
      </c>
      <c r="S284">
        <v>7.257495190531282E-5</v>
      </c>
      <c r="T284">
        <v>1.1877024418092775E-4</v>
      </c>
    </row>
    <row r="285" spans="9:20" x14ac:dyDescent="0.25">
      <c r="I285" s="9" t="s">
        <v>19</v>
      </c>
      <c r="J285" s="9">
        <f>SUMPRODUCT(J283:L283,F253:H253)</f>
        <v>4.533911009528866E-4</v>
      </c>
      <c r="Q285" t="str">
        <v>KB</v>
      </c>
      <c r="R285">
        <v>7.257495190531282E-5</v>
      </c>
      <c r="S285">
        <v>2.5631741546563297E-4</v>
      </c>
      <c r="T285">
        <v>2.0631695270500796E-5</v>
      </c>
    </row>
    <row r="286" spans="9:20" x14ac:dyDescent="0.25">
      <c r="I286" s="8" t="s">
        <v>20</v>
      </c>
      <c r="J286" s="8">
        <f>(J283^2*R284+K283^2*S285+L283^2*T286)^0.5</f>
        <v>1.0021717421773931E-2</v>
      </c>
      <c r="Q286" t="str">
        <v>VIG</v>
      </c>
      <c r="R286">
        <v>1.1877024418092775E-4</v>
      </c>
      <c r="S286">
        <v>2.0631695270500796E-5</v>
      </c>
      <c r="T286">
        <v>1.9209707372976832E-4</v>
      </c>
    </row>
    <row r="289" spans="9:13" x14ac:dyDescent="0.25">
      <c r="I289" t="s">
        <v>21</v>
      </c>
      <c r="J289" t="str">
        <f>J282</f>
        <v>Erste</v>
      </c>
      <c r="K289" t="str">
        <f t="shared" ref="K289:L289" si="55">K282</f>
        <v>KB</v>
      </c>
      <c r="L289" t="str">
        <f t="shared" si="55"/>
        <v>VIG</v>
      </c>
      <c r="M289" t="s">
        <v>22</v>
      </c>
    </row>
    <row r="290" spans="9:13" x14ac:dyDescent="0.25">
      <c r="J290">
        <f>J276</f>
        <v>0.33333333333333331</v>
      </c>
      <c r="K290">
        <f t="shared" ref="K290:L290" si="56">K276</f>
        <v>0.33333333333333331</v>
      </c>
      <c r="L290">
        <f t="shared" si="56"/>
        <v>0.33333333333333331</v>
      </c>
    </row>
    <row r="292" spans="9:13" x14ac:dyDescent="0.25">
      <c r="I292" s="9" t="s">
        <v>19</v>
      </c>
      <c r="J292" s="9">
        <f>SUMPRODUCT(J290:L290,F253:H253)</f>
        <v>4.341351376538937E-4</v>
      </c>
    </row>
    <row r="293" spans="9:13" x14ac:dyDescent="0.25">
      <c r="I293" s="8" t="s">
        <v>20</v>
      </c>
      <c r="J293" s="8">
        <f>(J290^2*R284+K290^2*S285+L290^2*T286)^0.5</f>
        <v>9.8366695587150405E-3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6"/>
  <sheetViews>
    <sheetView tabSelected="1" topLeftCell="D1" workbookViewId="0">
      <selection activeCell="T104" sqref="T104"/>
    </sheetView>
  </sheetViews>
  <sheetFormatPr defaultRowHeight="15" x14ac:dyDescent="0.25"/>
  <cols>
    <col min="1" max="1" width="10.140625" bestFit="1" customWidth="1"/>
    <col min="4" max="4" width="10" bestFit="1" customWidth="1"/>
    <col min="5" max="5" width="12" bestFit="1" customWidth="1"/>
    <col min="6" max="6" width="10" bestFit="1" customWidth="1"/>
    <col min="7" max="7" width="10" customWidth="1"/>
    <col min="19" max="19" width="18.5703125" bestFit="1" customWidth="1"/>
    <col min="26" max="31" width="12.7109375" bestFit="1" customWidth="1"/>
    <col min="33" max="33" width="12.7109375" bestFit="1" customWidth="1"/>
    <col min="34" max="34" width="12" bestFit="1" customWidth="1"/>
    <col min="35" max="35" width="12.7109375" bestFit="1" customWidth="1"/>
  </cols>
  <sheetData>
    <row r="1" spans="1:35" ht="15.75" thickBot="1" x14ac:dyDescent="0.3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4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8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9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13</v>
      </c>
      <c r="Z1" t="s">
        <v>28</v>
      </c>
      <c r="AA1" t="s">
        <v>29</v>
      </c>
      <c r="AB1" t="s">
        <v>30</v>
      </c>
      <c r="AC1" t="s">
        <v>31</v>
      </c>
      <c r="AD1" t="s">
        <v>32</v>
      </c>
      <c r="AE1" t="s">
        <v>33</v>
      </c>
      <c r="AF1" t="s">
        <v>34</v>
      </c>
      <c r="AG1" t="s">
        <v>35</v>
      </c>
      <c r="AH1" t="s">
        <v>36</v>
      </c>
      <c r="AI1" t="s">
        <v>37</v>
      </c>
    </row>
    <row r="2" spans="1:35" ht="15.75" thickBot="1" x14ac:dyDescent="0.3">
      <c r="A2" s="11">
        <v>41705</v>
      </c>
      <c r="B2" s="12">
        <v>78.150000000000006</v>
      </c>
      <c r="C2" s="13">
        <v>41.5</v>
      </c>
      <c r="D2" s="14">
        <v>611</v>
      </c>
      <c r="E2" s="16">
        <v>10925</v>
      </c>
      <c r="F2" s="15">
        <v>142.5</v>
      </c>
      <c r="G2" s="2"/>
      <c r="H2">
        <f>(B2-B7)/B7</f>
        <v>-8.0588235294117586E-2</v>
      </c>
      <c r="I2">
        <f t="shared" ref="I2:L2" si="0">(C2-C7)/C7</f>
        <v>-2.8103044496487185E-2</v>
      </c>
      <c r="J2">
        <f t="shared" si="0"/>
        <v>-8.1766148814390845E-4</v>
      </c>
      <c r="K2">
        <f t="shared" si="0"/>
        <v>4.1360294117647059E-3</v>
      </c>
      <c r="L2">
        <f t="shared" si="0"/>
        <v>1.7857142857142856E-2</v>
      </c>
      <c r="N2">
        <f>(H2-H$63)^2</f>
        <v>1.7052863756351212E-2</v>
      </c>
      <c r="O2">
        <f t="shared" ref="O2:R2" si="1">(I2-I$63)^2</f>
        <v>6.2059575078038289E-4</v>
      </c>
      <c r="P2">
        <f t="shared" si="1"/>
        <v>1.2675835333163065E-5</v>
      </c>
      <c r="Q2">
        <f t="shared" si="1"/>
        <v>1.6551750087963421E-6</v>
      </c>
      <c r="R2">
        <f t="shared" si="1"/>
        <v>9.208318214456681E-4</v>
      </c>
      <c r="T2">
        <f>(H2-H$63)</f>
        <v>-0.1305866140014022</v>
      </c>
      <c r="U2">
        <f t="shared" ref="U2:X2" si="2">(I2-I$63)</f>
        <v>-2.4911759287139536E-2</v>
      </c>
      <c r="V2">
        <f t="shared" si="2"/>
        <v>-3.5603139374447115E-3</v>
      </c>
      <c r="W2">
        <f t="shared" si="2"/>
        <v>1.2865360503290773E-3</v>
      </c>
      <c r="X2">
        <f t="shared" si="2"/>
        <v>3.0345210848594678E-2</v>
      </c>
      <c r="Z2">
        <f>T2*U2</f>
        <v>3.253142294125537E-3</v>
      </c>
      <c r="AA2">
        <f>T2*V2</f>
        <v>4.6492934187290498E-4</v>
      </c>
      <c r="AB2">
        <f>T2*W2</f>
        <v>-1.6800438660321176E-4</v>
      </c>
      <c r="AC2">
        <f>T2*X2</f>
        <v>-3.9626783358765955E-3</v>
      </c>
      <c r="AD2">
        <f>U2*V2</f>
        <v>8.8693683796270623E-5</v>
      </c>
      <c r="AE2">
        <f>U2*W2</f>
        <v>-3.2049876400025208E-5</v>
      </c>
      <c r="AF2">
        <f>U2*X2</f>
        <v>-7.5595258817768587E-4</v>
      </c>
      <c r="AG2">
        <f>V2*W2</f>
        <v>-4.580472231011685E-6</v>
      </c>
      <c r="AH2">
        <f>V2*X2</f>
        <v>-1.080384771189501E-4</v>
      </c>
      <c r="AI2">
        <f>W2*X2</f>
        <v>3.9040207711554064E-5</v>
      </c>
    </row>
    <row r="3" spans="1:35" ht="15.75" thickBot="1" x14ac:dyDescent="0.3">
      <c r="A3" s="11">
        <v>41704</v>
      </c>
      <c r="B3" s="12">
        <v>77.2</v>
      </c>
      <c r="C3" s="13">
        <v>41.5</v>
      </c>
      <c r="D3" s="14">
        <v>615</v>
      </c>
      <c r="E3" s="16">
        <v>10950</v>
      </c>
      <c r="F3" s="15">
        <v>144.6</v>
      </c>
      <c r="G3" s="2"/>
      <c r="H3">
        <f>(B3-B8)/B8</f>
        <v>0.46768060836501901</v>
      </c>
      <c r="I3">
        <f>(C3-C8)/C8</f>
        <v>-4.5977011494252873E-2</v>
      </c>
      <c r="J3">
        <f>(D3-D8)/D8</f>
        <v>1.6528925619834711E-2</v>
      </c>
      <c r="K3">
        <f>(E3-E8)/E8</f>
        <v>6.4338235294117644E-3</v>
      </c>
      <c r="L3">
        <f>(F3-F8)/F8</f>
        <v>2.9547881808472808E-2</v>
      </c>
      <c r="N3">
        <f t="shared" ref="N3:N57" si="3">(H3-H$63)^2</f>
        <v>0.17445844497185636</v>
      </c>
      <c r="O3">
        <f t="shared" ref="O3:O57" si="4">(I3-I$63)^2</f>
        <v>1.8306183737268294E-3</v>
      </c>
      <c r="P3">
        <f t="shared" ref="P3:P57" si="5">(J3-J$63)^2</f>
        <v>1.9006132793258305E-4</v>
      </c>
      <c r="Q3">
        <f t="shared" ref="Q3:Q57" si="6">(K3-K$63)^2</f>
        <v>1.2847422753063834E-5</v>
      </c>
      <c r="R3">
        <f t="shared" ref="R3:R57" si="7">(L3-L$63)^2</f>
        <v>1.7670210755817836E-3</v>
      </c>
      <c r="T3">
        <f t="shared" ref="T3:T57" si="8">(H3-H$63)</f>
        <v>0.41768222965773438</v>
      </c>
      <c r="U3">
        <f t="shared" ref="U3:U57" si="9">(I3-I$63)</f>
        <v>-4.2785726284905221E-2</v>
      </c>
      <c r="V3">
        <f t="shared" ref="V3:V57" si="10">(J3-J$63)</f>
        <v>1.3786273170533908E-2</v>
      </c>
      <c r="W3">
        <f t="shared" ref="W3:W57" si="11">(K3-K$63)</f>
        <v>3.5843301679761358E-3</v>
      </c>
      <c r="X3">
        <f t="shared" ref="X3:X57" si="12">(L3-L$63)</f>
        <v>4.203594979992463E-2</v>
      </c>
      <c r="Z3">
        <f t="shared" ref="Z3:Z57" si="13">T3*U3</f>
        <v>-1.7870837552204744E-2</v>
      </c>
      <c r="AA3">
        <f t="shared" ref="AA3:AA57" si="14">T3*V3</f>
        <v>5.7582813165392059E-3</v>
      </c>
      <c r="AB3">
        <f t="shared" ref="AB3:AB57" si="15">T3*W3</f>
        <v>1.4971110163897539E-3</v>
      </c>
      <c r="AC3">
        <f t="shared" ref="AC3:AC57" si="16">T3*X3</f>
        <v>1.7557669238213114E-2</v>
      </c>
      <c r="AD3">
        <f t="shared" ref="AD3:AD57" si="17">U3*V3</f>
        <v>-5.8985571036339628E-4</v>
      </c>
      <c r="AE3">
        <f t="shared" ref="AE3:AE57" si="18">U3*W3</f>
        <v>-1.5335816948175529E-4</v>
      </c>
      <c r="AF3">
        <f t="shared" ref="AF3:AF57" si="19">U3*X3</f>
        <v>-1.7985386422655915E-3</v>
      </c>
      <c r="AG3">
        <f t="shared" ref="AG3:AG57" si="20">V3*W3</f>
        <v>4.9414554829104696E-5</v>
      </c>
      <c r="AH3">
        <f t="shared" ref="AH3:AH57" si="21">V3*X3</f>
        <v>5.7951908692461108E-4</v>
      </c>
      <c r="AI3">
        <f t="shared" ref="AI3:AI57" si="22">W3*X3</f>
        <v>1.5067072300740025E-4</v>
      </c>
    </row>
    <row r="4" spans="1:35" ht="15.75" thickBot="1" x14ac:dyDescent="0.3">
      <c r="A4" s="11">
        <v>41703</v>
      </c>
      <c r="B4" s="12">
        <v>78.95</v>
      </c>
      <c r="C4" s="13">
        <v>42.9</v>
      </c>
      <c r="D4" s="14">
        <v>606.4</v>
      </c>
      <c r="E4" s="16">
        <v>10950</v>
      </c>
      <c r="F4" s="15">
        <v>150</v>
      </c>
      <c r="G4" s="2"/>
      <c r="H4">
        <f>(B4-B9)/B9</f>
        <v>0.42766726943942146</v>
      </c>
      <c r="I4">
        <f>(C4-C9)/C9</f>
        <v>-2.7210884353741562E-2</v>
      </c>
      <c r="J4">
        <f>(D4-D9)/D9</f>
        <v>-5.4124979498114938E-3</v>
      </c>
      <c r="K4">
        <f>(E4-E9)/E9</f>
        <v>1.014760147601476E-2</v>
      </c>
      <c r="L4">
        <f>(F4-F9)/F9</f>
        <v>7.9136690647482008E-2</v>
      </c>
      <c r="N4">
        <f t="shared" si="3"/>
        <v>0.1426337910268427</v>
      </c>
      <c r="O4">
        <f t="shared" si="4"/>
        <v>5.7694114305736877E-4</v>
      </c>
      <c r="P4">
        <f t="shared" si="5"/>
        <v>6.6506478032141462E-5</v>
      </c>
      <c r="Q4">
        <f t="shared" si="6"/>
        <v>5.3262382052085761E-5</v>
      </c>
      <c r="R4">
        <f t="shared" si="7"/>
        <v>8.395096395642879E-3</v>
      </c>
      <c r="T4">
        <f t="shared" si="8"/>
        <v>0.37766889073213683</v>
      </c>
      <c r="U4">
        <f t="shared" si="9"/>
        <v>-2.4019599144393913E-2</v>
      </c>
      <c r="V4">
        <f t="shared" si="10"/>
        <v>-8.1551503991122969E-3</v>
      </c>
      <c r="W4">
        <f t="shared" si="11"/>
        <v>7.2981081145791311E-3</v>
      </c>
      <c r="X4">
        <f t="shared" si="12"/>
        <v>9.1624758638933823E-2</v>
      </c>
      <c r="Z4">
        <f t="shared" si="13"/>
        <v>-9.0714553646938315E-3</v>
      </c>
      <c r="AA4">
        <f t="shared" si="14"/>
        <v>-3.0799466049864842E-3</v>
      </c>
      <c r="AB4">
        <f t="shared" si="15"/>
        <v>2.7562683960763068E-3</v>
      </c>
      <c r="AC4">
        <f t="shared" si="16"/>
        <v>3.4603820958765907E-2</v>
      </c>
      <c r="AD4">
        <f t="shared" si="17"/>
        <v>1.9588344354892141E-4</v>
      </c>
      <c r="AE4">
        <f t="shared" si="18"/>
        <v>-1.7529763142463918E-4</v>
      </c>
      <c r="AF4">
        <f t="shared" si="19"/>
        <v>-2.2007899742090336E-3</v>
      </c>
      <c r="AG4">
        <f t="shared" si="20"/>
        <v>-5.9517169303374691E-5</v>
      </c>
      <c r="AH4">
        <f t="shared" si="21"/>
        <v>-7.4721368698286907E-4</v>
      </c>
      <c r="AI4">
        <f t="shared" si="22"/>
        <v>6.6868739451915731E-4</v>
      </c>
    </row>
    <row r="5" spans="1:35" ht="15.75" thickBot="1" x14ac:dyDescent="0.3">
      <c r="A5" s="11">
        <v>41702</v>
      </c>
      <c r="B5" s="12">
        <v>83.6</v>
      </c>
      <c r="C5" s="13">
        <v>42.55</v>
      </c>
      <c r="D5" s="14">
        <v>606</v>
      </c>
      <c r="E5" s="16">
        <v>10890</v>
      </c>
      <c r="F5" s="15">
        <v>147</v>
      </c>
      <c r="G5" s="2"/>
      <c r="H5">
        <f>(B5-B10)/B10</f>
        <v>0.49285714285714277</v>
      </c>
      <c r="I5">
        <f>(C5-C10)/C10</f>
        <v>-5.0223214285714288E-2</v>
      </c>
      <c r="J5">
        <f>(D5-D10)/D10</f>
        <v>-1.649892756971172E-4</v>
      </c>
      <c r="K5">
        <f>(E5-E10)/E10</f>
        <v>1.0579064587973273E-2</v>
      </c>
      <c r="L5">
        <f>(F5-F10)/F10</f>
        <v>0.05</v>
      </c>
      <c r="N5">
        <f t="shared" si="3"/>
        <v>0.19612388498433969</v>
      </c>
      <c r="O5">
        <f t="shared" si="4"/>
        <v>2.2120023526443814E-3</v>
      </c>
      <c r="P5">
        <f t="shared" si="5"/>
        <v>8.4543804009488801E-6</v>
      </c>
      <c r="Q5">
        <f t="shared" si="6"/>
        <v>5.974627134611867E-5</v>
      </c>
      <c r="R5">
        <f t="shared" si="7"/>
        <v>3.904758641304306E-3</v>
      </c>
      <c r="T5">
        <f t="shared" si="8"/>
        <v>0.44285876414985814</v>
      </c>
      <c r="U5">
        <f t="shared" si="9"/>
        <v>-4.7031929076366635E-2</v>
      </c>
      <c r="V5">
        <f t="shared" si="10"/>
        <v>-2.9076417249979201E-3</v>
      </c>
      <c r="W5">
        <f t="shared" si="11"/>
        <v>7.7295712265376447E-3</v>
      </c>
      <c r="X5">
        <f t="shared" si="12"/>
        <v>6.2488067991451825E-2</v>
      </c>
      <c r="Z5">
        <f t="shared" si="13"/>
        <v>-2.0828501986343506E-2</v>
      </c>
      <c r="AA5">
        <f t="shared" si="14"/>
        <v>-1.2876746209231405E-3</v>
      </c>
      <c r="AB5">
        <f t="shared" si="15"/>
        <v>3.4231083607927644E-3</v>
      </c>
      <c r="AC5">
        <f t="shared" si="16"/>
        <v>2.7673388564806663E-2</v>
      </c>
      <c r="AD5">
        <f t="shared" si="17"/>
        <v>1.3675199938958653E-4</v>
      </c>
      <c r="AE5">
        <f t="shared" si="18"/>
        <v>-3.6353664571724277E-4</v>
      </c>
      <c r="AF5">
        <f t="shared" si="19"/>
        <v>-2.9389343818931385E-3</v>
      </c>
      <c r="AG5">
        <f t="shared" si="20"/>
        <v>-2.2474823814624206E-5</v>
      </c>
      <c r="AH5">
        <f t="shared" si="21"/>
        <v>-1.8169291380645231E-4</v>
      </c>
      <c r="AI5">
        <f t="shared" si="22"/>
        <v>4.8300597234865401E-4</v>
      </c>
    </row>
    <row r="6" spans="1:35" ht="15.75" thickBot="1" x14ac:dyDescent="0.3">
      <c r="A6" s="11">
        <v>41701</v>
      </c>
      <c r="B6" s="12">
        <v>83.05</v>
      </c>
      <c r="C6" s="13">
        <v>42.1</v>
      </c>
      <c r="D6" s="14">
        <v>604</v>
      </c>
      <c r="E6" s="16">
        <v>10930</v>
      </c>
      <c r="F6" s="15">
        <v>143.55000000000001</v>
      </c>
      <c r="G6" s="2"/>
      <c r="H6">
        <f>(B6-B11)/B11</f>
        <v>0.4950495049504951</v>
      </c>
      <c r="I6">
        <f>(C6-C11)/C11</f>
        <v>-3.2183908045976976E-2</v>
      </c>
      <c r="J6">
        <f>(D6-D11)/D11</f>
        <v>-8.271298593879239E-4</v>
      </c>
      <c r="K6">
        <f>(E6-E11)/E11</f>
        <v>1.4856081708449397E-2</v>
      </c>
      <c r="L6">
        <f>(F6-F11)/F11</f>
        <v>4.0217391304347906E-2</v>
      </c>
      <c r="N6">
        <f t="shared" si="3"/>
        <v>0.19807050497035006</v>
      </c>
      <c r="O6">
        <f t="shared" si="4"/>
        <v>8.4057217894704039E-4</v>
      </c>
      <c r="P6">
        <f t="shared" si="5"/>
        <v>1.2743345731427018E-5</v>
      </c>
      <c r="Q6">
        <f t="shared" si="6"/>
        <v>1.4415816373464677E-4</v>
      </c>
      <c r="R6">
        <f t="shared" si="7"/>
        <v>2.7778654395812018E-3</v>
      </c>
      <c r="T6">
        <f t="shared" si="8"/>
        <v>0.44505112624321047</v>
      </c>
      <c r="U6">
        <f t="shared" si="9"/>
        <v>-2.8992622836629327E-2</v>
      </c>
      <c r="V6">
        <f t="shared" si="10"/>
        <v>-3.569782308688727E-3</v>
      </c>
      <c r="W6">
        <f t="shared" si="11"/>
        <v>1.2006588347013767E-2</v>
      </c>
      <c r="X6">
        <f t="shared" si="12"/>
        <v>5.2705459295799728E-2</v>
      </c>
      <c r="Z6">
        <f t="shared" si="13"/>
        <v>-1.2903199446186505E-2</v>
      </c>
      <c r="AA6">
        <f t="shared" si="14"/>
        <v>-1.588735636925006E-3</v>
      </c>
      <c r="AB6">
        <f t="shared" si="15"/>
        <v>5.3435456661770839E-3</v>
      </c>
      <c r="AC6">
        <f t="shared" si="16"/>
        <v>2.3456624018761356E-2</v>
      </c>
      <c r="AD6">
        <f t="shared" si="17"/>
        <v>1.0349735208468415E-4</v>
      </c>
      <c r="AE6">
        <f t="shared" si="18"/>
        <v>-3.4810248749963889E-4</v>
      </c>
      <c r="AF6">
        <f t="shared" si="19"/>
        <v>-1.5280695027944406E-3</v>
      </c>
      <c r="AG6">
        <f t="shared" si="20"/>
        <v>-4.2860906668877969E-5</v>
      </c>
      <c r="AH6">
        <f t="shared" si="21"/>
        <v>-1.8814701616545968E-4</v>
      </c>
      <c r="AI6">
        <f t="shared" si="22"/>
        <v>6.3281275340495741E-4</v>
      </c>
    </row>
    <row r="7" spans="1:35" ht="15.75" thickBot="1" x14ac:dyDescent="0.3">
      <c r="A7" s="11">
        <v>41698</v>
      </c>
      <c r="B7" s="12">
        <v>85</v>
      </c>
      <c r="C7" s="13">
        <v>42.7</v>
      </c>
      <c r="D7" s="14">
        <v>611.5</v>
      </c>
      <c r="E7" s="16">
        <v>10880</v>
      </c>
      <c r="F7" s="15">
        <v>140</v>
      </c>
      <c r="G7" s="2"/>
      <c r="H7">
        <f>(B7-B12)/B12</f>
        <v>0.49122807017543857</v>
      </c>
      <c r="I7">
        <f>(C7-C12)/C12</f>
        <v>-4.0449438202247126E-2</v>
      </c>
      <c r="J7">
        <f>(D7-D12)/D12</f>
        <v>1.2417218543046357E-2</v>
      </c>
      <c r="K7">
        <f>(E7-E12)/E12</f>
        <v>7.4074074074074077E-3</v>
      </c>
      <c r="L7">
        <f>(F7-F12)/F12</f>
        <v>-4.2080054738282621E-2</v>
      </c>
      <c r="N7">
        <f t="shared" si="3"/>
        <v>0.19468364063308233</v>
      </c>
      <c r="O7">
        <f t="shared" si="4"/>
        <v>1.3881699644423041E-3</v>
      </c>
      <c r="P7">
        <f t="shared" si="5"/>
        <v>9.3597229102251105E-5</v>
      </c>
      <c r="Q7">
        <f t="shared" si="6"/>
        <v>2.0774580450466834E-5</v>
      </c>
      <c r="R7">
        <f t="shared" si="7"/>
        <v>8.756856796246097E-4</v>
      </c>
      <c r="T7">
        <f t="shared" si="8"/>
        <v>0.44122969146815394</v>
      </c>
      <c r="U7">
        <f t="shared" si="9"/>
        <v>-3.7258152992899474E-2</v>
      </c>
      <c r="V7">
        <f t="shared" si="10"/>
        <v>9.6745660937455537E-3</v>
      </c>
      <c r="W7">
        <f t="shared" si="11"/>
        <v>4.5579140459717791E-3</v>
      </c>
      <c r="X7">
        <f t="shared" si="12"/>
        <v>-2.9591986746830799E-2</v>
      </c>
      <c r="Z7">
        <f t="shared" si="13"/>
        <v>-1.6439403349730312E-2</v>
      </c>
      <c r="AA7">
        <f t="shared" si="14"/>
        <v>4.2687058126316142E-3</v>
      </c>
      <c r="AB7">
        <f t="shared" si="15"/>
        <v>2.0110870082424934E-3</v>
      </c>
      <c r="AC7">
        <f t="shared" si="16"/>
        <v>-1.3056863182233853E-2</v>
      </c>
      <c r="AD7">
        <f t="shared" si="17"/>
        <v>-3.604564636606897E-4</v>
      </c>
      <c r="AE7">
        <f t="shared" si="18"/>
        <v>-1.6981945885330199E-4</v>
      </c>
      <c r="AF7">
        <f t="shared" si="19"/>
        <v>1.1025427695772756E-3</v>
      </c>
      <c r="AG7">
        <f t="shared" si="20"/>
        <v>4.4095840687365185E-5</v>
      </c>
      <c r="AH7">
        <f t="shared" si="21"/>
        <v>-2.8628963162745705E-4</v>
      </c>
      <c r="AI7">
        <f t="shared" si="22"/>
        <v>-1.3487773204159083E-4</v>
      </c>
    </row>
    <row r="8" spans="1:35" ht="15.75" thickBot="1" x14ac:dyDescent="0.3">
      <c r="A8" s="11">
        <v>41697</v>
      </c>
      <c r="B8" s="12">
        <v>52.6</v>
      </c>
      <c r="C8" s="13">
        <v>43.5</v>
      </c>
      <c r="D8" s="14">
        <v>605</v>
      </c>
      <c r="E8" s="16">
        <v>10880</v>
      </c>
      <c r="F8" s="15">
        <v>140.44999999999999</v>
      </c>
      <c r="G8" s="2"/>
      <c r="H8">
        <f>(B8-B13)/B13</f>
        <v>-9.2320966350302E-2</v>
      </c>
      <c r="I8">
        <f>(C8-C13)/C13</f>
        <v>-3.3333333333333333E-2</v>
      </c>
      <c r="J8">
        <f>(D8-D13)/D13</f>
        <v>-3.2948929159802307E-3</v>
      </c>
      <c r="K8">
        <f>(E8-E13)/E13</f>
        <v>7.4074074074074077E-3</v>
      </c>
      <c r="L8">
        <f>(F8-F13)/F13</f>
        <v>-4.5855978260869568E-2</v>
      </c>
      <c r="N8">
        <f t="shared" si="3"/>
        <v>2.0254795977620404E-2</v>
      </c>
      <c r="O8">
        <f t="shared" si="4"/>
        <v>9.0854306510866894E-4</v>
      </c>
      <c r="P8">
        <f t="shared" si="5"/>
        <v>3.6451954037826489E-5</v>
      </c>
      <c r="Q8">
        <f t="shared" si="6"/>
        <v>2.0774580450466834E-5</v>
      </c>
      <c r="R8">
        <f t="shared" si="7"/>
        <v>1.1134174357479143E-3</v>
      </c>
      <c r="T8">
        <f t="shared" si="8"/>
        <v>-0.14231934505758662</v>
      </c>
      <c r="U8">
        <f t="shared" si="9"/>
        <v>-3.0142048123985684E-2</v>
      </c>
      <c r="V8">
        <f t="shared" si="10"/>
        <v>-6.0375453652810338E-3</v>
      </c>
      <c r="W8">
        <f t="shared" si="11"/>
        <v>4.5579140459717791E-3</v>
      </c>
      <c r="X8">
        <f t="shared" si="12"/>
        <v>-3.3367910269417746E-2</v>
      </c>
      <c r="Z8">
        <f t="shared" si="13"/>
        <v>4.2897965476998996E-3</v>
      </c>
      <c r="AA8">
        <f t="shared" si="14"/>
        <v>8.5925950214226431E-4</v>
      </c>
      <c r="AB8">
        <f t="shared" si="15"/>
        <v>-6.4867934185147832E-4</v>
      </c>
      <c r="AC8">
        <f t="shared" si="16"/>
        <v>4.7488991354838524E-3</v>
      </c>
      <c r="AD8">
        <f t="shared" si="17"/>
        <v>1.8198398295104763E-4</v>
      </c>
      <c r="AE8">
        <f t="shared" si="18"/>
        <v>-1.3738486451867165E-4</v>
      </c>
      <c r="AF8">
        <f t="shared" si="19"/>
        <v>1.0057771571376258E-3</v>
      </c>
      <c r="AG8">
        <f t="shared" si="20"/>
        <v>-2.7518612823606239E-5</v>
      </c>
      <c r="AH8">
        <f t="shared" si="21"/>
        <v>2.0146027199623653E-4</v>
      </c>
      <c r="AI8">
        <f t="shared" si="22"/>
        <v>-1.5208806690170511E-4</v>
      </c>
    </row>
    <row r="9" spans="1:35" ht="15.75" thickBot="1" x14ac:dyDescent="0.3">
      <c r="A9" s="11">
        <v>41696</v>
      </c>
      <c r="B9" s="12">
        <v>55.3</v>
      </c>
      <c r="C9" s="13">
        <v>44.1</v>
      </c>
      <c r="D9" s="14">
        <v>609.70000000000005</v>
      </c>
      <c r="E9" s="16">
        <v>10840</v>
      </c>
      <c r="F9" s="15">
        <v>139</v>
      </c>
      <c r="G9" s="2"/>
      <c r="H9">
        <f>(B9-B14)/B14</f>
        <v>-8.5950413223140537E-2</v>
      </c>
      <c r="I9">
        <f>(C9-C14)/C14</f>
        <v>1.1350737797957836E-3</v>
      </c>
      <c r="J9">
        <f>(D9-D14)/D14</f>
        <v>8.4353291432352345E-3</v>
      </c>
      <c r="K9">
        <f>(E9-E14)/E14</f>
        <v>6.4995357474466105E-3</v>
      </c>
      <c r="L9">
        <f>(F9-F14)/F14</f>
        <v>-5.73075618853848E-2</v>
      </c>
      <c r="N9">
        <f t="shared" si="3"/>
        <v>1.8482074027342036E-2</v>
      </c>
      <c r="O9">
        <f t="shared" si="4"/>
        <v>1.8717382102942193E-5</v>
      </c>
      <c r="P9">
        <f t="shared" si="5"/>
        <v>3.2406567941664246E-5</v>
      </c>
      <c r="Q9">
        <f t="shared" si="6"/>
        <v>1.3322809419676741E-5</v>
      </c>
      <c r="R9">
        <f t="shared" si="7"/>
        <v>2.0087870329082956E-3</v>
      </c>
      <c r="T9">
        <f t="shared" si="8"/>
        <v>-0.13594879193042517</v>
      </c>
      <c r="U9">
        <f t="shared" si="9"/>
        <v>4.3263589891434336E-3</v>
      </c>
      <c r="V9">
        <f t="shared" si="10"/>
        <v>5.6926766939344314E-3</v>
      </c>
      <c r="W9">
        <f t="shared" si="11"/>
        <v>3.6500423860109819E-3</v>
      </c>
      <c r="X9">
        <f t="shared" si="12"/>
        <v>-4.4819493893932978E-2</v>
      </c>
      <c r="Z9">
        <f t="shared" si="13"/>
        <v>-5.8816327803138519E-4</v>
      </c>
      <c r="AA9">
        <f t="shared" si="14"/>
        <v>-7.7391251939087262E-4</v>
      </c>
      <c r="AB9">
        <f t="shared" si="15"/>
        <v>-4.9621885287303965E-4</v>
      </c>
      <c r="AC9">
        <f t="shared" si="16"/>
        <v>6.0931560498132557E-3</v>
      </c>
      <c r="AD9">
        <f t="shared" si="17"/>
        <v>2.4628562987090549E-5</v>
      </c>
      <c r="AE9">
        <f t="shared" si="18"/>
        <v>1.5791393687473157E-5</v>
      </c>
      <c r="AF9">
        <f t="shared" si="19"/>
        <v>-1.9390522029687617E-4</v>
      </c>
      <c r="AG9">
        <f t="shared" si="20"/>
        <v>2.077851122271754E-5</v>
      </c>
      <c r="AH9">
        <f t="shared" si="21"/>
        <v>-2.5514288832392882E-4</v>
      </c>
      <c r="AI9">
        <f t="shared" si="22"/>
        <v>-1.6359305243241577E-4</v>
      </c>
    </row>
    <row r="10" spans="1:35" ht="15.75" thickBot="1" x14ac:dyDescent="0.3">
      <c r="A10" s="11">
        <v>41695</v>
      </c>
      <c r="B10" s="12">
        <v>56</v>
      </c>
      <c r="C10" s="13">
        <v>44.8</v>
      </c>
      <c r="D10" s="14">
        <v>606.1</v>
      </c>
      <c r="E10" s="16">
        <v>10776</v>
      </c>
      <c r="F10" s="15">
        <v>140</v>
      </c>
      <c r="G10" s="2"/>
      <c r="H10">
        <f>(B10-B15)/B15</f>
        <v>-7.43801652892562E-2</v>
      </c>
      <c r="I10">
        <f>(C10-C15)/C15</f>
        <v>-8.8495575221240186E-3</v>
      </c>
      <c r="J10">
        <f>(D10-D15)/D15</f>
        <v>-4.7619047619047242E-3</v>
      </c>
      <c r="K10">
        <f>(E10-E15)/E15</f>
        <v>-2.2222222222222222E-3</v>
      </c>
      <c r="L10">
        <f>(F10-F15)/F15</f>
        <v>-5.6921522398113773E-2</v>
      </c>
      <c r="N10">
        <f t="shared" si="3"/>
        <v>1.5470022206699442E-2</v>
      </c>
      <c r="O10">
        <f t="shared" si="4"/>
        <v>3.2016045565531626E-5</v>
      </c>
      <c r="P10">
        <f t="shared" si="5"/>
        <v>5.6318378936256883E-5</v>
      </c>
      <c r="Q10">
        <f t="shared" si="6"/>
        <v>2.572229896151789E-5</v>
      </c>
      <c r="R10">
        <f t="shared" si="7"/>
        <v>1.9743318705089065E-3</v>
      </c>
      <c r="T10">
        <f t="shared" si="8"/>
        <v>-0.12437854399654083</v>
      </c>
      <c r="U10">
        <f t="shared" si="9"/>
        <v>-5.658272312776368E-3</v>
      </c>
      <c r="V10">
        <f t="shared" si="10"/>
        <v>-7.5045572112055273E-3</v>
      </c>
      <c r="W10">
        <f t="shared" si="11"/>
        <v>-5.0717155836578504E-3</v>
      </c>
      <c r="X10">
        <f t="shared" si="12"/>
        <v>-4.4433454406661951E-2</v>
      </c>
      <c r="Z10">
        <f t="shared" si="13"/>
        <v>7.0376767179906429E-4</v>
      </c>
      <c r="AA10">
        <f t="shared" si="14"/>
        <v>9.3340589926848444E-4</v>
      </c>
      <c r="AB10">
        <f t="shared" si="15"/>
        <v>6.3081259985992976E-4</v>
      </c>
      <c r="AC10">
        <f t="shared" si="16"/>
        <v>5.5265683638372944E-3</v>
      </c>
      <c r="AD10">
        <f t="shared" si="17"/>
        <v>4.2462828287810472E-5</v>
      </c>
      <c r="AE10">
        <f t="shared" si="18"/>
        <v>2.8697147865287651E-5</v>
      </c>
      <c r="AF10">
        <f t="shared" si="19"/>
        <v>2.5141658483022642E-4</v>
      </c>
      <c r="AG10">
        <f t="shared" si="20"/>
        <v>3.8060979756522974E-5</v>
      </c>
      <c r="AH10">
        <f t="shared" si="21"/>
        <v>3.3345340068628699E-4</v>
      </c>
      <c r="AI10">
        <f t="shared" si="22"/>
        <v>2.2535384315001801E-4</v>
      </c>
    </row>
    <row r="11" spans="1:35" ht="15.75" thickBot="1" x14ac:dyDescent="0.3">
      <c r="A11" s="11">
        <v>41694</v>
      </c>
      <c r="B11" s="12">
        <v>55.55</v>
      </c>
      <c r="C11" s="13">
        <v>43.5</v>
      </c>
      <c r="D11" s="14">
        <v>604.5</v>
      </c>
      <c r="E11" s="16">
        <v>10770</v>
      </c>
      <c r="F11" s="15">
        <v>138</v>
      </c>
      <c r="G11" s="2"/>
      <c r="H11">
        <f>(B11-B16)/B16</f>
        <v>-6.4814814814814839E-2</v>
      </c>
      <c r="I11">
        <f>(C11-C16)/C16</f>
        <v>-5.3318824809575685E-2</v>
      </c>
      <c r="J11">
        <f>(D11-D16)/D16</f>
        <v>-1.0638297872340425E-2</v>
      </c>
      <c r="K11">
        <f>(E11-E16)/E16</f>
        <v>3.727865796831314E-3</v>
      </c>
      <c r="L11">
        <f>(F11-F16)/F16</f>
        <v>-7.0707070707070704E-2</v>
      </c>
      <c r="N11">
        <f t="shared" si="3"/>
        <v>1.318206940674306E-2</v>
      </c>
      <c r="O11">
        <f t="shared" si="4"/>
        <v>2.5127702263724296E-3</v>
      </c>
      <c r="P11">
        <f t="shared" si="5"/>
        <v>1.7904983151023049E-4</v>
      </c>
      <c r="Q11">
        <f t="shared" si="6"/>
        <v>7.715381352629474E-7</v>
      </c>
      <c r="R11">
        <f t="shared" si="7"/>
        <v>3.3894522772012388E-3</v>
      </c>
      <c r="T11">
        <f t="shared" si="8"/>
        <v>-0.11481319352209945</v>
      </c>
      <c r="U11">
        <f t="shared" si="9"/>
        <v>-5.0127539600228033E-2</v>
      </c>
      <c r="V11">
        <f t="shared" si="10"/>
        <v>-1.3380950321641228E-2</v>
      </c>
      <c r="W11">
        <f t="shared" si="11"/>
        <v>8.7837243539568531E-4</v>
      </c>
      <c r="X11">
        <f t="shared" si="12"/>
        <v>-5.8219002715618882E-2</v>
      </c>
      <c r="Z11">
        <f t="shared" si="13"/>
        <v>5.7553029049076847E-3</v>
      </c>
      <c r="AA11">
        <f t="shared" si="14"/>
        <v>1.5363096387881934E-3</v>
      </c>
      <c r="AB11">
        <f t="shared" si="15"/>
        <v>-1.0084874440956262E-4</v>
      </c>
      <c r="AC11">
        <f t="shared" si="16"/>
        <v>6.6843096254519847E-3</v>
      </c>
      <c r="AD11">
        <f t="shared" si="17"/>
        <v>6.7075411713675469E-4</v>
      </c>
      <c r="AE11">
        <f t="shared" si="18"/>
        <v>-4.4030649039045955E-5</v>
      </c>
      <c r="AF11">
        <f t="shared" si="19"/>
        <v>2.9183753641129689E-3</v>
      </c>
      <c r="AG11">
        <f t="shared" si="20"/>
        <v>-1.1753457921928684E-5</v>
      </c>
      <c r="AH11">
        <f t="shared" si="21"/>
        <v>7.7902558311319199E-4</v>
      </c>
      <c r="AI11">
        <f t="shared" si="22"/>
        <v>-5.1137967201626171E-5</v>
      </c>
    </row>
    <row r="12" spans="1:35" ht="15.75" thickBot="1" x14ac:dyDescent="0.3">
      <c r="A12" s="11">
        <v>41691</v>
      </c>
      <c r="B12" s="12">
        <v>57</v>
      </c>
      <c r="C12" s="13">
        <v>44.5</v>
      </c>
      <c r="D12" s="14">
        <v>604</v>
      </c>
      <c r="E12" s="16">
        <v>10800</v>
      </c>
      <c r="F12" s="15">
        <v>146.15</v>
      </c>
      <c r="G12" s="2"/>
      <c r="H12">
        <f>(B12-B17)/B17</f>
        <v>-5.7851239669421489E-2</v>
      </c>
      <c r="I12">
        <f>(C12-C17)/C17</f>
        <v>-3.9913700107874893E-2</v>
      </c>
      <c r="J12">
        <f>(D12-D17)/D17</f>
        <v>-9.8360655737704927E-3</v>
      </c>
      <c r="K12">
        <f>(E12-E17)/E17</f>
        <v>5.5865921787709499E-3</v>
      </c>
      <c r="L12">
        <f>(F12-F17)/F17</f>
        <v>-5.7823129251700295E-3</v>
      </c>
      <c r="N12">
        <f t="shared" si="3"/>
        <v>1.1631540184001147E-2</v>
      </c>
      <c r="O12">
        <f t="shared" si="4"/>
        <v>1.3485357559795755E-3</v>
      </c>
      <c r="P12">
        <f t="shared" si="5"/>
        <v>1.5822414710393864E-4</v>
      </c>
      <c r="Q12">
        <f t="shared" si="6"/>
        <v>7.4917099358584145E-6</v>
      </c>
      <c r="R12">
        <f t="shared" si="7"/>
        <v>4.4967151008963904E-5</v>
      </c>
      <c r="T12">
        <f t="shared" si="8"/>
        <v>-0.10784961837670612</v>
      </c>
      <c r="U12">
        <f t="shared" si="9"/>
        <v>-3.6722414898527241E-2</v>
      </c>
      <c r="V12">
        <f t="shared" si="10"/>
        <v>-1.2578718023071296E-2</v>
      </c>
      <c r="W12">
        <f t="shared" si="11"/>
        <v>2.7370988173353213E-3</v>
      </c>
      <c r="X12">
        <f t="shared" si="12"/>
        <v>6.7057550662817907E-3</v>
      </c>
      <c r="Z12">
        <f t="shared" si="13"/>
        <v>3.9604984326772298E-3</v>
      </c>
      <c r="AA12">
        <f t="shared" si="14"/>
        <v>1.3566099384564345E-3</v>
      </c>
      <c r="AB12">
        <f t="shared" si="15"/>
        <v>-2.9519506290894807E-4</v>
      </c>
      <c r="AC12">
        <f t="shared" si="16"/>
        <v>-7.2321312482615473E-4</v>
      </c>
      <c r="AD12">
        <f t="shared" si="17"/>
        <v>4.6192090213480647E-4</v>
      </c>
      <c r="AE12">
        <f t="shared" si="18"/>
        <v>-1.0051287838845589E-4</v>
      </c>
      <c r="AF12">
        <f t="shared" si="19"/>
        <v>-2.4625151975190098E-4</v>
      </c>
      <c r="AG12">
        <f t="shared" si="20"/>
        <v>-3.4429194224542935E-5</v>
      </c>
      <c r="AH12">
        <f t="shared" si="21"/>
        <v>-8.4349802110540411E-5</v>
      </c>
      <c r="AI12">
        <f t="shared" si="22"/>
        <v>1.8354314261260228E-5</v>
      </c>
    </row>
    <row r="13" spans="1:35" ht="15.75" thickBot="1" x14ac:dyDescent="0.3">
      <c r="A13" s="11">
        <v>41690</v>
      </c>
      <c r="B13" s="12">
        <v>57.95</v>
      </c>
      <c r="C13" s="13">
        <v>45</v>
      </c>
      <c r="D13" s="14">
        <v>607</v>
      </c>
      <c r="E13" s="16">
        <v>10800</v>
      </c>
      <c r="F13" s="15">
        <v>147.19999999999999</v>
      </c>
      <c r="G13" s="2"/>
      <c r="H13">
        <f>(B13-B18)/B18</f>
        <v>-5.772357723577231E-2</v>
      </c>
      <c r="I13">
        <f>(C13-C18)/C18</f>
        <v>-3.8461538461538401E-2</v>
      </c>
      <c r="J13">
        <f>(D13-D18)/D18</f>
        <v>-4.1017227235438884E-3</v>
      </c>
      <c r="K13">
        <f>(E13-E18)/E18</f>
        <v>6.5237651444547996E-3</v>
      </c>
      <c r="L13">
        <f>(F13-F18)/F18</f>
        <v>-3.157894736842113E-2</v>
      </c>
      <c r="N13">
        <f t="shared" si="3"/>
        <v>1.1604019792197899E-2</v>
      </c>
      <c r="O13">
        <f t="shared" si="4"/>
        <v>1.243990764473672E-3</v>
      </c>
      <c r="P13">
        <f t="shared" si="5"/>
        <v>4.6845471506652803E-5</v>
      </c>
      <c r="Q13">
        <f t="shared" si="6"/>
        <v>1.3500273135490878E-5</v>
      </c>
      <c r="R13">
        <f t="shared" si="7"/>
        <v>3.6446167538599204E-4</v>
      </c>
      <c r="T13">
        <f t="shared" si="8"/>
        <v>-0.10772195594305693</v>
      </c>
      <c r="U13">
        <f t="shared" si="9"/>
        <v>-3.5270253252190749E-2</v>
      </c>
      <c r="V13">
        <f t="shared" si="10"/>
        <v>-6.8443751728446914E-3</v>
      </c>
      <c r="W13">
        <f t="shared" si="11"/>
        <v>3.674271783019171E-3</v>
      </c>
      <c r="X13">
        <f t="shared" si="12"/>
        <v>-1.9090879376969308E-2</v>
      </c>
      <c r="Z13">
        <f t="shared" si="13"/>
        <v>3.7993806669329522E-3</v>
      </c>
      <c r="AA13">
        <f t="shared" si="14"/>
        <v>7.3728948082692853E-4</v>
      </c>
      <c r="AB13">
        <f t="shared" si="15"/>
        <v>-3.9579974313320835E-4</v>
      </c>
      <c r="AC13">
        <f t="shared" si="16"/>
        <v>2.056506867160102E-3</v>
      </c>
      <c r="AD13">
        <f t="shared" si="17"/>
        <v>2.4140284569923909E-4</v>
      </c>
      <c r="AE13">
        <f t="shared" si="18"/>
        <v>-1.2959249630446461E-4</v>
      </c>
      <c r="AF13">
        <f t="shared" si="19"/>
        <v>6.7334015043273303E-4</v>
      </c>
      <c r="AG13">
        <f t="shared" si="20"/>
        <v>-2.5148094569980211E-5</v>
      </c>
      <c r="AH13">
        <f t="shared" si="21"/>
        <v>1.3066514083550146E-4</v>
      </c>
      <c r="AI13">
        <f t="shared" si="22"/>
        <v>-7.0145079407820936E-5</v>
      </c>
    </row>
    <row r="14" spans="1:35" ht="15.75" thickBot="1" x14ac:dyDescent="0.3">
      <c r="A14" s="11">
        <v>41689</v>
      </c>
      <c r="B14" s="12">
        <v>60.5</v>
      </c>
      <c r="C14" s="13">
        <v>44.05</v>
      </c>
      <c r="D14" s="14">
        <v>604.6</v>
      </c>
      <c r="E14" s="16">
        <v>10770</v>
      </c>
      <c r="F14" s="15">
        <v>147.44999999999999</v>
      </c>
      <c r="G14" s="2"/>
      <c r="H14">
        <f>(B14-B19)/B19</f>
        <v>-2.4193548387096774E-2</v>
      </c>
      <c r="I14">
        <f>(C14-C19)/C19</f>
        <v>-6.7724867724867785E-2</v>
      </c>
      <c r="J14">
        <f>(D14-D19)/D19</f>
        <v>2.6533996683250792E-3</v>
      </c>
      <c r="K14">
        <f>(E14-E19)/E19</f>
        <v>0</v>
      </c>
      <c r="L14">
        <f>(F14-F19)/F19</f>
        <v>-3.6274509803921641E-2</v>
      </c>
      <c r="N14">
        <f t="shared" si="3"/>
        <v>5.5044420459780044E-3</v>
      </c>
      <c r="O14">
        <f t="shared" si="4"/>
        <v>4.1645832722874455E-3</v>
      </c>
      <c r="P14">
        <f t="shared" si="5"/>
        <v>7.9660589119005471E-9</v>
      </c>
      <c r="Q14">
        <f t="shared" si="6"/>
        <v>8.1196124168657188E-6</v>
      </c>
      <c r="R14">
        <f t="shared" si="7"/>
        <v>5.6579481409801252E-4</v>
      </c>
      <c r="T14">
        <f t="shared" si="8"/>
        <v>-7.4191927094381396E-2</v>
      </c>
      <c r="U14">
        <f t="shared" si="9"/>
        <v>-6.4533582515520133E-2</v>
      </c>
      <c r="V14">
        <f t="shared" si="10"/>
        <v>-8.9252780975723929E-5</v>
      </c>
      <c r="W14">
        <f t="shared" si="11"/>
        <v>-2.8494933614356286E-3</v>
      </c>
      <c r="X14">
        <f t="shared" si="12"/>
        <v>-2.3786441812469819E-2</v>
      </c>
      <c r="Z14">
        <f t="shared" si="13"/>
        <v>4.7878708491307159E-3</v>
      </c>
      <c r="AA14">
        <f t="shared" si="14"/>
        <v>6.6218358191217003E-6</v>
      </c>
      <c r="AB14">
        <f t="shared" si="15"/>
        <v>2.1140940372755594E-4</v>
      </c>
      <c r="AC14">
        <f t="shared" si="16"/>
        <v>1.7647619567855062E-3</v>
      </c>
      <c r="AD14">
        <f t="shared" si="17"/>
        <v>5.7598017058365255E-6</v>
      </c>
      <c r="AE14">
        <f t="shared" si="18"/>
        <v>1.8388801496763298E-4</v>
      </c>
      <c r="AF14">
        <f t="shared" si="19"/>
        <v>1.5350243054556394E-3</v>
      </c>
      <c r="AG14">
        <f t="shared" si="20"/>
        <v>2.5432520687999349E-7</v>
      </c>
      <c r="AH14">
        <f t="shared" si="21"/>
        <v>2.1230060812801703E-6</v>
      </c>
      <c r="AI14">
        <f t="shared" si="22"/>
        <v>6.7779308036807612E-5</v>
      </c>
    </row>
    <row r="15" spans="1:35" ht="15.75" thickBot="1" x14ac:dyDescent="0.3">
      <c r="A15" s="11">
        <v>41688</v>
      </c>
      <c r="B15" s="12">
        <v>60.5</v>
      </c>
      <c r="C15" s="13">
        <v>45.2</v>
      </c>
      <c r="D15" s="14">
        <v>609</v>
      </c>
      <c r="E15" s="16">
        <v>10800</v>
      </c>
      <c r="F15" s="15">
        <v>148.44999999999999</v>
      </c>
      <c r="G15" s="2"/>
      <c r="H15">
        <f>(B15-B20)/B20</f>
        <v>-5.2466718872357106E-2</v>
      </c>
      <c r="I15">
        <f>(C15-C20)/C20</f>
        <v>-3.2119914346895075E-2</v>
      </c>
      <c r="J15">
        <f>(D15-D20)/D20</f>
        <v>-3.2733224222585926E-3</v>
      </c>
      <c r="K15">
        <f>(E15-E20)/E20</f>
        <v>9.2678405931417981E-4</v>
      </c>
      <c r="L15">
        <f>(F15-F20)/F20</f>
        <v>-2.9738562091503343E-2</v>
      </c>
      <c r="N15">
        <f t="shared" si="3"/>
        <v>1.0499096222005502E-2</v>
      </c>
      <c r="O15">
        <f t="shared" si="4"/>
        <v>8.3686558377775791E-4</v>
      </c>
      <c r="P15">
        <f t="shared" si="5"/>
        <v>3.6191953655234093E-5</v>
      </c>
      <c r="Q15">
        <f t="shared" si="6"/>
        <v>3.6968110604643488E-6</v>
      </c>
      <c r="R15">
        <f t="shared" si="7"/>
        <v>2.9757954669591235E-4</v>
      </c>
      <c r="T15">
        <f t="shared" si="8"/>
        <v>-0.10246509757964173</v>
      </c>
      <c r="U15">
        <f t="shared" si="9"/>
        <v>-2.8928629137547426E-2</v>
      </c>
      <c r="V15">
        <f t="shared" si="10"/>
        <v>-6.0159748715593962E-3</v>
      </c>
      <c r="W15">
        <f t="shared" si="11"/>
        <v>-1.9227093021214488E-3</v>
      </c>
      <c r="X15">
        <f t="shared" si="12"/>
        <v>-1.7250494100051521E-2</v>
      </c>
      <c r="Z15">
        <f t="shared" si="13"/>
        <v>2.9641748074240638E-3</v>
      </c>
      <c r="AA15">
        <f t="shared" si="14"/>
        <v>6.1642745225100619E-4</v>
      </c>
      <c r="AB15">
        <f t="shared" si="15"/>
        <v>1.9701059625915911E-4</v>
      </c>
      <c r="AC15">
        <f t="shared" si="16"/>
        <v>1.767573561258813E-3</v>
      </c>
      <c r="AD15">
        <f t="shared" si="17"/>
        <v>1.7403390596014629E-4</v>
      </c>
      <c r="AE15">
        <f t="shared" si="18"/>
        <v>5.5621344340384021E-5</v>
      </c>
      <c r="AF15">
        <f t="shared" si="19"/>
        <v>4.9903314625984036E-4</v>
      </c>
      <c r="AG15">
        <f t="shared" si="20"/>
        <v>1.1566970846876139E-5</v>
      </c>
      <c r="AH15">
        <f t="shared" si="21"/>
        <v>1.0377853902789356E-4</v>
      </c>
      <c r="AI15">
        <f t="shared" si="22"/>
        <v>3.3167685472360232E-5</v>
      </c>
    </row>
    <row r="16" spans="1:35" ht="15.75" thickBot="1" x14ac:dyDescent="0.3">
      <c r="A16" s="11">
        <v>41687</v>
      </c>
      <c r="B16" s="12">
        <v>59.4</v>
      </c>
      <c r="C16" s="13">
        <v>45.95</v>
      </c>
      <c r="D16" s="14">
        <v>611</v>
      </c>
      <c r="E16" s="16">
        <v>10730</v>
      </c>
      <c r="F16" s="15">
        <v>148.5</v>
      </c>
      <c r="G16" s="2"/>
      <c r="H16">
        <f>(B16-B21)/B21</f>
        <v>-3.3360455655004138E-2</v>
      </c>
      <c r="I16">
        <f>(C16-C21)/C21</f>
        <v>-1.2889366272824799E-2</v>
      </c>
      <c r="J16">
        <f>(D16-D21)/D21</f>
        <v>5.0995229478533032E-3</v>
      </c>
      <c r="K16">
        <f>(E16-E21)/E21</f>
        <v>-9.3109869646182495E-4</v>
      </c>
      <c r="L16">
        <f>(F16-F21)/F21</f>
        <v>-2.9411764705882353E-2</v>
      </c>
      <c r="N16">
        <f t="shared" si="3"/>
        <v>6.9486952662394935E-3</v>
      </c>
      <c r="O16">
        <f t="shared" si="4"/>
        <v>9.4052776313774048E-5</v>
      </c>
      <c r="P16">
        <f t="shared" si="5"/>
        <v>5.5548385469471103E-6</v>
      </c>
      <c r="Q16">
        <f t="shared" si="6"/>
        <v>1.4292876308237303E-5</v>
      </c>
      <c r="R16">
        <f t="shared" si="7"/>
        <v>2.8641151048202675E-4</v>
      </c>
      <c r="T16">
        <f t="shared" si="8"/>
        <v>-8.3358834362288761E-2</v>
      </c>
      <c r="U16">
        <f t="shared" si="9"/>
        <v>-9.6980810634771479E-3</v>
      </c>
      <c r="V16">
        <f t="shared" si="10"/>
        <v>2.3568704985525001E-3</v>
      </c>
      <c r="W16">
        <f t="shared" si="11"/>
        <v>-3.7805920578974535E-3</v>
      </c>
      <c r="X16">
        <f t="shared" si="12"/>
        <v>-1.6923696714430531E-2</v>
      </c>
      <c r="Z16">
        <f t="shared" si="13"/>
        <v>8.0842073300244077E-4</v>
      </c>
      <c r="AA16">
        <f t="shared" si="14"/>
        <v>-1.9646597750220279E-4</v>
      </c>
      <c r="AB16">
        <f t="shared" si="15"/>
        <v>3.1514574714565824E-4</v>
      </c>
      <c r="AC16">
        <f t="shared" si="16"/>
        <v>1.4107396312158251E-3</v>
      </c>
      <c r="AD16">
        <f t="shared" si="17"/>
        <v>-2.2857121151079947E-5</v>
      </c>
      <c r="AE16">
        <f t="shared" si="18"/>
        <v>3.6664488245427391E-5</v>
      </c>
      <c r="AF16">
        <f t="shared" si="19"/>
        <v>1.6412738263024915E-4</v>
      </c>
      <c r="AG16">
        <f t="shared" si="20"/>
        <v>-8.9103658883203938E-6</v>
      </c>
      <c r="AH16">
        <f t="shared" si="21"/>
        <v>-3.9886961512691194E-5</v>
      </c>
      <c r="AI16">
        <f t="shared" si="22"/>
        <v>6.3981593388841288E-5</v>
      </c>
    </row>
    <row r="17" spans="1:35" ht="15.75" thickBot="1" x14ac:dyDescent="0.3">
      <c r="A17" s="11">
        <v>41684</v>
      </c>
      <c r="B17" s="12">
        <v>60.5</v>
      </c>
      <c r="C17" s="13">
        <v>46.35</v>
      </c>
      <c r="D17" s="14">
        <v>610</v>
      </c>
      <c r="E17" s="16">
        <v>10740</v>
      </c>
      <c r="F17" s="15">
        <v>147</v>
      </c>
      <c r="G17" s="2"/>
      <c r="H17">
        <f>(B17-B22)/B22</f>
        <v>1.0016694490818054E-2</v>
      </c>
      <c r="I17">
        <f>(C17-C22)/C22</f>
        <v>7.6086956521739437E-3</v>
      </c>
      <c r="J17">
        <f>(D17-D22)/D22</f>
        <v>1.4975041597337771E-2</v>
      </c>
      <c r="K17">
        <f>(E17-E22)/E22</f>
        <v>-2.7855153203342618E-3</v>
      </c>
      <c r="L17">
        <f>(F17-F22)/F22</f>
        <v>-3.9215686274509803E-2</v>
      </c>
      <c r="N17">
        <f t="shared" si="3"/>
        <v>1.5985350727852521E-3</v>
      </c>
      <c r="O17">
        <f t="shared" si="4"/>
        <v>1.1663958660923273E-4</v>
      </c>
      <c r="P17">
        <f t="shared" si="5"/>
        <v>1.4963134426901258E-4</v>
      </c>
      <c r="Q17">
        <f t="shared" si="6"/>
        <v>3.1753322843622047E-5</v>
      </c>
      <c r="R17">
        <f t="shared" si="7"/>
        <v>7.1436557908485527E-4</v>
      </c>
      <c r="T17">
        <f t="shared" si="8"/>
        <v>-3.998168421646657E-2</v>
      </c>
      <c r="U17">
        <f t="shared" si="9"/>
        <v>1.0799980861521594E-2</v>
      </c>
      <c r="V17">
        <f t="shared" si="10"/>
        <v>1.2232389148036968E-2</v>
      </c>
      <c r="W17">
        <f t="shared" si="11"/>
        <v>-5.6350086817698909E-3</v>
      </c>
      <c r="X17">
        <f t="shared" si="12"/>
        <v>-2.6727618283057981E-2</v>
      </c>
      <c r="Z17">
        <f t="shared" si="13"/>
        <v>-4.3180142434923896E-4</v>
      </c>
      <c r="AA17">
        <f t="shared" si="14"/>
        <v>-4.8907152012974656E-4</v>
      </c>
      <c r="AB17">
        <f t="shared" si="15"/>
        <v>2.2529713767157134E-4</v>
      </c>
      <c r="AC17">
        <f t="shared" si="16"/>
        <v>1.0686151940514825E-3</v>
      </c>
      <c r="AD17">
        <f t="shared" si="17"/>
        <v>1.3210956868948371E-4</v>
      </c>
      <c r="AE17">
        <f t="shared" si="18"/>
        <v>-6.0857985917622848E-5</v>
      </c>
      <c r="AF17">
        <f t="shared" si="19"/>
        <v>-2.8865776593108087E-4</v>
      </c>
      <c r="AG17">
        <f t="shared" si="20"/>
        <v>-6.8929619047976119E-5</v>
      </c>
      <c r="AH17">
        <f t="shared" si="21"/>
        <v>-3.2694262783855289E-4</v>
      </c>
      <c r="AI17">
        <f t="shared" si="22"/>
        <v>1.5061036106806338E-4</v>
      </c>
    </row>
    <row r="18" spans="1:35" ht="15.75" thickBot="1" x14ac:dyDescent="0.3">
      <c r="A18" s="11">
        <v>41683</v>
      </c>
      <c r="B18" s="12">
        <v>61.5</v>
      </c>
      <c r="C18" s="13">
        <v>46.8</v>
      </c>
      <c r="D18" s="14">
        <v>609.5</v>
      </c>
      <c r="E18" s="16">
        <v>10730</v>
      </c>
      <c r="F18" s="15">
        <v>152</v>
      </c>
      <c r="G18" s="2"/>
      <c r="H18">
        <f>(B18-B23)/B23</f>
        <v>3.4482758620689606E-2</v>
      </c>
      <c r="I18">
        <f>(C18-C23)/C23</f>
        <v>6.4516129032257457E-3</v>
      </c>
      <c r="J18">
        <f>(D18-D23)/D23</f>
        <v>1.3805721889554149E-2</v>
      </c>
      <c r="K18">
        <f>(E18-E23)/E23</f>
        <v>-9.3109869646182495E-4</v>
      </c>
      <c r="L18">
        <f>(F18-F23)/F23</f>
        <v>-5.8862001308044847E-3</v>
      </c>
      <c r="N18">
        <f t="shared" si="3"/>
        <v>2.4073446667155076E-4</v>
      </c>
      <c r="O18">
        <f t="shared" si="4"/>
        <v>9.2985484009471559E-5</v>
      </c>
      <c r="P18">
        <f t="shared" si="5"/>
        <v>1.2239150543986749E-4</v>
      </c>
      <c r="Q18">
        <f t="shared" si="6"/>
        <v>1.4292876308237303E-5</v>
      </c>
      <c r="R18">
        <f t="shared" si="7"/>
        <v>4.3584659249448226E-5</v>
      </c>
      <c r="T18">
        <f t="shared" si="8"/>
        <v>-1.5515620086595017E-2</v>
      </c>
      <c r="U18">
        <f t="shared" si="9"/>
        <v>9.6428981125733955E-3</v>
      </c>
      <c r="V18">
        <f t="shared" si="10"/>
        <v>1.1063069440253346E-2</v>
      </c>
      <c r="W18">
        <f t="shared" si="11"/>
        <v>-3.7805920578974535E-3</v>
      </c>
      <c r="X18">
        <f t="shared" si="12"/>
        <v>6.6018678606473355E-3</v>
      </c>
      <c r="Z18">
        <f t="shared" si="13"/>
        <v>-1.4961554364843296E-4</v>
      </c>
      <c r="AA18">
        <f t="shared" si="14"/>
        <v>-1.7165038242659031E-4</v>
      </c>
      <c r="AB18">
        <f t="shared" si="15"/>
        <v>5.8658230072735318E-5</v>
      </c>
      <c r="AC18">
        <f t="shared" si="16"/>
        <v>-1.0243207358770587E-4</v>
      </c>
      <c r="AD18">
        <f t="shared" si="17"/>
        <v>1.066800514246874E-4</v>
      </c>
      <c r="AE18">
        <f t="shared" si="18"/>
        <v>-3.6455864019509323E-5</v>
      </c>
      <c r="AF18">
        <f t="shared" si="19"/>
        <v>6.3661139132895146E-5</v>
      </c>
      <c r="AG18">
        <f t="shared" si="20"/>
        <v>-4.1824952461789829E-5</v>
      </c>
      <c r="AH18">
        <f t="shared" si="21"/>
        <v>7.3036922577718278E-5</v>
      </c>
      <c r="AI18">
        <f t="shared" si="22"/>
        <v>-2.495896920125177E-5</v>
      </c>
    </row>
    <row r="19" spans="1:35" ht="15.75" thickBot="1" x14ac:dyDescent="0.3">
      <c r="A19" s="11">
        <v>41682</v>
      </c>
      <c r="B19" s="12">
        <v>62</v>
      </c>
      <c r="C19" s="13">
        <v>47.25</v>
      </c>
      <c r="D19" s="14">
        <v>603</v>
      </c>
      <c r="E19" s="16">
        <v>10770</v>
      </c>
      <c r="F19" s="15">
        <v>153</v>
      </c>
      <c r="G19" s="2"/>
      <c r="H19">
        <f>(B19-B24)/B24</f>
        <v>7.4523396880415885E-2</v>
      </c>
      <c r="I19">
        <f>(C19-C24)/C24</f>
        <v>1.6129032258064516E-2</v>
      </c>
      <c r="J19">
        <f>(D19-D24)/D24</f>
        <v>1.6611295681063123E-3</v>
      </c>
      <c r="K19">
        <f>(E19-E24)/E24</f>
        <v>2.7932960893854749E-3</v>
      </c>
      <c r="L19">
        <f>(F19-F24)/F24</f>
        <v>6.5402223675601245E-4</v>
      </c>
      <c r="N19">
        <f t="shared" si="3"/>
        <v>6.0147651639241861E-4</v>
      </c>
      <c r="O19">
        <f t="shared" si="4"/>
        <v>3.732746670415916E-4</v>
      </c>
      <c r="P19">
        <f t="shared" si="5"/>
        <v>1.1696917425472325E-6</v>
      </c>
      <c r="Q19">
        <f t="shared" si="6"/>
        <v>3.1581333858789851E-9</v>
      </c>
      <c r="R19">
        <f t="shared" si="7"/>
        <v>1.7271453556635583E-4</v>
      </c>
      <c r="T19">
        <f t="shared" si="8"/>
        <v>2.4525018173131262E-2</v>
      </c>
      <c r="U19">
        <f t="shared" si="9"/>
        <v>1.9320317467412165E-2</v>
      </c>
      <c r="V19">
        <f t="shared" si="10"/>
        <v>-1.0815228811944908E-3</v>
      </c>
      <c r="W19">
        <f t="shared" si="11"/>
        <v>-5.619727205015369E-5</v>
      </c>
      <c r="X19">
        <f t="shared" si="12"/>
        <v>1.3142090228207833E-2</v>
      </c>
      <c r="Z19">
        <f t="shared" si="13"/>
        <v>4.7383113699894867E-4</v>
      </c>
      <c r="AA19">
        <f t="shared" si="14"/>
        <v>-2.6524368315952168E-5</v>
      </c>
      <c r="AB19">
        <f t="shared" si="15"/>
        <v>-1.3782391183104209E-6</v>
      </c>
      <c r="AC19">
        <f t="shared" si="16"/>
        <v>3.2231000167972789E-4</v>
      </c>
      <c r="AD19">
        <f t="shared" si="17"/>
        <v>-2.0895365412947851E-5</v>
      </c>
      <c r="AE19">
        <f t="shared" si="18"/>
        <v>-1.0857491368114978E-6</v>
      </c>
      <c r="AF19">
        <f t="shared" si="19"/>
        <v>2.5390935539435053E-4</v>
      </c>
      <c r="AG19">
        <f t="shared" si="20"/>
        <v>6.0778635582952841E-8</v>
      </c>
      <c r="AH19">
        <f t="shared" si="21"/>
        <v>-1.4213471288529298E-5</v>
      </c>
      <c r="AI19">
        <f t="shared" si="22"/>
        <v>-7.3854961986226196E-7</v>
      </c>
    </row>
    <row r="20" spans="1:35" ht="15.75" thickBot="1" x14ac:dyDescent="0.3">
      <c r="A20" s="11">
        <v>41681</v>
      </c>
      <c r="B20" s="12">
        <v>63.85</v>
      </c>
      <c r="C20" s="13">
        <v>46.7</v>
      </c>
      <c r="D20" s="14">
        <v>611</v>
      </c>
      <c r="E20" s="16">
        <v>10790</v>
      </c>
      <c r="F20" s="15">
        <v>153</v>
      </c>
      <c r="G20" s="2"/>
      <c r="H20">
        <f>(B20-B25)/B25</f>
        <v>3.9902280130293205E-2</v>
      </c>
      <c r="I20">
        <f>(C20-C25)/C25</f>
        <v>-1.059322033898305E-2</v>
      </c>
      <c r="J20">
        <f>(D20-D25)/D25</f>
        <v>9.9173553719008271E-3</v>
      </c>
      <c r="K20">
        <f>(E20-E25)/E25</f>
        <v>0</v>
      </c>
      <c r="L20">
        <f>(F20-F25)/F25</f>
        <v>6.5789473684210523E-3</v>
      </c>
      <c r="N20">
        <f t="shared" si="3"/>
        <v>1.0193120647632812E-4</v>
      </c>
      <c r="O20">
        <f t="shared" si="4"/>
        <v>5.478864366333062E-5</v>
      </c>
      <c r="P20">
        <f t="shared" si="5"/>
        <v>5.1476362027565329E-5</v>
      </c>
      <c r="Q20">
        <f t="shared" si="6"/>
        <v>8.1196124168657188E-6</v>
      </c>
      <c r="R20">
        <f t="shared" si="7"/>
        <v>3.6355107473362813E-4</v>
      </c>
      <c r="T20">
        <f t="shared" si="8"/>
        <v>-1.0096098576991418E-2</v>
      </c>
      <c r="U20">
        <f t="shared" si="9"/>
        <v>-7.4019351296353997E-3</v>
      </c>
      <c r="V20">
        <f t="shared" si="10"/>
        <v>7.174702922600024E-3</v>
      </c>
      <c r="W20">
        <f t="shared" si="11"/>
        <v>-2.8494933614356286E-3</v>
      </c>
      <c r="X20">
        <f t="shared" si="12"/>
        <v>1.9067015359872874E-2</v>
      </c>
      <c r="Z20">
        <f t="shared" si="13"/>
        <v>7.4730666729294751E-5</v>
      </c>
      <c r="AA20">
        <f t="shared" si="14"/>
        <v>-7.2436507967198261E-5</v>
      </c>
      <c r="AB20">
        <f t="shared" si="15"/>
        <v>2.8768765871536742E-5</v>
      </c>
      <c r="AC20">
        <f t="shared" si="16"/>
        <v>-1.9250246664228603E-4</v>
      </c>
      <c r="AD20">
        <f t="shared" si="17"/>
        <v>-5.3106685607490888E-5</v>
      </c>
      <c r="AE20">
        <f t="shared" si="18"/>
        <v>2.1091765013673241E-5</v>
      </c>
      <c r="AF20">
        <f t="shared" si="19"/>
        <v>-1.4113281080954079E-4</v>
      </c>
      <c r="AG20">
        <f t="shared" si="20"/>
        <v>-2.0444268348221573E-5</v>
      </c>
      <c r="AH20">
        <f t="shared" si="21"/>
        <v>1.3680017082773945E-4</v>
      </c>
      <c r="AI20">
        <f t="shared" si="22"/>
        <v>-5.4331333690348918E-5</v>
      </c>
    </row>
    <row r="21" spans="1:35" ht="15.75" thickBot="1" x14ac:dyDescent="0.3">
      <c r="A21" s="11">
        <v>41680</v>
      </c>
      <c r="B21" s="12">
        <v>61.45</v>
      </c>
      <c r="C21" s="13">
        <v>46.55</v>
      </c>
      <c r="D21" s="14">
        <v>607.9</v>
      </c>
      <c r="E21" s="16">
        <v>10740</v>
      </c>
      <c r="F21" s="15">
        <v>153</v>
      </c>
      <c r="G21" s="2"/>
      <c r="H21">
        <f>(B21-B26)/B26</f>
        <v>3.2773109243697529E-2</v>
      </c>
      <c r="I21">
        <f>(C21-C26)/C26</f>
        <v>-3.222453222453231E-2</v>
      </c>
      <c r="J21">
        <f>(D21-D26)/D26</f>
        <v>-3.4426229508197092E-3</v>
      </c>
      <c r="K21">
        <f>(E21-E26)/E26</f>
        <v>-1.0138248847926268E-2</v>
      </c>
      <c r="L21">
        <f>(F21-F26)/F26</f>
        <v>-3.0418250950570411E-2</v>
      </c>
      <c r="N21">
        <f t="shared" si="3"/>
        <v>2.9670990809318602E-4</v>
      </c>
      <c r="O21">
        <f t="shared" si="4"/>
        <v>8.4292943224472902E-4</v>
      </c>
      <c r="P21">
        <f t="shared" si="5"/>
        <v>3.8257631775335961E-5</v>
      </c>
      <c r="Q21">
        <f t="shared" si="6"/>
        <v>1.6868144769684063E-4</v>
      </c>
      <c r="R21">
        <f t="shared" si="7"/>
        <v>3.214914609474668E-4</v>
      </c>
      <c r="T21">
        <f t="shared" si="8"/>
        <v>-1.7225269463587094E-2</v>
      </c>
      <c r="U21">
        <f t="shared" si="9"/>
        <v>-2.9033247015184661E-2</v>
      </c>
      <c r="V21">
        <f t="shared" si="10"/>
        <v>-6.1852754001205119E-3</v>
      </c>
      <c r="W21">
        <f t="shared" si="11"/>
        <v>-1.2987742209361896E-2</v>
      </c>
      <c r="X21">
        <f t="shared" si="12"/>
        <v>-1.7930182959118593E-2</v>
      </c>
      <c r="Z21">
        <f t="shared" si="13"/>
        <v>5.0010550323944148E-4</v>
      </c>
      <c r="AA21">
        <f t="shared" si="14"/>
        <v>1.0654303547357229E-4</v>
      </c>
      <c r="AB21">
        <f t="shared" si="15"/>
        <v>2.2371735927986263E-4</v>
      </c>
      <c r="AC21">
        <f t="shared" si="16"/>
        <v>3.0885223300223516E-4</v>
      </c>
      <c r="AD21">
        <f t="shared" si="17"/>
        <v>1.7957862854864397E-4</v>
      </c>
      <c r="AE21">
        <f t="shared" si="18"/>
        <v>3.770763277339441E-4</v>
      </c>
      <c r="AF21">
        <f t="shared" si="19"/>
        <v>5.2057143087954477E-4</v>
      </c>
      <c r="AG21">
        <f t="shared" si="20"/>
        <v>8.0332762390672961E-5</v>
      </c>
      <c r="AH21">
        <f t="shared" si="21"/>
        <v>1.1090311957669623E-4</v>
      </c>
      <c r="AI21">
        <f t="shared" si="22"/>
        <v>2.3287259403972593E-4</v>
      </c>
    </row>
    <row r="22" spans="1:35" ht="15.75" thickBot="1" x14ac:dyDescent="0.3">
      <c r="A22" s="11">
        <v>41677</v>
      </c>
      <c r="B22" s="12">
        <v>59.9</v>
      </c>
      <c r="C22" s="13">
        <v>46</v>
      </c>
      <c r="D22" s="14">
        <v>601</v>
      </c>
      <c r="E22" s="16">
        <v>10770</v>
      </c>
      <c r="F22" s="15">
        <v>153</v>
      </c>
      <c r="G22" s="2"/>
      <c r="H22">
        <f>(B22-B27)/B27</f>
        <v>0</v>
      </c>
      <c r="I22">
        <f>(C22-C27)/C27</f>
        <v>-2.6455026455026454E-2</v>
      </c>
      <c r="J22">
        <f>(D22-D27)/D27</f>
        <v>1.6666666666666668E-3</v>
      </c>
      <c r="K22">
        <f>(E22-E27)/E27</f>
        <v>-1.1835948252133223E-2</v>
      </c>
      <c r="L22">
        <f>(F22-F27)/F27</f>
        <v>-2.6075619295958647E-3</v>
      </c>
      <c r="N22">
        <f t="shared" si="3"/>
        <v>2.4998378733570525E-3</v>
      </c>
      <c r="O22">
        <f t="shared" si="4"/>
        <v>5.4120165674589719E-4</v>
      </c>
      <c r="P22">
        <f t="shared" si="5"/>
        <v>1.1577454044307949E-6</v>
      </c>
      <c r="Q22">
        <f t="shared" si="6"/>
        <v>2.1566219538553973E-4</v>
      </c>
      <c r="R22">
        <f t="shared" si="7"/>
        <v>9.7624400038372273E-5</v>
      </c>
      <c r="T22">
        <f t="shared" si="8"/>
        <v>-4.9998378707284623E-2</v>
      </c>
      <c r="U22">
        <f t="shared" si="9"/>
        <v>-2.3263741245678805E-2</v>
      </c>
      <c r="V22">
        <f t="shared" si="10"/>
        <v>-1.0759857826341363E-3</v>
      </c>
      <c r="W22">
        <f t="shared" si="11"/>
        <v>-1.4685441613568852E-2</v>
      </c>
      <c r="X22">
        <f t="shared" si="12"/>
        <v>9.8805060618559551E-3</v>
      </c>
      <c r="Z22">
        <f t="shared" si="13"/>
        <v>1.1631493449497262E-3</v>
      </c>
      <c r="AA22">
        <f t="shared" si="14"/>
        <v>5.3797544643795579E-5</v>
      </c>
      <c r="AB22">
        <f t="shared" si="15"/>
        <v>7.3424827127893243E-4</v>
      </c>
      <c r="AC22">
        <f t="shared" si="16"/>
        <v>-4.9400928390029542E-4</v>
      </c>
      <c r="AD22">
        <f t="shared" si="17"/>
        <v>2.5031454831229745E-5</v>
      </c>
      <c r="AE22">
        <f t="shared" si="18"/>
        <v>3.4163831377658963E-4</v>
      </c>
      <c r="AF22">
        <f t="shared" si="19"/>
        <v>-2.2985753639937783E-4</v>
      </c>
      <c r="AG22">
        <f t="shared" si="20"/>
        <v>1.5801326387903795E-5</v>
      </c>
      <c r="AH22">
        <f t="shared" si="21"/>
        <v>-1.0631284047787407E-5</v>
      </c>
      <c r="AI22">
        <f t="shared" si="22"/>
        <v>-1.4509959488389875E-4</v>
      </c>
    </row>
    <row r="23" spans="1:35" ht="15.75" thickBot="1" x14ac:dyDescent="0.3">
      <c r="A23" s="11">
        <v>41676</v>
      </c>
      <c r="B23" s="12">
        <v>59.45</v>
      </c>
      <c r="C23" s="13">
        <v>46.5</v>
      </c>
      <c r="D23" s="14">
        <v>601.20000000000005</v>
      </c>
      <c r="E23" s="16">
        <v>10740</v>
      </c>
      <c r="F23" s="15">
        <v>152.9</v>
      </c>
      <c r="G23" s="2"/>
      <c r="H23">
        <f>(B23-B28)/B28</f>
        <v>-1.8976897689768953E-2</v>
      </c>
      <c r="I23">
        <f>(C23-C28)/C28</f>
        <v>-2.7196652719665215E-2</v>
      </c>
      <c r="J23">
        <f>(D23-D28)/D28</f>
        <v>1.6661112962345884E-3</v>
      </c>
      <c r="K23">
        <f>(E23-E28)/E28</f>
        <v>-1.0138248847926268E-2</v>
      </c>
      <c r="L23">
        <f>(F23-F28)/F28</f>
        <v>-3.4112444725205339E-2</v>
      </c>
      <c r="N23">
        <f t="shared" si="3"/>
        <v>4.7575887540499354E-3</v>
      </c>
      <c r="O23">
        <f t="shared" si="4"/>
        <v>5.7625766930541019E-4</v>
      </c>
      <c r="P23">
        <f t="shared" si="5"/>
        <v>1.1589408542451351E-6</v>
      </c>
      <c r="Q23">
        <f t="shared" si="6"/>
        <v>1.6868144769684063E-4</v>
      </c>
      <c r="R23">
        <f t="shared" si="7"/>
        <v>4.6761366912330041E-4</v>
      </c>
      <c r="T23">
        <f t="shared" si="8"/>
        <v>-6.8975276397053573E-2</v>
      </c>
      <c r="U23">
        <f t="shared" si="9"/>
        <v>-2.4005367510317566E-2</v>
      </c>
      <c r="V23">
        <f t="shared" si="10"/>
        <v>-1.0765411530662147E-3</v>
      </c>
      <c r="W23">
        <f t="shared" si="11"/>
        <v>-1.2987742209361896E-2</v>
      </c>
      <c r="X23">
        <f t="shared" si="12"/>
        <v>-2.1624376733753517E-2</v>
      </c>
      <c r="Z23">
        <f t="shared" si="13"/>
        <v>1.6557768590370039E-3</v>
      </c>
      <c r="AA23">
        <f t="shared" si="14"/>
        <v>7.4254723585544913E-5</v>
      </c>
      <c r="AB23">
        <f t="shared" si="15"/>
        <v>8.9583310866441597E-4</v>
      </c>
      <c r="AC23">
        <f t="shared" si="16"/>
        <v>1.4915473621246633E-3</v>
      </c>
      <c r="AD23">
        <f t="shared" si="17"/>
        <v>2.5842766019335522E-5</v>
      </c>
      <c r="AE23">
        <f t="shared" si="18"/>
        <v>3.1177552486499611E-4</v>
      </c>
      <c r="AF23">
        <f t="shared" si="19"/>
        <v>5.1910111067531375E-4</v>
      </c>
      <c r="AG23">
        <f t="shared" si="20"/>
        <v>1.3981838973793203E-5</v>
      </c>
      <c r="AH23">
        <f t="shared" si="21"/>
        <v>2.3279531463293237E-5</v>
      </c>
      <c r="AI23">
        <f t="shared" si="22"/>
        <v>2.8085183045611385E-4</v>
      </c>
    </row>
    <row r="24" spans="1:35" ht="15.75" thickBot="1" x14ac:dyDescent="0.3">
      <c r="A24" s="11">
        <v>41675</v>
      </c>
      <c r="B24" s="12">
        <v>57.7</v>
      </c>
      <c r="C24" s="13">
        <v>46.5</v>
      </c>
      <c r="D24" s="14">
        <v>602</v>
      </c>
      <c r="E24" s="16">
        <v>10740</v>
      </c>
      <c r="F24" s="15">
        <v>152.9</v>
      </c>
      <c r="G24" s="2"/>
      <c r="H24">
        <f>(B24-B29)/B29</f>
        <v>-1.4517506404782141E-2</v>
      </c>
      <c r="I24">
        <f>(C24-C29)/C29</f>
        <v>-4.3209876543209902E-2</v>
      </c>
      <c r="J24">
        <f>(D24-D29)/D29</f>
        <v>1.6638935108153079E-3</v>
      </c>
      <c r="K24">
        <f>(E24-E29)/E29</f>
        <v>-8.4933530280649934E-3</v>
      </c>
      <c r="L24">
        <f>(F24-F29)/F29</f>
        <v>-1.9871794871794836E-2</v>
      </c>
      <c r="N24">
        <f t="shared" si="3"/>
        <v>4.1622994317933983E-3</v>
      </c>
      <c r="O24">
        <f t="shared" si="4"/>
        <v>1.6014876523466747E-3</v>
      </c>
      <c r="P24">
        <f t="shared" si="5"/>
        <v>1.1637208473623525E-6</v>
      </c>
      <c r="Q24">
        <f t="shared" si="6"/>
        <v>1.2866016421580733E-4</v>
      </c>
      <c r="R24">
        <f t="shared" si="7"/>
        <v>5.4519422643500002E-5</v>
      </c>
      <c r="T24">
        <f t="shared" si="8"/>
        <v>-6.4515885112066768E-2</v>
      </c>
      <c r="U24">
        <f t="shared" si="9"/>
        <v>-4.001859133386225E-2</v>
      </c>
      <c r="V24">
        <f t="shared" si="10"/>
        <v>-1.0787589384854952E-3</v>
      </c>
      <c r="W24">
        <f t="shared" si="11"/>
        <v>-1.1342846389500623E-2</v>
      </c>
      <c r="X24">
        <f t="shared" si="12"/>
        <v>-7.3837268803430157E-3</v>
      </c>
      <c r="Z24">
        <f t="shared" si="13"/>
        <v>2.5818348408422078E-3</v>
      </c>
      <c r="AA24">
        <f t="shared" si="14"/>
        <v>6.9597087738945318E-5</v>
      </c>
      <c r="AB24">
        <f t="shared" si="15"/>
        <v>7.3179377450884357E-4</v>
      </c>
      <c r="AC24">
        <f t="shared" si="16"/>
        <v>4.7636767511108916E-4</v>
      </c>
      <c r="AD24">
        <f t="shared" si="17"/>
        <v>4.3170413107002079E-5</v>
      </c>
      <c r="AE24">
        <f t="shared" si="18"/>
        <v>4.5392473422420035E-4</v>
      </c>
      <c r="AF24">
        <f t="shared" si="19"/>
        <v>2.9548634854530077E-4</v>
      </c>
      <c r="AG24">
        <f t="shared" si="20"/>
        <v>1.2236196930541725E-5</v>
      </c>
      <c r="AH24">
        <f t="shared" si="21"/>
        <v>7.9652613715056485E-6</v>
      </c>
      <c r="AI24">
        <f t="shared" si="22"/>
        <v>8.3752479785757477E-5</v>
      </c>
    </row>
    <row r="25" spans="1:35" ht="15.75" thickBot="1" x14ac:dyDescent="0.3">
      <c r="A25" s="11">
        <v>41674</v>
      </c>
      <c r="B25" s="12">
        <v>61.4</v>
      </c>
      <c r="C25" s="13">
        <v>47.2</v>
      </c>
      <c r="D25" s="14">
        <v>605</v>
      </c>
      <c r="E25" s="16">
        <v>10790</v>
      </c>
      <c r="F25" s="15">
        <v>152</v>
      </c>
      <c r="G25" s="2"/>
      <c r="H25">
        <f>(B25-B30)/B30</f>
        <v>3.6286919831223605E-2</v>
      </c>
      <c r="I25">
        <f>(C25-C30)/C30</f>
        <v>-3.2786885245901523E-2</v>
      </c>
      <c r="J25">
        <f>(D25-D30)/D30</f>
        <v>-1.3205678441729194E-3</v>
      </c>
      <c r="K25">
        <f>(E25-E30)/E30</f>
        <v>6.5298507462686565E-3</v>
      </c>
      <c r="L25">
        <f>(F25-F30)/F30</f>
        <v>-1.935483870967742E-2</v>
      </c>
      <c r="N25">
        <f t="shared" si="3"/>
        <v>1.8800410450991247E-4</v>
      </c>
      <c r="O25">
        <f t="shared" si="4"/>
        <v>8.7589954152366767E-4</v>
      </c>
      <c r="P25">
        <f t="shared" si="5"/>
        <v>1.650975915329668E-5</v>
      </c>
      <c r="Q25">
        <f t="shared" si="6"/>
        <v>1.3545030480095004E-5</v>
      </c>
      <c r="R25">
        <f t="shared" si="7"/>
        <v>4.7152540096680519E-5</v>
      </c>
      <c r="T25">
        <f t="shared" si="8"/>
        <v>-1.3711458876061018E-2</v>
      </c>
      <c r="U25">
        <f t="shared" si="9"/>
        <v>-2.9595600036553874E-2</v>
      </c>
      <c r="V25">
        <f t="shared" si="10"/>
        <v>-4.0632202934737221E-3</v>
      </c>
      <c r="W25">
        <f t="shared" si="11"/>
        <v>3.6803573848330278E-3</v>
      </c>
      <c r="X25">
        <f t="shared" si="12"/>
        <v>-6.8667707182256E-3</v>
      </c>
      <c r="Z25">
        <f t="shared" si="13"/>
        <v>4.057988528135584E-4</v>
      </c>
      <c r="AA25">
        <f t="shared" si="14"/>
        <v>5.5712677958341523E-5</v>
      </c>
      <c r="AB25">
        <f t="shared" si="15"/>
        <v>-5.0463068931345537E-5</v>
      </c>
      <c r="AC25">
        <f t="shared" si="16"/>
        <v>9.4153444314290294E-5</v>
      </c>
      <c r="AD25">
        <f t="shared" si="17"/>
        <v>1.2025344266605734E-4</v>
      </c>
      <c r="AE25">
        <f t="shared" si="18"/>
        <v>-1.0892238515309568E-4</v>
      </c>
      <c r="AF25">
        <f t="shared" si="19"/>
        <v>2.0322619971932464E-4</v>
      </c>
      <c r="AG25">
        <f t="shared" si="20"/>
        <v>-1.4954102813289435E-5</v>
      </c>
      <c r="AH25">
        <f t="shared" si="21"/>
        <v>2.7901202132925384E-5</v>
      </c>
      <c r="AI25">
        <f t="shared" si="22"/>
        <v>-2.5272170322776781E-5</v>
      </c>
    </row>
    <row r="26" spans="1:35" ht="15.75" thickBot="1" x14ac:dyDescent="0.3">
      <c r="A26" s="11">
        <v>41673</v>
      </c>
      <c r="B26" s="12">
        <v>59.5</v>
      </c>
      <c r="C26" s="13">
        <v>48.1</v>
      </c>
      <c r="D26" s="14">
        <v>610</v>
      </c>
      <c r="E26" s="16">
        <v>10850</v>
      </c>
      <c r="F26" s="15">
        <v>157.80000000000001</v>
      </c>
      <c r="G26" s="2"/>
      <c r="H26">
        <f>(B26-B31)/B31</f>
        <v>8.4104289318750471E-4</v>
      </c>
      <c r="I26">
        <f>(C26-C31)/C31</f>
        <v>-1.8367346938775481E-2</v>
      </c>
      <c r="J26">
        <f>(D26-D31)/D31</f>
        <v>8.2644628099173556E-3</v>
      </c>
      <c r="K26">
        <f>(E26-E31)/E31</f>
        <v>1.1938071255362805E-2</v>
      </c>
      <c r="L26">
        <f>(F26-F31)/F31</f>
        <v>-1.2658227848100546E-3</v>
      </c>
      <c r="N26">
        <f t="shared" si="3"/>
        <v>2.4164436643399154E-3</v>
      </c>
      <c r="O26">
        <f t="shared" si="4"/>
        <v>2.3031284961540403E-4</v>
      </c>
      <c r="P26">
        <f t="shared" si="5"/>
        <v>3.0490389658612303E-5</v>
      </c>
      <c r="Q26">
        <f t="shared" si="6"/>
        <v>8.2602248133981738E-5</v>
      </c>
      <c r="R26">
        <f t="shared" si="7"/>
        <v>1.2593878747799408E-4</v>
      </c>
      <c r="T26">
        <f t="shared" si="8"/>
        <v>-4.9157335814097119E-2</v>
      </c>
      <c r="U26">
        <f t="shared" si="9"/>
        <v>-1.517606172942783E-2</v>
      </c>
      <c r="V26">
        <f t="shared" si="10"/>
        <v>5.5218103606165525E-3</v>
      </c>
      <c r="W26">
        <f t="shared" si="11"/>
        <v>9.0885778939271758E-3</v>
      </c>
      <c r="X26">
        <f t="shared" si="12"/>
        <v>1.1222245206641765E-2</v>
      </c>
      <c r="Z26">
        <f t="shared" si="13"/>
        <v>7.4601476276895133E-4</v>
      </c>
      <c r="AA26">
        <f t="shared" si="14"/>
        <v>-2.7143748619858857E-4</v>
      </c>
      <c r="AB26">
        <f t="shared" si="15"/>
        <v>-4.4677027560435773E-4</v>
      </c>
      <c r="AC26">
        <f t="shared" si="16"/>
        <v>-5.5165567621103093E-4</v>
      </c>
      <c r="AD26">
        <f t="shared" si="17"/>
        <v>-8.3799334890910943E-5</v>
      </c>
      <c r="AE26">
        <f t="shared" si="18"/>
        <v>-1.3792881915095201E-4</v>
      </c>
      <c r="AF26">
        <f t="shared" si="19"/>
        <v>-1.7030948599877101E-4</v>
      </c>
      <c r="AG26">
        <f t="shared" si="20"/>
        <v>5.0185403577957648E-5</v>
      </c>
      <c r="AH26">
        <f t="shared" si="21"/>
        <v>6.1967109851413947E-5</v>
      </c>
      <c r="AI26">
        <f t="shared" si="22"/>
        <v>1.0199424970531456E-4</v>
      </c>
    </row>
    <row r="27" spans="1:35" ht="15.75" thickBot="1" x14ac:dyDescent="0.3">
      <c r="A27" s="11">
        <v>41670</v>
      </c>
      <c r="B27" s="12">
        <v>59.9</v>
      </c>
      <c r="C27" s="13">
        <v>47.25</v>
      </c>
      <c r="D27" s="14">
        <v>600</v>
      </c>
      <c r="E27" s="16">
        <v>10899</v>
      </c>
      <c r="F27" s="15">
        <v>153.4</v>
      </c>
      <c r="G27" s="2"/>
      <c r="H27">
        <f>(B27-B32)/B32</f>
        <v>-3.0744336569579266E-2</v>
      </c>
      <c r="I27">
        <f>(C27-C32)/C32</f>
        <v>-5.2156469408224701E-2</v>
      </c>
      <c r="J27">
        <f>(D27-D32)/D32</f>
        <v>-1.1206328279498938E-2</v>
      </c>
      <c r="K27">
        <f>(E27-E32)/E32</f>
        <v>4.5161290322580649E-3</v>
      </c>
      <c r="L27">
        <f>(F27-F32)/F32</f>
        <v>-3.5220125786163486E-2</v>
      </c>
      <c r="N27">
        <f t="shared" si="3"/>
        <v>6.5193860702807086E-3</v>
      </c>
      <c r="O27">
        <f t="shared" si="4"/>
        <v>2.3975892636299585E-3</v>
      </c>
      <c r="P27">
        <f t="shared" si="5"/>
        <v>1.9457406337242654E-4</v>
      </c>
      <c r="Q27">
        <f t="shared" si="6"/>
        <v>2.7776744592577524E-6</v>
      </c>
      <c r="R27">
        <f t="shared" si="7"/>
        <v>5.1674645158211133E-4</v>
      </c>
      <c r="T27">
        <f t="shared" si="8"/>
        <v>-8.0742715276863886E-2</v>
      </c>
      <c r="U27">
        <f t="shared" si="9"/>
        <v>-4.8965184198877049E-2</v>
      </c>
      <c r="V27">
        <f t="shared" si="10"/>
        <v>-1.3948980728799741E-2</v>
      </c>
      <c r="W27">
        <f t="shared" si="11"/>
        <v>1.6666356708224363E-3</v>
      </c>
      <c r="X27">
        <f t="shared" si="12"/>
        <v>-2.2732057794711664E-2</v>
      </c>
      <c r="Z27">
        <f t="shared" si="13"/>
        <v>3.9535819262491237E-3</v>
      </c>
      <c r="AA27">
        <f t="shared" si="14"/>
        <v>1.1262785793879388E-3</v>
      </c>
      <c r="AB27">
        <f t="shared" si="15"/>
        <v>-1.3456868943948101E-4</v>
      </c>
      <c r="AC27">
        <f t="shared" si="16"/>
        <v>1.8354480701756183E-3</v>
      </c>
      <c r="AD27">
        <f t="shared" si="17"/>
        <v>6.830144107722655E-4</v>
      </c>
      <c r="AE27">
        <f t="shared" si="18"/>
        <v>-8.160712261423961E-5</v>
      </c>
      <c r="AF27">
        <f t="shared" si="19"/>
        <v>1.1130793971375755E-3</v>
      </c>
      <c r="AG27">
        <f t="shared" si="20"/>
        <v>-2.3247868854232392E-5</v>
      </c>
      <c r="AH27">
        <f t="shared" si="21"/>
        <v>3.1708903610439492E-4</v>
      </c>
      <c r="AI27">
        <f t="shared" si="22"/>
        <v>-3.7886058391863667E-5</v>
      </c>
    </row>
    <row r="28" spans="1:35" ht="15.75" thickBot="1" x14ac:dyDescent="0.3">
      <c r="A28" s="11">
        <v>41669</v>
      </c>
      <c r="B28" s="12">
        <v>60.6</v>
      </c>
      <c r="C28" s="13">
        <v>47.8</v>
      </c>
      <c r="D28" s="14">
        <v>600.20000000000005</v>
      </c>
      <c r="E28" s="16">
        <v>10850</v>
      </c>
      <c r="F28" s="15">
        <v>158.30000000000001</v>
      </c>
      <c r="G28" s="2"/>
      <c r="H28">
        <f>(B28-B33)/B33</f>
        <v>-5.1643192488262865E-2</v>
      </c>
      <c r="I28">
        <f>(C28-C33)/C33</f>
        <v>-0.11399443929564422</v>
      </c>
      <c r="J28">
        <f>(D28-D33)/D33</f>
        <v>-3.3211557622052474E-3</v>
      </c>
      <c r="K28">
        <f>(E28-E33)/E33</f>
        <v>-4.5871559633027525E-3</v>
      </c>
      <c r="L28">
        <f>(F28-F33)/F33</f>
        <v>-1.981424148606804E-2</v>
      </c>
      <c r="N28">
        <f t="shared" si="3"/>
        <v>1.0331008995099547E-2</v>
      </c>
      <c r="O28">
        <f t="shared" si="4"/>
        <v>1.2277338955471579E-2</v>
      </c>
      <c r="P28">
        <f t="shared" si="5"/>
        <v>3.6769770025928213E-5</v>
      </c>
      <c r="Q28">
        <f t="shared" si="6"/>
        <v>5.5303753179131824E-5</v>
      </c>
      <c r="R28">
        <f t="shared" si="7"/>
        <v>5.3672818073217231E-5</v>
      </c>
      <c r="T28">
        <f t="shared" si="8"/>
        <v>-0.10164157119554748</v>
      </c>
      <c r="U28">
        <f t="shared" si="9"/>
        <v>-0.11080315408629657</v>
      </c>
      <c r="V28">
        <f t="shared" si="10"/>
        <v>-6.0638082115060509E-3</v>
      </c>
      <c r="W28">
        <f t="shared" si="11"/>
        <v>-7.4366493247383812E-3</v>
      </c>
      <c r="X28">
        <f t="shared" si="12"/>
        <v>-7.3261734946162196E-3</v>
      </c>
      <c r="Z28">
        <f t="shared" si="13"/>
        <v>1.1262206674753531E-2</v>
      </c>
      <c r="AA28">
        <f t="shared" si="14"/>
        <v>6.1633499404593775E-4</v>
      </c>
      <c r="AB28">
        <f t="shared" si="15"/>
        <v>7.5587272179671624E-4</v>
      </c>
      <c r="AC28">
        <f t="shared" si="16"/>
        <v>7.446437848439674E-4</v>
      </c>
      <c r="AD28">
        <f t="shared" si="17"/>
        <v>6.7188907560925535E-4</v>
      </c>
      <c r="AE28">
        <f t="shared" si="18"/>
        <v>8.2400420101474015E-4</v>
      </c>
      <c r="AF28">
        <f t="shared" si="19"/>
        <v>8.117631305869028E-4</v>
      </c>
      <c r="AG28">
        <f t="shared" si="20"/>
        <v>4.5094415241439526E-5</v>
      </c>
      <c r="AH28">
        <f t="shared" si="21"/>
        <v>4.4424510995571811E-5</v>
      </c>
      <c r="AI28">
        <f t="shared" si="22"/>
        <v>5.4482183171653936E-5</v>
      </c>
    </row>
    <row r="29" spans="1:35" ht="15.75" thickBot="1" x14ac:dyDescent="0.3">
      <c r="A29" s="11">
        <v>41668</v>
      </c>
      <c r="B29" s="12">
        <v>58.55</v>
      </c>
      <c r="C29" s="13">
        <v>48.6</v>
      </c>
      <c r="D29" s="14">
        <v>601</v>
      </c>
      <c r="E29" s="16">
        <v>10832</v>
      </c>
      <c r="F29" s="15">
        <v>156</v>
      </c>
      <c r="G29" s="2"/>
      <c r="H29">
        <f>(B29-B34)/B34</f>
        <v>-0.10130468150422114</v>
      </c>
      <c r="I29">
        <f>(C29-C34)/C34</f>
        <v>-4.047384007897329E-2</v>
      </c>
      <c r="J29">
        <f>(D29-D34)/D34</f>
        <v>-6.6115702479338841E-3</v>
      </c>
      <c r="K29">
        <f>(E29-E34)/E34</f>
        <v>-5.3259871441689623E-3</v>
      </c>
      <c r="L29">
        <f>(F29-F34)/F34</f>
        <v>-2.0715630885122481E-2</v>
      </c>
      <c r="N29">
        <f t="shared" si="3"/>
        <v>2.2892616029366541E-2</v>
      </c>
      <c r="O29">
        <f t="shared" si="4"/>
        <v>1.3899888976066463E-3</v>
      </c>
      <c r="P29">
        <f t="shared" si="5"/>
        <v>8.7501482269460588E-5</v>
      </c>
      <c r="Q29">
        <f t="shared" si="6"/>
        <v>6.6838481497520714E-5</v>
      </c>
      <c r="R29">
        <f t="shared" si="7"/>
        <v>6.769279116930634E-5</v>
      </c>
      <c r="T29">
        <f t="shared" si="8"/>
        <v>-0.15130306021150577</v>
      </c>
      <c r="U29">
        <f t="shared" si="9"/>
        <v>-3.7282554869625638E-2</v>
      </c>
      <c r="V29">
        <f t="shared" si="10"/>
        <v>-9.3542226972346872E-3</v>
      </c>
      <c r="W29">
        <f t="shared" si="11"/>
        <v>-8.1754805056045918E-3</v>
      </c>
      <c r="X29">
        <f t="shared" si="12"/>
        <v>-8.2275628936706608E-3</v>
      </c>
      <c r="Z29">
        <f t="shared" si="13"/>
        <v>5.6409646442777354E-3</v>
      </c>
      <c r="AA29">
        <f t="shared" si="14"/>
        <v>1.4153225199915339E-3</v>
      </c>
      <c r="AB29">
        <f t="shared" si="15"/>
        <v>1.2369752191974833E-3</v>
      </c>
      <c r="AC29">
        <f t="shared" si="16"/>
        <v>1.2448554438950026E-3</v>
      </c>
      <c r="AD29">
        <f t="shared" si="17"/>
        <v>3.4874932097234975E-4</v>
      </c>
      <c r="AE29">
        <f t="shared" si="18"/>
        <v>3.0480280053575792E-4</v>
      </c>
      <c r="AF29">
        <f t="shared" si="19"/>
        <v>3.0674456502657231E-4</v>
      </c>
      <c r="AG29">
        <f t="shared" si="20"/>
        <v>7.6475265306326186E-5</v>
      </c>
      <c r="AH29">
        <f t="shared" si="21"/>
        <v>7.6962455562899998E-5</v>
      </c>
      <c r="AI29">
        <f t="shared" si="22"/>
        <v>6.7264280045840194E-5</v>
      </c>
    </row>
    <row r="30" spans="1:35" ht="15.75" thickBot="1" x14ac:dyDescent="0.3">
      <c r="A30" s="11">
        <v>41667</v>
      </c>
      <c r="B30" s="12">
        <v>59.25</v>
      </c>
      <c r="C30" s="13">
        <v>48.8</v>
      </c>
      <c r="D30" s="14">
        <v>605.79999999999995</v>
      </c>
      <c r="E30" s="16">
        <v>10720</v>
      </c>
      <c r="F30" s="15">
        <v>155</v>
      </c>
      <c r="G30" s="2"/>
      <c r="H30">
        <f>(B30-B35)/B35</f>
        <v>-9.6798780487804797E-2</v>
      </c>
      <c r="I30">
        <f>(C30-C35)/C35</f>
        <v>-5.6092843326885987E-2</v>
      </c>
      <c r="J30">
        <f>(D30-D35)/D35</f>
        <v>1.3223140495867017E-3</v>
      </c>
      <c r="K30">
        <f>(E30-E35)/E35</f>
        <v>-2.1004566210045664E-2</v>
      </c>
      <c r="L30">
        <f>(F30-F35)/F35</f>
        <v>-3.7267080745341616E-2</v>
      </c>
      <c r="N30">
        <f t="shared" si="3"/>
        <v>2.1549405947748429E-2</v>
      </c>
      <c r="O30">
        <f t="shared" si="4"/>
        <v>2.7985748512632858E-3</v>
      </c>
      <c r="P30">
        <f t="shared" si="5"/>
        <v>2.0173611697024144E-6</v>
      </c>
      <c r="Q30">
        <f t="shared" si="6"/>
        <v>5.690161580397783E-4</v>
      </c>
      <c r="R30">
        <f t="shared" si="7"/>
        <v>6.1399947305743302E-4</v>
      </c>
      <c r="T30">
        <f t="shared" si="8"/>
        <v>-0.14679715919508943</v>
      </c>
      <c r="U30">
        <f t="shared" si="9"/>
        <v>-5.2901558117538335E-2</v>
      </c>
      <c r="V30">
        <f t="shared" si="10"/>
        <v>-1.4203383997141014E-3</v>
      </c>
      <c r="W30">
        <f t="shared" si="11"/>
        <v>-2.3854059571481293E-2</v>
      </c>
      <c r="X30">
        <f t="shared" si="12"/>
        <v>-2.4779012753889794E-2</v>
      </c>
      <c r="Z30">
        <f t="shared" si="13"/>
        <v>7.7657984486485506E-3</v>
      </c>
      <c r="AA30">
        <f t="shared" si="14"/>
        <v>2.0850164217372949E-4</v>
      </c>
      <c r="AB30">
        <f t="shared" si="15"/>
        <v>3.5017081803638862E-3</v>
      </c>
      <c r="AC30">
        <f t="shared" si="16"/>
        <v>3.6374886799299113E-3</v>
      </c>
      <c r="AD30">
        <f t="shared" si="17"/>
        <v>7.5138114399046928E-5</v>
      </c>
      <c r="AE30">
        <f t="shared" si="18"/>
        <v>1.2619169187599393E-3</v>
      </c>
      <c r="AF30">
        <f t="shared" si="19"/>
        <v>1.3108483832951245E-3</v>
      </c>
      <c r="AG30">
        <f t="shared" si="20"/>
        <v>3.3880836798442585E-5</v>
      </c>
      <c r="AH30">
        <f t="shared" si="21"/>
        <v>3.5194583321355136E-5</v>
      </c>
      <c r="AI30">
        <f t="shared" si="22"/>
        <v>5.9108004635378183E-4</v>
      </c>
    </row>
    <row r="31" spans="1:35" ht="15.75" thickBot="1" x14ac:dyDescent="0.3">
      <c r="A31" s="11">
        <v>41666</v>
      </c>
      <c r="B31" s="12">
        <v>59.45</v>
      </c>
      <c r="C31" s="13">
        <v>49</v>
      </c>
      <c r="D31" s="14">
        <v>605</v>
      </c>
      <c r="E31" s="16">
        <v>10722</v>
      </c>
      <c r="F31" s="15">
        <v>158</v>
      </c>
      <c r="G31" s="2"/>
      <c r="H31">
        <f>(B31-B36)/B36</f>
        <v>-9.78755690440061E-2</v>
      </c>
      <c r="I31">
        <f>(C31-C36)/C36</f>
        <v>-2.29312063808574E-2</v>
      </c>
      <c r="J31">
        <f>(D31-D36)/D36</f>
        <v>-9.4957432874917397E-3</v>
      </c>
      <c r="K31">
        <f>(E31-E36)/E36</f>
        <v>-1.5336578198181652E-2</v>
      </c>
      <c r="L31">
        <f>(F31-F36)/F36</f>
        <v>-5.0377833753149324E-3</v>
      </c>
      <c r="N31">
        <f t="shared" si="3"/>
        <v>2.1866704423551462E-2</v>
      </c>
      <c r="O31">
        <f t="shared" si="4"/>
        <v>3.8966448785741892E-4</v>
      </c>
      <c r="P31">
        <f t="shared" si="5"/>
        <v>1.4977833021034189E-4</v>
      </c>
      <c r="Q31">
        <f t="shared" si="6"/>
        <v>3.307331987715205E-4</v>
      </c>
      <c r="R31">
        <f t="shared" si="7"/>
        <v>5.5506740861445976E-5</v>
      </c>
      <c r="T31">
        <f t="shared" si="8"/>
        <v>-0.14787394775129073</v>
      </c>
      <c r="U31">
        <f t="shared" si="9"/>
        <v>-1.9739921171509751E-2</v>
      </c>
      <c r="V31">
        <f t="shared" si="10"/>
        <v>-1.2238395736792543E-2</v>
      </c>
      <c r="W31">
        <f t="shared" si="11"/>
        <v>-1.8186071559617281E-2</v>
      </c>
      <c r="X31">
        <f t="shared" si="12"/>
        <v>7.4502846161368878E-3</v>
      </c>
      <c r="Z31">
        <f t="shared" si="13"/>
        <v>2.9190200719304308E-3</v>
      </c>
      <c r="AA31">
        <f t="shared" si="14"/>
        <v>1.8097398917420796E-3</v>
      </c>
      <c r="AB31">
        <f t="shared" si="15"/>
        <v>2.6892461956080803E-3</v>
      </c>
      <c r="AC31">
        <f t="shared" si="16"/>
        <v>-1.1017029980588712E-3</v>
      </c>
      <c r="AD31">
        <f t="shared" si="17"/>
        <v>2.4158496711002581E-4</v>
      </c>
      <c r="AE31">
        <f t="shared" si="18"/>
        <v>3.5899161900628055E-4</v>
      </c>
      <c r="AF31">
        <f t="shared" si="19"/>
        <v>-1.4706803102785396E-4</v>
      </c>
      <c r="AG31">
        <f t="shared" si="20"/>
        <v>2.2256834064422425E-4</v>
      </c>
      <c r="AH31">
        <f t="shared" si="21"/>
        <v>-9.117953148402075E-5</v>
      </c>
      <c r="AI31">
        <f t="shared" si="22"/>
        <v>-1.3549140916858121E-4</v>
      </c>
    </row>
    <row r="32" spans="1:35" ht="15.75" thickBot="1" x14ac:dyDescent="0.3">
      <c r="A32" s="11">
        <v>41663</v>
      </c>
      <c r="B32" s="12">
        <v>61.8</v>
      </c>
      <c r="C32" s="13">
        <v>49.85</v>
      </c>
      <c r="D32" s="14">
        <v>606.79999999999995</v>
      </c>
      <c r="E32" s="16">
        <v>10850</v>
      </c>
      <c r="F32" s="15">
        <v>159</v>
      </c>
      <c r="G32" s="2"/>
      <c r="H32">
        <f>(B32-B37)/B37</f>
        <v>-5.8644325971058772E-2</v>
      </c>
      <c r="I32">
        <f>(C32-C37)/C37</f>
        <v>-1.2871287128712843E-2</v>
      </c>
      <c r="J32">
        <f>(D32-D37)/D37</f>
        <v>-3.6124794745485147E-3</v>
      </c>
      <c r="K32">
        <f>(E32-E37)/E37</f>
        <v>1.4113468548462474E-2</v>
      </c>
      <c r="L32">
        <f>(F32-F37)/F37</f>
        <v>-2.8711056811240004E-2</v>
      </c>
      <c r="N32">
        <f t="shared" si="3"/>
        <v>1.1803237279825737E-2</v>
      </c>
      <c r="O32">
        <f t="shared" si="4"/>
        <v>9.370243715891381E-5</v>
      </c>
      <c r="P32">
        <f t="shared" si="5"/>
        <v>4.0387701769528737E-5</v>
      </c>
      <c r="Q32">
        <f t="shared" si="6"/>
        <v>1.2687713701395643E-4</v>
      </c>
      <c r="R32">
        <f t="shared" si="7"/>
        <v>2.6318536624697235E-4</v>
      </c>
      <c r="T32">
        <f t="shared" si="8"/>
        <v>-0.10864270467834339</v>
      </c>
      <c r="U32">
        <f t="shared" si="9"/>
        <v>-9.6800019193651922E-3</v>
      </c>
      <c r="V32">
        <f t="shared" si="10"/>
        <v>-6.3551319238493182E-3</v>
      </c>
      <c r="W32">
        <f t="shared" si="11"/>
        <v>1.1263975187026844E-2</v>
      </c>
      <c r="X32">
        <f t="shared" si="12"/>
        <v>-1.6222988819788182E-2</v>
      </c>
      <c r="Z32">
        <f t="shared" si="13"/>
        <v>1.0516615898113898E-3</v>
      </c>
      <c r="AA32">
        <f t="shared" si="14"/>
        <v>6.9043872079467376E-4</v>
      </c>
      <c r="AB32">
        <f t="shared" si="15"/>
        <v>-1.2237487297483453E-3</v>
      </c>
      <c r="AC32">
        <f t="shared" si="16"/>
        <v>1.762509383348314E-3</v>
      </c>
      <c r="AD32">
        <f t="shared" si="17"/>
        <v>6.1517689220680406E-5</v>
      </c>
      <c r="AE32">
        <f t="shared" si="18"/>
        <v>-1.0903530143010175E-4</v>
      </c>
      <c r="AF32">
        <f t="shared" si="19"/>
        <v>1.5703856291338967E-4</v>
      </c>
      <c r="AG32">
        <f t="shared" si="20"/>
        <v>-7.1584048300520889E-5</v>
      </c>
      <c r="AH32">
        <f t="shared" si="21"/>
        <v>1.0309923414888645E-4</v>
      </c>
      <c r="AI32">
        <f t="shared" si="22"/>
        <v>-1.8273534352550798E-4</v>
      </c>
    </row>
    <row r="33" spans="1:35" ht="15.75" thickBot="1" x14ac:dyDescent="0.3">
      <c r="A33" s="11">
        <v>41662</v>
      </c>
      <c r="B33" s="12">
        <v>63.9</v>
      </c>
      <c r="C33" s="13">
        <v>53.95</v>
      </c>
      <c r="D33" s="14">
        <v>602.20000000000005</v>
      </c>
      <c r="E33" s="16">
        <v>10900</v>
      </c>
      <c r="F33" s="15">
        <v>161.5</v>
      </c>
      <c r="G33" s="2"/>
      <c r="H33">
        <f>(B33-B38)/B38</f>
        <v>-1.4649190439475648E-2</v>
      </c>
      <c r="I33">
        <f>(C33-C38)/C38</f>
        <v>4.7572815533980635E-2</v>
      </c>
      <c r="J33">
        <f>(D33-D38)/D38</f>
        <v>-1.2786885245901564E-2</v>
      </c>
      <c r="K33">
        <f>(E33-E38)/E38</f>
        <v>3.2196969696969696E-2</v>
      </c>
      <c r="L33">
        <f>(F33-F38)/F38</f>
        <v>-2.2692889561270801E-2</v>
      </c>
      <c r="N33">
        <f t="shared" si="3"/>
        <v>4.1793081965851506E-3</v>
      </c>
      <c r="O33">
        <f t="shared" si="4"/>
        <v>2.5769939242787834E-3</v>
      </c>
      <c r="P33">
        <f t="shared" si="5"/>
        <v>2.4116654102671127E-4</v>
      </c>
      <c r="Q33">
        <f t="shared" si="6"/>
        <v>8.6127436726473206E-4</v>
      </c>
      <c r="R33">
        <f t="shared" si="7"/>
        <v>1.0413838327184274E-4</v>
      </c>
      <c r="T33">
        <f t="shared" si="8"/>
        <v>-6.4647569146760273E-2</v>
      </c>
      <c r="U33">
        <f t="shared" si="9"/>
        <v>5.0764100743328287E-2</v>
      </c>
      <c r="V33">
        <f t="shared" si="10"/>
        <v>-1.5529537695202367E-2</v>
      </c>
      <c r="W33">
        <f t="shared" si="11"/>
        <v>2.9347476335534067E-2</v>
      </c>
      <c r="X33">
        <f t="shared" si="12"/>
        <v>-1.0204821569818981E-2</v>
      </c>
      <c r="Z33">
        <f t="shared" si="13"/>
        <v>-3.28177571297742E-3</v>
      </c>
      <c r="AA33">
        <f t="shared" si="14"/>
        <v>1.0039468619678152E-3</v>
      </c>
      <c r="AB33">
        <f t="shared" si="15"/>
        <v>-1.8972430056843493E-3</v>
      </c>
      <c r="AC33">
        <f t="shared" si="16"/>
        <v>6.5971690806522335E-4</v>
      </c>
      <c r="AD33">
        <f t="shared" si="17"/>
        <v>-7.8834301605656715E-4</v>
      </c>
      <c r="AE33">
        <f t="shared" si="18"/>
        <v>1.4897982452594942E-3</v>
      </c>
      <c r="AF33">
        <f t="shared" si="19"/>
        <v>-5.1803859023798031E-4</v>
      </c>
      <c r="AG33">
        <f t="shared" si="20"/>
        <v>-4.5575274001173572E-4</v>
      </c>
      <c r="AH33">
        <f t="shared" si="21"/>
        <v>1.5847616124131807E-4</v>
      </c>
      <c r="AI33">
        <f t="shared" si="22"/>
        <v>-2.9948575952861014E-4</v>
      </c>
    </row>
    <row r="34" spans="1:35" ht="15.75" thickBot="1" x14ac:dyDescent="0.3">
      <c r="A34" s="11">
        <v>41661</v>
      </c>
      <c r="B34" s="12">
        <v>65.150000000000006</v>
      </c>
      <c r="C34" s="13">
        <v>50.65</v>
      </c>
      <c r="D34" s="14">
        <v>605</v>
      </c>
      <c r="E34" s="16">
        <v>10890</v>
      </c>
      <c r="F34" s="15">
        <v>159.30000000000001</v>
      </c>
      <c r="G34" s="2"/>
      <c r="H34">
        <f>(B34-B39)/B39</f>
        <v>-1.1380880121396054E-2</v>
      </c>
      <c r="I34">
        <f>(C34-C39)/C39</f>
        <v>-1.4591439688715954E-2</v>
      </c>
      <c r="J34">
        <f>(D34-D39)/D39</f>
        <v>-8.1967213114754103E-3</v>
      </c>
      <c r="K34">
        <f>(E34-E39)/E39</f>
        <v>3.3206831119544589E-2</v>
      </c>
      <c r="L34">
        <f>(F34-F39)/F39</f>
        <v>-4.8955223880596949E-2</v>
      </c>
      <c r="N34">
        <f t="shared" si="3"/>
        <v>3.7674134143581752E-3</v>
      </c>
      <c r="O34">
        <f t="shared" si="4"/>
        <v>1.2996352215346118E-4</v>
      </c>
      <c r="P34">
        <f t="shared" si="5"/>
        <v>1.1966989827795912E-4</v>
      </c>
      <c r="Q34">
        <f t="shared" si="6"/>
        <v>9.2156795575990794E-4</v>
      </c>
      <c r="R34">
        <f t="shared" si="7"/>
        <v>1.3298534586432121E-3</v>
      </c>
      <c r="T34">
        <f t="shared" si="8"/>
        <v>-6.1379258828680679E-2</v>
      </c>
      <c r="U34">
        <f t="shared" si="9"/>
        <v>-1.1400154479368303E-2</v>
      </c>
      <c r="V34">
        <f t="shared" si="10"/>
        <v>-1.0939373760776213E-2</v>
      </c>
      <c r="W34">
        <f t="shared" si="11"/>
        <v>3.0357337758108959E-2</v>
      </c>
      <c r="X34">
        <f t="shared" si="12"/>
        <v>-3.6467155889145127E-2</v>
      </c>
      <c r="Z34">
        <f t="shared" si="13"/>
        <v>6.9973303247609052E-4</v>
      </c>
      <c r="AA34">
        <f t="shared" si="14"/>
        <v>6.7145065348636114E-4</v>
      </c>
      <c r="AB34">
        <f t="shared" si="15"/>
        <v>-1.8633108916046508E-3</v>
      </c>
      <c r="AC34">
        <f t="shared" si="16"/>
        <v>2.2383270000656858E-3</v>
      </c>
      <c r="AD34">
        <f t="shared" si="17"/>
        <v>1.2471055078039703E-4</v>
      </c>
      <c r="AE34">
        <f t="shared" si="18"/>
        <v>-3.4607834002480236E-4</v>
      </c>
      <c r="AF34">
        <f t="shared" si="19"/>
        <v>4.1573121055946003E-4</v>
      </c>
      <c r="AG34">
        <f t="shared" si="20"/>
        <v>-3.3209026411807816E-4</v>
      </c>
      <c r="AH34">
        <f t="shared" si="21"/>
        <v>3.9892784826384999E-4</v>
      </c>
      <c r="AI34">
        <f t="shared" si="22"/>
        <v>-1.1070457684043908E-3</v>
      </c>
    </row>
    <row r="35" spans="1:35" ht="15.75" thickBot="1" x14ac:dyDescent="0.3">
      <c r="A35" s="11">
        <v>41660</v>
      </c>
      <c r="B35" s="12">
        <v>65.599999999999994</v>
      </c>
      <c r="C35" s="13">
        <v>51.7</v>
      </c>
      <c r="D35" s="14">
        <v>605</v>
      </c>
      <c r="E35" s="16">
        <v>10950</v>
      </c>
      <c r="F35" s="15">
        <v>161</v>
      </c>
      <c r="G35" s="2"/>
      <c r="H35">
        <f>(B35-B40)/B40</f>
        <v>5.7211925866236864E-2</v>
      </c>
      <c r="I35">
        <f>(C35-C40)/C40</f>
        <v>3.6072144288577239E-2</v>
      </c>
      <c r="J35">
        <f>(D35-D40)/D40</f>
        <v>-1.6260162601626018E-2</v>
      </c>
      <c r="K35">
        <f>(E35-E40)/E40</f>
        <v>3.3018867924528301E-2</v>
      </c>
      <c r="L35">
        <f>(F35-F40)/F40</f>
        <v>-3.0120481927710843E-2</v>
      </c>
      <c r="N35">
        <f t="shared" si="3"/>
        <v>5.2035262614427945E-5</v>
      </c>
      <c r="O35">
        <f t="shared" si="4"/>
        <v>1.5416168959385185E-3</v>
      </c>
      <c r="P35">
        <f t="shared" si="5"/>
        <v>3.6110697985973093E-4</v>
      </c>
      <c r="Q35">
        <f t="shared" si="6"/>
        <v>9.1019116152818316E-4</v>
      </c>
      <c r="R35">
        <f t="shared" si="7"/>
        <v>3.1090202121958138E-4</v>
      </c>
      <c r="T35">
        <f t="shared" si="8"/>
        <v>7.213547158952241E-3</v>
      </c>
      <c r="U35">
        <f t="shared" si="9"/>
        <v>3.9263429497924891E-2</v>
      </c>
      <c r="V35">
        <f t="shared" si="10"/>
        <v>-1.9002815050926821E-2</v>
      </c>
      <c r="W35">
        <f t="shared" si="11"/>
        <v>3.0169374563092672E-2</v>
      </c>
      <c r="X35">
        <f t="shared" si="12"/>
        <v>-1.7632413936259021E-2</v>
      </c>
      <c r="Z35">
        <f t="shared" si="13"/>
        <v>2.832286003054777E-4</v>
      </c>
      <c r="AA35">
        <f t="shared" si="14"/>
        <v>-1.3707770252270805E-4</v>
      </c>
      <c r="AB35">
        <f t="shared" si="15"/>
        <v>2.1762820616696315E-4</v>
      </c>
      <c r="AC35">
        <f t="shared" si="16"/>
        <v>-1.2719224945537117E-4</v>
      </c>
      <c r="AD35">
        <f t="shared" si="17"/>
        <v>-7.4611568901417123E-4</v>
      </c>
      <c r="AE35">
        <f t="shared" si="18"/>
        <v>1.1845531111544776E-3</v>
      </c>
      <c r="AF35">
        <f t="shared" si="19"/>
        <v>-6.9230904146453439E-4</v>
      </c>
      <c r="AG35">
        <f t="shared" si="20"/>
        <v>-5.7330304502458621E-4</v>
      </c>
      <c r="AH35">
        <f t="shared" si="21"/>
        <v>3.3506550093211475E-4</v>
      </c>
      <c r="AI35">
        <f t="shared" si="22"/>
        <v>-5.3195890049449366E-4</v>
      </c>
    </row>
    <row r="36" spans="1:35" ht="15.75" thickBot="1" x14ac:dyDescent="0.3">
      <c r="A36" s="11">
        <v>41659</v>
      </c>
      <c r="B36" s="12">
        <v>65.900000000000006</v>
      </c>
      <c r="C36" s="13">
        <v>50.15</v>
      </c>
      <c r="D36" s="14">
        <v>610.79999999999995</v>
      </c>
      <c r="E36" s="16">
        <v>10889</v>
      </c>
      <c r="F36" s="15">
        <v>158.80000000000001</v>
      </c>
      <c r="G36" s="2"/>
      <c r="H36">
        <f>(B36-B41)/B41</f>
        <v>3.7795275590551271E-2</v>
      </c>
      <c r="I36">
        <f>(C36-C41)/C41</f>
        <v>1.5182186234817815E-2</v>
      </c>
      <c r="J36">
        <f>(D36-D41)/D41</f>
        <v>-1.9607843137255643E-3</v>
      </c>
      <c r="K36">
        <f>(E36-E41)/E41</f>
        <v>2.7264150943396227E-2</v>
      </c>
      <c r="L36">
        <f>(F36-F41)/F41</f>
        <v>-5.7566765578634944E-2</v>
      </c>
      <c r="N36">
        <f t="shared" si="3"/>
        <v>1.4891572567762726E-4</v>
      </c>
      <c r="O36">
        <f t="shared" si="4"/>
        <v>3.3758445290956373E-4</v>
      </c>
      <c r="P36">
        <f t="shared" si="5"/>
        <v>2.2122317383787958E-5</v>
      </c>
      <c r="Q36">
        <f t="shared" si="6"/>
        <v>5.9607550484438608E-4</v>
      </c>
      <c r="R36">
        <f t="shared" si="7"/>
        <v>2.0320889761567093E-3</v>
      </c>
      <c r="T36">
        <f t="shared" si="8"/>
        <v>-1.2203103116733352E-2</v>
      </c>
      <c r="U36">
        <f t="shared" si="9"/>
        <v>1.8373471444165464E-2</v>
      </c>
      <c r="V36">
        <f t="shared" si="10"/>
        <v>-4.7034367630263679E-3</v>
      </c>
      <c r="W36">
        <f t="shared" si="11"/>
        <v>2.4414657581960597E-2</v>
      </c>
      <c r="X36">
        <f t="shared" si="12"/>
        <v>-4.5078697587183122E-2</v>
      </c>
      <c r="Z36">
        <f t="shared" si="13"/>
        <v>-2.242133666455068E-4</v>
      </c>
      <c r="AA36">
        <f t="shared" si="14"/>
        <v>5.7396523822245295E-5</v>
      </c>
      <c r="AB36">
        <f t="shared" si="15"/>
        <v>-2.9793458403240092E-4</v>
      </c>
      <c r="AC36">
        <f t="shared" si="16"/>
        <v>5.5009999502443456E-4</v>
      </c>
      <c r="AD36">
        <f t="shared" si="17"/>
        <v>-8.6418461054903008E-5</v>
      </c>
      <c r="AE36">
        <f t="shared" si="18"/>
        <v>4.4858201390123086E-4</v>
      </c>
      <c r="AF36">
        <f t="shared" si="19"/>
        <v>-8.2825216285827973E-4</v>
      </c>
      <c r="AG36">
        <f t="shared" si="20"/>
        <v>-1.1483279802769392E-4</v>
      </c>
      <c r="AH36">
        <f t="shared" si="21"/>
        <v>2.1202480346090512E-4</v>
      </c>
      <c r="AI36">
        <f t="shared" si="22"/>
        <v>-1.1005809658318293E-3</v>
      </c>
    </row>
    <row r="37" spans="1:35" ht="15.75" thickBot="1" x14ac:dyDescent="0.3">
      <c r="A37" s="11">
        <v>41656</v>
      </c>
      <c r="B37" s="12">
        <v>65.650000000000006</v>
      </c>
      <c r="C37" s="13">
        <v>50.5</v>
      </c>
      <c r="D37" s="14">
        <v>609</v>
      </c>
      <c r="E37" s="16">
        <v>10699</v>
      </c>
      <c r="F37" s="15">
        <v>163.69999999999999</v>
      </c>
      <c r="G37" s="2"/>
      <c r="H37">
        <f>(B37-B42)/B42</f>
        <v>1.7829457364341172E-2</v>
      </c>
      <c r="I37">
        <f>(C37-C42)/C42</f>
        <v>-6.8829891838741676E-3</v>
      </c>
      <c r="J37">
        <f>(D37-D42)/D42</f>
        <v>-9.7560975609756097E-3</v>
      </c>
      <c r="K37">
        <f>(E37-E42)/E42</f>
        <v>9.3396226415094347E-3</v>
      </c>
      <c r="L37">
        <f>(F37-F42)/F42</f>
        <v>-2.5305150342363799E-2</v>
      </c>
      <c r="N37">
        <f t="shared" si="3"/>
        <v>1.0348395003684828E-3</v>
      </c>
      <c r="O37">
        <f t="shared" si="4"/>
        <v>1.3628678235534886E-5</v>
      </c>
      <c r="P37">
        <f t="shared" si="5"/>
        <v>1.5621875181938462E-4</v>
      </c>
      <c r="Q37">
        <f t="shared" si="6"/>
        <v>4.2121778072071337E-5</v>
      </c>
      <c r="R37">
        <f t="shared" si="7"/>
        <v>1.6427759999005934E-4</v>
      </c>
      <c r="T37">
        <f t="shared" si="8"/>
        <v>-3.2168921342943455E-2</v>
      </c>
      <c r="U37">
        <f t="shared" si="9"/>
        <v>-3.6917039745265174E-3</v>
      </c>
      <c r="V37">
        <f t="shared" si="10"/>
        <v>-1.2498750010276413E-2</v>
      </c>
      <c r="W37">
        <f t="shared" si="11"/>
        <v>6.490129280073806E-3</v>
      </c>
      <c r="X37">
        <f t="shared" si="12"/>
        <v>-1.2817082350911979E-2</v>
      </c>
      <c r="Z37">
        <f t="shared" si="13"/>
        <v>1.1875813477797527E-4</v>
      </c>
      <c r="AA37">
        <f t="shared" si="14"/>
        <v>4.0207130596569564E-4</v>
      </c>
      <c r="AB37">
        <f t="shared" si="15"/>
        <v>-2.0878045831622849E-4</v>
      </c>
      <c r="AC37">
        <f t="shared" si="16"/>
        <v>4.1231171399251621E-4</v>
      </c>
      <c r="AD37">
        <f t="shared" si="17"/>
        <v>4.6141685089550781E-5</v>
      </c>
      <c r="AE37">
        <f t="shared" si="18"/>
        <v>-2.3959636058439394E-5</v>
      </c>
      <c r="AF37">
        <f t="shared" si="19"/>
        <v>4.7316873856695432E-5</v>
      </c>
      <c r="AG37">
        <f t="shared" si="20"/>
        <v>-8.1118503406017736E-5</v>
      </c>
      <c r="AH37">
        <f t="shared" si="21"/>
        <v>1.6019750816517473E-4</v>
      </c>
      <c r="AI37">
        <f t="shared" si="22"/>
        <v>-8.318452145077104E-5</v>
      </c>
    </row>
    <row r="38" spans="1:35" ht="15.75" thickBot="1" x14ac:dyDescent="0.3">
      <c r="A38" s="11">
        <v>41655</v>
      </c>
      <c r="B38" s="12">
        <v>64.849999999999994</v>
      </c>
      <c r="C38" s="13">
        <v>51.5</v>
      </c>
      <c r="D38" s="14">
        <v>610</v>
      </c>
      <c r="E38" s="16">
        <v>10560</v>
      </c>
      <c r="F38" s="15">
        <v>165.25</v>
      </c>
      <c r="G38" s="2"/>
      <c r="H38">
        <f>(B38-B43)/B43</f>
        <v>-1.1432926829268294E-2</v>
      </c>
      <c r="I38">
        <f>(C38-C43)/C43</f>
        <v>2.1825396825396855E-2</v>
      </c>
      <c r="J38">
        <f>(D38-D43)/D43</f>
        <v>8.2644628099173556E-3</v>
      </c>
      <c r="K38">
        <f>(E38-E43)/E43</f>
        <v>9.4786729857819908E-4</v>
      </c>
      <c r="L38">
        <f>(F38-F43)/F43</f>
        <v>-6.3138905592303746E-3</v>
      </c>
      <c r="N38">
        <f t="shared" si="3"/>
        <v>3.7738052999253171E-3</v>
      </c>
      <c r="O38">
        <f t="shared" si="4"/>
        <v>6.258343800275084E-4</v>
      </c>
      <c r="P38">
        <f t="shared" si="5"/>
        <v>3.0490389658612303E-5</v>
      </c>
      <c r="Q38">
        <f t="shared" si="6"/>
        <v>3.6161816829386485E-6</v>
      </c>
      <c r="R38">
        <f t="shared" si="7"/>
        <v>3.8120466964552605E-5</v>
      </c>
      <c r="T38">
        <f t="shared" si="8"/>
        <v>-6.1431305536552919E-2</v>
      </c>
      <c r="U38">
        <f t="shared" si="9"/>
        <v>2.5016682034744504E-2</v>
      </c>
      <c r="V38">
        <f t="shared" si="10"/>
        <v>5.5218103606165525E-3</v>
      </c>
      <c r="W38">
        <f t="shared" si="11"/>
        <v>-1.9016260628574296E-3</v>
      </c>
      <c r="X38">
        <f t="shared" si="12"/>
        <v>6.1741774322214456E-3</v>
      </c>
      <c r="Z38">
        <f t="shared" si="13"/>
        <v>-1.536807437587184E-3</v>
      </c>
      <c r="AA38">
        <f t="shared" si="14"/>
        <v>-3.392120193779389E-4</v>
      </c>
      <c r="AB38">
        <f t="shared" si="15"/>
        <v>1.1681937168366694E-4</v>
      </c>
      <c r="AC38">
        <f t="shared" si="16"/>
        <v>-3.7928778027568539E-4</v>
      </c>
      <c r="AD38">
        <f t="shared" si="17"/>
        <v>1.3813737404770219E-4</v>
      </c>
      <c r="AE38">
        <f t="shared" si="18"/>
        <v>-4.7572374563487382E-5</v>
      </c>
      <c r="AF38">
        <f t="shared" si="19"/>
        <v>1.5445743364797919E-4</v>
      </c>
      <c r="AG38">
        <f t="shared" si="20"/>
        <v>-1.0500418495904619E-5</v>
      </c>
      <c r="AH38">
        <f t="shared" si="21"/>
        <v>3.4092636913525282E-5</v>
      </c>
      <c r="AI38">
        <f t="shared" si="22"/>
        <v>-1.1740976721818461E-5</v>
      </c>
    </row>
    <row r="39" spans="1:35" ht="15.75" thickBot="1" x14ac:dyDescent="0.3">
      <c r="A39" s="11">
        <v>41654</v>
      </c>
      <c r="B39" s="12">
        <v>65.900000000000006</v>
      </c>
      <c r="C39" s="13">
        <v>51.4</v>
      </c>
      <c r="D39" s="14">
        <v>610</v>
      </c>
      <c r="E39" s="16">
        <v>10540</v>
      </c>
      <c r="F39" s="15">
        <v>167.5</v>
      </c>
      <c r="G39" s="2"/>
      <c r="H39">
        <f>(B39-B44)/B44</f>
        <v>3.0492572322126703E-2</v>
      </c>
      <c r="I39">
        <f>(C39-C44)/C44</f>
        <v>1.0816125860373591E-2</v>
      </c>
      <c r="J39">
        <f>(D39-D44)/D44</f>
        <v>1.2280119482243572E-2</v>
      </c>
      <c r="K39">
        <f>(E39-E44)/E44</f>
        <v>-1.893939393939394E-3</v>
      </c>
      <c r="L39">
        <f>(F39-F44)/F44</f>
        <v>-5.6396556841792145E-3</v>
      </c>
      <c r="N39">
        <f t="shared" si="3"/>
        <v>3.8047648273526748E-4</v>
      </c>
      <c r="O39">
        <f t="shared" si="4"/>
        <v>1.9620756487614919E-4</v>
      </c>
      <c r="P39">
        <f t="shared" si="5"/>
        <v>9.0963277404470153E-5</v>
      </c>
      <c r="Q39">
        <f t="shared" si="6"/>
        <v>2.250015430476468E-5</v>
      </c>
      <c r="R39">
        <f t="shared" si="7"/>
        <v>4.6900751130402893E-5</v>
      </c>
      <c r="T39">
        <f t="shared" si="8"/>
        <v>-1.950580638515792E-2</v>
      </c>
      <c r="U39">
        <f t="shared" si="9"/>
        <v>1.4007411069721242E-2</v>
      </c>
      <c r="V39">
        <f t="shared" si="10"/>
        <v>9.5374670329427692E-3</v>
      </c>
      <c r="W39">
        <f t="shared" si="11"/>
        <v>-4.7434327553750226E-3</v>
      </c>
      <c r="X39">
        <f t="shared" si="12"/>
        <v>6.8484123072726057E-3</v>
      </c>
      <c r="Z39">
        <f t="shared" si="13"/>
        <v>-2.7322584828330031E-4</v>
      </c>
      <c r="AA39">
        <f t="shared" si="14"/>
        <v>-1.8603598534940822E-4</v>
      </c>
      <c r="AB39">
        <f t="shared" si="15"/>
        <v>9.2524480927361341E-5</v>
      </c>
      <c r="AC39">
        <f t="shared" si="16"/>
        <v>-1.3358380451139207E-4</v>
      </c>
      <c r="AD39">
        <f t="shared" si="17"/>
        <v>1.3359522129434396E-4</v>
      </c>
      <c r="AE39">
        <f t="shared" si="18"/>
        <v>-6.6443212486118423E-5</v>
      </c>
      <c r="AF39">
        <f t="shared" si="19"/>
        <v>9.5928526362905485E-5</v>
      </c>
      <c r="AG39">
        <f t="shared" si="20"/>
        <v>-4.5240333527370158E-5</v>
      </c>
      <c r="AH39">
        <f t="shared" si="21"/>
        <v>6.5316506608612004E-5</v>
      </c>
      <c r="AI39">
        <f t="shared" si="22"/>
        <v>-3.2484983260630315E-5</v>
      </c>
    </row>
    <row r="40" spans="1:35" ht="15.75" thickBot="1" x14ac:dyDescent="0.3">
      <c r="A40" s="11">
        <v>41653</v>
      </c>
      <c r="B40" s="12">
        <v>62.05</v>
      </c>
      <c r="C40" s="13">
        <v>49.9</v>
      </c>
      <c r="D40" s="14">
        <v>615</v>
      </c>
      <c r="E40" s="16">
        <v>10600</v>
      </c>
      <c r="F40" s="15">
        <v>166</v>
      </c>
      <c r="G40" s="2"/>
      <c r="H40">
        <f>(B40-B45)/B45</f>
        <v>-0.10975609756097569</v>
      </c>
      <c r="I40">
        <f>(C40-C45)/C45</f>
        <v>-2.0000000000000282E-3</v>
      </c>
      <c r="J40">
        <f>(D40-D45)/D45</f>
        <v>2.8428093645484948E-2</v>
      </c>
      <c r="K40">
        <f>(E40-E45)/E45</f>
        <v>0</v>
      </c>
      <c r="L40">
        <f>(F40-F45)/F45</f>
        <v>-1.8912529550827357E-2</v>
      </c>
      <c r="N40">
        <f t="shared" si="3"/>
        <v>2.5521492687746148E-2</v>
      </c>
      <c r="O40">
        <f t="shared" si="4"/>
        <v>1.4191604500104075E-6</v>
      </c>
      <c r="P40">
        <f t="shared" si="5"/>
        <v>6.5974188944263362E-4</v>
      </c>
      <c r="Q40">
        <f t="shared" si="6"/>
        <v>8.1196124168657188E-6</v>
      </c>
      <c r="R40">
        <f t="shared" si="7"/>
        <v>4.1273706327893949E-5</v>
      </c>
      <c r="T40">
        <f t="shared" si="8"/>
        <v>-0.15975447626826031</v>
      </c>
      <c r="U40">
        <f t="shared" si="9"/>
        <v>1.191285209347622E-3</v>
      </c>
      <c r="V40">
        <f t="shared" si="10"/>
        <v>2.5685441196184145E-2</v>
      </c>
      <c r="W40">
        <f t="shared" si="11"/>
        <v>-2.8494933614356286E-3</v>
      </c>
      <c r="X40">
        <f t="shared" si="12"/>
        <v>-6.4244615593755366E-3</v>
      </c>
      <c r="Z40">
        <f t="shared" si="13"/>
        <v>-1.9031314470545419E-4</v>
      </c>
      <c r="AA40">
        <f t="shared" si="14"/>
        <v>-4.103364206015596E-3</v>
      </c>
      <c r="AB40">
        <f t="shared" si="15"/>
        <v>4.5521931958603345E-4</v>
      </c>
      <c r="AC40">
        <f t="shared" si="16"/>
        <v>1.0263364917236098E-3</v>
      </c>
      <c r="AD40">
        <f t="shared" si="17"/>
        <v>3.0598686192582262E-5</v>
      </c>
      <c r="AE40">
        <f t="shared" si="18"/>
        <v>-3.3945592956125017E-6</v>
      </c>
      <c r="AF40">
        <f t="shared" si="19"/>
        <v>-7.6533660337064367E-6</v>
      </c>
      <c r="AG40">
        <f t="shared" si="20"/>
        <v>-7.3190494174071939E-5</v>
      </c>
      <c r="AH40">
        <f t="shared" si="21"/>
        <v>-1.6501512960048585E-4</v>
      </c>
      <c r="AI40">
        <f t="shared" si="22"/>
        <v>1.8306460564238979E-5</v>
      </c>
    </row>
    <row r="41" spans="1:35" ht="15.75" thickBot="1" x14ac:dyDescent="0.3">
      <c r="A41" s="11">
        <v>41652</v>
      </c>
      <c r="B41" s="12">
        <v>63.5</v>
      </c>
      <c r="C41" s="13">
        <v>49.4</v>
      </c>
      <c r="D41" s="14">
        <v>612</v>
      </c>
      <c r="E41" s="16">
        <v>10600</v>
      </c>
      <c r="F41" s="15">
        <v>168.5</v>
      </c>
      <c r="G41" s="2"/>
      <c r="H41">
        <f>(B41-B46)/B46</f>
        <v>-0.14073071718538571</v>
      </c>
      <c r="I41">
        <f>(C41-C46)/C46</f>
        <v>4.4397463002114196E-2</v>
      </c>
      <c r="J41">
        <f>(D41-D46)/D46</f>
        <v>2.1702838063439065E-2</v>
      </c>
      <c r="K41">
        <f>(E41-E46)/E46</f>
        <v>2.0797882397428627E-3</v>
      </c>
      <c r="L41">
        <f>(F41-F46)/F46</f>
        <v>2.976190476190476E-3</v>
      </c>
      <c r="N41">
        <f t="shared" si="3"/>
        <v>3.6377588020035441E-2</v>
      </c>
      <c r="O41">
        <f t="shared" si="4"/>
        <v>2.264688956333913E-3</v>
      </c>
      <c r="P41">
        <f t="shared" si="5"/>
        <v>3.5948863852257551E-4</v>
      </c>
      <c r="Q41">
        <f t="shared" si="6"/>
        <v>5.9244597436007566E-7</v>
      </c>
      <c r="R41">
        <f t="shared" si="7"/>
        <v>2.3914328995404646E-4</v>
      </c>
      <c r="T41">
        <f t="shared" si="8"/>
        <v>-0.19072909589267034</v>
      </c>
      <c r="U41">
        <f t="shared" si="9"/>
        <v>4.7588748211461848E-2</v>
      </c>
      <c r="V41">
        <f t="shared" si="10"/>
        <v>1.8960185614138262E-2</v>
      </c>
      <c r="W41">
        <f t="shared" si="11"/>
        <v>-7.6970512169276598E-4</v>
      </c>
      <c r="X41">
        <f t="shared" si="12"/>
        <v>1.5464258467642296E-2</v>
      </c>
      <c r="Z41">
        <f t="shared" si="13"/>
        <v>-9.0765589210360514E-3</v>
      </c>
      <c r="AA41">
        <f t="shared" si="14"/>
        <v>-3.6162590601418053E-3</v>
      </c>
      <c r="AB41">
        <f t="shared" si="15"/>
        <v>1.4680516196441905E-4</v>
      </c>
      <c r="AC41">
        <f t="shared" si="16"/>
        <v>-2.9494840361839868E-3</v>
      </c>
      <c r="AD41">
        <f t="shared" si="17"/>
        <v>9.0229149923380691E-4</v>
      </c>
      <c r="AE41">
        <f t="shared" si="18"/>
        <v>-3.6629303233309642E-5</v>
      </c>
      <c r="AF41">
        <f t="shared" si="19"/>
        <v>7.3592470249359606E-4</v>
      </c>
      <c r="AG41">
        <f t="shared" si="20"/>
        <v>-1.4593751975447721E-5</v>
      </c>
      <c r="AH41">
        <f t="shared" si="21"/>
        <v>2.9320521093150728E-4</v>
      </c>
      <c r="AI41">
        <f t="shared" si="22"/>
        <v>-1.1902918945725E-5</v>
      </c>
    </row>
    <row r="42" spans="1:35" ht="15.75" thickBot="1" x14ac:dyDescent="0.3">
      <c r="A42" s="11">
        <v>41649</v>
      </c>
      <c r="B42" s="12">
        <v>64.5</v>
      </c>
      <c r="C42" s="13">
        <v>50.85</v>
      </c>
      <c r="D42" s="14">
        <v>615</v>
      </c>
      <c r="E42" s="16">
        <v>10600</v>
      </c>
      <c r="F42" s="15">
        <v>167.95</v>
      </c>
      <c r="G42" s="2"/>
      <c r="H42">
        <f>(B42-B47)/B47</f>
        <v>-0.14569536423841059</v>
      </c>
      <c r="I42">
        <f>(C42-C47)/C47</f>
        <v>8.0765143464399669E-2</v>
      </c>
      <c r="J42">
        <f>(D42-D47)/D47</f>
        <v>2.8428093645484948E-2</v>
      </c>
      <c r="K42">
        <f>(E42-E47)/E47</f>
        <v>0</v>
      </c>
      <c r="L42">
        <f>(F42-F47)/F47</f>
        <v>-1.1894142134999527E-3</v>
      </c>
      <c r="N42">
        <f t="shared" si="3"/>
        <v>3.8296041028095841E-2</v>
      </c>
      <c r="O42">
        <f t="shared" si="4"/>
        <v>7.0486819156500213E-3</v>
      </c>
      <c r="P42">
        <f t="shared" si="5"/>
        <v>6.5974188944263362E-4</v>
      </c>
      <c r="Q42">
        <f t="shared" si="6"/>
        <v>8.1196124168657188E-6</v>
      </c>
      <c r="R42">
        <f t="shared" si="7"/>
        <v>1.2765957719402602E-4</v>
      </c>
      <c r="T42">
        <f t="shared" si="8"/>
        <v>-0.19569374294569522</v>
      </c>
      <c r="U42">
        <f t="shared" si="9"/>
        <v>8.3956428673747321E-2</v>
      </c>
      <c r="V42">
        <f t="shared" si="10"/>
        <v>2.5685441196184145E-2</v>
      </c>
      <c r="W42">
        <f t="shared" si="11"/>
        <v>-2.8494933614356286E-3</v>
      </c>
      <c r="X42">
        <f t="shared" si="12"/>
        <v>1.1298653777951868E-2</v>
      </c>
      <c r="Z42">
        <f t="shared" si="13"/>
        <v>-1.6429747771518902E-2</v>
      </c>
      <c r="AA42">
        <f t="shared" si="14"/>
        <v>-5.0264801268928303E-3</v>
      </c>
      <c r="AB42">
        <f t="shared" si="15"/>
        <v>5.5762802139824896E-4</v>
      </c>
      <c r="AC42">
        <f t="shared" si="16"/>
        <v>-2.2110758480549213E-3</v>
      </c>
      <c r="AD42">
        <f t="shared" si="17"/>
        <v>2.1564579117411653E-3</v>
      </c>
      <c r="AE42">
        <f t="shared" si="18"/>
        <v>-2.3923328615568687E-4</v>
      </c>
      <c r="AF42">
        <f t="shared" si="19"/>
        <v>9.485946200179817E-4</v>
      </c>
      <c r="AG42">
        <f t="shared" si="20"/>
        <v>-7.3190494174071939E-5</v>
      </c>
      <c r="AH42">
        <f t="shared" si="21"/>
        <v>2.9021090720962654E-4</v>
      </c>
      <c r="AI42">
        <f t="shared" si="22"/>
        <v>-3.2195438933433436E-5</v>
      </c>
    </row>
    <row r="43" spans="1:35" ht="15.75" thickBot="1" x14ac:dyDescent="0.3">
      <c r="A43" s="11">
        <v>41648</v>
      </c>
      <c r="B43" s="12">
        <v>65.599999999999994</v>
      </c>
      <c r="C43" s="13">
        <v>50.4</v>
      </c>
      <c r="D43" s="14">
        <v>605</v>
      </c>
      <c r="E43" s="16">
        <v>10550</v>
      </c>
      <c r="F43" s="15">
        <v>166.3</v>
      </c>
      <c r="G43" s="2"/>
      <c r="H43">
        <f>(B43-B48)/B48</f>
        <v>-0.13112582781456961</v>
      </c>
      <c r="I43">
        <f>(C43-C48)/C48</f>
        <v>5.8823529411764643E-2</v>
      </c>
      <c r="J43">
        <f>(D43-D48)/D48</f>
        <v>2.0236087689713321E-2</v>
      </c>
      <c r="K43">
        <f>(E43-E48)/E48</f>
        <v>-4.7169811320754715E-3</v>
      </c>
      <c r="L43">
        <f>(F43-F48)/F48</f>
        <v>-1.8589554440837871E-2</v>
      </c>
      <c r="N43">
        <f t="shared" si="3"/>
        <v>3.2805978188171304E-2</v>
      </c>
      <c r="O43">
        <f t="shared" si="4"/>
        <v>3.8458372324909232E-3</v>
      </c>
      <c r="P43">
        <f t="shared" si="5"/>
        <v>3.0602027651050655E-4</v>
      </c>
      <c r="Q43">
        <f t="shared" si="6"/>
        <v>5.7251536260954057E-5</v>
      </c>
      <c r="R43">
        <f t="shared" si="7"/>
        <v>3.7228136892041597E-5</v>
      </c>
      <c r="T43">
        <f t="shared" si="8"/>
        <v>-0.18112420652185424</v>
      </c>
      <c r="U43">
        <f t="shared" si="9"/>
        <v>6.2014814621112295E-2</v>
      </c>
      <c r="V43">
        <f t="shared" si="10"/>
        <v>1.7493435240412518E-2</v>
      </c>
      <c r="W43">
        <f t="shared" si="11"/>
        <v>-7.5664744935111002E-3</v>
      </c>
      <c r="X43">
        <f t="shared" si="12"/>
        <v>-6.1014864493860507E-3</v>
      </c>
      <c r="Z43">
        <f t="shared" si="13"/>
        <v>-1.1232384090848849E-2</v>
      </c>
      <c r="AA43">
        <f t="shared" si="14"/>
        <v>-3.1684845772611595E-3</v>
      </c>
      <c r="AB43">
        <f t="shared" si="15"/>
        <v>1.3704716888050469E-3</v>
      </c>
      <c r="AC43">
        <f t="shared" si="16"/>
        <v>1.1051268917488942E-3</v>
      </c>
      <c r="AD43">
        <f t="shared" si="17"/>
        <v>1.0848521435206154E-3</v>
      </c>
      <c r="AE43">
        <f t="shared" si="18"/>
        <v>-4.6923351305046545E-4</v>
      </c>
      <c r="AF43">
        <f t="shared" si="19"/>
        <v>-3.783825510719046E-4</v>
      </c>
      <c r="AG43">
        <f t="shared" si="20"/>
        <v>-1.3236363155046953E-4</v>
      </c>
      <c r="AH43">
        <f t="shared" si="21"/>
        <v>-1.0673595807258939E-4</v>
      </c>
      <c r="AI43">
        <f t="shared" si="22"/>
        <v>4.6166741591783158E-5</v>
      </c>
    </row>
    <row r="44" spans="1:35" ht="15.75" thickBot="1" x14ac:dyDescent="0.3">
      <c r="A44" s="11">
        <v>41647</v>
      </c>
      <c r="B44" s="12">
        <v>63.95</v>
      </c>
      <c r="C44" s="13">
        <v>50.85</v>
      </c>
      <c r="D44" s="14">
        <v>602.6</v>
      </c>
      <c r="E44" s="16">
        <v>10560</v>
      </c>
      <c r="F44" s="15">
        <v>168.45</v>
      </c>
      <c r="G44" s="2"/>
      <c r="H44">
        <f>(B44-B49)/B49</f>
        <v>-0.12636612021857924</v>
      </c>
      <c r="I44">
        <f>(C44-C49)/C49</f>
        <v>0.14398200224971874</v>
      </c>
      <c r="J44">
        <f>(D44-D49)/D49</f>
        <v>1.7905405405405445E-2</v>
      </c>
      <c r="K44">
        <f>(E44-E49)/E49</f>
        <v>-1.7960109651195765E-3</v>
      </c>
      <c r="L44">
        <f>(F44-F49)/F49</f>
        <v>2.6785714285713609E-3</v>
      </c>
      <c r="N44">
        <f t="shared" si="3"/>
        <v>3.1104436481371036E-2</v>
      </c>
      <c r="O44">
        <f t="shared" si="4"/>
        <v>2.1659976541508984E-2</v>
      </c>
      <c r="P44">
        <f t="shared" si="5"/>
        <v>2.2990907720786004E-4</v>
      </c>
      <c r="Q44">
        <f t="shared" si="6"/>
        <v>2.1580710448043125E-5</v>
      </c>
      <c r="R44">
        <f t="shared" si="7"/>
        <v>2.3002695129700112E-4</v>
      </c>
      <c r="T44">
        <f t="shared" si="8"/>
        <v>-0.17636449892586387</v>
      </c>
      <c r="U44">
        <f t="shared" si="9"/>
        <v>0.14717328745906638</v>
      </c>
      <c r="V44">
        <f t="shared" si="10"/>
        <v>1.5162752956104641E-2</v>
      </c>
      <c r="W44">
        <f t="shared" si="11"/>
        <v>-4.6455043265552047E-3</v>
      </c>
      <c r="X44">
        <f t="shared" si="12"/>
        <v>1.5166639420023182E-2</v>
      </c>
      <c r="Z44">
        <f t="shared" si="13"/>
        <v>-2.5956143097990367E-2</v>
      </c>
      <c r="AA44">
        <f t="shared" si="14"/>
        <v>-2.6741713274400563E-3</v>
      </c>
      <c r="AB44">
        <f t="shared" si="15"/>
        <v>8.1930204281084129E-4</v>
      </c>
      <c r="AC44">
        <f t="shared" si="16"/>
        <v>-2.6748567617016429E-3</v>
      </c>
      <c r="AD44">
        <f t="shared" si="17"/>
        <v>2.2315521994795968E-3</v>
      </c>
      <c r="AE44">
        <f t="shared" si="18"/>
        <v>-6.8369414364444572E-4</v>
      </c>
      <c r="AF44">
        <f t="shared" si="19"/>
        <v>2.2321241831510796E-3</v>
      </c>
      <c r="AG44">
        <f t="shared" si="20"/>
        <v>-7.0438634460071834E-5</v>
      </c>
      <c r="AH44">
        <f t="shared" si="21"/>
        <v>2.299680067001297E-4</v>
      </c>
      <c r="AI44">
        <f t="shared" si="22"/>
        <v>-7.0456689045020413E-5</v>
      </c>
    </row>
    <row r="45" spans="1:35" ht="15.75" thickBot="1" x14ac:dyDescent="0.3">
      <c r="A45" s="11">
        <v>41646</v>
      </c>
      <c r="B45" s="12">
        <v>69.7</v>
      </c>
      <c r="C45" s="13">
        <v>50</v>
      </c>
      <c r="D45" s="14">
        <v>598</v>
      </c>
      <c r="E45" s="16">
        <v>10600</v>
      </c>
      <c r="F45" s="15">
        <v>169.2</v>
      </c>
      <c r="G45" s="2"/>
      <c r="H45">
        <f>(B45-B50)/B50</f>
        <v>-5.810810810810807E-2</v>
      </c>
      <c r="I45">
        <f>(C45-C50)/C50</f>
        <v>0.14416475972540038</v>
      </c>
      <c r="J45">
        <f>(D45-D50)/D50</f>
        <v>8.7719298245614811E-3</v>
      </c>
      <c r="K45">
        <f>(E45-E50)/E50</f>
        <v>0</v>
      </c>
      <c r="L45">
        <f>(F45-F50)/F50</f>
        <v>-4.1200706297823252E-3</v>
      </c>
      <c r="N45">
        <f t="shared" si="3"/>
        <v>1.1687012491566676E-2</v>
      </c>
      <c r="O45">
        <f t="shared" si="4"/>
        <v>2.1713803978811477E-2</v>
      </c>
      <c r="P45">
        <f t="shared" si="5"/>
        <v>3.6352185667830293E-5</v>
      </c>
      <c r="Q45">
        <f t="shared" si="6"/>
        <v>8.1196124168657188E-6</v>
      </c>
      <c r="R45">
        <f t="shared" si="7"/>
        <v>7.0023379844907634E-5</v>
      </c>
      <c r="T45">
        <f t="shared" si="8"/>
        <v>-0.1081064868153927</v>
      </c>
      <c r="U45">
        <f t="shared" si="9"/>
        <v>0.14735604493474802</v>
      </c>
      <c r="V45">
        <f t="shared" si="10"/>
        <v>6.029277375260678E-3</v>
      </c>
      <c r="W45">
        <f t="shared" si="11"/>
        <v>-2.8494933614356286E-3</v>
      </c>
      <c r="X45">
        <f t="shared" si="12"/>
        <v>8.367997361669495E-3</v>
      </c>
      <c r="Z45">
        <f t="shared" si="13"/>
        <v>-1.5930144328906753E-2</v>
      </c>
      <c r="AA45">
        <f t="shared" si="14"/>
        <v>-6.51803995074964E-4</v>
      </c>
      <c r="AB45">
        <f t="shared" si="15"/>
        <v>3.0804871650858982E-4</v>
      </c>
      <c r="AC45">
        <f t="shared" si="16"/>
        <v>-9.0463479645056411E-4</v>
      </c>
      <c r="AD45">
        <f t="shared" si="17"/>
        <v>8.8845046783297206E-4</v>
      </c>
      <c r="AE45">
        <f t="shared" si="18"/>
        <v>-4.1989007180897469E-4</v>
      </c>
      <c r="AF45">
        <f t="shared" si="19"/>
        <v>1.233074995240023E-3</v>
      </c>
      <c r="AG45">
        <f t="shared" si="20"/>
        <v>-1.7180385855059335E-5</v>
      </c>
      <c r="AH45">
        <f t="shared" si="21"/>
        <v>5.0452977168954928E-5</v>
      </c>
      <c r="AI45">
        <f t="shared" si="22"/>
        <v>-2.3844552930588083E-5</v>
      </c>
    </row>
    <row r="46" spans="1:35" ht="15.75" thickBot="1" x14ac:dyDescent="0.3">
      <c r="A46" s="11">
        <v>41645</v>
      </c>
      <c r="B46" s="12">
        <v>73.900000000000006</v>
      </c>
      <c r="C46" s="13">
        <v>47.3</v>
      </c>
      <c r="D46" s="14">
        <v>599</v>
      </c>
      <c r="E46" s="16">
        <v>10578</v>
      </c>
      <c r="F46" s="15">
        <v>168</v>
      </c>
      <c r="G46" s="2"/>
      <c r="H46">
        <f>(B46-B51)/B51</f>
        <v>0.11295180722891565</v>
      </c>
      <c r="I46">
        <f>(C46-C51)/C51</f>
        <v>7.7448747152619554E-2</v>
      </c>
      <c r="J46">
        <f>(D46-D51)/D51</f>
        <v>6.8919146074970968E-3</v>
      </c>
      <c r="K46">
        <f>(E46-E51)/E51</f>
        <v>-2.0754716981132076E-3</v>
      </c>
      <c r="L46">
        <f>(F46-F51)/F51</f>
        <v>9.6153846153845812E-3</v>
      </c>
      <c r="N46">
        <f t="shared" si="3"/>
        <v>3.9631341626281064E-3</v>
      </c>
      <c r="O46">
        <f t="shared" si="4"/>
        <v>6.5028148193391182E-3</v>
      </c>
      <c r="P46">
        <f t="shared" si="5"/>
        <v>1.7216376457439765E-5</v>
      </c>
      <c r="Q46">
        <f t="shared" si="6"/>
        <v>2.4255280837776873E-5</v>
      </c>
      <c r="R46">
        <f t="shared" si="7"/>
        <v>4.8856261714266304E-4</v>
      </c>
      <c r="T46">
        <f t="shared" si="8"/>
        <v>6.2953428521631022E-2</v>
      </c>
      <c r="U46">
        <f t="shared" si="9"/>
        <v>8.0640032361967207E-2</v>
      </c>
      <c r="V46">
        <f t="shared" si="10"/>
        <v>4.1492621581962937E-3</v>
      </c>
      <c r="W46">
        <f t="shared" si="11"/>
        <v>-4.9249650595488362E-3</v>
      </c>
      <c r="X46">
        <f t="shared" si="12"/>
        <v>2.2103452606836403E-2</v>
      </c>
      <c r="Z46">
        <f t="shared" si="13"/>
        <v>5.0765665132811149E-3</v>
      </c>
      <c r="AA46">
        <f t="shared" si="14"/>
        <v>2.6121027869351884E-4</v>
      </c>
      <c r="AB46">
        <f t="shared" si="15"/>
        <v>-3.1004343584783794E-4</v>
      </c>
      <c r="AC46">
        <f t="shared" si="16"/>
        <v>1.3914881237657344E-3</v>
      </c>
      <c r="AD46">
        <f t="shared" si="17"/>
        <v>3.3459663471523501E-4</v>
      </c>
      <c r="AE46">
        <f t="shared" si="18"/>
        <v>-3.971493417835759E-4</v>
      </c>
      <c r="AF46">
        <f t="shared" si="19"/>
        <v>1.7824231335264961E-3</v>
      </c>
      <c r="AG46">
        <f t="shared" si="20"/>
        <v>-2.0434971152024942E-5</v>
      </c>
      <c r="AH46">
        <f t="shared" si="21"/>
        <v>9.171301946703151E-5</v>
      </c>
      <c r="AI46">
        <f t="shared" si="22"/>
        <v>-1.0885873178406293E-4</v>
      </c>
    </row>
    <row r="47" spans="1:35" ht="15.75" thickBot="1" x14ac:dyDescent="0.3">
      <c r="A47" s="11">
        <v>41642</v>
      </c>
      <c r="B47" s="12">
        <v>75.5</v>
      </c>
      <c r="C47" s="13">
        <v>47.05</v>
      </c>
      <c r="D47" s="14">
        <v>598</v>
      </c>
      <c r="E47" s="16">
        <v>10600</v>
      </c>
      <c r="F47" s="15">
        <v>168.15</v>
      </c>
      <c r="G47" s="2"/>
      <c r="H47">
        <f>(B47-B52)/B52</f>
        <v>0.2187247780468119</v>
      </c>
      <c r="I47">
        <f>(C47-C52)/C52</f>
        <v>7.9128440366972377E-2</v>
      </c>
      <c r="J47">
        <f>(D47-D52)/D52</f>
        <v>5.0420168067226894E-3</v>
      </c>
      <c r="K47">
        <f>(E47-E52)/E52</f>
        <v>0</v>
      </c>
      <c r="L47">
        <f>(F47-F52)/F52</f>
        <v>-7.9646017699114714E-3</v>
      </c>
      <c r="N47">
        <f t="shared" si="3"/>
        <v>2.8468597834081628E-2</v>
      </c>
      <c r="O47">
        <f t="shared" si="4"/>
        <v>6.7765372189606378E-3</v>
      </c>
      <c r="P47">
        <f t="shared" si="5"/>
        <v>5.2870764481821636E-6</v>
      </c>
      <c r="Q47">
        <f t="shared" si="6"/>
        <v>8.1196124168657188E-6</v>
      </c>
      <c r="R47">
        <f t="shared" si="7"/>
        <v>2.0461746657416521E-5</v>
      </c>
      <c r="T47">
        <f t="shared" si="8"/>
        <v>0.16872639933952727</v>
      </c>
      <c r="U47">
        <f t="shared" si="9"/>
        <v>8.231972557632003E-2</v>
      </c>
      <c r="V47">
        <f t="shared" si="10"/>
        <v>2.2993643574218863E-3</v>
      </c>
      <c r="W47">
        <f t="shared" si="11"/>
        <v>-2.8494933614356286E-3</v>
      </c>
      <c r="X47">
        <f t="shared" si="12"/>
        <v>4.5234662215403489E-3</v>
      </c>
      <c r="Z47">
        <f t="shared" si="13"/>
        <v>1.3889510891110469E-2</v>
      </c>
      <c r="AA47">
        <f t="shared" si="14"/>
        <v>3.8796346879744071E-4</v>
      </c>
      <c r="AB47">
        <f t="shared" si="15"/>
        <v>-4.8078475481691979E-4</v>
      </c>
      <c r="AC47">
        <f t="shared" si="16"/>
        <v>7.6322816809447943E-4</v>
      </c>
      <c r="AD47">
        <f t="shared" si="17"/>
        <v>1.8928304290294112E-4</v>
      </c>
      <c r="AE47">
        <f t="shared" si="18"/>
        <v>-2.3456951154492665E-4</v>
      </c>
      <c r="AF47">
        <f t="shared" si="19"/>
        <v>3.7237049801095475E-4</v>
      </c>
      <c r="AG47">
        <f t="shared" si="20"/>
        <v>-6.5520234719953647E-6</v>
      </c>
      <c r="AH47">
        <f t="shared" si="21"/>
        <v>1.0401097001811732E-5</v>
      </c>
      <c r="AI47">
        <f t="shared" si="22"/>
        <v>-1.288958696895753E-5</v>
      </c>
    </row>
    <row r="48" spans="1:35" ht="15.75" thickBot="1" x14ac:dyDescent="0.3">
      <c r="A48" s="11">
        <v>41641</v>
      </c>
      <c r="B48" s="12">
        <v>75.5</v>
      </c>
      <c r="C48" s="13">
        <v>47.6</v>
      </c>
      <c r="D48" s="14">
        <v>593</v>
      </c>
      <c r="E48" s="16">
        <v>10600</v>
      </c>
      <c r="F48" s="15">
        <v>169.45</v>
      </c>
      <c r="G48" s="2"/>
      <c r="H48">
        <f>(B48-B53)/B53</f>
        <v>0.25728559533721906</v>
      </c>
      <c r="I48">
        <f>(C48-C53)/C53</f>
        <v>0.10955710955710962</v>
      </c>
      <c r="J48">
        <f>(D48-D53)/D53</f>
        <v>-1.6835016835016834E-3</v>
      </c>
      <c r="K48">
        <f>(E48-E53)/E53</f>
        <v>4.7393364928909956E-3</v>
      </c>
      <c r="L48">
        <f>(F48-F53)/F53</f>
        <v>8.9312295325989881E-3</v>
      </c>
      <c r="N48">
        <f t="shared" si="3"/>
        <v>4.2967990178185367E-2</v>
      </c>
      <c r="O48">
        <f t="shared" si="4"/>
        <v>1.2712200522412891E-2</v>
      </c>
      <c r="P48">
        <f t="shared" si="5"/>
        <v>1.9590840407324532E-5</v>
      </c>
      <c r="Q48">
        <f t="shared" si="6"/>
        <v>3.5715070615090275E-6</v>
      </c>
      <c r="R48">
        <f t="shared" si="7"/>
        <v>4.58786306423809E-4</v>
      </c>
      <c r="T48">
        <f t="shared" si="8"/>
        <v>0.20728721662993443</v>
      </c>
      <c r="U48">
        <f t="shared" si="9"/>
        <v>0.11274839476645727</v>
      </c>
      <c r="V48">
        <f t="shared" si="10"/>
        <v>-4.4261541328024867E-3</v>
      </c>
      <c r="W48">
        <f t="shared" si="11"/>
        <v>1.889843131455367E-3</v>
      </c>
      <c r="X48">
        <f t="shared" si="12"/>
        <v>2.1419297524050807E-2</v>
      </c>
      <c r="Z48">
        <f t="shared" si="13"/>
        <v>2.3371300930631996E-2</v>
      </c>
      <c r="AA48">
        <f t="shared" si="14"/>
        <v>-9.1748517056370867E-4</v>
      </c>
      <c r="AB48">
        <f t="shared" si="15"/>
        <v>3.917403225865823E-4</v>
      </c>
      <c r="AC48">
        <f t="shared" si="16"/>
        <v>4.4399465659289376E-3</v>
      </c>
      <c r="AD48">
        <f t="shared" si="17"/>
        <v>-4.990417734624011E-4</v>
      </c>
      <c r="AE48">
        <f t="shared" si="18"/>
        <v>2.1307677943200752E-4</v>
      </c>
      <c r="AF48">
        <f t="shared" si="19"/>
        <v>2.4149914128618814E-3</v>
      </c>
      <c r="AG48">
        <f t="shared" si="20"/>
        <v>-8.3647369866395656E-6</v>
      </c>
      <c r="AH48">
        <f t="shared" si="21"/>
        <v>-9.4805112257803555E-5</v>
      </c>
      <c r="AI48">
        <f t="shared" si="22"/>
        <v>4.0479112306426362E-5</v>
      </c>
    </row>
    <row r="49" spans="1:35" ht="15.75" thickBot="1" x14ac:dyDescent="0.3">
      <c r="A49" s="11">
        <v>41638</v>
      </c>
      <c r="B49" s="12">
        <v>73.2</v>
      </c>
      <c r="C49" s="13">
        <v>44.45</v>
      </c>
      <c r="D49" s="14">
        <v>592</v>
      </c>
      <c r="E49" s="16">
        <v>10579</v>
      </c>
      <c r="F49" s="15">
        <v>168</v>
      </c>
      <c r="G49" s="2"/>
      <c r="H49">
        <f>(B49-B54)/B54</f>
        <v>0.22000000000000006</v>
      </c>
      <c r="I49">
        <f>(C49-C54)/C54</f>
        <v>2.3014959723820481E-2</v>
      </c>
      <c r="J49">
        <f>(D49-D54)/D54</f>
        <v>1.6920473773265651E-3</v>
      </c>
      <c r="K49">
        <f>(E49-E54)/E54</f>
        <v>-1.9811320754716979E-3</v>
      </c>
      <c r="L49">
        <f>(F49-F54)/F54</f>
        <v>5.9880239520958087E-3</v>
      </c>
      <c r="N49">
        <f t="shared" si="3"/>
        <v>2.8900551242151837E-2</v>
      </c>
      <c r="O49">
        <f t="shared" si="4"/>
        <v>6.8676727349720028E-4</v>
      </c>
      <c r="P49">
        <f t="shared" si="5"/>
        <v>1.1037710172579939E-6</v>
      </c>
      <c r="Q49">
        <f t="shared" si="6"/>
        <v>2.3334942111696094E-5</v>
      </c>
      <c r="R49">
        <f t="shared" si="7"/>
        <v>3.4136597350642559E-4</v>
      </c>
      <c r="T49">
        <f t="shared" si="8"/>
        <v>0.17000162129271543</v>
      </c>
      <c r="U49">
        <f t="shared" si="9"/>
        <v>2.620624493316813E-2</v>
      </c>
      <c r="V49">
        <f t="shared" si="10"/>
        <v>-1.050605071974238E-3</v>
      </c>
      <c r="W49">
        <f t="shared" si="11"/>
        <v>-4.8306254369073261E-3</v>
      </c>
      <c r="X49">
        <f t="shared" si="12"/>
        <v>1.8476091943547629E-2</v>
      </c>
      <c r="Z49">
        <f t="shared" si="13"/>
        <v>4.4551041266325912E-3</v>
      </c>
      <c r="AA49">
        <f t="shared" si="14"/>
        <v>-1.7860456557397046E-4</v>
      </c>
      <c r="AB49">
        <f t="shared" si="15"/>
        <v>-8.2121415613207723E-4</v>
      </c>
      <c r="AC49">
        <f t="shared" si="16"/>
        <v>3.1409655855563746E-3</v>
      </c>
      <c r="AD49">
        <f t="shared" si="17"/>
        <v>-2.7532413844185612E-5</v>
      </c>
      <c r="AE49">
        <f t="shared" si="18"/>
        <v>-1.2659255337998568E-4</v>
      </c>
      <c r="AF49">
        <f t="shared" si="19"/>
        <v>4.8418899088034358E-4</v>
      </c>
      <c r="AG49">
        <f t="shared" si="20"/>
        <v>5.0750795848226066E-6</v>
      </c>
      <c r="AH49">
        <f t="shared" si="21"/>
        <v>-1.9411075906153495E-5</v>
      </c>
      <c r="AI49">
        <f t="shared" si="22"/>
        <v>-8.9251079717139699E-5</v>
      </c>
    </row>
    <row r="50" spans="1:35" ht="15.75" thickBot="1" x14ac:dyDescent="0.3">
      <c r="A50" s="11">
        <v>41635</v>
      </c>
      <c r="B50" s="12">
        <v>74</v>
      </c>
      <c r="C50" s="13">
        <v>43.7</v>
      </c>
      <c r="D50" s="14">
        <v>592.79999999999995</v>
      </c>
      <c r="E50" s="16">
        <v>10600</v>
      </c>
      <c r="F50" s="15">
        <v>169.9</v>
      </c>
      <c r="G50" s="2"/>
      <c r="H50">
        <f>(B50-B55)/B55</f>
        <v>0.21311475409836064</v>
      </c>
      <c r="I50">
        <f>(C50-C55)/C55</f>
        <v>3.6773428232503069E-2</v>
      </c>
      <c r="J50">
        <f>(D50-D55)/D55</f>
        <v>4.7457627118643294E-3</v>
      </c>
      <c r="K50">
        <f>(E50-E55)/E55</f>
        <v>7.5087919399296644E-3</v>
      </c>
      <c r="L50">
        <f>(F50-F55)/F55</f>
        <v>1.736526946107788E-2</v>
      </c>
      <c r="N50">
        <f t="shared" si="3"/>
        <v>2.6606951920722429E-2</v>
      </c>
      <c r="O50">
        <f t="shared" si="4"/>
        <v>1.5971783204892437E-3</v>
      </c>
      <c r="P50">
        <f t="shared" si="5"/>
        <v>4.0124507239873187E-6</v>
      </c>
      <c r="Q50">
        <f t="shared" si="6"/>
        <v>2.1709063243556542E-5</v>
      </c>
      <c r="R50">
        <f t="shared" si="7"/>
        <v>8.9122175705461256E-4</v>
      </c>
      <c r="T50">
        <f t="shared" si="8"/>
        <v>0.16311637539107601</v>
      </c>
      <c r="U50">
        <f t="shared" si="9"/>
        <v>3.9964713441850722E-2</v>
      </c>
      <c r="V50">
        <f t="shared" si="10"/>
        <v>2.0031102625635263E-3</v>
      </c>
      <c r="W50">
        <f t="shared" si="11"/>
        <v>4.6592985784940357E-3</v>
      </c>
      <c r="X50">
        <f t="shared" si="12"/>
        <v>2.9853337452529702E-2</v>
      </c>
      <c r="Z50">
        <f t="shared" si="13"/>
        <v>6.5188992001777041E-3</v>
      </c>
      <c r="AA50">
        <f t="shared" si="14"/>
        <v>3.2674008553802898E-4</v>
      </c>
      <c r="AB50">
        <f t="shared" si="15"/>
        <v>7.6000789598873995E-4</v>
      </c>
      <c r="AC50">
        <f t="shared" si="16"/>
        <v>4.8695681985833038E-3</v>
      </c>
      <c r="AD50">
        <f t="shared" si="17"/>
        <v>8.0053727635781693E-5</v>
      </c>
      <c r="AE50">
        <f t="shared" si="18"/>
        <v>1.8620753252953656E-4</v>
      </c>
      <c r="AF50">
        <f t="shared" si="19"/>
        <v>1.1930800765732193E-3</v>
      </c>
      <c r="AG50">
        <f t="shared" si="20"/>
        <v>9.3330887989290527E-6</v>
      </c>
      <c r="AH50">
        <f t="shared" si="21"/>
        <v>5.9799526622934321E-5</v>
      </c>
      <c r="AI50">
        <f t="shared" si="22"/>
        <v>1.3909561275587441E-4</v>
      </c>
    </row>
    <row r="51" spans="1:35" ht="15.75" thickBot="1" x14ac:dyDescent="0.3">
      <c r="A51" s="11">
        <v>41631</v>
      </c>
      <c r="B51" s="12">
        <v>66.400000000000006</v>
      </c>
      <c r="C51" s="13">
        <v>43.9</v>
      </c>
      <c r="D51" s="14">
        <v>594.9</v>
      </c>
      <c r="E51" s="16">
        <v>10600</v>
      </c>
      <c r="F51" s="15">
        <v>166.4</v>
      </c>
      <c r="G51" s="2"/>
      <c r="H51">
        <f>(B51-B56)/B56</f>
        <v>0.10574521232306426</v>
      </c>
      <c r="I51">
        <f>(C51-C56)/C56</f>
        <v>2.5700934579439286E-2</v>
      </c>
      <c r="J51">
        <f>(D51-D56)/D56</f>
        <v>1.0016977928692661E-2</v>
      </c>
      <c r="K51">
        <f>(E51-E56)/E56</f>
        <v>4.7393364928909956E-3</v>
      </c>
      <c r="L51">
        <f>(F51-F56)/F56</f>
        <v>-5.3795576808129443E-3</v>
      </c>
      <c r="N51">
        <f t="shared" si="3"/>
        <v>3.1077094581854186E-3</v>
      </c>
      <c r="O51">
        <f t="shared" si="4"/>
        <v>8.3476036432357135E-4</v>
      </c>
      <c r="P51">
        <f t="shared" si="5"/>
        <v>5.2915811180129582E-5</v>
      </c>
      <c r="Q51">
        <f t="shared" si="6"/>
        <v>3.5715070615090275E-6</v>
      </c>
      <c r="R51">
        <f t="shared" si="7"/>
        <v>5.0530918836459208E-5</v>
      </c>
      <c r="T51">
        <f t="shared" si="8"/>
        <v>5.5746833615779638E-2</v>
      </c>
      <c r="U51">
        <f t="shared" si="9"/>
        <v>2.8892219788786935E-2</v>
      </c>
      <c r="V51">
        <f t="shared" si="10"/>
        <v>7.2743254793918577E-3</v>
      </c>
      <c r="W51">
        <f t="shared" si="11"/>
        <v>1.889843131455367E-3</v>
      </c>
      <c r="X51">
        <f t="shared" si="12"/>
        <v>7.1085103106388759E-3</v>
      </c>
      <c r="Z51">
        <f t="shared" si="13"/>
        <v>1.6106497693560411E-3</v>
      </c>
      <c r="AA51">
        <f t="shared" si="14"/>
        <v>4.0552061216668435E-4</v>
      </c>
      <c r="AB51">
        <f t="shared" si="15"/>
        <v>1.0535277060916631E-4</v>
      </c>
      <c r="AC51">
        <f t="shared" si="16"/>
        <v>3.9627694154323946E-4</v>
      </c>
      <c r="AD51">
        <f t="shared" si="17"/>
        <v>2.1017141056576245E-4</v>
      </c>
      <c r="AE51">
        <f t="shared" si="18"/>
        <v>5.4601763120337823E-5</v>
      </c>
      <c r="AF51">
        <f t="shared" si="19"/>
        <v>2.053806422658365E-4</v>
      </c>
      <c r="AG51">
        <f t="shared" si="20"/>
        <v>1.3747334043199472E-5</v>
      </c>
      <c r="AH51">
        <f t="shared" si="21"/>
        <v>5.1709617673200106E-5</v>
      </c>
      <c r="AI51">
        <f t="shared" si="22"/>
        <v>1.3433969385440537E-5</v>
      </c>
    </row>
    <row r="52" spans="1:35" ht="15.75" thickBot="1" x14ac:dyDescent="0.3">
      <c r="A52" s="11">
        <v>41628</v>
      </c>
      <c r="B52" s="12">
        <v>61.95</v>
      </c>
      <c r="C52" s="13">
        <v>43.6</v>
      </c>
      <c r="D52" s="14">
        <v>595</v>
      </c>
      <c r="E52" s="16">
        <v>10600</v>
      </c>
      <c r="F52" s="15">
        <v>169.5</v>
      </c>
      <c r="G52" s="2"/>
      <c r="H52">
        <f>(B52-B57)/B57</f>
        <v>5.0000000000000051E-2</v>
      </c>
      <c r="I52">
        <f>(C52-C57)/C57</f>
        <v>7.6543209876543242E-2</v>
      </c>
      <c r="J52">
        <f>(D52-D57)/D57</f>
        <v>5.4072321730315072E-3</v>
      </c>
      <c r="K52">
        <f>(E52-E57)/E57</f>
        <v>7.6045627376425855E-3</v>
      </c>
      <c r="L52">
        <f>(F52-F57)/F57</f>
        <v>1.1940298507462687E-2</v>
      </c>
      <c r="N52">
        <f t="shared" si="3"/>
        <v>2.6285900691016685E-12</v>
      </c>
      <c r="O52">
        <f t="shared" si="4"/>
        <v>6.3575897066019595E-3</v>
      </c>
      <c r="P52">
        <f t="shared" si="5"/>
        <v>7.0999851041167956E-6</v>
      </c>
      <c r="Q52">
        <f t="shared" si="6"/>
        <v>2.2610684772541217E-5</v>
      </c>
      <c r="R52">
        <f t="shared" si="7"/>
        <v>5.9674508980528862E-4</v>
      </c>
      <c r="T52">
        <f t="shared" si="8"/>
        <v>1.6212927154285461E-6</v>
      </c>
      <c r="U52">
        <f t="shared" si="9"/>
        <v>7.9734495085890894E-2</v>
      </c>
      <c r="V52">
        <f t="shared" si="10"/>
        <v>2.6645797237307041E-3</v>
      </c>
      <c r="W52">
        <f t="shared" si="11"/>
        <v>4.7550693762069569E-3</v>
      </c>
      <c r="X52">
        <f t="shared" si="12"/>
        <v>2.4428366498914507E-2</v>
      </c>
      <c r="Z52">
        <f t="shared" si="13"/>
        <v>1.2927295605112812E-7</v>
      </c>
      <c r="AA52">
        <f t="shared" si="14"/>
        <v>4.3200636957631987E-9</v>
      </c>
      <c r="AB52">
        <f t="shared" si="15"/>
        <v>7.7093593410017003E-9</v>
      </c>
      <c r="AC52">
        <f t="shared" si="16"/>
        <v>3.9605532654508831E-8</v>
      </c>
      <c r="AD52">
        <f t="shared" si="17"/>
        <v>2.1245891888777035E-4</v>
      </c>
      <c r="AE52">
        <f t="shared" si="18"/>
        <v>3.7914305581024388E-4</v>
      </c>
      <c r="AF52">
        <f t="shared" si="19"/>
        <v>1.9477834685640405E-3</v>
      </c>
      <c r="AG52">
        <f t="shared" si="20"/>
        <v>1.2670261444773864E-5</v>
      </c>
      <c r="AH52">
        <f t="shared" si="21"/>
        <v>6.5091330056870009E-5</v>
      </c>
      <c r="AI52">
        <f t="shared" si="22"/>
        <v>1.1615857744974833E-4</v>
      </c>
    </row>
    <row r="53" spans="1:35" ht="15.75" thickBot="1" x14ac:dyDescent="0.3">
      <c r="A53" s="11">
        <v>41627</v>
      </c>
      <c r="B53" s="12">
        <v>60.05</v>
      </c>
      <c r="C53" s="13">
        <v>42.9</v>
      </c>
      <c r="D53" s="14">
        <v>594</v>
      </c>
      <c r="E53" s="16">
        <v>10550</v>
      </c>
      <c r="F53" s="15">
        <v>167.95</v>
      </c>
      <c r="G53" s="2"/>
      <c r="H53">
        <f>(B53-B58)/B58</f>
        <v>0.13408876298394701</v>
      </c>
      <c r="I53">
        <f>(C53-C58)/C58</f>
        <v>4.3795620437956137E-2</v>
      </c>
      <c r="J53">
        <f>(D53-D58)/D58</f>
        <v>1.020408163265306E-2</v>
      </c>
      <c r="K53">
        <f>(E53-E58)/E58</f>
        <v>-4.7169811320754715E-3</v>
      </c>
      <c r="L53">
        <f>(F53-F58)/F58</f>
        <v>1.1746987951807161E-2</v>
      </c>
      <c r="N53">
        <f t="shared" si="3"/>
        <v>7.0711927277967469E-3</v>
      </c>
      <c r="O53">
        <f t="shared" si="4"/>
        <v>2.2077693023086287E-3</v>
      </c>
      <c r="P53">
        <f t="shared" si="5"/>
        <v>5.5672925458180737E-5</v>
      </c>
      <c r="Q53">
        <f t="shared" si="6"/>
        <v>5.7251536260954057E-5</v>
      </c>
      <c r="R53">
        <f t="shared" si="7"/>
        <v>5.8733793657289254E-4</v>
      </c>
      <c r="T53">
        <f t="shared" si="8"/>
        <v>8.4090384276662378E-2</v>
      </c>
      <c r="U53">
        <f t="shared" si="9"/>
        <v>4.6986905647303789E-2</v>
      </c>
      <c r="V53">
        <f t="shared" si="10"/>
        <v>7.4614291833522573E-3</v>
      </c>
      <c r="W53">
        <f t="shared" si="11"/>
        <v>-7.5664744935111002E-3</v>
      </c>
      <c r="X53">
        <f t="shared" si="12"/>
        <v>2.4235055943258983E-2</v>
      </c>
      <c r="Z53">
        <f t="shared" si="13"/>
        <v>3.951146951853053E-3</v>
      </c>
      <c r="AA53">
        <f t="shared" si="14"/>
        <v>6.2743444728119446E-4</v>
      </c>
      <c r="AB53">
        <f t="shared" si="15"/>
        <v>-6.3626774777891272E-4</v>
      </c>
      <c r="AC53">
        <f t="shared" si="16"/>
        <v>2.0379351672350581E-3</v>
      </c>
      <c r="AD53">
        <f t="shared" si="17"/>
        <v>3.5058946903221145E-4</v>
      </c>
      <c r="AE53">
        <f t="shared" si="18"/>
        <v>-3.5552522310933681E-4</v>
      </c>
      <c r="AF53">
        <f t="shared" si="19"/>
        <v>1.1387302869630387E-3</v>
      </c>
      <c r="AG53">
        <f t="shared" si="20"/>
        <v>-5.6456713600974213E-5</v>
      </c>
      <c r="AH53">
        <f t="shared" si="21"/>
        <v>1.8082815367520715E-4</v>
      </c>
      <c r="AI53">
        <f t="shared" si="22"/>
        <v>-1.833739326434837E-4</v>
      </c>
    </row>
    <row r="54" spans="1:35" ht="15.75" thickBot="1" x14ac:dyDescent="0.3">
      <c r="A54" s="11">
        <v>41626</v>
      </c>
      <c r="B54" s="12">
        <v>60</v>
      </c>
      <c r="C54" s="13">
        <v>43.45</v>
      </c>
      <c r="D54" s="14">
        <v>591</v>
      </c>
      <c r="E54" s="16">
        <v>10600</v>
      </c>
      <c r="F54" s="15">
        <v>167</v>
      </c>
      <c r="G54" s="2"/>
      <c r="H54">
        <f>(B54-B59)/B59</f>
        <v>0.14394661582459478</v>
      </c>
      <c r="I54">
        <f>(C54-C59)/C59</f>
        <v>-1.2499999999999935E-2</v>
      </c>
      <c r="J54">
        <f>(D54-D59)/D59</f>
        <v>-1.6891891891891893E-3</v>
      </c>
      <c r="K54">
        <f>(E54-E59)/E59</f>
        <v>-4.6948356807511738E-3</v>
      </c>
      <c r="L54">
        <f>(F54-F59)/F59</f>
        <v>-5.9523809523809521E-3</v>
      </c>
      <c r="N54">
        <f t="shared" si="3"/>
        <v>8.826271257450332E-3</v>
      </c>
      <c r="O54">
        <f t="shared" si="4"/>
        <v>8.6652171053708602E-5</v>
      </c>
      <c r="P54">
        <f t="shared" si="5"/>
        <v>1.9641220308653662E-5</v>
      </c>
      <c r="Q54">
        <f t="shared" si="6"/>
        <v>5.6916900696783238E-5</v>
      </c>
      <c r="R54">
        <f t="shared" si="7"/>
        <v>4.2715205072678931E-5</v>
      </c>
      <c r="T54">
        <f t="shared" si="8"/>
        <v>9.3948237117310152E-2</v>
      </c>
      <c r="U54">
        <f t="shared" si="9"/>
        <v>-9.3087147906522841E-3</v>
      </c>
      <c r="V54">
        <f t="shared" si="10"/>
        <v>-4.4318416384899924E-3</v>
      </c>
      <c r="W54">
        <f t="shared" si="11"/>
        <v>-7.5443290421868025E-3</v>
      </c>
      <c r="X54">
        <f t="shared" si="12"/>
        <v>6.5356870390708682E-3</v>
      </c>
      <c r="Z54">
        <f t="shared" si="13"/>
        <v>-8.7453734440961291E-4</v>
      </c>
      <c r="AA54">
        <f t="shared" si="14"/>
        <v>-4.1636370911922612E-4</v>
      </c>
      <c r="AB54">
        <f t="shared" si="15"/>
        <v>-7.087764137463751E-4</v>
      </c>
      <c r="AC54">
        <f t="shared" si="16"/>
        <v>6.1401627567116059E-4</v>
      </c>
      <c r="AD54">
        <f t="shared" si="17"/>
        <v>4.1254749810040447E-5</v>
      </c>
      <c r="AE54">
        <f t="shared" si="18"/>
        <v>7.0228007340551865E-5</v>
      </c>
      <c r="AF54">
        <f t="shared" si="19"/>
        <v>-6.083884660767342E-5</v>
      </c>
      <c r="AG54">
        <f t="shared" si="20"/>
        <v>3.3435271583632794E-5</v>
      </c>
      <c r="AH54">
        <f t="shared" si="21"/>
        <v>-2.8965129955893643E-5</v>
      </c>
      <c r="AI54">
        <f t="shared" si="22"/>
        <v>-4.9307373539506219E-5</v>
      </c>
    </row>
    <row r="55" spans="1:35" ht="15.75" thickBot="1" x14ac:dyDescent="0.3">
      <c r="A55" s="11">
        <v>41625</v>
      </c>
      <c r="B55" s="12">
        <v>61</v>
      </c>
      <c r="C55" s="13">
        <v>42.15</v>
      </c>
      <c r="D55" s="14">
        <v>590</v>
      </c>
      <c r="E55" s="16">
        <v>10521</v>
      </c>
      <c r="F55" s="15">
        <v>167</v>
      </c>
      <c r="G55" s="2"/>
      <c r="H55">
        <f>(B55-B60)/B60</f>
        <v>0.16858237547892713</v>
      </c>
      <c r="I55">
        <f>(C55-C60)/C60</f>
        <v>-3.2146957520091821E-2</v>
      </c>
      <c r="J55">
        <f>(D55-D60)/D60</f>
        <v>-1.6920473773265651E-3</v>
      </c>
      <c r="K55">
        <f>(E55-E60)/E60</f>
        <v>1.0466222645099904E-3</v>
      </c>
      <c r="L55">
        <f>(F55-F60)/F60</f>
        <v>-1.1834319526627219E-2</v>
      </c>
      <c r="N55">
        <f t="shared" si="3"/>
        <v>1.4062164290336918E-2</v>
      </c>
      <c r="O55">
        <f t="shared" si="4"/>
        <v>8.384309589671967E-4</v>
      </c>
      <c r="P55">
        <f t="shared" si="5"/>
        <v>1.9666562552288811E-5</v>
      </c>
      <c r="Q55">
        <f t="shared" si="6"/>
        <v>3.2503441921298542E-6</v>
      </c>
      <c r="R55">
        <f t="shared" si="7"/>
        <v>4.2738705526052328E-7</v>
      </c>
      <c r="T55">
        <f t="shared" si="8"/>
        <v>0.1185839967716425</v>
      </c>
      <c r="U55">
        <f t="shared" si="9"/>
        <v>-2.8955672310744172E-2</v>
      </c>
      <c r="V55">
        <f t="shared" si="10"/>
        <v>-4.4346998266273684E-3</v>
      </c>
      <c r="W55">
        <f t="shared" si="11"/>
        <v>-1.8028710969256382E-3</v>
      </c>
      <c r="X55">
        <f t="shared" si="12"/>
        <v>6.5374846482460156E-4</v>
      </c>
      <c r="Z55">
        <f t="shared" si="13"/>
        <v>-3.433679351818025E-3</v>
      </c>
      <c r="AA55">
        <f t="shared" si="14"/>
        <v>-5.2588442992398336E-4</v>
      </c>
      <c r="AB55">
        <f t="shared" si="15"/>
        <v>-2.1379166033751745E-4</v>
      </c>
      <c r="AC55">
        <f t="shared" si="16"/>
        <v>7.7524105842226786E-5</v>
      </c>
      <c r="AD55">
        <f t="shared" si="17"/>
        <v>1.2840971497633607E-4</v>
      </c>
      <c r="AE55">
        <f t="shared" si="18"/>
        <v>5.2203344701090677E-5</v>
      </c>
      <c r="AF55">
        <f t="shared" si="19"/>
        <v>-1.8929726321113227E-5</v>
      </c>
      <c r="AG55">
        <f t="shared" si="20"/>
        <v>7.9951921409676216E-6</v>
      </c>
      <c r="AH55">
        <f t="shared" si="21"/>
        <v>-2.8991782036155689E-6</v>
      </c>
      <c r="AI55">
        <f t="shared" si="22"/>
        <v>-1.1786242118917814E-6</v>
      </c>
    </row>
    <row r="56" spans="1:35" ht="15.75" thickBot="1" x14ac:dyDescent="0.3">
      <c r="A56" s="11">
        <v>41624</v>
      </c>
      <c r="B56" s="12">
        <v>60.05</v>
      </c>
      <c r="C56" s="13">
        <v>42.8</v>
      </c>
      <c r="D56" s="14">
        <v>589</v>
      </c>
      <c r="E56" s="16">
        <v>10550</v>
      </c>
      <c r="F56" s="15">
        <v>167.3</v>
      </c>
      <c r="G56" s="2"/>
      <c r="H56">
        <f>(B56-B61)/B61</f>
        <v>0.15480769230769226</v>
      </c>
      <c r="I56">
        <f>(C56-C61)/C61</f>
        <v>-5.4143646408839841E-2</v>
      </c>
      <c r="J56">
        <f>(D56-D61)/D61</f>
        <v>-1.6949152542372881E-3</v>
      </c>
      <c r="K56">
        <f>(E56-E61)/E61</f>
        <v>-4.7169811320754715E-3</v>
      </c>
      <c r="L56">
        <f>(F56-F61)/F61</f>
        <v>-4.166666666666599E-3</v>
      </c>
      <c r="N56">
        <f t="shared" si="3"/>
        <v>1.098499221738859E-2</v>
      </c>
      <c r="O56">
        <f t="shared" si="4"/>
        <v>2.5961431118035169E-3</v>
      </c>
      <c r="P56">
        <f t="shared" si="5"/>
        <v>1.9692007123484329E-5</v>
      </c>
      <c r="Q56">
        <f t="shared" si="6"/>
        <v>5.7251536260954057E-5</v>
      </c>
      <c r="R56">
        <f t="shared" si="7"/>
        <v>6.9245720008137251E-5</v>
      </c>
      <c r="T56">
        <f t="shared" si="8"/>
        <v>0.10480931360040763</v>
      </c>
      <c r="U56">
        <f t="shared" si="9"/>
        <v>-5.0952361199492188E-2</v>
      </c>
      <c r="V56">
        <f t="shared" si="10"/>
        <v>-4.4375677035380914E-3</v>
      </c>
      <c r="W56">
        <f t="shared" si="11"/>
        <v>-7.5664744935111002E-3</v>
      </c>
      <c r="X56">
        <f t="shared" si="12"/>
        <v>8.3214013247852221E-3</v>
      </c>
      <c r="Z56">
        <f t="shared" si="13"/>
        <v>-5.3402820036388184E-3</v>
      </c>
      <c r="AA56">
        <f t="shared" si="14"/>
        <v>-4.6509842506316451E-4</v>
      </c>
      <c r="AB56">
        <f t="shared" si="15"/>
        <v>-7.9303699803989032E-4</v>
      </c>
      <c r="AC56">
        <f t="shared" si="16"/>
        <v>8.7216036104426184E-4</v>
      </c>
      <c r="AD56">
        <f t="shared" si="17"/>
        <v>2.2610455247787389E-4</v>
      </c>
      <c r="AE56">
        <f t="shared" si="18"/>
        <v>3.855297414001223E-4</v>
      </c>
      <c r="AF56">
        <f t="shared" si="19"/>
        <v>-4.2399504598638943E-4</v>
      </c>
      <c r="AG56">
        <f t="shared" si="20"/>
        <v>3.3576742842049596E-5</v>
      </c>
      <c r="AH56">
        <f t="shared" si="21"/>
        <v>-3.6926781767045988E-5</v>
      </c>
      <c r="AI56">
        <f t="shared" si="22"/>
        <v>-6.2963670874256864E-5</v>
      </c>
    </row>
    <row r="57" spans="1:35" ht="15.75" thickBot="1" x14ac:dyDescent="0.3">
      <c r="A57" s="11">
        <v>41621</v>
      </c>
      <c r="B57" s="12">
        <v>59</v>
      </c>
      <c r="C57" s="13">
        <v>40.5</v>
      </c>
      <c r="D57" s="14">
        <v>591.79999999999995</v>
      </c>
      <c r="E57" s="16">
        <v>10520</v>
      </c>
      <c r="F57" s="15">
        <v>167.5</v>
      </c>
      <c r="G57" s="2"/>
      <c r="H57">
        <f>(B57-B62)/B62</f>
        <v>0.11742424242424249</v>
      </c>
      <c r="I57">
        <f>(C57-C62)/C62</f>
        <v>-0.16322314049586775</v>
      </c>
      <c r="J57">
        <f>(D57-D62)/D62</f>
        <v>1.3536379018611751E-3</v>
      </c>
      <c r="K57">
        <f>(E57-E62)/E62</f>
        <v>-7.9215390418709928E-3</v>
      </c>
      <c r="L57">
        <f>(F57-F62)/F62</f>
        <v>-1.4705882352941176E-2</v>
      </c>
      <c r="N57">
        <f t="shared" si="3"/>
        <v>4.5462470979777741E-3</v>
      </c>
      <c r="O57">
        <f t="shared" si="4"/>
        <v>2.5610194706445717E-2</v>
      </c>
      <c r="P57">
        <f t="shared" si="5"/>
        <v>1.9293614129989143E-6</v>
      </c>
      <c r="Q57">
        <f t="shared" si="6"/>
        <v>1.160151390330812E-4</v>
      </c>
      <c r="R57">
        <f t="shared" si="7"/>
        <v>4.9187005420284405E-6</v>
      </c>
      <c r="T57">
        <f t="shared" si="8"/>
        <v>6.7425863716957857E-2</v>
      </c>
      <c r="U57">
        <f t="shared" si="9"/>
        <v>-0.16003185528652011</v>
      </c>
      <c r="V57">
        <f t="shared" si="10"/>
        <v>-1.389014547439628E-3</v>
      </c>
      <c r="W57">
        <f t="shared" si="11"/>
        <v>-1.0771032403306621E-2</v>
      </c>
      <c r="X57">
        <f t="shared" si="12"/>
        <v>-2.2178143614893561E-3</v>
      </c>
      <c r="Z57">
        <f t="shared" si="13"/>
        <v>-1.0790286064920827E-2</v>
      </c>
      <c r="AA57">
        <f t="shared" si="14"/>
        <v>-9.3655505576536254E-5</v>
      </c>
      <c r="AB57">
        <f t="shared" si="15"/>
        <v>-7.2624616291628924E-4</v>
      </c>
      <c r="AC57">
        <f t="shared" si="16"/>
        <v>-1.4953804888729322E-4</v>
      </c>
      <c r="AD57">
        <f t="shared" si="17"/>
        <v>2.2228657504672978E-4</v>
      </c>
      <c r="AE57">
        <f t="shared" si="18"/>
        <v>1.723708298852384E-3</v>
      </c>
      <c r="AF57">
        <f t="shared" si="19"/>
        <v>3.5492094695023063E-4</v>
      </c>
      <c r="AG57">
        <f t="shared" si="20"/>
        <v>1.4961120699136513E-5</v>
      </c>
      <c r="AH57">
        <f t="shared" si="21"/>
        <v>3.0805764116292454E-6</v>
      </c>
      <c r="AI57">
        <f t="shared" si="22"/>
        <v>2.3888150352120638E-5</v>
      </c>
    </row>
    <row r="58" spans="1:35" ht="15.75" thickBot="1" x14ac:dyDescent="0.3">
      <c r="A58" s="11">
        <v>41620</v>
      </c>
      <c r="B58" s="12">
        <v>52.95</v>
      </c>
      <c r="C58" s="13">
        <v>41.1</v>
      </c>
      <c r="D58" s="14">
        <v>588</v>
      </c>
      <c r="E58" s="16">
        <v>10600</v>
      </c>
      <c r="F58" s="15">
        <v>166</v>
      </c>
      <c r="G58" s="2"/>
    </row>
    <row r="59" spans="1:35" ht="15.75" thickBot="1" x14ac:dyDescent="0.3">
      <c r="A59" s="11">
        <v>41619</v>
      </c>
      <c r="B59" s="12">
        <v>52.45</v>
      </c>
      <c r="C59" s="13">
        <v>44</v>
      </c>
      <c r="D59" s="14">
        <v>592</v>
      </c>
      <c r="E59" s="16">
        <v>10650</v>
      </c>
      <c r="F59" s="15">
        <v>168</v>
      </c>
      <c r="G59" s="2"/>
    </row>
    <row r="60" spans="1:35" ht="15.75" thickBot="1" x14ac:dyDescent="0.3">
      <c r="A60" s="11">
        <v>41618</v>
      </c>
      <c r="B60" s="12">
        <v>52.2</v>
      </c>
      <c r="C60" s="13">
        <v>43.55</v>
      </c>
      <c r="D60" s="14">
        <v>591</v>
      </c>
      <c r="E60" s="16">
        <v>10510</v>
      </c>
      <c r="F60" s="15">
        <v>169</v>
      </c>
      <c r="G60" s="2"/>
    </row>
    <row r="61" spans="1:35" ht="15.75" thickBot="1" x14ac:dyDescent="0.3">
      <c r="A61" s="11">
        <v>41617</v>
      </c>
      <c r="B61" s="12">
        <v>52</v>
      </c>
      <c r="C61" s="13">
        <v>45.25</v>
      </c>
      <c r="D61" s="14">
        <v>590</v>
      </c>
      <c r="E61" s="16">
        <v>10600</v>
      </c>
      <c r="F61" s="15">
        <v>168</v>
      </c>
      <c r="G61" s="2"/>
      <c r="Z61" t="s">
        <v>28</v>
      </c>
      <c r="AA61" t="s">
        <v>29</v>
      </c>
      <c r="AB61" t="s">
        <v>30</v>
      </c>
      <c r="AC61" t="s">
        <v>31</v>
      </c>
      <c r="AD61" t="s">
        <v>32</v>
      </c>
      <c r="AE61" t="s">
        <v>33</v>
      </c>
      <c r="AF61" t="s">
        <v>34</v>
      </c>
      <c r="AG61" t="s">
        <v>35</v>
      </c>
      <c r="AH61" t="s">
        <v>36</v>
      </c>
      <c r="AI61" t="s">
        <v>37</v>
      </c>
    </row>
    <row r="62" spans="1:35" ht="15.75" thickBot="1" x14ac:dyDescent="0.3">
      <c r="A62" s="11">
        <v>41614</v>
      </c>
      <c r="B62" s="12">
        <v>52.8</v>
      </c>
      <c r="C62" s="13">
        <v>48.4</v>
      </c>
      <c r="D62" s="14">
        <v>591</v>
      </c>
      <c r="E62" s="16">
        <v>10604</v>
      </c>
      <c r="F62" s="15">
        <v>170</v>
      </c>
      <c r="G62" s="2"/>
    </row>
    <row r="63" spans="1:35" x14ac:dyDescent="0.25">
      <c r="G63" t="s">
        <v>5</v>
      </c>
      <c r="H63">
        <f>SUM(H2:H57)/COUNT(H2:H57)</f>
        <v>4.9998378707284623E-2</v>
      </c>
      <c r="I63">
        <f t="shared" ref="I63:L63" si="23">SUM(I2:I57)/COUNT(I2:I57)</f>
        <v>-3.1912852093476502E-3</v>
      </c>
      <c r="J63">
        <f t="shared" si="23"/>
        <v>2.7426524493008031E-3</v>
      </c>
      <c r="K63">
        <f t="shared" si="23"/>
        <v>2.8494933614356286E-3</v>
      </c>
      <c r="L63">
        <f t="shared" si="23"/>
        <v>-1.248806799145182E-2</v>
      </c>
      <c r="M63" t="s">
        <v>6</v>
      </c>
      <c r="N63" s="6">
        <f>SUM(N2:N57)/COUNT(N2:N57)</f>
        <v>2.7090374114013833E-2</v>
      </c>
      <c r="O63" s="6">
        <f t="shared" ref="O63:R63" si="24">SUM(O2:O57)/COUNT(O2:O57)</f>
        <v>3.0722301141346705E-3</v>
      </c>
      <c r="P63" s="6">
        <f t="shared" si="24"/>
        <v>9.5649035825688978E-5</v>
      </c>
      <c r="Q63" s="6">
        <f t="shared" si="24"/>
        <v>1.114763053353874E-4</v>
      </c>
      <c r="R63" s="6">
        <f t="shared" si="24"/>
        <v>7.3196032490595981E-4</v>
      </c>
      <c r="Y63" t="s">
        <v>14</v>
      </c>
      <c r="Z63" s="7">
        <f>SUM(Z2:Z57)/COUNT(Z2:Z57)</f>
        <v>-9.3502176386012453E-4</v>
      </c>
      <c r="AA63" s="7">
        <f t="shared" ref="AA63:AI63" si="25">SUM(AA2:AA57)/COUNT(AA2:AA57)</f>
        <v>-6.3388147084784087E-5</v>
      </c>
      <c r="AB63" s="7">
        <f t="shared" si="25"/>
        <v>3.5517978684830446E-4</v>
      </c>
      <c r="AC63" s="7">
        <f t="shared" si="25"/>
        <v>2.5216279799391084E-3</v>
      </c>
      <c r="AD63" s="7">
        <f t="shared" si="25"/>
        <v>2.0528406838923088E-4</v>
      </c>
      <c r="AE63" s="7">
        <f t="shared" si="25"/>
        <v>9.1499518434804702E-5</v>
      </c>
      <c r="AF63" s="7">
        <f t="shared" si="25"/>
        <v>2.8382538742020966E-4</v>
      </c>
      <c r="AG63" s="7">
        <f t="shared" si="25"/>
        <v>-3.0682133191261563E-5</v>
      </c>
      <c r="AH63" s="7">
        <f t="shared" si="25"/>
        <v>5.4477194589874596E-5</v>
      </c>
      <c r="AI63" s="7">
        <f t="shared" si="25"/>
        <v>-1.1567309959695815E-5</v>
      </c>
    </row>
    <row r="64" spans="1:35" x14ac:dyDescent="0.25">
      <c r="M64" t="s">
        <v>7</v>
      </c>
      <c r="N64">
        <f>VARP(H2:H57)</f>
        <v>2.709037411401384E-2</v>
      </c>
      <c r="O64">
        <f t="shared" ref="O64:R64" si="26">VARP(I2:I57)</f>
        <v>3.07223011413467E-3</v>
      </c>
      <c r="P64">
        <f t="shared" si="26"/>
        <v>9.5649035825689019E-5</v>
      </c>
      <c r="Q64">
        <f t="shared" si="26"/>
        <v>1.1147630533538745E-4</v>
      </c>
      <c r="R64">
        <f t="shared" si="26"/>
        <v>7.3196032490595959E-4</v>
      </c>
      <c r="Y64" t="s">
        <v>7</v>
      </c>
      <c r="Z64">
        <f>COVAR(H2:H57,I2:I57)</f>
        <v>-9.3502176386012453E-4</v>
      </c>
      <c r="AA64">
        <f>COVAR(H2:H57,J2:J57)</f>
        <v>-6.3388147084784087E-5</v>
      </c>
      <c r="AB64">
        <f>COVAR(H2:H57,K2:K57)</f>
        <v>3.5517978684830446E-4</v>
      </c>
      <c r="AC64">
        <f>COVAR(H2:H57,L2:L57)</f>
        <v>2.5216279799391084E-3</v>
      </c>
      <c r="AD64">
        <f>COVAR(I2:I57,J2:J57)</f>
        <v>2.0528406838923088E-4</v>
      </c>
      <c r="AE64">
        <f>COVAR(I2:I57,K2:K57)</f>
        <v>9.1499518434804702E-5</v>
      </c>
      <c r="AF64">
        <f>COVAR(I2:I57,L2:L57)</f>
        <v>2.8382538742020966E-4</v>
      </c>
      <c r="AG64">
        <f>COVAR(J2:J57,K2:K57)</f>
        <v>-3.0682133191261563E-5</v>
      </c>
      <c r="AH64">
        <f>COVAR(J2:J57,L2:L57)</f>
        <v>5.4477194589874596E-5</v>
      </c>
      <c r="AI64">
        <f>COVAR(K2:K57,L2:L57)</f>
        <v>-1.1567309959695815E-5</v>
      </c>
    </row>
    <row r="67" spans="13:30" x14ac:dyDescent="0.25">
      <c r="M67" s="18" t="s">
        <v>38</v>
      </c>
      <c r="N67" s="17" t="s">
        <v>23</v>
      </c>
      <c r="O67" s="17" t="s">
        <v>24</v>
      </c>
      <c r="P67" s="17" t="s">
        <v>25</v>
      </c>
      <c r="Q67" s="17" t="s">
        <v>26</v>
      </c>
      <c r="R67" s="17" t="s">
        <v>27</v>
      </c>
      <c r="Y67" t="s">
        <v>15</v>
      </c>
    </row>
    <row r="68" spans="13:30" x14ac:dyDescent="0.25">
      <c r="N68">
        <v>0.25</v>
      </c>
      <c r="O68">
        <v>0.05</v>
      </c>
      <c r="P68">
        <v>0.25</v>
      </c>
      <c r="Q68">
        <v>0.3</v>
      </c>
      <c r="R68">
        <v>0.15</v>
      </c>
      <c r="Z68" t="s">
        <v>23</v>
      </c>
      <c r="AA68" t="s">
        <v>24</v>
      </c>
      <c r="AB68" t="s">
        <v>25</v>
      </c>
      <c r="AC68" t="s">
        <v>26</v>
      </c>
      <c r="AD68" t="s">
        <v>27</v>
      </c>
    </row>
    <row r="69" spans="13:30" x14ac:dyDescent="0.25">
      <c r="Y69" t="str">
        <f t="array" ref="Y69:Y73">TRANSPOSE(Z68:AD68)</f>
        <v>CETV</v>
      </c>
      <c r="Z69" s="6">
        <f>N63</f>
        <v>2.7090374114013833E-2</v>
      </c>
      <c r="AA69" s="7">
        <f>Z63</f>
        <v>-9.3502176386012453E-4</v>
      </c>
      <c r="AB69" s="7">
        <f t="shared" ref="AB69:AD69" si="27">AA63</f>
        <v>-6.3388147084784087E-5</v>
      </c>
      <c r="AC69" s="7">
        <f t="shared" si="27"/>
        <v>3.5517978684830446E-4</v>
      </c>
      <c r="AD69" s="7">
        <f t="shared" si="27"/>
        <v>2.5216279799391084E-3</v>
      </c>
    </row>
    <row r="70" spans="13:30" x14ac:dyDescent="0.25">
      <c r="M70" s="9" t="s">
        <v>19</v>
      </c>
      <c r="N70" s="9">
        <f t="array" ref="N70">SUMPRODUCT(N68:R68,H63:L63)</f>
        <v>1.2007331338391889E-2</v>
      </c>
      <c r="Y70" t="str">
        <v>Orco</v>
      </c>
      <c r="Z70" s="7">
        <f t="array" ref="Z70:Z73">TRANSPOSE(AA69:AD69)</f>
        <v>-9.3502176386012453E-4</v>
      </c>
      <c r="AA70" s="6">
        <f>O63</f>
        <v>3.0722301141346705E-3</v>
      </c>
      <c r="AB70" s="7">
        <f>AD63</f>
        <v>2.0528406838923088E-4</v>
      </c>
      <c r="AC70" s="7">
        <f t="shared" ref="AC70:AD70" si="28">AE63</f>
        <v>9.1499518434804702E-5</v>
      </c>
      <c r="AD70" s="7">
        <f t="shared" si="28"/>
        <v>2.8382538742020966E-4</v>
      </c>
    </row>
    <row r="71" spans="13:30" x14ac:dyDescent="0.25">
      <c r="M71" s="8" t="s">
        <v>20</v>
      </c>
      <c r="N71" s="8">
        <f>(N68^2*Z69+O68^2*AA70+P68^2*AB71+Q68^2*AC72+R68^2*AD73+2*N68*O68*AA69+2*N68*P68*AB69+2*N68*Q68*AC69+2*N68*R68*AD69+2*O68*P68*AB70+2*O68*Q68*AC70+2*O68*R68*AD70+2*P68*Q68*AC71+2*P68*R68*AD71+2*Q68*R68*AD72)^0.5</f>
        <v>4.4215222274401271E-2</v>
      </c>
      <c r="Y71" t="str">
        <v>Pegas</v>
      </c>
      <c r="Z71" s="7">
        <v>-6.3388147084784087E-5</v>
      </c>
      <c r="AA71" s="7">
        <f t="array" ref="AA71:AA73">TRANSPOSE(AB70:AD70)</f>
        <v>2.0528406838923088E-4</v>
      </c>
      <c r="AB71" s="6">
        <f>P63</f>
        <v>9.5649035825688978E-5</v>
      </c>
      <c r="AC71" s="7">
        <f>AG63</f>
        <v>-3.0682133191261563E-5</v>
      </c>
      <c r="AD71" s="7">
        <f>AH63</f>
        <v>5.4477194589874596E-5</v>
      </c>
    </row>
    <row r="72" spans="13:30" x14ac:dyDescent="0.25">
      <c r="Y72" t="str">
        <v>PM</v>
      </c>
      <c r="Z72" s="7">
        <v>3.5517978684830446E-4</v>
      </c>
      <c r="AA72" s="7">
        <v>9.1499518434804702E-5</v>
      </c>
      <c r="AB72" s="7">
        <f>AC71</f>
        <v>-3.0682133191261563E-5</v>
      </c>
      <c r="AC72" s="6">
        <f>Q63</f>
        <v>1.114763053353874E-4</v>
      </c>
      <c r="AD72" s="7">
        <f>AI63</f>
        <v>-1.1567309959695815E-5</v>
      </c>
    </row>
    <row r="73" spans="13:30" x14ac:dyDescent="0.25">
      <c r="Y73" t="str">
        <v>UNI</v>
      </c>
      <c r="Z73" s="7">
        <v>2.5216279799391084E-3</v>
      </c>
      <c r="AA73" s="7">
        <v>2.8382538742020966E-4</v>
      </c>
      <c r="AB73" s="7">
        <f>AD71</f>
        <v>5.4477194589874596E-5</v>
      </c>
      <c r="AC73" s="7">
        <f>AD72</f>
        <v>-1.1567309959695815E-5</v>
      </c>
      <c r="AD73" s="6">
        <f>R63</f>
        <v>7.3196032490595981E-4</v>
      </c>
    </row>
    <row r="74" spans="13:30" x14ac:dyDescent="0.25">
      <c r="X74" s="6"/>
    </row>
    <row r="75" spans="13:30" x14ac:dyDescent="0.25">
      <c r="Z75">
        <f>N63^0.5</f>
        <v>0.16459153718831912</v>
      </c>
      <c r="AA75">
        <f t="shared" ref="AA75:AD75" si="29">O63^0.5</f>
        <v>5.5427701685480973E-2</v>
      </c>
      <c r="AB75">
        <f t="shared" si="29"/>
        <v>9.7800325063717945E-3</v>
      </c>
      <c r="AC75">
        <f t="shared" si="29"/>
        <v>1.0558234006470373E-2</v>
      </c>
      <c r="AD75">
        <f t="shared" si="29"/>
        <v>2.7054765290165792E-2</v>
      </c>
    </row>
    <row r="76" spans="13:30" x14ac:dyDescent="0.25">
      <c r="Y76" t="s">
        <v>16</v>
      </c>
    </row>
    <row r="77" spans="13:30" x14ac:dyDescent="0.25">
      <c r="W77">
        <f t="array" ref="W77:W81">TRANSPOSE(Z75:AD75)</f>
        <v>0.16459153718831912</v>
      </c>
      <c r="Z77">
        <f>Z69/($W77*Z$75)</f>
        <v>0.99999999999999989</v>
      </c>
      <c r="AA77">
        <f t="shared" ref="AA77:AD77" si="30">AA69/($W77*AA$75)</f>
        <v>-0.10249138160487184</v>
      </c>
      <c r="AB77">
        <f t="shared" si="30"/>
        <v>-3.9378598684638028E-2</v>
      </c>
      <c r="AC77">
        <f t="shared" si="30"/>
        <v>0.20438520630584736</v>
      </c>
      <c r="AD77">
        <f t="shared" si="30"/>
        <v>0.56627806948600223</v>
      </c>
    </row>
    <row r="78" spans="13:30" x14ac:dyDescent="0.25">
      <c r="W78">
        <v>5.5427701685480973E-2</v>
      </c>
      <c r="Z78">
        <f t="shared" ref="Z78:AD78" si="31">Z70/($W78*Z$75)</f>
        <v>-0.10249138160487184</v>
      </c>
      <c r="AA78">
        <f t="shared" si="31"/>
        <v>1</v>
      </c>
      <c r="AB78">
        <f t="shared" si="31"/>
        <v>0.37869369714852485</v>
      </c>
      <c r="AC78">
        <f t="shared" si="31"/>
        <v>0.15635099674656522</v>
      </c>
      <c r="AD78">
        <f t="shared" si="31"/>
        <v>0.18926948386181103</v>
      </c>
    </row>
    <row r="79" spans="13:30" x14ac:dyDescent="0.25">
      <c r="W79">
        <v>9.7800325063717945E-3</v>
      </c>
      <c r="Z79">
        <f t="shared" ref="Z79:AD79" si="32">Z71/($W79*Z$75)</f>
        <v>-3.9378598684638028E-2</v>
      </c>
      <c r="AA79">
        <f t="shared" si="32"/>
        <v>0.37869369714852485</v>
      </c>
      <c r="AB79">
        <f t="shared" si="32"/>
        <v>1.0000000000000002</v>
      </c>
      <c r="AC79">
        <f t="shared" si="32"/>
        <v>-0.29713510832863405</v>
      </c>
      <c r="AD79">
        <f t="shared" si="32"/>
        <v>0.20588782499436706</v>
      </c>
    </row>
    <row r="80" spans="13:30" x14ac:dyDescent="0.25">
      <c r="W80">
        <v>1.0558234006470373E-2</v>
      </c>
      <c r="Z80">
        <f t="shared" ref="Z80:AD80" si="33">Z72/($W80*Z$75)</f>
        <v>0.20438520630584736</v>
      </c>
      <c r="AA80">
        <f t="shared" si="33"/>
        <v>0.15635099674656522</v>
      </c>
      <c r="AB80">
        <f t="shared" si="33"/>
        <v>-0.29713510832863405</v>
      </c>
      <c r="AC80">
        <f t="shared" si="33"/>
        <v>0.99999999999999989</v>
      </c>
      <c r="AD80">
        <f t="shared" si="33"/>
        <v>-4.0494619199045054E-2</v>
      </c>
    </row>
    <row r="81" spans="13:30" x14ac:dyDescent="0.25">
      <c r="W81">
        <v>2.7054765290165792E-2</v>
      </c>
      <c r="Z81">
        <f t="shared" ref="Z81:AD81" si="34">Z73/($W81*Z$75)</f>
        <v>0.56627806948600223</v>
      </c>
      <c r="AA81">
        <f t="shared" si="34"/>
        <v>0.18926948386181103</v>
      </c>
      <c r="AB81">
        <f t="shared" si="34"/>
        <v>0.20588782499436706</v>
      </c>
      <c r="AC81">
        <f t="shared" si="34"/>
        <v>-4.0494619199045054E-2</v>
      </c>
      <c r="AD81">
        <f t="shared" si="34"/>
        <v>1.0000000000000002</v>
      </c>
    </row>
    <row r="83" spans="13:30" x14ac:dyDescent="0.25">
      <c r="M83" s="18" t="s">
        <v>39</v>
      </c>
      <c r="N83" s="17" t="s">
        <v>23</v>
      </c>
      <c r="O83" s="17" t="s">
        <v>24</v>
      </c>
      <c r="P83" s="17" t="s">
        <v>25</v>
      </c>
      <c r="Q83" s="17" t="s">
        <v>26</v>
      </c>
      <c r="R83" s="17" t="s">
        <v>27</v>
      </c>
      <c r="Y83" t="s">
        <v>15</v>
      </c>
    </row>
    <row r="84" spans="13:30" x14ac:dyDescent="0.25">
      <c r="N84">
        <f>1/5</f>
        <v>0.2</v>
      </c>
      <c r="O84">
        <f t="shared" ref="O84:R84" si="35">1/5</f>
        <v>0.2</v>
      </c>
      <c r="P84">
        <f t="shared" si="35"/>
        <v>0.2</v>
      </c>
      <c r="Q84">
        <f t="shared" si="35"/>
        <v>0.2</v>
      </c>
      <c r="R84">
        <f t="shared" si="35"/>
        <v>0.2</v>
      </c>
      <c r="Z84" t="s">
        <v>23</v>
      </c>
      <c r="AA84" t="s">
        <v>24</v>
      </c>
      <c r="AB84" t="s">
        <v>25</v>
      </c>
      <c r="AC84" t="s">
        <v>26</v>
      </c>
      <c r="AD84" t="s">
        <v>27</v>
      </c>
    </row>
    <row r="85" spans="13:30" x14ac:dyDescent="0.25">
      <c r="Y85" t="str">
        <f t="array" ref="Y85:Y89">TRANSPOSE(Z84:AD84)</f>
        <v>CETV</v>
      </c>
      <c r="Z85">
        <v>2.7090374114013833E-2</v>
      </c>
      <c r="AA85">
        <v>-9.3502176386012453E-4</v>
      </c>
      <c r="AB85">
        <v>-6.3388147084784087E-5</v>
      </c>
      <c r="AC85">
        <v>3.5517978684830446E-4</v>
      </c>
      <c r="AD85">
        <v>2.5216279799391084E-3</v>
      </c>
    </row>
    <row r="86" spans="13:30" x14ac:dyDescent="0.25">
      <c r="M86" s="9" t="s">
        <v>19</v>
      </c>
      <c r="N86" s="9">
        <f>SUMPRODUCT(N84:R84,H63:L63)</f>
        <v>7.982234263444318E-3</v>
      </c>
      <c r="Y86" t="str">
        <v>Orco</v>
      </c>
      <c r="Z86">
        <v>-9.3502176386012453E-4</v>
      </c>
      <c r="AA86">
        <v>3.0722301141346705E-3</v>
      </c>
      <c r="AB86">
        <v>2.0528406838923088E-4</v>
      </c>
      <c r="AC86">
        <v>9.1499518434804702E-5</v>
      </c>
      <c r="AD86">
        <v>2.8382538742020966E-4</v>
      </c>
    </row>
    <row r="87" spans="13:30" x14ac:dyDescent="0.25">
      <c r="M87" s="8" t="s">
        <v>20</v>
      </c>
      <c r="N87" s="8">
        <f>(N84^2*Z85+O84^2*AA86+P84^2*AB87+Q84^2*AC88+R84^2*AD89+2*N84*O84*AA85+2*N84*P84*AB85+2*N84*Q84*AC85+2*N84*R84*AD85+2*O84*P84*AB86+2*O84*Q84*AC86+2*O84*R84*AD86+2*P84*Q84*AC87+2*P84*R84*AD87+2*Q84*R84*AD88)^0.5</f>
        <v>3.7970598655942669E-2</v>
      </c>
      <c r="Y87" t="str">
        <v>Pegas</v>
      </c>
      <c r="Z87">
        <v>-6.3388147084784087E-5</v>
      </c>
      <c r="AA87">
        <v>2.0528406838923088E-4</v>
      </c>
      <c r="AB87">
        <v>9.5649035825688978E-5</v>
      </c>
      <c r="AC87">
        <v>-3.0682133191261563E-5</v>
      </c>
      <c r="AD87">
        <v>5.4477194589874596E-5</v>
      </c>
    </row>
    <row r="88" spans="13:30" x14ac:dyDescent="0.25">
      <c r="Y88" t="str">
        <v>PM</v>
      </c>
      <c r="Z88">
        <v>3.5517978684830446E-4</v>
      </c>
      <c r="AA88">
        <v>9.1499518434804702E-5</v>
      </c>
      <c r="AB88">
        <v>-3.0682133191261563E-5</v>
      </c>
      <c r="AC88">
        <v>1.114763053353874E-4</v>
      </c>
      <c r="AD88">
        <v>-1.1567309959695815E-5</v>
      </c>
    </row>
    <row r="89" spans="13:30" x14ac:dyDescent="0.25">
      <c r="Y89" t="str">
        <v>UNI</v>
      </c>
      <c r="Z89">
        <v>2.5216279799391084E-3</v>
      </c>
      <c r="AA89">
        <v>2.8382538742020966E-4</v>
      </c>
      <c r="AB89">
        <v>5.4477194589874596E-5</v>
      </c>
      <c r="AC89">
        <v>-1.1567309959695815E-5</v>
      </c>
      <c r="AD89">
        <v>7.3196032490595981E-4</v>
      </c>
    </row>
    <row r="93" spans="13:30" x14ac:dyDescent="0.25">
      <c r="M93" s="18" t="s">
        <v>39</v>
      </c>
      <c r="N93" s="17" t="s">
        <v>23</v>
      </c>
      <c r="O93" s="17" t="s">
        <v>24</v>
      </c>
      <c r="P93" s="17" t="s">
        <v>25</v>
      </c>
      <c r="Q93" s="17" t="s">
        <v>26</v>
      </c>
      <c r="R93" s="17" t="s">
        <v>27</v>
      </c>
      <c r="S93" t="s">
        <v>22</v>
      </c>
    </row>
    <row r="94" spans="13:30" x14ac:dyDescent="0.25">
      <c r="N94">
        <v>0.25</v>
      </c>
      <c r="O94">
        <v>0.05</v>
      </c>
      <c r="P94">
        <v>0.25</v>
      </c>
      <c r="Q94">
        <v>0.3</v>
      </c>
      <c r="R94">
        <v>0.15</v>
      </c>
    </row>
    <row r="96" spans="13:30" x14ac:dyDescent="0.25">
      <c r="M96" s="9" t="s">
        <v>19</v>
      </c>
      <c r="N96" s="9">
        <f>SUMPRODUCT(N94:R94,H63:L63)</f>
        <v>1.2007331338391889E-2</v>
      </c>
    </row>
    <row r="97" spans="13:19" x14ac:dyDescent="0.25">
      <c r="M97" s="8" t="s">
        <v>20</v>
      </c>
      <c r="N97" s="8">
        <f>(N94^2*Z85+O94^2*AA86+P94^2*AB87+Q94^2*AC88+R94^2*AD89)^0.5</f>
        <v>4.1633027717677171E-2</v>
      </c>
    </row>
    <row r="102" spans="13:19" x14ac:dyDescent="0.25">
      <c r="M102" s="18" t="s">
        <v>39</v>
      </c>
      <c r="N102" s="17" t="s">
        <v>23</v>
      </c>
      <c r="O102" s="17" t="s">
        <v>24</v>
      </c>
      <c r="P102" s="17" t="s">
        <v>25</v>
      </c>
      <c r="Q102" s="17" t="s">
        <v>26</v>
      </c>
      <c r="R102" s="17" t="s">
        <v>27</v>
      </c>
      <c r="S102" t="s">
        <v>22</v>
      </c>
    </row>
    <row r="103" spans="13:19" x14ac:dyDescent="0.25">
      <c r="N103">
        <f>1/5</f>
        <v>0.2</v>
      </c>
      <c r="O103">
        <f t="shared" ref="O103:R103" si="36">1/5</f>
        <v>0.2</v>
      </c>
      <c r="P103">
        <f t="shared" si="36"/>
        <v>0.2</v>
      </c>
      <c r="Q103">
        <f t="shared" si="36"/>
        <v>0.2</v>
      </c>
      <c r="R103">
        <f t="shared" si="36"/>
        <v>0.2</v>
      </c>
    </row>
    <row r="105" spans="13:19" x14ac:dyDescent="0.25">
      <c r="M105" s="9" t="s">
        <v>19</v>
      </c>
      <c r="N105" s="9">
        <f>SUMPRODUCT(N103:R103,H63:L63)</f>
        <v>7.982234263444318E-3</v>
      </c>
    </row>
    <row r="106" spans="13:19" x14ac:dyDescent="0.25">
      <c r="M106" s="8" t="s">
        <v>20</v>
      </c>
      <c r="N106" s="8">
        <f>(N103^2*Z85+O103^2*AA86+P103^2*AB87+Q103^2*AC88+R103^2*AD89)^0.5</f>
        <v>3.5271342415176404E-2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Pr_1</vt:lpstr>
      <vt:lpstr>Pr_2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cikt</cp:lastModifiedBy>
  <dcterms:created xsi:type="dcterms:W3CDTF">2014-03-10T15:28:25Z</dcterms:created>
  <dcterms:modified xsi:type="dcterms:W3CDTF">2014-03-10T16:43:27Z</dcterms:modified>
</cp:coreProperties>
</file>