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Tepo2018\Dist\"/>
    </mc:Choice>
  </mc:AlternateContent>
  <bookViews>
    <workbookView xWindow="0" yWindow="0" windowWidth="19200" windowHeight="7605" activeTab="3"/>
  </bookViews>
  <sheets>
    <sheet name="Pr_1" sheetId="1" r:id="rId1"/>
    <sheet name="Pr_2" sheetId="2" r:id="rId2"/>
    <sheet name="Pr_3" sheetId="3" r:id="rId3"/>
    <sheet name="Pr_4" sheetId="4" r:id="rId4"/>
  </sheets>
  <definedNames>
    <definedName name="AAPL_3" localSheetId="2">Pr_3!$D$1:$D$38</definedName>
    <definedName name="AAPL_4" localSheetId="3">Pr_4!$D$1:$D$758</definedName>
    <definedName name="AMZN_2" localSheetId="3">Pr_4!$E$1:$E$758</definedName>
    <definedName name="GS_1" localSheetId="2">Pr_3!$C$1:$C$38</definedName>
    <definedName name="GS_2" localSheetId="3">Pr_4!$C$1:$C$758</definedName>
    <definedName name="TSLA_2" localSheetId="3">Pr_4!$F$1:$F$758</definedName>
    <definedName name="XOM_2" localSheetId="2">Pr_3!$A$1:$B$38</definedName>
    <definedName name="XOM_3" localSheetId="3">Pr_4!$A$1:$B$758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80" i="4" l="1"/>
  <c r="P779" i="4"/>
  <c r="P778" i="4"/>
  <c r="G778" i="4" a="1"/>
  <c r="G782" i="4" s="1"/>
  <c r="F778" i="4" a="1"/>
  <c r="F782" i="4" s="1"/>
  <c r="P777" i="4"/>
  <c r="P776" i="4"/>
  <c r="G773" i="4"/>
  <c r="G771" i="4"/>
  <c r="G769" i="4"/>
  <c r="G769" i="4" a="1"/>
  <c r="G772" i="4" s="1"/>
  <c r="L758" i="4"/>
  <c r="K758" i="4"/>
  <c r="J758" i="4"/>
  <c r="I758" i="4"/>
  <c r="H758" i="4"/>
  <c r="L757" i="4"/>
  <c r="K757" i="4"/>
  <c r="J757" i="4"/>
  <c r="I757" i="4"/>
  <c r="H757" i="4"/>
  <c r="L756" i="4"/>
  <c r="K756" i="4"/>
  <c r="J756" i="4"/>
  <c r="I756" i="4"/>
  <c r="H756" i="4"/>
  <c r="L755" i="4"/>
  <c r="K755" i="4"/>
  <c r="J755" i="4"/>
  <c r="I755" i="4"/>
  <c r="H755" i="4"/>
  <c r="L754" i="4"/>
  <c r="K754" i="4"/>
  <c r="J754" i="4"/>
  <c r="I754" i="4"/>
  <c r="H754" i="4"/>
  <c r="L753" i="4"/>
  <c r="K753" i="4"/>
  <c r="J753" i="4"/>
  <c r="I753" i="4"/>
  <c r="H753" i="4"/>
  <c r="L752" i="4"/>
  <c r="K752" i="4"/>
  <c r="J752" i="4"/>
  <c r="I752" i="4"/>
  <c r="H752" i="4"/>
  <c r="L751" i="4"/>
  <c r="K751" i="4"/>
  <c r="J751" i="4"/>
  <c r="I751" i="4"/>
  <c r="H751" i="4"/>
  <c r="L750" i="4"/>
  <c r="K750" i="4"/>
  <c r="J750" i="4"/>
  <c r="I750" i="4"/>
  <c r="H750" i="4"/>
  <c r="L749" i="4"/>
  <c r="K749" i="4"/>
  <c r="J749" i="4"/>
  <c r="I749" i="4"/>
  <c r="H749" i="4"/>
  <c r="L748" i="4"/>
  <c r="K748" i="4"/>
  <c r="J748" i="4"/>
  <c r="I748" i="4"/>
  <c r="H748" i="4"/>
  <c r="L747" i="4"/>
  <c r="K747" i="4"/>
  <c r="J747" i="4"/>
  <c r="I747" i="4"/>
  <c r="H747" i="4"/>
  <c r="L746" i="4"/>
  <c r="K746" i="4"/>
  <c r="J746" i="4"/>
  <c r="I746" i="4"/>
  <c r="H746" i="4"/>
  <c r="L745" i="4"/>
  <c r="K745" i="4"/>
  <c r="J745" i="4"/>
  <c r="I745" i="4"/>
  <c r="H745" i="4"/>
  <c r="L744" i="4"/>
  <c r="K744" i="4"/>
  <c r="J744" i="4"/>
  <c r="I744" i="4"/>
  <c r="H744" i="4"/>
  <c r="L743" i="4"/>
  <c r="K743" i="4"/>
  <c r="J743" i="4"/>
  <c r="I743" i="4"/>
  <c r="H743" i="4"/>
  <c r="L742" i="4"/>
  <c r="K742" i="4"/>
  <c r="J742" i="4"/>
  <c r="I742" i="4"/>
  <c r="H742" i="4"/>
  <c r="L741" i="4"/>
  <c r="K741" i="4"/>
  <c r="J741" i="4"/>
  <c r="I741" i="4"/>
  <c r="H741" i="4"/>
  <c r="L740" i="4"/>
  <c r="K740" i="4"/>
  <c r="J740" i="4"/>
  <c r="I740" i="4"/>
  <c r="H740" i="4"/>
  <c r="L739" i="4"/>
  <c r="K739" i="4"/>
  <c r="J739" i="4"/>
  <c r="I739" i="4"/>
  <c r="H739" i="4"/>
  <c r="L738" i="4"/>
  <c r="K738" i="4"/>
  <c r="J738" i="4"/>
  <c r="I738" i="4"/>
  <c r="H738" i="4"/>
  <c r="L737" i="4"/>
  <c r="K737" i="4"/>
  <c r="J737" i="4"/>
  <c r="I737" i="4"/>
  <c r="H737" i="4"/>
  <c r="L736" i="4"/>
  <c r="K736" i="4"/>
  <c r="J736" i="4"/>
  <c r="I736" i="4"/>
  <c r="H736" i="4"/>
  <c r="L735" i="4"/>
  <c r="K735" i="4"/>
  <c r="J735" i="4"/>
  <c r="I735" i="4"/>
  <c r="H735" i="4"/>
  <c r="L734" i="4"/>
  <c r="K734" i="4"/>
  <c r="J734" i="4"/>
  <c r="I734" i="4"/>
  <c r="H734" i="4"/>
  <c r="L733" i="4"/>
  <c r="K733" i="4"/>
  <c r="J733" i="4"/>
  <c r="I733" i="4"/>
  <c r="H733" i="4"/>
  <c r="L732" i="4"/>
  <c r="K732" i="4"/>
  <c r="J732" i="4"/>
  <c r="I732" i="4"/>
  <c r="H732" i="4"/>
  <c r="L731" i="4"/>
  <c r="K731" i="4"/>
  <c r="J731" i="4"/>
  <c r="I731" i="4"/>
  <c r="H731" i="4"/>
  <c r="L730" i="4"/>
  <c r="K730" i="4"/>
  <c r="J730" i="4"/>
  <c r="I730" i="4"/>
  <c r="H730" i="4"/>
  <c r="L729" i="4"/>
  <c r="K729" i="4"/>
  <c r="J729" i="4"/>
  <c r="I729" i="4"/>
  <c r="H729" i="4"/>
  <c r="L728" i="4"/>
  <c r="K728" i="4"/>
  <c r="J728" i="4"/>
  <c r="I728" i="4"/>
  <c r="H728" i="4"/>
  <c r="L727" i="4"/>
  <c r="K727" i="4"/>
  <c r="J727" i="4"/>
  <c r="I727" i="4"/>
  <c r="H727" i="4"/>
  <c r="L726" i="4"/>
  <c r="K726" i="4"/>
  <c r="J726" i="4"/>
  <c r="I726" i="4"/>
  <c r="H726" i="4"/>
  <c r="L725" i="4"/>
  <c r="K725" i="4"/>
  <c r="J725" i="4"/>
  <c r="I725" i="4"/>
  <c r="H725" i="4"/>
  <c r="L724" i="4"/>
  <c r="K724" i="4"/>
  <c r="J724" i="4"/>
  <c r="I724" i="4"/>
  <c r="H724" i="4"/>
  <c r="L723" i="4"/>
  <c r="K723" i="4"/>
  <c r="J723" i="4"/>
  <c r="I723" i="4"/>
  <c r="H723" i="4"/>
  <c r="L722" i="4"/>
  <c r="K722" i="4"/>
  <c r="J722" i="4"/>
  <c r="I722" i="4"/>
  <c r="H722" i="4"/>
  <c r="L721" i="4"/>
  <c r="K721" i="4"/>
  <c r="J721" i="4"/>
  <c r="I721" i="4"/>
  <c r="H721" i="4"/>
  <c r="L720" i="4"/>
  <c r="K720" i="4"/>
  <c r="J720" i="4"/>
  <c r="I720" i="4"/>
  <c r="H720" i="4"/>
  <c r="L719" i="4"/>
  <c r="K719" i="4"/>
  <c r="J719" i="4"/>
  <c r="I719" i="4"/>
  <c r="H719" i="4"/>
  <c r="L718" i="4"/>
  <c r="K718" i="4"/>
  <c r="J718" i="4"/>
  <c r="I718" i="4"/>
  <c r="H718" i="4"/>
  <c r="L717" i="4"/>
  <c r="K717" i="4"/>
  <c r="J717" i="4"/>
  <c r="I717" i="4"/>
  <c r="H717" i="4"/>
  <c r="L716" i="4"/>
  <c r="K716" i="4"/>
  <c r="J716" i="4"/>
  <c r="I716" i="4"/>
  <c r="H716" i="4"/>
  <c r="L715" i="4"/>
  <c r="K715" i="4"/>
  <c r="J715" i="4"/>
  <c r="I715" i="4"/>
  <c r="H715" i="4"/>
  <c r="L714" i="4"/>
  <c r="K714" i="4"/>
  <c r="J714" i="4"/>
  <c r="I714" i="4"/>
  <c r="H714" i="4"/>
  <c r="L713" i="4"/>
  <c r="K713" i="4"/>
  <c r="J713" i="4"/>
  <c r="I713" i="4"/>
  <c r="H713" i="4"/>
  <c r="L712" i="4"/>
  <c r="K712" i="4"/>
  <c r="J712" i="4"/>
  <c r="I712" i="4"/>
  <c r="H712" i="4"/>
  <c r="L711" i="4"/>
  <c r="K711" i="4"/>
  <c r="J711" i="4"/>
  <c r="I711" i="4"/>
  <c r="H711" i="4"/>
  <c r="L710" i="4"/>
  <c r="K710" i="4"/>
  <c r="J710" i="4"/>
  <c r="I710" i="4"/>
  <c r="H710" i="4"/>
  <c r="L709" i="4"/>
  <c r="K709" i="4"/>
  <c r="J709" i="4"/>
  <c r="I709" i="4"/>
  <c r="H709" i="4"/>
  <c r="L708" i="4"/>
  <c r="K708" i="4"/>
  <c r="J708" i="4"/>
  <c r="I708" i="4"/>
  <c r="H708" i="4"/>
  <c r="L707" i="4"/>
  <c r="K707" i="4"/>
  <c r="J707" i="4"/>
  <c r="I707" i="4"/>
  <c r="H707" i="4"/>
  <c r="L706" i="4"/>
  <c r="K706" i="4"/>
  <c r="J706" i="4"/>
  <c r="I706" i="4"/>
  <c r="H706" i="4"/>
  <c r="L705" i="4"/>
  <c r="K705" i="4"/>
  <c r="J705" i="4"/>
  <c r="I705" i="4"/>
  <c r="H705" i="4"/>
  <c r="L704" i="4"/>
  <c r="K704" i="4"/>
  <c r="J704" i="4"/>
  <c r="I704" i="4"/>
  <c r="H704" i="4"/>
  <c r="L703" i="4"/>
  <c r="K703" i="4"/>
  <c r="J703" i="4"/>
  <c r="I703" i="4"/>
  <c r="H703" i="4"/>
  <c r="L702" i="4"/>
  <c r="K702" i="4"/>
  <c r="J702" i="4"/>
  <c r="I702" i="4"/>
  <c r="H702" i="4"/>
  <c r="L701" i="4"/>
  <c r="K701" i="4"/>
  <c r="J701" i="4"/>
  <c r="I701" i="4"/>
  <c r="H701" i="4"/>
  <c r="L700" i="4"/>
  <c r="K700" i="4"/>
  <c r="J700" i="4"/>
  <c r="I700" i="4"/>
  <c r="H700" i="4"/>
  <c r="L699" i="4"/>
  <c r="K699" i="4"/>
  <c r="J699" i="4"/>
  <c r="I699" i="4"/>
  <c r="H699" i="4"/>
  <c r="L698" i="4"/>
  <c r="K698" i="4"/>
  <c r="J698" i="4"/>
  <c r="I698" i="4"/>
  <c r="H698" i="4"/>
  <c r="L697" i="4"/>
  <c r="K697" i="4"/>
  <c r="J697" i="4"/>
  <c r="I697" i="4"/>
  <c r="H697" i="4"/>
  <c r="L696" i="4"/>
  <c r="K696" i="4"/>
  <c r="J696" i="4"/>
  <c r="I696" i="4"/>
  <c r="H696" i="4"/>
  <c r="L695" i="4"/>
  <c r="K695" i="4"/>
  <c r="J695" i="4"/>
  <c r="I695" i="4"/>
  <c r="H695" i="4"/>
  <c r="L694" i="4"/>
  <c r="K694" i="4"/>
  <c r="J694" i="4"/>
  <c r="I694" i="4"/>
  <c r="H694" i="4"/>
  <c r="L693" i="4"/>
  <c r="K693" i="4"/>
  <c r="J693" i="4"/>
  <c r="I693" i="4"/>
  <c r="H693" i="4"/>
  <c r="L692" i="4"/>
  <c r="K692" i="4"/>
  <c r="J692" i="4"/>
  <c r="I692" i="4"/>
  <c r="H692" i="4"/>
  <c r="L691" i="4"/>
  <c r="K691" i="4"/>
  <c r="J691" i="4"/>
  <c r="I691" i="4"/>
  <c r="H691" i="4"/>
  <c r="L690" i="4"/>
  <c r="K690" i="4"/>
  <c r="J690" i="4"/>
  <c r="I690" i="4"/>
  <c r="H690" i="4"/>
  <c r="L689" i="4"/>
  <c r="K689" i="4"/>
  <c r="J689" i="4"/>
  <c r="I689" i="4"/>
  <c r="H689" i="4"/>
  <c r="L688" i="4"/>
  <c r="K688" i="4"/>
  <c r="J688" i="4"/>
  <c r="I688" i="4"/>
  <c r="H688" i="4"/>
  <c r="L687" i="4"/>
  <c r="K687" i="4"/>
  <c r="J687" i="4"/>
  <c r="I687" i="4"/>
  <c r="H687" i="4"/>
  <c r="L686" i="4"/>
  <c r="K686" i="4"/>
  <c r="J686" i="4"/>
  <c r="I686" i="4"/>
  <c r="H686" i="4"/>
  <c r="L685" i="4"/>
  <c r="K685" i="4"/>
  <c r="J685" i="4"/>
  <c r="I685" i="4"/>
  <c r="H685" i="4"/>
  <c r="L684" i="4"/>
  <c r="K684" i="4"/>
  <c r="J684" i="4"/>
  <c r="I684" i="4"/>
  <c r="H684" i="4"/>
  <c r="L683" i="4"/>
  <c r="K683" i="4"/>
  <c r="J683" i="4"/>
  <c r="I683" i="4"/>
  <c r="H683" i="4"/>
  <c r="L682" i="4"/>
  <c r="K682" i="4"/>
  <c r="J682" i="4"/>
  <c r="I682" i="4"/>
  <c r="H682" i="4"/>
  <c r="L681" i="4"/>
  <c r="K681" i="4"/>
  <c r="J681" i="4"/>
  <c r="I681" i="4"/>
  <c r="H681" i="4"/>
  <c r="L680" i="4"/>
  <c r="K680" i="4"/>
  <c r="J680" i="4"/>
  <c r="I680" i="4"/>
  <c r="H680" i="4"/>
  <c r="L679" i="4"/>
  <c r="K679" i="4"/>
  <c r="J679" i="4"/>
  <c r="I679" i="4"/>
  <c r="H679" i="4"/>
  <c r="L678" i="4"/>
  <c r="K678" i="4"/>
  <c r="J678" i="4"/>
  <c r="I678" i="4"/>
  <c r="H678" i="4"/>
  <c r="L677" i="4"/>
  <c r="K677" i="4"/>
  <c r="J677" i="4"/>
  <c r="I677" i="4"/>
  <c r="H677" i="4"/>
  <c r="L676" i="4"/>
  <c r="K676" i="4"/>
  <c r="J676" i="4"/>
  <c r="I676" i="4"/>
  <c r="H676" i="4"/>
  <c r="L675" i="4"/>
  <c r="K675" i="4"/>
  <c r="J675" i="4"/>
  <c r="I675" i="4"/>
  <c r="H675" i="4"/>
  <c r="L674" i="4"/>
  <c r="K674" i="4"/>
  <c r="J674" i="4"/>
  <c r="I674" i="4"/>
  <c r="H674" i="4"/>
  <c r="L673" i="4"/>
  <c r="K673" i="4"/>
  <c r="J673" i="4"/>
  <c r="I673" i="4"/>
  <c r="H673" i="4"/>
  <c r="L672" i="4"/>
  <c r="K672" i="4"/>
  <c r="J672" i="4"/>
  <c r="I672" i="4"/>
  <c r="H672" i="4"/>
  <c r="L671" i="4"/>
  <c r="K671" i="4"/>
  <c r="J671" i="4"/>
  <c r="I671" i="4"/>
  <c r="H671" i="4"/>
  <c r="L670" i="4"/>
  <c r="K670" i="4"/>
  <c r="J670" i="4"/>
  <c r="I670" i="4"/>
  <c r="H670" i="4"/>
  <c r="L669" i="4"/>
  <c r="K669" i="4"/>
  <c r="J669" i="4"/>
  <c r="I669" i="4"/>
  <c r="H669" i="4"/>
  <c r="L668" i="4"/>
  <c r="K668" i="4"/>
  <c r="J668" i="4"/>
  <c r="I668" i="4"/>
  <c r="H668" i="4"/>
  <c r="L667" i="4"/>
  <c r="K667" i="4"/>
  <c r="J667" i="4"/>
  <c r="I667" i="4"/>
  <c r="H667" i="4"/>
  <c r="L666" i="4"/>
  <c r="K666" i="4"/>
  <c r="J666" i="4"/>
  <c r="I666" i="4"/>
  <c r="H666" i="4"/>
  <c r="L665" i="4"/>
  <c r="K665" i="4"/>
  <c r="J665" i="4"/>
  <c r="I665" i="4"/>
  <c r="H665" i="4"/>
  <c r="L664" i="4"/>
  <c r="K664" i="4"/>
  <c r="J664" i="4"/>
  <c r="I664" i="4"/>
  <c r="H664" i="4"/>
  <c r="L663" i="4"/>
  <c r="K663" i="4"/>
  <c r="J663" i="4"/>
  <c r="I663" i="4"/>
  <c r="H663" i="4"/>
  <c r="L662" i="4"/>
  <c r="K662" i="4"/>
  <c r="J662" i="4"/>
  <c r="I662" i="4"/>
  <c r="H662" i="4"/>
  <c r="L661" i="4"/>
  <c r="K661" i="4"/>
  <c r="J661" i="4"/>
  <c r="I661" i="4"/>
  <c r="H661" i="4"/>
  <c r="L660" i="4"/>
  <c r="K660" i="4"/>
  <c r="J660" i="4"/>
  <c r="I660" i="4"/>
  <c r="H660" i="4"/>
  <c r="L659" i="4"/>
  <c r="K659" i="4"/>
  <c r="J659" i="4"/>
  <c r="I659" i="4"/>
  <c r="H659" i="4"/>
  <c r="L658" i="4"/>
  <c r="K658" i="4"/>
  <c r="J658" i="4"/>
  <c r="I658" i="4"/>
  <c r="H658" i="4"/>
  <c r="L657" i="4"/>
  <c r="K657" i="4"/>
  <c r="J657" i="4"/>
  <c r="I657" i="4"/>
  <c r="H657" i="4"/>
  <c r="L656" i="4"/>
  <c r="K656" i="4"/>
  <c r="J656" i="4"/>
  <c r="I656" i="4"/>
  <c r="H656" i="4"/>
  <c r="L655" i="4"/>
  <c r="K655" i="4"/>
  <c r="J655" i="4"/>
  <c r="I655" i="4"/>
  <c r="H655" i="4"/>
  <c r="L654" i="4"/>
  <c r="K654" i="4"/>
  <c r="J654" i="4"/>
  <c r="I654" i="4"/>
  <c r="H654" i="4"/>
  <c r="L653" i="4"/>
  <c r="K653" i="4"/>
  <c r="J653" i="4"/>
  <c r="I653" i="4"/>
  <c r="H653" i="4"/>
  <c r="L652" i="4"/>
  <c r="K652" i="4"/>
  <c r="J652" i="4"/>
  <c r="I652" i="4"/>
  <c r="H652" i="4"/>
  <c r="L651" i="4"/>
  <c r="K651" i="4"/>
  <c r="J651" i="4"/>
  <c r="I651" i="4"/>
  <c r="H651" i="4"/>
  <c r="L650" i="4"/>
  <c r="K650" i="4"/>
  <c r="J650" i="4"/>
  <c r="I650" i="4"/>
  <c r="H650" i="4"/>
  <c r="L649" i="4"/>
  <c r="K649" i="4"/>
  <c r="J649" i="4"/>
  <c r="I649" i="4"/>
  <c r="H649" i="4"/>
  <c r="L648" i="4"/>
  <c r="K648" i="4"/>
  <c r="J648" i="4"/>
  <c r="I648" i="4"/>
  <c r="H648" i="4"/>
  <c r="L647" i="4"/>
  <c r="K647" i="4"/>
  <c r="J647" i="4"/>
  <c r="I647" i="4"/>
  <c r="H647" i="4"/>
  <c r="L646" i="4"/>
  <c r="K646" i="4"/>
  <c r="J646" i="4"/>
  <c r="I646" i="4"/>
  <c r="H646" i="4"/>
  <c r="L645" i="4"/>
  <c r="K645" i="4"/>
  <c r="J645" i="4"/>
  <c r="I645" i="4"/>
  <c r="H645" i="4"/>
  <c r="L644" i="4"/>
  <c r="K644" i="4"/>
  <c r="J644" i="4"/>
  <c r="I644" i="4"/>
  <c r="H644" i="4"/>
  <c r="L643" i="4"/>
  <c r="K643" i="4"/>
  <c r="J643" i="4"/>
  <c r="I643" i="4"/>
  <c r="H643" i="4"/>
  <c r="L642" i="4"/>
  <c r="K642" i="4"/>
  <c r="J642" i="4"/>
  <c r="I642" i="4"/>
  <c r="H642" i="4"/>
  <c r="L641" i="4"/>
  <c r="K641" i="4"/>
  <c r="J641" i="4"/>
  <c r="I641" i="4"/>
  <c r="H641" i="4"/>
  <c r="L640" i="4"/>
  <c r="K640" i="4"/>
  <c r="J640" i="4"/>
  <c r="I640" i="4"/>
  <c r="H640" i="4"/>
  <c r="L639" i="4"/>
  <c r="K639" i="4"/>
  <c r="J639" i="4"/>
  <c r="I639" i="4"/>
  <c r="H639" i="4"/>
  <c r="L638" i="4"/>
  <c r="K638" i="4"/>
  <c r="J638" i="4"/>
  <c r="I638" i="4"/>
  <c r="H638" i="4"/>
  <c r="L637" i="4"/>
  <c r="K637" i="4"/>
  <c r="J637" i="4"/>
  <c r="I637" i="4"/>
  <c r="H637" i="4"/>
  <c r="L636" i="4"/>
  <c r="K636" i="4"/>
  <c r="J636" i="4"/>
  <c r="I636" i="4"/>
  <c r="H636" i="4"/>
  <c r="L635" i="4"/>
  <c r="K635" i="4"/>
  <c r="J635" i="4"/>
  <c r="I635" i="4"/>
  <c r="H635" i="4"/>
  <c r="L634" i="4"/>
  <c r="K634" i="4"/>
  <c r="J634" i="4"/>
  <c r="I634" i="4"/>
  <c r="H634" i="4"/>
  <c r="L633" i="4"/>
  <c r="K633" i="4"/>
  <c r="J633" i="4"/>
  <c r="I633" i="4"/>
  <c r="H633" i="4"/>
  <c r="L632" i="4"/>
  <c r="K632" i="4"/>
  <c r="J632" i="4"/>
  <c r="I632" i="4"/>
  <c r="H632" i="4"/>
  <c r="L631" i="4"/>
  <c r="K631" i="4"/>
  <c r="J631" i="4"/>
  <c r="I631" i="4"/>
  <c r="H631" i="4"/>
  <c r="L630" i="4"/>
  <c r="K630" i="4"/>
  <c r="J630" i="4"/>
  <c r="I630" i="4"/>
  <c r="H630" i="4"/>
  <c r="L629" i="4"/>
  <c r="K629" i="4"/>
  <c r="J629" i="4"/>
  <c r="I629" i="4"/>
  <c r="H629" i="4"/>
  <c r="L628" i="4"/>
  <c r="K628" i="4"/>
  <c r="J628" i="4"/>
  <c r="I628" i="4"/>
  <c r="H628" i="4"/>
  <c r="L627" i="4"/>
  <c r="K627" i="4"/>
  <c r="J627" i="4"/>
  <c r="I627" i="4"/>
  <c r="H627" i="4"/>
  <c r="L626" i="4"/>
  <c r="K626" i="4"/>
  <c r="J626" i="4"/>
  <c r="I626" i="4"/>
  <c r="H626" i="4"/>
  <c r="L625" i="4"/>
  <c r="K625" i="4"/>
  <c r="J625" i="4"/>
  <c r="I625" i="4"/>
  <c r="H625" i="4"/>
  <c r="L624" i="4"/>
  <c r="K624" i="4"/>
  <c r="J624" i="4"/>
  <c r="I624" i="4"/>
  <c r="H624" i="4"/>
  <c r="L623" i="4"/>
  <c r="K623" i="4"/>
  <c r="J623" i="4"/>
  <c r="I623" i="4"/>
  <c r="H623" i="4"/>
  <c r="L622" i="4"/>
  <c r="K622" i="4"/>
  <c r="J622" i="4"/>
  <c r="I622" i="4"/>
  <c r="H622" i="4"/>
  <c r="L621" i="4"/>
  <c r="K621" i="4"/>
  <c r="J621" i="4"/>
  <c r="I621" i="4"/>
  <c r="H621" i="4"/>
  <c r="L620" i="4"/>
  <c r="K620" i="4"/>
  <c r="J620" i="4"/>
  <c r="I620" i="4"/>
  <c r="H620" i="4"/>
  <c r="L619" i="4"/>
  <c r="K619" i="4"/>
  <c r="J619" i="4"/>
  <c r="I619" i="4"/>
  <c r="H619" i="4"/>
  <c r="L618" i="4"/>
  <c r="K618" i="4"/>
  <c r="J618" i="4"/>
  <c r="I618" i="4"/>
  <c r="H618" i="4"/>
  <c r="L617" i="4"/>
  <c r="K617" i="4"/>
  <c r="J617" i="4"/>
  <c r="I617" i="4"/>
  <c r="H617" i="4"/>
  <c r="L616" i="4"/>
  <c r="K616" i="4"/>
  <c r="J616" i="4"/>
  <c r="I616" i="4"/>
  <c r="H616" i="4"/>
  <c r="L615" i="4"/>
  <c r="K615" i="4"/>
  <c r="J615" i="4"/>
  <c r="I615" i="4"/>
  <c r="H615" i="4"/>
  <c r="L614" i="4"/>
  <c r="K614" i="4"/>
  <c r="J614" i="4"/>
  <c r="I614" i="4"/>
  <c r="H614" i="4"/>
  <c r="L613" i="4"/>
  <c r="K613" i="4"/>
  <c r="J613" i="4"/>
  <c r="I613" i="4"/>
  <c r="H613" i="4"/>
  <c r="L612" i="4"/>
  <c r="K612" i="4"/>
  <c r="J612" i="4"/>
  <c r="I612" i="4"/>
  <c r="H612" i="4"/>
  <c r="L611" i="4"/>
  <c r="K611" i="4"/>
  <c r="J611" i="4"/>
  <c r="I611" i="4"/>
  <c r="H611" i="4"/>
  <c r="L610" i="4"/>
  <c r="K610" i="4"/>
  <c r="J610" i="4"/>
  <c r="I610" i="4"/>
  <c r="H610" i="4"/>
  <c r="L609" i="4"/>
  <c r="K609" i="4"/>
  <c r="J609" i="4"/>
  <c r="I609" i="4"/>
  <c r="H609" i="4"/>
  <c r="L608" i="4"/>
  <c r="K608" i="4"/>
  <c r="J608" i="4"/>
  <c r="I608" i="4"/>
  <c r="H608" i="4"/>
  <c r="L607" i="4"/>
  <c r="K607" i="4"/>
  <c r="J607" i="4"/>
  <c r="I607" i="4"/>
  <c r="H607" i="4"/>
  <c r="L606" i="4"/>
  <c r="K606" i="4"/>
  <c r="J606" i="4"/>
  <c r="I606" i="4"/>
  <c r="H606" i="4"/>
  <c r="L605" i="4"/>
  <c r="K605" i="4"/>
  <c r="J605" i="4"/>
  <c r="I605" i="4"/>
  <c r="H605" i="4"/>
  <c r="L604" i="4"/>
  <c r="K604" i="4"/>
  <c r="J604" i="4"/>
  <c r="I604" i="4"/>
  <c r="H604" i="4"/>
  <c r="L603" i="4"/>
  <c r="K603" i="4"/>
  <c r="J603" i="4"/>
  <c r="I603" i="4"/>
  <c r="H603" i="4"/>
  <c r="L602" i="4"/>
  <c r="K602" i="4"/>
  <c r="J602" i="4"/>
  <c r="I602" i="4"/>
  <c r="H602" i="4"/>
  <c r="L601" i="4"/>
  <c r="K601" i="4"/>
  <c r="J601" i="4"/>
  <c r="I601" i="4"/>
  <c r="H601" i="4"/>
  <c r="L600" i="4"/>
  <c r="K600" i="4"/>
  <c r="J600" i="4"/>
  <c r="I600" i="4"/>
  <c r="H600" i="4"/>
  <c r="L599" i="4"/>
  <c r="K599" i="4"/>
  <c r="J599" i="4"/>
  <c r="I599" i="4"/>
  <c r="H599" i="4"/>
  <c r="L598" i="4"/>
  <c r="K598" i="4"/>
  <c r="J598" i="4"/>
  <c r="I598" i="4"/>
  <c r="H598" i="4"/>
  <c r="L597" i="4"/>
  <c r="K597" i="4"/>
  <c r="J597" i="4"/>
  <c r="I597" i="4"/>
  <c r="H597" i="4"/>
  <c r="L596" i="4"/>
  <c r="K596" i="4"/>
  <c r="J596" i="4"/>
  <c r="I596" i="4"/>
  <c r="H596" i="4"/>
  <c r="L595" i="4"/>
  <c r="K595" i="4"/>
  <c r="J595" i="4"/>
  <c r="I595" i="4"/>
  <c r="H595" i="4"/>
  <c r="L594" i="4"/>
  <c r="K594" i="4"/>
  <c r="J594" i="4"/>
  <c r="I594" i="4"/>
  <c r="H594" i="4"/>
  <c r="L593" i="4"/>
  <c r="K593" i="4"/>
  <c r="J593" i="4"/>
  <c r="I593" i="4"/>
  <c r="H593" i="4"/>
  <c r="L592" i="4"/>
  <c r="K592" i="4"/>
  <c r="J592" i="4"/>
  <c r="I592" i="4"/>
  <c r="H592" i="4"/>
  <c r="L591" i="4"/>
  <c r="K591" i="4"/>
  <c r="J591" i="4"/>
  <c r="I591" i="4"/>
  <c r="H591" i="4"/>
  <c r="L590" i="4"/>
  <c r="K590" i="4"/>
  <c r="J590" i="4"/>
  <c r="I590" i="4"/>
  <c r="H590" i="4"/>
  <c r="L589" i="4"/>
  <c r="K589" i="4"/>
  <c r="J589" i="4"/>
  <c r="I589" i="4"/>
  <c r="H589" i="4"/>
  <c r="L588" i="4"/>
  <c r="K588" i="4"/>
  <c r="J588" i="4"/>
  <c r="I588" i="4"/>
  <c r="H588" i="4"/>
  <c r="L587" i="4"/>
  <c r="K587" i="4"/>
  <c r="J587" i="4"/>
  <c r="I587" i="4"/>
  <c r="H587" i="4"/>
  <c r="L586" i="4"/>
  <c r="K586" i="4"/>
  <c r="J586" i="4"/>
  <c r="I586" i="4"/>
  <c r="H586" i="4"/>
  <c r="L585" i="4"/>
  <c r="K585" i="4"/>
  <c r="J585" i="4"/>
  <c r="I585" i="4"/>
  <c r="H585" i="4"/>
  <c r="L584" i="4"/>
  <c r="K584" i="4"/>
  <c r="J584" i="4"/>
  <c r="I584" i="4"/>
  <c r="H584" i="4"/>
  <c r="L583" i="4"/>
  <c r="K583" i="4"/>
  <c r="J583" i="4"/>
  <c r="I583" i="4"/>
  <c r="H583" i="4"/>
  <c r="L582" i="4"/>
  <c r="K582" i="4"/>
  <c r="J582" i="4"/>
  <c r="I582" i="4"/>
  <c r="H582" i="4"/>
  <c r="L581" i="4"/>
  <c r="K581" i="4"/>
  <c r="J581" i="4"/>
  <c r="I581" i="4"/>
  <c r="H581" i="4"/>
  <c r="L580" i="4"/>
  <c r="K580" i="4"/>
  <c r="J580" i="4"/>
  <c r="I580" i="4"/>
  <c r="H580" i="4"/>
  <c r="L579" i="4"/>
  <c r="K579" i="4"/>
  <c r="J579" i="4"/>
  <c r="I579" i="4"/>
  <c r="H579" i="4"/>
  <c r="L578" i="4"/>
  <c r="K578" i="4"/>
  <c r="J578" i="4"/>
  <c r="I578" i="4"/>
  <c r="H578" i="4"/>
  <c r="L577" i="4"/>
  <c r="K577" i="4"/>
  <c r="J577" i="4"/>
  <c r="I577" i="4"/>
  <c r="H577" i="4"/>
  <c r="L576" i="4"/>
  <c r="K576" i="4"/>
  <c r="J576" i="4"/>
  <c r="I576" i="4"/>
  <c r="H576" i="4"/>
  <c r="L575" i="4"/>
  <c r="K575" i="4"/>
  <c r="J575" i="4"/>
  <c r="I575" i="4"/>
  <c r="H575" i="4"/>
  <c r="L574" i="4"/>
  <c r="K574" i="4"/>
  <c r="J574" i="4"/>
  <c r="I574" i="4"/>
  <c r="H574" i="4"/>
  <c r="L573" i="4"/>
  <c r="K573" i="4"/>
  <c r="J573" i="4"/>
  <c r="I573" i="4"/>
  <c r="H573" i="4"/>
  <c r="L572" i="4"/>
  <c r="K572" i="4"/>
  <c r="J572" i="4"/>
  <c r="I572" i="4"/>
  <c r="H572" i="4"/>
  <c r="L571" i="4"/>
  <c r="K571" i="4"/>
  <c r="J571" i="4"/>
  <c r="I571" i="4"/>
  <c r="H571" i="4"/>
  <c r="L570" i="4"/>
  <c r="K570" i="4"/>
  <c r="J570" i="4"/>
  <c r="I570" i="4"/>
  <c r="H570" i="4"/>
  <c r="L569" i="4"/>
  <c r="K569" i="4"/>
  <c r="J569" i="4"/>
  <c r="I569" i="4"/>
  <c r="H569" i="4"/>
  <c r="L568" i="4"/>
  <c r="K568" i="4"/>
  <c r="J568" i="4"/>
  <c r="I568" i="4"/>
  <c r="H568" i="4"/>
  <c r="L567" i="4"/>
  <c r="K567" i="4"/>
  <c r="J567" i="4"/>
  <c r="I567" i="4"/>
  <c r="H567" i="4"/>
  <c r="L566" i="4"/>
  <c r="K566" i="4"/>
  <c r="J566" i="4"/>
  <c r="I566" i="4"/>
  <c r="H566" i="4"/>
  <c r="L565" i="4"/>
  <c r="K565" i="4"/>
  <c r="J565" i="4"/>
  <c r="I565" i="4"/>
  <c r="H565" i="4"/>
  <c r="L564" i="4"/>
  <c r="K564" i="4"/>
  <c r="J564" i="4"/>
  <c r="I564" i="4"/>
  <c r="H564" i="4"/>
  <c r="L563" i="4"/>
  <c r="K563" i="4"/>
  <c r="J563" i="4"/>
  <c r="I563" i="4"/>
  <c r="H563" i="4"/>
  <c r="L562" i="4"/>
  <c r="K562" i="4"/>
  <c r="J562" i="4"/>
  <c r="I562" i="4"/>
  <c r="H562" i="4"/>
  <c r="L561" i="4"/>
  <c r="K561" i="4"/>
  <c r="J561" i="4"/>
  <c r="I561" i="4"/>
  <c r="H561" i="4"/>
  <c r="L560" i="4"/>
  <c r="K560" i="4"/>
  <c r="J560" i="4"/>
  <c r="I560" i="4"/>
  <c r="H560" i="4"/>
  <c r="L559" i="4"/>
  <c r="K559" i="4"/>
  <c r="J559" i="4"/>
  <c r="I559" i="4"/>
  <c r="H559" i="4"/>
  <c r="L558" i="4"/>
  <c r="K558" i="4"/>
  <c r="J558" i="4"/>
  <c r="I558" i="4"/>
  <c r="H558" i="4"/>
  <c r="L557" i="4"/>
  <c r="K557" i="4"/>
  <c r="J557" i="4"/>
  <c r="I557" i="4"/>
  <c r="H557" i="4"/>
  <c r="L556" i="4"/>
  <c r="K556" i="4"/>
  <c r="J556" i="4"/>
  <c r="I556" i="4"/>
  <c r="H556" i="4"/>
  <c r="L555" i="4"/>
  <c r="K555" i="4"/>
  <c r="J555" i="4"/>
  <c r="I555" i="4"/>
  <c r="H555" i="4"/>
  <c r="L554" i="4"/>
  <c r="K554" i="4"/>
  <c r="J554" i="4"/>
  <c r="I554" i="4"/>
  <c r="H554" i="4"/>
  <c r="L553" i="4"/>
  <c r="K553" i="4"/>
  <c r="J553" i="4"/>
  <c r="I553" i="4"/>
  <c r="H553" i="4"/>
  <c r="L552" i="4"/>
  <c r="K552" i="4"/>
  <c r="J552" i="4"/>
  <c r="I552" i="4"/>
  <c r="H552" i="4"/>
  <c r="L551" i="4"/>
  <c r="K551" i="4"/>
  <c r="J551" i="4"/>
  <c r="I551" i="4"/>
  <c r="H551" i="4"/>
  <c r="L550" i="4"/>
  <c r="K550" i="4"/>
  <c r="J550" i="4"/>
  <c r="I550" i="4"/>
  <c r="H550" i="4"/>
  <c r="L549" i="4"/>
  <c r="K549" i="4"/>
  <c r="J549" i="4"/>
  <c r="I549" i="4"/>
  <c r="H549" i="4"/>
  <c r="L548" i="4"/>
  <c r="K548" i="4"/>
  <c r="J548" i="4"/>
  <c r="I548" i="4"/>
  <c r="H548" i="4"/>
  <c r="L547" i="4"/>
  <c r="K547" i="4"/>
  <c r="J547" i="4"/>
  <c r="I547" i="4"/>
  <c r="H547" i="4"/>
  <c r="L546" i="4"/>
  <c r="K546" i="4"/>
  <c r="J546" i="4"/>
  <c r="I546" i="4"/>
  <c r="H546" i="4"/>
  <c r="L545" i="4"/>
  <c r="K545" i="4"/>
  <c r="J545" i="4"/>
  <c r="I545" i="4"/>
  <c r="H545" i="4"/>
  <c r="L544" i="4"/>
  <c r="K544" i="4"/>
  <c r="J544" i="4"/>
  <c r="I544" i="4"/>
  <c r="H544" i="4"/>
  <c r="L543" i="4"/>
  <c r="K543" i="4"/>
  <c r="J543" i="4"/>
  <c r="I543" i="4"/>
  <c r="H543" i="4"/>
  <c r="L542" i="4"/>
  <c r="K542" i="4"/>
  <c r="J542" i="4"/>
  <c r="I542" i="4"/>
  <c r="H542" i="4"/>
  <c r="L541" i="4"/>
  <c r="K541" i="4"/>
  <c r="J541" i="4"/>
  <c r="I541" i="4"/>
  <c r="H541" i="4"/>
  <c r="L540" i="4"/>
  <c r="K540" i="4"/>
  <c r="J540" i="4"/>
  <c r="I540" i="4"/>
  <c r="H540" i="4"/>
  <c r="L539" i="4"/>
  <c r="K539" i="4"/>
  <c r="J539" i="4"/>
  <c r="I539" i="4"/>
  <c r="H539" i="4"/>
  <c r="L538" i="4"/>
  <c r="K538" i="4"/>
  <c r="J538" i="4"/>
  <c r="I538" i="4"/>
  <c r="H538" i="4"/>
  <c r="L537" i="4"/>
  <c r="K537" i="4"/>
  <c r="J537" i="4"/>
  <c r="I537" i="4"/>
  <c r="H537" i="4"/>
  <c r="L536" i="4"/>
  <c r="K536" i="4"/>
  <c r="J536" i="4"/>
  <c r="I536" i="4"/>
  <c r="H536" i="4"/>
  <c r="L535" i="4"/>
  <c r="K535" i="4"/>
  <c r="J535" i="4"/>
  <c r="I535" i="4"/>
  <c r="H535" i="4"/>
  <c r="L534" i="4"/>
  <c r="K534" i="4"/>
  <c r="J534" i="4"/>
  <c r="I534" i="4"/>
  <c r="H534" i="4"/>
  <c r="L533" i="4"/>
  <c r="K533" i="4"/>
  <c r="J533" i="4"/>
  <c r="I533" i="4"/>
  <c r="H533" i="4"/>
  <c r="L532" i="4"/>
  <c r="K532" i="4"/>
  <c r="J532" i="4"/>
  <c r="I532" i="4"/>
  <c r="H532" i="4"/>
  <c r="L531" i="4"/>
  <c r="K531" i="4"/>
  <c r="J531" i="4"/>
  <c r="I531" i="4"/>
  <c r="H531" i="4"/>
  <c r="L530" i="4"/>
  <c r="K530" i="4"/>
  <c r="J530" i="4"/>
  <c r="I530" i="4"/>
  <c r="H530" i="4"/>
  <c r="L529" i="4"/>
  <c r="K529" i="4"/>
  <c r="J529" i="4"/>
  <c r="I529" i="4"/>
  <c r="H529" i="4"/>
  <c r="L528" i="4"/>
  <c r="K528" i="4"/>
  <c r="J528" i="4"/>
  <c r="I528" i="4"/>
  <c r="H528" i="4"/>
  <c r="L527" i="4"/>
  <c r="K527" i="4"/>
  <c r="J527" i="4"/>
  <c r="I527" i="4"/>
  <c r="H527" i="4"/>
  <c r="L526" i="4"/>
  <c r="K526" i="4"/>
  <c r="J526" i="4"/>
  <c r="I526" i="4"/>
  <c r="H526" i="4"/>
  <c r="L525" i="4"/>
  <c r="K525" i="4"/>
  <c r="J525" i="4"/>
  <c r="I525" i="4"/>
  <c r="H525" i="4"/>
  <c r="L524" i="4"/>
  <c r="K524" i="4"/>
  <c r="J524" i="4"/>
  <c r="I524" i="4"/>
  <c r="H524" i="4"/>
  <c r="L523" i="4"/>
  <c r="K523" i="4"/>
  <c r="J523" i="4"/>
  <c r="I523" i="4"/>
  <c r="H523" i="4"/>
  <c r="L522" i="4"/>
  <c r="K522" i="4"/>
  <c r="J522" i="4"/>
  <c r="I522" i="4"/>
  <c r="H522" i="4"/>
  <c r="L521" i="4"/>
  <c r="K521" i="4"/>
  <c r="J521" i="4"/>
  <c r="I521" i="4"/>
  <c r="H521" i="4"/>
  <c r="L520" i="4"/>
  <c r="K520" i="4"/>
  <c r="J520" i="4"/>
  <c r="I520" i="4"/>
  <c r="H520" i="4"/>
  <c r="L519" i="4"/>
  <c r="K519" i="4"/>
  <c r="J519" i="4"/>
  <c r="I519" i="4"/>
  <c r="H519" i="4"/>
  <c r="L518" i="4"/>
  <c r="K518" i="4"/>
  <c r="J518" i="4"/>
  <c r="I518" i="4"/>
  <c r="H518" i="4"/>
  <c r="L517" i="4"/>
  <c r="K517" i="4"/>
  <c r="J517" i="4"/>
  <c r="I517" i="4"/>
  <c r="H517" i="4"/>
  <c r="L516" i="4"/>
  <c r="K516" i="4"/>
  <c r="J516" i="4"/>
  <c r="I516" i="4"/>
  <c r="H516" i="4"/>
  <c r="L515" i="4"/>
  <c r="K515" i="4"/>
  <c r="J515" i="4"/>
  <c r="I515" i="4"/>
  <c r="H515" i="4"/>
  <c r="L514" i="4"/>
  <c r="K514" i="4"/>
  <c r="J514" i="4"/>
  <c r="I514" i="4"/>
  <c r="H514" i="4"/>
  <c r="L513" i="4"/>
  <c r="K513" i="4"/>
  <c r="J513" i="4"/>
  <c r="I513" i="4"/>
  <c r="H513" i="4"/>
  <c r="L512" i="4"/>
  <c r="K512" i="4"/>
  <c r="J512" i="4"/>
  <c r="I512" i="4"/>
  <c r="H512" i="4"/>
  <c r="L511" i="4"/>
  <c r="K511" i="4"/>
  <c r="J511" i="4"/>
  <c r="I511" i="4"/>
  <c r="H511" i="4"/>
  <c r="L510" i="4"/>
  <c r="K510" i="4"/>
  <c r="J510" i="4"/>
  <c r="I510" i="4"/>
  <c r="H510" i="4"/>
  <c r="L509" i="4"/>
  <c r="K509" i="4"/>
  <c r="J509" i="4"/>
  <c r="I509" i="4"/>
  <c r="H509" i="4"/>
  <c r="L508" i="4"/>
  <c r="K508" i="4"/>
  <c r="J508" i="4"/>
  <c r="I508" i="4"/>
  <c r="H508" i="4"/>
  <c r="L507" i="4"/>
  <c r="K507" i="4"/>
  <c r="J507" i="4"/>
  <c r="I507" i="4"/>
  <c r="H507" i="4"/>
  <c r="L506" i="4"/>
  <c r="K506" i="4"/>
  <c r="J506" i="4"/>
  <c r="I506" i="4"/>
  <c r="H506" i="4"/>
  <c r="L505" i="4"/>
  <c r="K505" i="4"/>
  <c r="J505" i="4"/>
  <c r="I505" i="4"/>
  <c r="H505" i="4"/>
  <c r="L504" i="4"/>
  <c r="K504" i="4"/>
  <c r="J504" i="4"/>
  <c r="I504" i="4"/>
  <c r="H504" i="4"/>
  <c r="L503" i="4"/>
  <c r="K503" i="4"/>
  <c r="J503" i="4"/>
  <c r="I503" i="4"/>
  <c r="H503" i="4"/>
  <c r="L502" i="4"/>
  <c r="K502" i="4"/>
  <c r="J502" i="4"/>
  <c r="I502" i="4"/>
  <c r="H502" i="4"/>
  <c r="L501" i="4"/>
  <c r="K501" i="4"/>
  <c r="J501" i="4"/>
  <c r="I501" i="4"/>
  <c r="H501" i="4"/>
  <c r="L500" i="4"/>
  <c r="K500" i="4"/>
  <c r="J500" i="4"/>
  <c r="I500" i="4"/>
  <c r="H500" i="4"/>
  <c r="L499" i="4"/>
  <c r="K499" i="4"/>
  <c r="J499" i="4"/>
  <c r="I499" i="4"/>
  <c r="H499" i="4"/>
  <c r="L498" i="4"/>
  <c r="K498" i="4"/>
  <c r="J498" i="4"/>
  <c r="I498" i="4"/>
  <c r="H498" i="4"/>
  <c r="L497" i="4"/>
  <c r="K497" i="4"/>
  <c r="J497" i="4"/>
  <c r="I497" i="4"/>
  <c r="H497" i="4"/>
  <c r="L496" i="4"/>
  <c r="K496" i="4"/>
  <c r="J496" i="4"/>
  <c r="I496" i="4"/>
  <c r="H496" i="4"/>
  <c r="L495" i="4"/>
  <c r="K495" i="4"/>
  <c r="J495" i="4"/>
  <c r="I495" i="4"/>
  <c r="H495" i="4"/>
  <c r="L494" i="4"/>
  <c r="K494" i="4"/>
  <c r="J494" i="4"/>
  <c r="I494" i="4"/>
  <c r="H494" i="4"/>
  <c r="L493" i="4"/>
  <c r="K493" i="4"/>
  <c r="J493" i="4"/>
  <c r="I493" i="4"/>
  <c r="H493" i="4"/>
  <c r="L492" i="4"/>
  <c r="K492" i="4"/>
  <c r="J492" i="4"/>
  <c r="I492" i="4"/>
  <c r="H492" i="4"/>
  <c r="L491" i="4"/>
  <c r="K491" i="4"/>
  <c r="J491" i="4"/>
  <c r="I491" i="4"/>
  <c r="H491" i="4"/>
  <c r="L490" i="4"/>
  <c r="K490" i="4"/>
  <c r="J490" i="4"/>
  <c r="I490" i="4"/>
  <c r="H490" i="4"/>
  <c r="L489" i="4"/>
  <c r="K489" i="4"/>
  <c r="J489" i="4"/>
  <c r="I489" i="4"/>
  <c r="H489" i="4"/>
  <c r="L488" i="4"/>
  <c r="K488" i="4"/>
  <c r="J488" i="4"/>
  <c r="I488" i="4"/>
  <c r="H488" i="4"/>
  <c r="L487" i="4"/>
  <c r="K487" i="4"/>
  <c r="J487" i="4"/>
  <c r="I487" i="4"/>
  <c r="H487" i="4"/>
  <c r="L486" i="4"/>
  <c r="K486" i="4"/>
  <c r="J486" i="4"/>
  <c r="I486" i="4"/>
  <c r="H486" i="4"/>
  <c r="L485" i="4"/>
  <c r="K485" i="4"/>
  <c r="J485" i="4"/>
  <c r="I485" i="4"/>
  <c r="H485" i="4"/>
  <c r="L484" i="4"/>
  <c r="K484" i="4"/>
  <c r="J484" i="4"/>
  <c r="I484" i="4"/>
  <c r="H484" i="4"/>
  <c r="L483" i="4"/>
  <c r="K483" i="4"/>
  <c r="J483" i="4"/>
  <c r="I483" i="4"/>
  <c r="H483" i="4"/>
  <c r="L482" i="4"/>
  <c r="K482" i="4"/>
  <c r="J482" i="4"/>
  <c r="I482" i="4"/>
  <c r="H482" i="4"/>
  <c r="L481" i="4"/>
  <c r="K481" i="4"/>
  <c r="J481" i="4"/>
  <c r="I481" i="4"/>
  <c r="H481" i="4"/>
  <c r="L480" i="4"/>
  <c r="K480" i="4"/>
  <c r="J480" i="4"/>
  <c r="I480" i="4"/>
  <c r="H480" i="4"/>
  <c r="L479" i="4"/>
  <c r="K479" i="4"/>
  <c r="J479" i="4"/>
  <c r="I479" i="4"/>
  <c r="H479" i="4"/>
  <c r="L478" i="4"/>
  <c r="K478" i="4"/>
  <c r="J478" i="4"/>
  <c r="I478" i="4"/>
  <c r="H478" i="4"/>
  <c r="L477" i="4"/>
  <c r="K477" i="4"/>
  <c r="J477" i="4"/>
  <c r="I477" i="4"/>
  <c r="H477" i="4"/>
  <c r="L476" i="4"/>
  <c r="K476" i="4"/>
  <c r="J476" i="4"/>
  <c r="I476" i="4"/>
  <c r="H476" i="4"/>
  <c r="L475" i="4"/>
  <c r="K475" i="4"/>
  <c r="J475" i="4"/>
  <c r="I475" i="4"/>
  <c r="H475" i="4"/>
  <c r="L474" i="4"/>
  <c r="K474" i="4"/>
  <c r="J474" i="4"/>
  <c r="I474" i="4"/>
  <c r="H474" i="4"/>
  <c r="L473" i="4"/>
  <c r="K473" i="4"/>
  <c r="J473" i="4"/>
  <c r="I473" i="4"/>
  <c r="H473" i="4"/>
  <c r="L472" i="4"/>
  <c r="K472" i="4"/>
  <c r="J472" i="4"/>
  <c r="I472" i="4"/>
  <c r="H472" i="4"/>
  <c r="L471" i="4"/>
  <c r="K471" i="4"/>
  <c r="J471" i="4"/>
  <c r="I471" i="4"/>
  <c r="H471" i="4"/>
  <c r="L470" i="4"/>
  <c r="K470" i="4"/>
  <c r="J470" i="4"/>
  <c r="I470" i="4"/>
  <c r="H470" i="4"/>
  <c r="L469" i="4"/>
  <c r="K469" i="4"/>
  <c r="J469" i="4"/>
  <c r="I469" i="4"/>
  <c r="H469" i="4"/>
  <c r="L468" i="4"/>
  <c r="K468" i="4"/>
  <c r="J468" i="4"/>
  <c r="I468" i="4"/>
  <c r="H468" i="4"/>
  <c r="L467" i="4"/>
  <c r="K467" i="4"/>
  <c r="J467" i="4"/>
  <c r="I467" i="4"/>
  <c r="H467" i="4"/>
  <c r="L466" i="4"/>
  <c r="K466" i="4"/>
  <c r="J466" i="4"/>
  <c r="I466" i="4"/>
  <c r="H466" i="4"/>
  <c r="L465" i="4"/>
  <c r="K465" i="4"/>
  <c r="J465" i="4"/>
  <c r="I465" i="4"/>
  <c r="H465" i="4"/>
  <c r="L464" i="4"/>
  <c r="K464" i="4"/>
  <c r="J464" i="4"/>
  <c r="I464" i="4"/>
  <c r="H464" i="4"/>
  <c r="L463" i="4"/>
  <c r="K463" i="4"/>
  <c r="J463" i="4"/>
  <c r="I463" i="4"/>
  <c r="H463" i="4"/>
  <c r="L462" i="4"/>
  <c r="K462" i="4"/>
  <c r="J462" i="4"/>
  <c r="I462" i="4"/>
  <c r="H462" i="4"/>
  <c r="L461" i="4"/>
  <c r="K461" i="4"/>
  <c r="J461" i="4"/>
  <c r="I461" i="4"/>
  <c r="H461" i="4"/>
  <c r="L460" i="4"/>
  <c r="K460" i="4"/>
  <c r="J460" i="4"/>
  <c r="I460" i="4"/>
  <c r="H460" i="4"/>
  <c r="L459" i="4"/>
  <c r="K459" i="4"/>
  <c r="J459" i="4"/>
  <c r="I459" i="4"/>
  <c r="H459" i="4"/>
  <c r="L458" i="4"/>
  <c r="K458" i="4"/>
  <c r="J458" i="4"/>
  <c r="I458" i="4"/>
  <c r="H458" i="4"/>
  <c r="L457" i="4"/>
  <c r="K457" i="4"/>
  <c r="J457" i="4"/>
  <c r="I457" i="4"/>
  <c r="H457" i="4"/>
  <c r="L456" i="4"/>
  <c r="K456" i="4"/>
  <c r="J456" i="4"/>
  <c r="I456" i="4"/>
  <c r="H456" i="4"/>
  <c r="L455" i="4"/>
  <c r="K455" i="4"/>
  <c r="J455" i="4"/>
  <c r="I455" i="4"/>
  <c r="H455" i="4"/>
  <c r="L454" i="4"/>
  <c r="K454" i="4"/>
  <c r="J454" i="4"/>
  <c r="I454" i="4"/>
  <c r="H454" i="4"/>
  <c r="L453" i="4"/>
  <c r="K453" i="4"/>
  <c r="J453" i="4"/>
  <c r="I453" i="4"/>
  <c r="H453" i="4"/>
  <c r="L452" i="4"/>
  <c r="K452" i="4"/>
  <c r="J452" i="4"/>
  <c r="I452" i="4"/>
  <c r="H452" i="4"/>
  <c r="L451" i="4"/>
  <c r="K451" i="4"/>
  <c r="J451" i="4"/>
  <c r="I451" i="4"/>
  <c r="H451" i="4"/>
  <c r="L450" i="4"/>
  <c r="K450" i="4"/>
  <c r="J450" i="4"/>
  <c r="I450" i="4"/>
  <c r="H450" i="4"/>
  <c r="L449" i="4"/>
  <c r="K449" i="4"/>
  <c r="J449" i="4"/>
  <c r="I449" i="4"/>
  <c r="H449" i="4"/>
  <c r="L448" i="4"/>
  <c r="K448" i="4"/>
  <c r="J448" i="4"/>
  <c r="I448" i="4"/>
  <c r="H448" i="4"/>
  <c r="L447" i="4"/>
  <c r="K447" i="4"/>
  <c r="J447" i="4"/>
  <c r="I447" i="4"/>
  <c r="H447" i="4"/>
  <c r="L446" i="4"/>
  <c r="K446" i="4"/>
  <c r="J446" i="4"/>
  <c r="I446" i="4"/>
  <c r="H446" i="4"/>
  <c r="L445" i="4"/>
  <c r="K445" i="4"/>
  <c r="J445" i="4"/>
  <c r="I445" i="4"/>
  <c r="H445" i="4"/>
  <c r="L444" i="4"/>
  <c r="K444" i="4"/>
  <c r="J444" i="4"/>
  <c r="I444" i="4"/>
  <c r="H444" i="4"/>
  <c r="L443" i="4"/>
  <c r="K443" i="4"/>
  <c r="J443" i="4"/>
  <c r="I443" i="4"/>
  <c r="H443" i="4"/>
  <c r="L442" i="4"/>
  <c r="K442" i="4"/>
  <c r="J442" i="4"/>
  <c r="I442" i="4"/>
  <c r="H442" i="4"/>
  <c r="L441" i="4"/>
  <c r="K441" i="4"/>
  <c r="J441" i="4"/>
  <c r="I441" i="4"/>
  <c r="H441" i="4"/>
  <c r="L440" i="4"/>
  <c r="K440" i="4"/>
  <c r="J440" i="4"/>
  <c r="I440" i="4"/>
  <c r="H440" i="4"/>
  <c r="L439" i="4"/>
  <c r="K439" i="4"/>
  <c r="J439" i="4"/>
  <c r="I439" i="4"/>
  <c r="H439" i="4"/>
  <c r="L438" i="4"/>
  <c r="K438" i="4"/>
  <c r="J438" i="4"/>
  <c r="I438" i="4"/>
  <c r="H438" i="4"/>
  <c r="L437" i="4"/>
  <c r="K437" i="4"/>
  <c r="J437" i="4"/>
  <c r="I437" i="4"/>
  <c r="H437" i="4"/>
  <c r="L436" i="4"/>
  <c r="K436" i="4"/>
  <c r="J436" i="4"/>
  <c r="I436" i="4"/>
  <c r="H436" i="4"/>
  <c r="L435" i="4"/>
  <c r="K435" i="4"/>
  <c r="J435" i="4"/>
  <c r="I435" i="4"/>
  <c r="H435" i="4"/>
  <c r="L434" i="4"/>
  <c r="K434" i="4"/>
  <c r="J434" i="4"/>
  <c r="I434" i="4"/>
  <c r="H434" i="4"/>
  <c r="L433" i="4"/>
  <c r="K433" i="4"/>
  <c r="J433" i="4"/>
  <c r="I433" i="4"/>
  <c r="H433" i="4"/>
  <c r="L432" i="4"/>
  <c r="K432" i="4"/>
  <c r="J432" i="4"/>
  <c r="I432" i="4"/>
  <c r="H432" i="4"/>
  <c r="L431" i="4"/>
  <c r="K431" i="4"/>
  <c r="J431" i="4"/>
  <c r="I431" i="4"/>
  <c r="H431" i="4"/>
  <c r="L430" i="4"/>
  <c r="K430" i="4"/>
  <c r="J430" i="4"/>
  <c r="I430" i="4"/>
  <c r="H430" i="4"/>
  <c r="L429" i="4"/>
  <c r="K429" i="4"/>
  <c r="J429" i="4"/>
  <c r="I429" i="4"/>
  <c r="H429" i="4"/>
  <c r="L428" i="4"/>
  <c r="K428" i="4"/>
  <c r="J428" i="4"/>
  <c r="I428" i="4"/>
  <c r="H428" i="4"/>
  <c r="L427" i="4"/>
  <c r="K427" i="4"/>
  <c r="J427" i="4"/>
  <c r="I427" i="4"/>
  <c r="H427" i="4"/>
  <c r="L426" i="4"/>
  <c r="K426" i="4"/>
  <c r="J426" i="4"/>
  <c r="I426" i="4"/>
  <c r="H426" i="4"/>
  <c r="L425" i="4"/>
  <c r="K425" i="4"/>
  <c r="J425" i="4"/>
  <c r="I425" i="4"/>
  <c r="H425" i="4"/>
  <c r="L424" i="4"/>
  <c r="K424" i="4"/>
  <c r="J424" i="4"/>
  <c r="I424" i="4"/>
  <c r="H424" i="4"/>
  <c r="L423" i="4"/>
  <c r="K423" i="4"/>
  <c r="J423" i="4"/>
  <c r="I423" i="4"/>
  <c r="H423" i="4"/>
  <c r="L422" i="4"/>
  <c r="K422" i="4"/>
  <c r="J422" i="4"/>
  <c r="I422" i="4"/>
  <c r="H422" i="4"/>
  <c r="L421" i="4"/>
  <c r="K421" i="4"/>
  <c r="J421" i="4"/>
  <c r="I421" i="4"/>
  <c r="H421" i="4"/>
  <c r="L420" i="4"/>
  <c r="K420" i="4"/>
  <c r="J420" i="4"/>
  <c r="I420" i="4"/>
  <c r="H420" i="4"/>
  <c r="L419" i="4"/>
  <c r="K419" i="4"/>
  <c r="J419" i="4"/>
  <c r="I419" i="4"/>
  <c r="H419" i="4"/>
  <c r="L418" i="4"/>
  <c r="K418" i="4"/>
  <c r="J418" i="4"/>
  <c r="I418" i="4"/>
  <c r="H418" i="4"/>
  <c r="L417" i="4"/>
  <c r="K417" i="4"/>
  <c r="J417" i="4"/>
  <c r="I417" i="4"/>
  <c r="H417" i="4"/>
  <c r="L416" i="4"/>
  <c r="K416" i="4"/>
  <c r="J416" i="4"/>
  <c r="I416" i="4"/>
  <c r="H416" i="4"/>
  <c r="L415" i="4"/>
  <c r="K415" i="4"/>
  <c r="J415" i="4"/>
  <c r="I415" i="4"/>
  <c r="H415" i="4"/>
  <c r="L414" i="4"/>
  <c r="K414" i="4"/>
  <c r="J414" i="4"/>
  <c r="I414" i="4"/>
  <c r="H414" i="4"/>
  <c r="L413" i="4"/>
  <c r="K413" i="4"/>
  <c r="J413" i="4"/>
  <c r="I413" i="4"/>
  <c r="H413" i="4"/>
  <c r="L412" i="4"/>
  <c r="K412" i="4"/>
  <c r="J412" i="4"/>
  <c r="I412" i="4"/>
  <c r="H412" i="4"/>
  <c r="L411" i="4"/>
  <c r="K411" i="4"/>
  <c r="J411" i="4"/>
  <c r="I411" i="4"/>
  <c r="H411" i="4"/>
  <c r="L410" i="4"/>
  <c r="K410" i="4"/>
  <c r="J410" i="4"/>
  <c r="I410" i="4"/>
  <c r="H410" i="4"/>
  <c r="L409" i="4"/>
  <c r="K409" i="4"/>
  <c r="J409" i="4"/>
  <c r="I409" i="4"/>
  <c r="H409" i="4"/>
  <c r="L408" i="4"/>
  <c r="K408" i="4"/>
  <c r="J408" i="4"/>
  <c r="I408" i="4"/>
  <c r="H408" i="4"/>
  <c r="L407" i="4"/>
  <c r="K407" i="4"/>
  <c r="J407" i="4"/>
  <c r="I407" i="4"/>
  <c r="H407" i="4"/>
  <c r="L406" i="4"/>
  <c r="K406" i="4"/>
  <c r="J406" i="4"/>
  <c r="I406" i="4"/>
  <c r="H406" i="4"/>
  <c r="L405" i="4"/>
  <c r="K405" i="4"/>
  <c r="J405" i="4"/>
  <c r="I405" i="4"/>
  <c r="H405" i="4"/>
  <c r="L404" i="4"/>
  <c r="K404" i="4"/>
  <c r="J404" i="4"/>
  <c r="I404" i="4"/>
  <c r="H404" i="4"/>
  <c r="L403" i="4"/>
  <c r="K403" i="4"/>
  <c r="J403" i="4"/>
  <c r="I403" i="4"/>
  <c r="H403" i="4"/>
  <c r="L402" i="4"/>
  <c r="K402" i="4"/>
  <c r="J402" i="4"/>
  <c r="I402" i="4"/>
  <c r="H402" i="4"/>
  <c r="L401" i="4"/>
  <c r="K401" i="4"/>
  <c r="J401" i="4"/>
  <c r="I401" i="4"/>
  <c r="H401" i="4"/>
  <c r="L400" i="4"/>
  <c r="K400" i="4"/>
  <c r="J400" i="4"/>
  <c r="I400" i="4"/>
  <c r="H400" i="4"/>
  <c r="L399" i="4"/>
  <c r="K399" i="4"/>
  <c r="J399" i="4"/>
  <c r="I399" i="4"/>
  <c r="H399" i="4"/>
  <c r="L398" i="4"/>
  <c r="K398" i="4"/>
  <c r="J398" i="4"/>
  <c r="I398" i="4"/>
  <c r="H398" i="4"/>
  <c r="L397" i="4"/>
  <c r="K397" i="4"/>
  <c r="J397" i="4"/>
  <c r="I397" i="4"/>
  <c r="H397" i="4"/>
  <c r="L396" i="4"/>
  <c r="K396" i="4"/>
  <c r="J396" i="4"/>
  <c r="I396" i="4"/>
  <c r="H396" i="4"/>
  <c r="L395" i="4"/>
  <c r="K395" i="4"/>
  <c r="J395" i="4"/>
  <c r="I395" i="4"/>
  <c r="H395" i="4"/>
  <c r="L394" i="4"/>
  <c r="K394" i="4"/>
  <c r="J394" i="4"/>
  <c r="I394" i="4"/>
  <c r="H394" i="4"/>
  <c r="L393" i="4"/>
  <c r="K393" i="4"/>
  <c r="J393" i="4"/>
  <c r="I393" i="4"/>
  <c r="H393" i="4"/>
  <c r="L392" i="4"/>
  <c r="K392" i="4"/>
  <c r="J392" i="4"/>
  <c r="I392" i="4"/>
  <c r="H392" i="4"/>
  <c r="L391" i="4"/>
  <c r="K391" i="4"/>
  <c r="J391" i="4"/>
  <c r="I391" i="4"/>
  <c r="H391" i="4"/>
  <c r="L390" i="4"/>
  <c r="K390" i="4"/>
  <c r="J390" i="4"/>
  <c r="I390" i="4"/>
  <c r="H390" i="4"/>
  <c r="L389" i="4"/>
  <c r="K389" i="4"/>
  <c r="J389" i="4"/>
  <c r="I389" i="4"/>
  <c r="H389" i="4"/>
  <c r="L388" i="4"/>
  <c r="K388" i="4"/>
  <c r="J388" i="4"/>
  <c r="I388" i="4"/>
  <c r="H388" i="4"/>
  <c r="L387" i="4"/>
  <c r="K387" i="4"/>
  <c r="J387" i="4"/>
  <c r="I387" i="4"/>
  <c r="H387" i="4"/>
  <c r="L386" i="4"/>
  <c r="K386" i="4"/>
  <c r="J386" i="4"/>
  <c r="I386" i="4"/>
  <c r="H386" i="4"/>
  <c r="L385" i="4"/>
  <c r="K385" i="4"/>
  <c r="J385" i="4"/>
  <c r="I385" i="4"/>
  <c r="H385" i="4"/>
  <c r="L384" i="4"/>
  <c r="K384" i="4"/>
  <c r="J384" i="4"/>
  <c r="I384" i="4"/>
  <c r="H384" i="4"/>
  <c r="L383" i="4"/>
  <c r="K383" i="4"/>
  <c r="J383" i="4"/>
  <c r="I383" i="4"/>
  <c r="H383" i="4"/>
  <c r="L382" i="4"/>
  <c r="K382" i="4"/>
  <c r="J382" i="4"/>
  <c r="I382" i="4"/>
  <c r="H382" i="4"/>
  <c r="L381" i="4"/>
  <c r="K381" i="4"/>
  <c r="J381" i="4"/>
  <c r="I381" i="4"/>
  <c r="H381" i="4"/>
  <c r="L380" i="4"/>
  <c r="K380" i="4"/>
  <c r="J380" i="4"/>
  <c r="I380" i="4"/>
  <c r="H380" i="4"/>
  <c r="L379" i="4"/>
  <c r="K379" i="4"/>
  <c r="J379" i="4"/>
  <c r="I379" i="4"/>
  <c r="H379" i="4"/>
  <c r="L378" i="4"/>
  <c r="K378" i="4"/>
  <c r="J378" i="4"/>
  <c r="I378" i="4"/>
  <c r="H378" i="4"/>
  <c r="L377" i="4"/>
  <c r="K377" i="4"/>
  <c r="J377" i="4"/>
  <c r="I377" i="4"/>
  <c r="H377" i="4"/>
  <c r="L376" i="4"/>
  <c r="K376" i="4"/>
  <c r="J376" i="4"/>
  <c r="I376" i="4"/>
  <c r="H376" i="4"/>
  <c r="L375" i="4"/>
  <c r="K375" i="4"/>
  <c r="J375" i="4"/>
  <c r="I375" i="4"/>
  <c r="H375" i="4"/>
  <c r="L374" i="4"/>
  <c r="K374" i="4"/>
  <c r="J374" i="4"/>
  <c r="I374" i="4"/>
  <c r="H374" i="4"/>
  <c r="L373" i="4"/>
  <c r="K373" i="4"/>
  <c r="J373" i="4"/>
  <c r="I373" i="4"/>
  <c r="H373" i="4"/>
  <c r="L372" i="4"/>
  <c r="K372" i="4"/>
  <c r="J372" i="4"/>
  <c r="I372" i="4"/>
  <c r="H372" i="4"/>
  <c r="L371" i="4"/>
  <c r="K371" i="4"/>
  <c r="J371" i="4"/>
  <c r="I371" i="4"/>
  <c r="H371" i="4"/>
  <c r="L370" i="4"/>
  <c r="K370" i="4"/>
  <c r="J370" i="4"/>
  <c r="I370" i="4"/>
  <c r="H370" i="4"/>
  <c r="L369" i="4"/>
  <c r="K369" i="4"/>
  <c r="J369" i="4"/>
  <c r="I369" i="4"/>
  <c r="H369" i="4"/>
  <c r="L368" i="4"/>
  <c r="K368" i="4"/>
  <c r="J368" i="4"/>
  <c r="I368" i="4"/>
  <c r="H368" i="4"/>
  <c r="L367" i="4"/>
  <c r="K367" i="4"/>
  <c r="J367" i="4"/>
  <c r="I367" i="4"/>
  <c r="H367" i="4"/>
  <c r="L366" i="4"/>
  <c r="K366" i="4"/>
  <c r="J366" i="4"/>
  <c r="I366" i="4"/>
  <c r="H366" i="4"/>
  <c r="L365" i="4"/>
  <c r="K365" i="4"/>
  <c r="J365" i="4"/>
  <c r="I365" i="4"/>
  <c r="H365" i="4"/>
  <c r="L364" i="4"/>
  <c r="K364" i="4"/>
  <c r="J364" i="4"/>
  <c r="I364" i="4"/>
  <c r="H364" i="4"/>
  <c r="L363" i="4"/>
  <c r="K363" i="4"/>
  <c r="J363" i="4"/>
  <c r="I363" i="4"/>
  <c r="H363" i="4"/>
  <c r="L362" i="4"/>
  <c r="K362" i="4"/>
  <c r="J362" i="4"/>
  <c r="I362" i="4"/>
  <c r="H362" i="4"/>
  <c r="L361" i="4"/>
  <c r="K361" i="4"/>
  <c r="J361" i="4"/>
  <c r="I361" i="4"/>
  <c r="H361" i="4"/>
  <c r="L360" i="4"/>
  <c r="K360" i="4"/>
  <c r="J360" i="4"/>
  <c r="I360" i="4"/>
  <c r="H360" i="4"/>
  <c r="L359" i="4"/>
  <c r="K359" i="4"/>
  <c r="J359" i="4"/>
  <c r="I359" i="4"/>
  <c r="H359" i="4"/>
  <c r="L358" i="4"/>
  <c r="K358" i="4"/>
  <c r="J358" i="4"/>
  <c r="I358" i="4"/>
  <c r="H358" i="4"/>
  <c r="L357" i="4"/>
  <c r="K357" i="4"/>
  <c r="J357" i="4"/>
  <c r="I357" i="4"/>
  <c r="H357" i="4"/>
  <c r="L356" i="4"/>
  <c r="K356" i="4"/>
  <c r="J356" i="4"/>
  <c r="I356" i="4"/>
  <c r="H356" i="4"/>
  <c r="L355" i="4"/>
  <c r="K355" i="4"/>
  <c r="J355" i="4"/>
  <c r="I355" i="4"/>
  <c r="H355" i="4"/>
  <c r="L354" i="4"/>
  <c r="K354" i="4"/>
  <c r="J354" i="4"/>
  <c r="I354" i="4"/>
  <c r="H354" i="4"/>
  <c r="L353" i="4"/>
  <c r="K353" i="4"/>
  <c r="J353" i="4"/>
  <c r="I353" i="4"/>
  <c r="H353" i="4"/>
  <c r="L352" i="4"/>
  <c r="K352" i="4"/>
  <c r="J352" i="4"/>
  <c r="I352" i="4"/>
  <c r="H352" i="4"/>
  <c r="L351" i="4"/>
  <c r="K351" i="4"/>
  <c r="J351" i="4"/>
  <c r="I351" i="4"/>
  <c r="H351" i="4"/>
  <c r="L350" i="4"/>
  <c r="K350" i="4"/>
  <c r="J350" i="4"/>
  <c r="I350" i="4"/>
  <c r="H350" i="4"/>
  <c r="L349" i="4"/>
  <c r="K349" i="4"/>
  <c r="J349" i="4"/>
  <c r="I349" i="4"/>
  <c r="H349" i="4"/>
  <c r="L348" i="4"/>
  <c r="K348" i="4"/>
  <c r="J348" i="4"/>
  <c r="I348" i="4"/>
  <c r="H348" i="4"/>
  <c r="L347" i="4"/>
  <c r="K347" i="4"/>
  <c r="J347" i="4"/>
  <c r="I347" i="4"/>
  <c r="H347" i="4"/>
  <c r="L346" i="4"/>
  <c r="K346" i="4"/>
  <c r="J346" i="4"/>
  <c r="I346" i="4"/>
  <c r="H346" i="4"/>
  <c r="L345" i="4"/>
  <c r="K345" i="4"/>
  <c r="J345" i="4"/>
  <c r="I345" i="4"/>
  <c r="H345" i="4"/>
  <c r="L344" i="4"/>
  <c r="K344" i="4"/>
  <c r="J344" i="4"/>
  <c r="I344" i="4"/>
  <c r="H344" i="4"/>
  <c r="L343" i="4"/>
  <c r="K343" i="4"/>
  <c r="J343" i="4"/>
  <c r="I343" i="4"/>
  <c r="H343" i="4"/>
  <c r="L342" i="4"/>
  <c r="K342" i="4"/>
  <c r="J342" i="4"/>
  <c r="I342" i="4"/>
  <c r="H342" i="4"/>
  <c r="L341" i="4"/>
  <c r="K341" i="4"/>
  <c r="J341" i="4"/>
  <c r="I341" i="4"/>
  <c r="H341" i="4"/>
  <c r="L340" i="4"/>
  <c r="K340" i="4"/>
  <c r="J340" i="4"/>
  <c r="I340" i="4"/>
  <c r="H340" i="4"/>
  <c r="L339" i="4"/>
  <c r="K339" i="4"/>
  <c r="J339" i="4"/>
  <c r="I339" i="4"/>
  <c r="H339" i="4"/>
  <c r="L338" i="4"/>
  <c r="K338" i="4"/>
  <c r="J338" i="4"/>
  <c r="I338" i="4"/>
  <c r="H338" i="4"/>
  <c r="L337" i="4"/>
  <c r="K337" i="4"/>
  <c r="J337" i="4"/>
  <c r="I337" i="4"/>
  <c r="H337" i="4"/>
  <c r="L336" i="4"/>
  <c r="K336" i="4"/>
  <c r="J336" i="4"/>
  <c r="I336" i="4"/>
  <c r="H336" i="4"/>
  <c r="L335" i="4"/>
  <c r="K335" i="4"/>
  <c r="J335" i="4"/>
  <c r="I335" i="4"/>
  <c r="H335" i="4"/>
  <c r="L334" i="4"/>
  <c r="K334" i="4"/>
  <c r="J334" i="4"/>
  <c r="I334" i="4"/>
  <c r="H334" i="4"/>
  <c r="L333" i="4"/>
  <c r="K333" i="4"/>
  <c r="J333" i="4"/>
  <c r="I333" i="4"/>
  <c r="H333" i="4"/>
  <c r="L332" i="4"/>
  <c r="K332" i="4"/>
  <c r="J332" i="4"/>
  <c r="I332" i="4"/>
  <c r="H332" i="4"/>
  <c r="L331" i="4"/>
  <c r="K331" i="4"/>
  <c r="J331" i="4"/>
  <c r="I331" i="4"/>
  <c r="H331" i="4"/>
  <c r="L330" i="4"/>
  <c r="K330" i="4"/>
  <c r="J330" i="4"/>
  <c r="I330" i="4"/>
  <c r="H330" i="4"/>
  <c r="L329" i="4"/>
  <c r="K329" i="4"/>
  <c r="J329" i="4"/>
  <c r="I329" i="4"/>
  <c r="H329" i="4"/>
  <c r="L328" i="4"/>
  <c r="K328" i="4"/>
  <c r="J328" i="4"/>
  <c r="I328" i="4"/>
  <c r="H328" i="4"/>
  <c r="L327" i="4"/>
  <c r="K327" i="4"/>
  <c r="J327" i="4"/>
  <c r="I327" i="4"/>
  <c r="H327" i="4"/>
  <c r="L326" i="4"/>
  <c r="K326" i="4"/>
  <c r="J326" i="4"/>
  <c r="I326" i="4"/>
  <c r="H326" i="4"/>
  <c r="L325" i="4"/>
  <c r="K325" i="4"/>
  <c r="J325" i="4"/>
  <c r="I325" i="4"/>
  <c r="H325" i="4"/>
  <c r="L324" i="4"/>
  <c r="K324" i="4"/>
  <c r="J324" i="4"/>
  <c r="I324" i="4"/>
  <c r="H324" i="4"/>
  <c r="L323" i="4"/>
  <c r="K323" i="4"/>
  <c r="J323" i="4"/>
  <c r="I323" i="4"/>
  <c r="H323" i="4"/>
  <c r="L322" i="4"/>
  <c r="K322" i="4"/>
  <c r="J322" i="4"/>
  <c r="I322" i="4"/>
  <c r="H322" i="4"/>
  <c r="L321" i="4"/>
  <c r="K321" i="4"/>
  <c r="J321" i="4"/>
  <c r="I321" i="4"/>
  <c r="H321" i="4"/>
  <c r="L320" i="4"/>
  <c r="K320" i="4"/>
  <c r="J320" i="4"/>
  <c r="I320" i="4"/>
  <c r="H320" i="4"/>
  <c r="L319" i="4"/>
  <c r="K319" i="4"/>
  <c r="J319" i="4"/>
  <c r="I319" i="4"/>
  <c r="H319" i="4"/>
  <c r="L318" i="4"/>
  <c r="K318" i="4"/>
  <c r="J318" i="4"/>
  <c r="I318" i="4"/>
  <c r="H318" i="4"/>
  <c r="L317" i="4"/>
  <c r="K317" i="4"/>
  <c r="J317" i="4"/>
  <c r="I317" i="4"/>
  <c r="H317" i="4"/>
  <c r="L316" i="4"/>
  <c r="K316" i="4"/>
  <c r="J316" i="4"/>
  <c r="I316" i="4"/>
  <c r="H316" i="4"/>
  <c r="L315" i="4"/>
  <c r="K315" i="4"/>
  <c r="J315" i="4"/>
  <c r="I315" i="4"/>
  <c r="H315" i="4"/>
  <c r="L314" i="4"/>
  <c r="K314" i="4"/>
  <c r="J314" i="4"/>
  <c r="I314" i="4"/>
  <c r="H314" i="4"/>
  <c r="L313" i="4"/>
  <c r="K313" i="4"/>
  <c r="J313" i="4"/>
  <c r="I313" i="4"/>
  <c r="H313" i="4"/>
  <c r="L312" i="4"/>
  <c r="K312" i="4"/>
  <c r="J312" i="4"/>
  <c r="I312" i="4"/>
  <c r="H312" i="4"/>
  <c r="L311" i="4"/>
  <c r="K311" i="4"/>
  <c r="J311" i="4"/>
  <c r="I311" i="4"/>
  <c r="H311" i="4"/>
  <c r="L310" i="4"/>
  <c r="K310" i="4"/>
  <c r="J310" i="4"/>
  <c r="I310" i="4"/>
  <c r="H310" i="4"/>
  <c r="L309" i="4"/>
  <c r="K309" i="4"/>
  <c r="J309" i="4"/>
  <c r="I309" i="4"/>
  <c r="H309" i="4"/>
  <c r="L308" i="4"/>
  <c r="K308" i="4"/>
  <c r="J308" i="4"/>
  <c r="I308" i="4"/>
  <c r="H308" i="4"/>
  <c r="L307" i="4"/>
  <c r="K307" i="4"/>
  <c r="J307" i="4"/>
  <c r="I307" i="4"/>
  <c r="H307" i="4"/>
  <c r="L306" i="4"/>
  <c r="K306" i="4"/>
  <c r="J306" i="4"/>
  <c r="I306" i="4"/>
  <c r="H306" i="4"/>
  <c r="L305" i="4"/>
  <c r="K305" i="4"/>
  <c r="J305" i="4"/>
  <c r="I305" i="4"/>
  <c r="H305" i="4"/>
  <c r="L304" i="4"/>
  <c r="K304" i="4"/>
  <c r="J304" i="4"/>
  <c r="I304" i="4"/>
  <c r="H304" i="4"/>
  <c r="L303" i="4"/>
  <c r="K303" i="4"/>
  <c r="J303" i="4"/>
  <c r="I303" i="4"/>
  <c r="H303" i="4"/>
  <c r="L302" i="4"/>
  <c r="K302" i="4"/>
  <c r="J302" i="4"/>
  <c r="I302" i="4"/>
  <c r="H302" i="4"/>
  <c r="L301" i="4"/>
  <c r="K301" i="4"/>
  <c r="J301" i="4"/>
  <c r="I301" i="4"/>
  <c r="H301" i="4"/>
  <c r="L300" i="4"/>
  <c r="K300" i="4"/>
  <c r="J300" i="4"/>
  <c r="I300" i="4"/>
  <c r="H300" i="4"/>
  <c r="L299" i="4"/>
  <c r="K299" i="4"/>
  <c r="J299" i="4"/>
  <c r="I299" i="4"/>
  <c r="H299" i="4"/>
  <c r="L298" i="4"/>
  <c r="K298" i="4"/>
  <c r="J298" i="4"/>
  <c r="I298" i="4"/>
  <c r="H298" i="4"/>
  <c r="L297" i="4"/>
  <c r="K297" i="4"/>
  <c r="J297" i="4"/>
  <c r="I297" i="4"/>
  <c r="H297" i="4"/>
  <c r="L296" i="4"/>
  <c r="K296" i="4"/>
  <c r="J296" i="4"/>
  <c r="I296" i="4"/>
  <c r="H296" i="4"/>
  <c r="L295" i="4"/>
  <c r="K295" i="4"/>
  <c r="J295" i="4"/>
  <c r="I295" i="4"/>
  <c r="H295" i="4"/>
  <c r="L294" i="4"/>
  <c r="K294" i="4"/>
  <c r="J294" i="4"/>
  <c r="I294" i="4"/>
  <c r="H294" i="4"/>
  <c r="L293" i="4"/>
  <c r="K293" i="4"/>
  <c r="J293" i="4"/>
  <c r="I293" i="4"/>
  <c r="H293" i="4"/>
  <c r="L292" i="4"/>
  <c r="K292" i="4"/>
  <c r="J292" i="4"/>
  <c r="I292" i="4"/>
  <c r="H292" i="4"/>
  <c r="L291" i="4"/>
  <c r="K291" i="4"/>
  <c r="J291" i="4"/>
  <c r="I291" i="4"/>
  <c r="H291" i="4"/>
  <c r="L290" i="4"/>
  <c r="K290" i="4"/>
  <c r="J290" i="4"/>
  <c r="I290" i="4"/>
  <c r="H290" i="4"/>
  <c r="L289" i="4"/>
  <c r="K289" i="4"/>
  <c r="J289" i="4"/>
  <c r="I289" i="4"/>
  <c r="H289" i="4"/>
  <c r="L288" i="4"/>
  <c r="K288" i="4"/>
  <c r="J288" i="4"/>
  <c r="I288" i="4"/>
  <c r="H288" i="4"/>
  <c r="L287" i="4"/>
  <c r="K287" i="4"/>
  <c r="J287" i="4"/>
  <c r="I287" i="4"/>
  <c r="H287" i="4"/>
  <c r="L286" i="4"/>
  <c r="K286" i="4"/>
  <c r="J286" i="4"/>
  <c r="I286" i="4"/>
  <c r="H286" i="4"/>
  <c r="L285" i="4"/>
  <c r="K285" i="4"/>
  <c r="J285" i="4"/>
  <c r="I285" i="4"/>
  <c r="H285" i="4"/>
  <c r="L284" i="4"/>
  <c r="K284" i="4"/>
  <c r="J284" i="4"/>
  <c r="I284" i="4"/>
  <c r="H284" i="4"/>
  <c r="L283" i="4"/>
  <c r="K283" i="4"/>
  <c r="J283" i="4"/>
  <c r="I283" i="4"/>
  <c r="H283" i="4"/>
  <c r="L282" i="4"/>
  <c r="K282" i="4"/>
  <c r="J282" i="4"/>
  <c r="I282" i="4"/>
  <c r="H282" i="4"/>
  <c r="L281" i="4"/>
  <c r="K281" i="4"/>
  <c r="J281" i="4"/>
  <c r="I281" i="4"/>
  <c r="H281" i="4"/>
  <c r="L280" i="4"/>
  <c r="K280" i="4"/>
  <c r="J280" i="4"/>
  <c r="I280" i="4"/>
  <c r="H280" i="4"/>
  <c r="L279" i="4"/>
  <c r="K279" i="4"/>
  <c r="J279" i="4"/>
  <c r="I279" i="4"/>
  <c r="H279" i="4"/>
  <c r="L278" i="4"/>
  <c r="K278" i="4"/>
  <c r="J278" i="4"/>
  <c r="I278" i="4"/>
  <c r="H278" i="4"/>
  <c r="L277" i="4"/>
  <c r="K277" i="4"/>
  <c r="J277" i="4"/>
  <c r="I277" i="4"/>
  <c r="H277" i="4"/>
  <c r="L276" i="4"/>
  <c r="K276" i="4"/>
  <c r="J276" i="4"/>
  <c r="I276" i="4"/>
  <c r="H276" i="4"/>
  <c r="L275" i="4"/>
  <c r="K275" i="4"/>
  <c r="J275" i="4"/>
  <c r="I275" i="4"/>
  <c r="H275" i="4"/>
  <c r="L274" i="4"/>
  <c r="K274" i="4"/>
  <c r="J274" i="4"/>
  <c r="I274" i="4"/>
  <c r="H274" i="4"/>
  <c r="L273" i="4"/>
  <c r="K273" i="4"/>
  <c r="J273" i="4"/>
  <c r="I273" i="4"/>
  <c r="H273" i="4"/>
  <c r="L272" i="4"/>
  <c r="K272" i="4"/>
  <c r="J272" i="4"/>
  <c r="I272" i="4"/>
  <c r="H272" i="4"/>
  <c r="L271" i="4"/>
  <c r="K271" i="4"/>
  <c r="J271" i="4"/>
  <c r="I271" i="4"/>
  <c r="H271" i="4"/>
  <c r="L270" i="4"/>
  <c r="K270" i="4"/>
  <c r="J270" i="4"/>
  <c r="I270" i="4"/>
  <c r="H270" i="4"/>
  <c r="L269" i="4"/>
  <c r="K269" i="4"/>
  <c r="J269" i="4"/>
  <c r="I269" i="4"/>
  <c r="H269" i="4"/>
  <c r="L268" i="4"/>
  <c r="K268" i="4"/>
  <c r="J268" i="4"/>
  <c r="I268" i="4"/>
  <c r="H268" i="4"/>
  <c r="L267" i="4"/>
  <c r="K267" i="4"/>
  <c r="J267" i="4"/>
  <c r="I267" i="4"/>
  <c r="H267" i="4"/>
  <c r="L266" i="4"/>
  <c r="K266" i="4"/>
  <c r="J266" i="4"/>
  <c r="I266" i="4"/>
  <c r="H266" i="4"/>
  <c r="L265" i="4"/>
  <c r="K265" i="4"/>
  <c r="J265" i="4"/>
  <c r="I265" i="4"/>
  <c r="H265" i="4"/>
  <c r="L264" i="4"/>
  <c r="K264" i="4"/>
  <c r="J264" i="4"/>
  <c r="I264" i="4"/>
  <c r="H264" i="4"/>
  <c r="L263" i="4"/>
  <c r="K263" i="4"/>
  <c r="J263" i="4"/>
  <c r="I263" i="4"/>
  <c r="H263" i="4"/>
  <c r="L262" i="4"/>
  <c r="K262" i="4"/>
  <c r="J262" i="4"/>
  <c r="I262" i="4"/>
  <c r="H262" i="4"/>
  <c r="L261" i="4"/>
  <c r="K261" i="4"/>
  <c r="J261" i="4"/>
  <c r="I261" i="4"/>
  <c r="H261" i="4"/>
  <c r="L260" i="4"/>
  <c r="K260" i="4"/>
  <c r="J260" i="4"/>
  <c r="I260" i="4"/>
  <c r="H260" i="4"/>
  <c r="L259" i="4"/>
  <c r="K259" i="4"/>
  <c r="J259" i="4"/>
  <c r="I259" i="4"/>
  <c r="H259" i="4"/>
  <c r="L258" i="4"/>
  <c r="K258" i="4"/>
  <c r="J258" i="4"/>
  <c r="I258" i="4"/>
  <c r="H258" i="4"/>
  <c r="L257" i="4"/>
  <c r="K257" i="4"/>
  <c r="J257" i="4"/>
  <c r="I257" i="4"/>
  <c r="H257" i="4"/>
  <c r="L256" i="4"/>
  <c r="K256" i="4"/>
  <c r="J256" i="4"/>
  <c r="I256" i="4"/>
  <c r="H256" i="4"/>
  <c r="L255" i="4"/>
  <c r="K255" i="4"/>
  <c r="J255" i="4"/>
  <c r="I255" i="4"/>
  <c r="H255" i="4"/>
  <c r="L254" i="4"/>
  <c r="K254" i="4"/>
  <c r="J254" i="4"/>
  <c r="I254" i="4"/>
  <c r="H254" i="4"/>
  <c r="L253" i="4"/>
  <c r="K253" i="4"/>
  <c r="J253" i="4"/>
  <c r="I253" i="4"/>
  <c r="H253" i="4"/>
  <c r="L252" i="4"/>
  <c r="K252" i="4"/>
  <c r="J252" i="4"/>
  <c r="I252" i="4"/>
  <c r="H252" i="4"/>
  <c r="L251" i="4"/>
  <c r="K251" i="4"/>
  <c r="J251" i="4"/>
  <c r="I251" i="4"/>
  <c r="H251" i="4"/>
  <c r="L250" i="4"/>
  <c r="K250" i="4"/>
  <c r="J250" i="4"/>
  <c r="I250" i="4"/>
  <c r="H250" i="4"/>
  <c r="L249" i="4"/>
  <c r="K249" i="4"/>
  <c r="J249" i="4"/>
  <c r="I249" i="4"/>
  <c r="H249" i="4"/>
  <c r="L248" i="4"/>
  <c r="K248" i="4"/>
  <c r="J248" i="4"/>
  <c r="I248" i="4"/>
  <c r="H248" i="4"/>
  <c r="L247" i="4"/>
  <c r="K247" i="4"/>
  <c r="J247" i="4"/>
  <c r="I247" i="4"/>
  <c r="H247" i="4"/>
  <c r="L246" i="4"/>
  <c r="K246" i="4"/>
  <c r="J246" i="4"/>
  <c r="I246" i="4"/>
  <c r="H246" i="4"/>
  <c r="L245" i="4"/>
  <c r="K245" i="4"/>
  <c r="J245" i="4"/>
  <c r="I245" i="4"/>
  <c r="H245" i="4"/>
  <c r="L244" i="4"/>
  <c r="K244" i="4"/>
  <c r="J244" i="4"/>
  <c r="I244" i="4"/>
  <c r="H244" i="4"/>
  <c r="L243" i="4"/>
  <c r="K243" i="4"/>
  <c r="J243" i="4"/>
  <c r="I243" i="4"/>
  <c r="H243" i="4"/>
  <c r="L242" i="4"/>
  <c r="K242" i="4"/>
  <c r="J242" i="4"/>
  <c r="I242" i="4"/>
  <c r="H242" i="4"/>
  <c r="L241" i="4"/>
  <c r="K241" i="4"/>
  <c r="J241" i="4"/>
  <c r="I241" i="4"/>
  <c r="H241" i="4"/>
  <c r="L240" i="4"/>
  <c r="K240" i="4"/>
  <c r="J240" i="4"/>
  <c r="I240" i="4"/>
  <c r="H240" i="4"/>
  <c r="L239" i="4"/>
  <c r="K239" i="4"/>
  <c r="J239" i="4"/>
  <c r="I239" i="4"/>
  <c r="H239" i="4"/>
  <c r="L238" i="4"/>
  <c r="K238" i="4"/>
  <c r="J238" i="4"/>
  <c r="I238" i="4"/>
  <c r="H238" i="4"/>
  <c r="L237" i="4"/>
  <c r="K237" i="4"/>
  <c r="J237" i="4"/>
  <c r="I237" i="4"/>
  <c r="H237" i="4"/>
  <c r="L236" i="4"/>
  <c r="K236" i="4"/>
  <c r="J236" i="4"/>
  <c r="I236" i="4"/>
  <c r="H236" i="4"/>
  <c r="L235" i="4"/>
  <c r="K235" i="4"/>
  <c r="J235" i="4"/>
  <c r="I235" i="4"/>
  <c r="H235" i="4"/>
  <c r="L234" i="4"/>
  <c r="K234" i="4"/>
  <c r="J234" i="4"/>
  <c r="I234" i="4"/>
  <c r="H234" i="4"/>
  <c r="L233" i="4"/>
  <c r="K233" i="4"/>
  <c r="J233" i="4"/>
  <c r="I233" i="4"/>
  <c r="H233" i="4"/>
  <c r="L232" i="4"/>
  <c r="K232" i="4"/>
  <c r="J232" i="4"/>
  <c r="I232" i="4"/>
  <c r="H232" i="4"/>
  <c r="L231" i="4"/>
  <c r="K231" i="4"/>
  <c r="J231" i="4"/>
  <c r="I231" i="4"/>
  <c r="H231" i="4"/>
  <c r="L230" i="4"/>
  <c r="K230" i="4"/>
  <c r="J230" i="4"/>
  <c r="I230" i="4"/>
  <c r="H230" i="4"/>
  <c r="L229" i="4"/>
  <c r="K229" i="4"/>
  <c r="J229" i="4"/>
  <c r="I229" i="4"/>
  <c r="H229" i="4"/>
  <c r="L228" i="4"/>
  <c r="K228" i="4"/>
  <c r="J228" i="4"/>
  <c r="I228" i="4"/>
  <c r="H228" i="4"/>
  <c r="L227" i="4"/>
  <c r="K227" i="4"/>
  <c r="J227" i="4"/>
  <c r="I227" i="4"/>
  <c r="H227" i="4"/>
  <c r="L226" i="4"/>
  <c r="K226" i="4"/>
  <c r="J226" i="4"/>
  <c r="I226" i="4"/>
  <c r="H226" i="4"/>
  <c r="L225" i="4"/>
  <c r="K225" i="4"/>
  <c r="J225" i="4"/>
  <c r="I225" i="4"/>
  <c r="H225" i="4"/>
  <c r="L224" i="4"/>
  <c r="K224" i="4"/>
  <c r="J224" i="4"/>
  <c r="I224" i="4"/>
  <c r="H224" i="4"/>
  <c r="L223" i="4"/>
  <c r="K223" i="4"/>
  <c r="J223" i="4"/>
  <c r="I223" i="4"/>
  <c r="H223" i="4"/>
  <c r="L222" i="4"/>
  <c r="K222" i="4"/>
  <c r="J222" i="4"/>
  <c r="I222" i="4"/>
  <c r="H222" i="4"/>
  <c r="L221" i="4"/>
  <c r="K221" i="4"/>
  <c r="J221" i="4"/>
  <c r="I221" i="4"/>
  <c r="H221" i="4"/>
  <c r="L220" i="4"/>
  <c r="K220" i="4"/>
  <c r="J220" i="4"/>
  <c r="I220" i="4"/>
  <c r="H220" i="4"/>
  <c r="L219" i="4"/>
  <c r="K219" i="4"/>
  <c r="J219" i="4"/>
  <c r="I219" i="4"/>
  <c r="H219" i="4"/>
  <c r="L218" i="4"/>
  <c r="K218" i="4"/>
  <c r="J218" i="4"/>
  <c r="I218" i="4"/>
  <c r="H218" i="4"/>
  <c r="L217" i="4"/>
  <c r="K217" i="4"/>
  <c r="J217" i="4"/>
  <c r="I217" i="4"/>
  <c r="H217" i="4"/>
  <c r="L216" i="4"/>
  <c r="K216" i="4"/>
  <c r="J216" i="4"/>
  <c r="I216" i="4"/>
  <c r="H216" i="4"/>
  <c r="L215" i="4"/>
  <c r="K215" i="4"/>
  <c r="J215" i="4"/>
  <c r="I215" i="4"/>
  <c r="H215" i="4"/>
  <c r="L214" i="4"/>
  <c r="K214" i="4"/>
  <c r="J214" i="4"/>
  <c r="I214" i="4"/>
  <c r="H214" i="4"/>
  <c r="L213" i="4"/>
  <c r="K213" i="4"/>
  <c r="J213" i="4"/>
  <c r="I213" i="4"/>
  <c r="H213" i="4"/>
  <c r="L212" i="4"/>
  <c r="K212" i="4"/>
  <c r="J212" i="4"/>
  <c r="I212" i="4"/>
  <c r="H212" i="4"/>
  <c r="L211" i="4"/>
  <c r="K211" i="4"/>
  <c r="J211" i="4"/>
  <c r="I211" i="4"/>
  <c r="H211" i="4"/>
  <c r="L210" i="4"/>
  <c r="K210" i="4"/>
  <c r="J210" i="4"/>
  <c r="I210" i="4"/>
  <c r="H210" i="4"/>
  <c r="L209" i="4"/>
  <c r="K209" i="4"/>
  <c r="J209" i="4"/>
  <c r="I209" i="4"/>
  <c r="H209" i="4"/>
  <c r="L208" i="4"/>
  <c r="K208" i="4"/>
  <c r="J208" i="4"/>
  <c r="I208" i="4"/>
  <c r="H208" i="4"/>
  <c r="L207" i="4"/>
  <c r="K207" i="4"/>
  <c r="J207" i="4"/>
  <c r="I207" i="4"/>
  <c r="H207" i="4"/>
  <c r="L206" i="4"/>
  <c r="K206" i="4"/>
  <c r="J206" i="4"/>
  <c r="I206" i="4"/>
  <c r="H206" i="4"/>
  <c r="L205" i="4"/>
  <c r="K205" i="4"/>
  <c r="J205" i="4"/>
  <c r="I205" i="4"/>
  <c r="H205" i="4"/>
  <c r="L204" i="4"/>
  <c r="K204" i="4"/>
  <c r="J204" i="4"/>
  <c r="I204" i="4"/>
  <c r="H204" i="4"/>
  <c r="L203" i="4"/>
  <c r="K203" i="4"/>
  <c r="J203" i="4"/>
  <c r="I203" i="4"/>
  <c r="H203" i="4"/>
  <c r="L202" i="4"/>
  <c r="K202" i="4"/>
  <c r="J202" i="4"/>
  <c r="I202" i="4"/>
  <c r="H202" i="4"/>
  <c r="L201" i="4"/>
  <c r="K201" i="4"/>
  <c r="J201" i="4"/>
  <c r="I201" i="4"/>
  <c r="H201" i="4"/>
  <c r="L200" i="4"/>
  <c r="K200" i="4"/>
  <c r="J200" i="4"/>
  <c r="I200" i="4"/>
  <c r="H200" i="4"/>
  <c r="L199" i="4"/>
  <c r="K199" i="4"/>
  <c r="J199" i="4"/>
  <c r="I199" i="4"/>
  <c r="H199" i="4"/>
  <c r="L198" i="4"/>
  <c r="K198" i="4"/>
  <c r="J198" i="4"/>
  <c r="I198" i="4"/>
  <c r="H198" i="4"/>
  <c r="L197" i="4"/>
  <c r="K197" i="4"/>
  <c r="J197" i="4"/>
  <c r="I197" i="4"/>
  <c r="H197" i="4"/>
  <c r="L196" i="4"/>
  <c r="K196" i="4"/>
  <c r="J196" i="4"/>
  <c r="I196" i="4"/>
  <c r="H196" i="4"/>
  <c r="L195" i="4"/>
  <c r="K195" i="4"/>
  <c r="J195" i="4"/>
  <c r="I195" i="4"/>
  <c r="H195" i="4"/>
  <c r="L194" i="4"/>
  <c r="K194" i="4"/>
  <c r="J194" i="4"/>
  <c r="I194" i="4"/>
  <c r="H194" i="4"/>
  <c r="L193" i="4"/>
  <c r="K193" i="4"/>
  <c r="J193" i="4"/>
  <c r="I193" i="4"/>
  <c r="H193" i="4"/>
  <c r="L192" i="4"/>
  <c r="K192" i="4"/>
  <c r="J192" i="4"/>
  <c r="I192" i="4"/>
  <c r="H192" i="4"/>
  <c r="L191" i="4"/>
  <c r="K191" i="4"/>
  <c r="J191" i="4"/>
  <c r="I191" i="4"/>
  <c r="H191" i="4"/>
  <c r="L190" i="4"/>
  <c r="K190" i="4"/>
  <c r="J190" i="4"/>
  <c r="I190" i="4"/>
  <c r="H190" i="4"/>
  <c r="L189" i="4"/>
  <c r="K189" i="4"/>
  <c r="J189" i="4"/>
  <c r="I189" i="4"/>
  <c r="H189" i="4"/>
  <c r="L188" i="4"/>
  <c r="K188" i="4"/>
  <c r="J188" i="4"/>
  <c r="I188" i="4"/>
  <c r="H188" i="4"/>
  <c r="L187" i="4"/>
  <c r="K187" i="4"/>
  <c r="J187" i="4"/>
  <c r="I187" i="4"/>
  <c r="H187" i="4"/>
  <c r="L186" i="4"/>
  <c r="K186" i="4"/>
  <c r="J186" i="4"/>
  <c r="I186" i="4"/>
  <c r="H186" i="4"/>
  <c r="L185" i="4"/>
  <c r="K185" i="4"/>
  <c r="J185" i="4"/>
  <c r="I185" i="4"/>
  <c r="H185" i="4"/>
  <c r="L184" i="4"/>
  <c r="K184" i="4"/>
  <c r="J184" i="4"/>
  <c r="I184" i="4"/>
  <c r="H184" i="4"/>
  <c r="L183" i="4"/>
  <c r="K183" i="4"/>
  <c r="J183" i="4"/>
  <c r="I183" i="4"/>
  <c r="H183" i="4"/>
  <c r="L182" i="4"/>
  <c r="K182" i="4"/>
  <c r="J182" i="4"/>
  <c r="I182" i="4"/>
  <c r="H182" i="4"/>
  <c r="L181" i="4"/>
  <c r="K181" i="4"/>
  <c r="J181" i="4"/>
  <c r="I181" i="4"/>
  <c r="H181" i="4"/>
  <c r="L180" i="4"/>
  <c r="K180" i="4"/>
  <c r="J180" i="4"/>
  <c r="I180" i="4"/>
  <c r="H180" i="4"/>
  <c r="L179" i="4"/>
  <c r="K179" i="4"/>
  <c r="J179" i="4"/>
  <c r="I179" i="4"/>
  <c r="H179" i="4"/>
  <c r="L178" i="4"/>
  <c r="K178" i="4"/>
  <c r="J178" i="4"/>
  <c r="I178" i="4"/>
  <c r="H178" i="4"/>
  <c r="L177" i="4"/>
  <c r="K177" i="4"/>
  <c r="J177" i="4"/>
  <c r="I177" i="4"/>
  <c r="H177" i="4"/>
  <c r="L176" i="4"/>
  <c r="K176" i="4"/>
  <c r="J176" i="4"/>
  <c r="I176" i="4"/>
  <c r="H176" i="4"/>
  <c r="L175" i="4"/>
  <c r="K175" i="4"/>
  <c r="J175" i="4"/>
  <c r="I175" i="4"/>
  <c r="H175" i="4"/>
  <c r="L174" i="4"/>
  <c r="K174" i="4"/>
  <c r="J174" i="4"/>
  <c r="I174" i="4"/>
  <c r="H174" i="4"/>
  <c r="L173" i="4"/>
  <c r="K173" i="4"/>
  <c r="J173" i="4"/>
  <c r="I173" i="4"/>
  <c r="H173" i="4"/>
  <c r="L172" i="4"/>
  <c r="K172" i="4"/>
  <c r="J172" i="4"/>
  <c r="I172" i="4"/>
  <c r="H172" i="4"/>
  <c r="L171" i="4"/>
  <c r="K171" i="4"/>
  <c r="J171" i="4"/>
  <c r="I171" i="4"/>
  <c r="H171" i="4"/>
  <c r="L170" i="4"/>
  <c r="K170" i="4"/>
  <c r="J170" i="4"/>
  <c r="I170" i="4"/>
  <c r="H170" i="4"/>
  <c r="L169" i="4"/>
  <c r="K169" i="4"/>
  <c r="J169" i="4"/>
  <c r="I169" i="4"/>
  <c r="H169" i="4"/>
  <c r="L168" i="4"/>
  <c r="K168" i="4"/>
  <c r="J168" i="4"/>
  <c r="I168" i="4"/>
  <c r="H168" i="4"/>
  <c r="L167" i="4"/>
  <c r="K167" i="4"/>
  <c r="J167" i="4"/>
  <c r="I167" i="4"/>
  <c r="H167" i="4"/>
  <c r="L166" i="4"/>
  <c r="K166" i="4"/>
  <c r="J166" i="4"/>
  <c r="I166" i="4"/>
  <c r="H166" i="4"/>
  <c r="L165" i="4"/>
  <c r="K165" i="4"/>
  <c r="J165" i="4"/>
  <c r="I165" i="4"/>
  <c r="H165" i="4"/>
  <c r="L164" i="4"/>
  <c r="K164" i="4"/>
  <c r="J164" i="4"/>
  <c r="I164" i="4"/>
  <c r="H164" i="4"/>
  <c r="L163" i="4"/>
  <c r="K163" i="4"/>
  <c r="J163" i="4"/>
  <c r="I163" i="4"/>
  <c r="H163" i="4"/>
  <c r="L162" i="4"/>
  <c r="K162" i="4"/>
  <c r="J162" i="4"/>
  <c r="I162" i="4"/>
  <c r="H162" i="4"/>
  <c r="L161" i="4"/>
  <c r="K161" i="4"/>
  <c r="J161" i="4"/>
  <c r="I161" i="4"/>
  <c r="H161" i="4"/>
  <c r="L160" i="4"/>
  <c r="K160" i="4"/>
  <c r="J160" i="4"/>
  <c r="I160" i="4"/>
  <c r="H160" i="4"/>
  <c r="L159" i="4"/>
  <c r="K159" i="4"/>
  <c r="J159" i="4"/>
  <c r="I159" i="4"/>
  <c r="H159" i="4"/>
  <c r="L158" i="4"/>
  <c r="K158" i="4"/>
  <c r="J158" i="4"/>
  <c r="I158" i="4"/>
  <c r="H158" i="4"/>
  <c r="L157" i="4"/>
  <c r="K157" i="4"/>
  <c r="J157" i="4"/>
  <c r="I157" i="4"/>
  <c r="H157" i="4"/>
  <c r="L156" i="4"/>
  <c r="K156" i="4"/>
  <c r="J156" i="4"/>
  <c r="I156" i="4"/>
  <c r="H156" i="4"/>
  <c r="L155" i="4"/>
  <c r="K155" i="4"/>
  <c r="J155" i="4"/>
  <c r="I155" i="4"/>
  <c r="H155" i="4"/>
  <c r="L154" i="4"/>
  <c r="K154" i="4"/>
  <c r="J154" i="4"/>
  <c r="I154" i="4"/>
  <c r="H154" i="4"/>
  <c r="L153" i="4"/>
  <c r="K153" i="4"/>
  <c r="J153" i="4"/>
  <c r="I153" i="4"/>
  <c r="H153" i="4"/>
  <c r="L152" i="4"/>
  <c r="K152" i="4"/>
  <c r="J152" i="4"/>
  <c r="I152" i="4"/>
  <c r="H152" i="4"/>
  <c r="L151" i="4"/>
  <c r="K151" i="4"/>
  <c r="J151" i="4"/>
  <c r="I151" i="4"/>
  <c r="H151" i="4"/>
  <c r="L150" i="4"/>
  <c r="K150" i="4"/>
  <c r="J150" i="4"/>
  <c r="I150" i="4"/>
  <c r="H150" i="4"/>
  <c r="L149" i="4"/>
  <c r="K149" i="4"/>
  <c r="J149" i="4"/>
  <c r="I149" i="4"/>
  <c r="H149" i="4"/>
  <c r="L148" i="4"/>
  <c r="K148" i="4"/>
  <c r="J148" i="4"/>
  <c r="I148" i="4"/>
  <c r="H148" i="4"/>
  <c r="L147" i="4"/>
  <c r="K147" i="4"/>
  <c r="J147" i="4"/>
  <c r="I147" i="4"/>
  <c r="H147" i="4"/>
  <c r="L146" i="4"/>
  <c r="K146" i="4"/>
  <c r="J146" i="4"/>
  <c r="I146" i="4"/>
  <c r="H146" i="4"/>
  <c r="L145" i="4"/>
  <c r="K145" i="4"/>
  <c r="J145" i="4"/>
  <c r="I145" i="4"/>
  <c r="H145" i="4"/>
  <c r="L144" i="4"/>
  <c r="K144" i="4"/>
  <c r="J144" i="4"/>
  <c r="I144" i="4"/>
  <c r="H144" i="4"/>
  <c r="L143" i="4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  <c r="H139" i="4"/>
  <c r="L138" i="4"/>
  <c r="K138" i="4"/>
  <c r="J138" i="4"/>
  <c r="I138" i="4"/>
  <c r="H138" i="4"/>
  <c r="L137" i="4"/>
  <c r="K137" i="4"/>
  <c r="J137" i="4"/>
  <c r="I137" i="4"/>
  <c r="H137" i="4"/>
  <c r="L136" i="4"/>
  <c r="K136" i="4"/>
  <c r="J136" i="4"/>
  <c r="I136" i="4"/>
  <c r="H136" i="4"/>
  <c r="L135" i="4"/>
  <c r="K135" i="4"/>
  <c r="J135" i="4"/>
  <c r="I135" i="4"/>
  <c r="H135" i="4"/>
  <c r="L134" i="4"/>
  <c r="K134" i="4"/>
  <c r="J134" i="4"/>
  <c r="I134" i="4"/>
  <c r="H134" i="4"/>
  <c r="L133" i="4"/>
  <c r="K133" i="4"/>
  <c r="J133" i="4"/>
  <c r="I133" i="4"/>
  <c r="H133" i="4"/>
  <c r="L132" i="4"/>
  <c r="K132" i="4"/>
  <c r="J132" i="4"/>
  <c r="I132" i="4"/>
  <c r="H132" i="4"/>
  <c r="L131" i="4"/>
  <c r="K131" i="4"/>
  <c r="J131" i="4"/>
  <c r="I131" i="4"/>
  <c r="H131" i="4"/>
  <c r="L130" i="4"/>
  <c r="K130" i="4"/>
  <c r="J130" i="4"/>
  <c r="I130" i="4"/>
  <c r="H130" i="4"/>
  <c r="L129" i="4"/>
  <c r="K129" i="4"/>
  <c r="J129" i="4"/>
  <c r="I129" i="4"/>
  <c r="H129" i="4"/>
  <c r="L128" i="4"/>
  <c r="K128" i="4"/>
  <c r="J128" i="4"/>
  <c r="I128" i="4"/>
  <c r="H128" i="4"/>
  <c r="L127" i="4"/>
  <c r="K127" i="4"/>
  <c r="J127" i="4"/>
  <c r="I127" i="4"/>
  <c r="H127" i="4"/>
  <c r="L126" i="4"/>
  <c r="K126" i="4"/>
  <c r="J126" i="4"/>
  <c r="I126" i="4"/>
  <c r="H126" i="4"/>
  <c r="L125" i="4"/>
  <c r="K125" i="4"/>
  <c r="J125" i="4"/>
  <c r="I125" i="4"/>
  <c r="H125" i="4"/>
  <c r="L124" i="4"/>
  <c r="K124" i="4"/>
  <c r="J124" i="4"/>
  <c r="I124" i="4"/>
  <c r="H124" i="4"/>
  <c r="L123" i="4"/>
  <c r="K123" i="4"/>
  <c r="J123" i="4"/>
  <c r="I123" i="4"/>
  <c r="H123" i="4"/>
  <c r="L122" i="4"/>
  <c r="K122" i="4"/>
  <c r="J122" i="4"/>
  <c r="I122" i="4"/>
  <c r="H122" i="4"/>
  <c r="L121" i="4"/>
  <c r="K121" i="4"/>
  <c r="J121" i="4"/>
  <c r="I121" i="4"/>
  <c r="H121" i="4"/>
  <c r="L120" i="4"/>
  <c r="K120" i="4"/>
  <c r="J120" i="4"/>
  <c r="I120" i="4"/>
  <c r="H120" i="4"/>
  <c r="L119" i="4"/>
  <c r="K119" i="4"/>
  <c r="J119" i="4"/>
  <c r="I119" i="4"/>
  <c r="H119" i="4"/>
  <c r="L118" i="4"/>
  <c r="K118" i="4"/>
  <c r="J118" i="4"/>
  <c r="I118" i="4"/>
  <c r="H118" i="4"/>
  <c r="L117" i="4"/>
  <c r="K117" i="4"/>
  <c r="J117" i="4"/>
  <c r="I117" i="4"/>
  <c r="H117" i="4"/>
  <c r="L116" i="4"/>
  <c r="K116" i="4"/>
  <c r="J116" i="4"/>
  <c r="I116" i="4"/>
  <c r="H116" i="4"/>
  <c r="L115" i="4"/>
  <c r="K115" i="4"/>
  <c r="J115" i="4"/>
  <c r="I115" i="4"/>
  <c r="H115" i="4"/>
  <c r="L114" i="4"/>
  <c r="K114" i="4"/>
  <c r="J114" i="4"/>
  <c r="I114" i="4"/>
  <c r="H114" i="4"/>
  <c r="L113" i="4"/>
  <c r="K113" i="4"/>
  <c r="J113" i="4"/>
  <c r="I113" i="4"/>
  <c r="H113" i="4"/>
  <c r="L112" i="4"/>
  <c r="K112" i="4"/>
  <c r="J112" i="4"/>
  <c r="I112" i="4"/>
  <c r="H112" i="4"/>
  <c r="L111" i="4"/>
  <c r="K111" i="4"/>
  <c r="J111" i="4"/>
  <c r="I111" i="4"/>
  <c r="H111" i="4"/>
  <c r="L110" i="4"/>
  <c r="K110" i="4"/>
  <c r="J110" i="4"/>
  <c r="I110" i="4"/>
  <c r="H110" i="4"/>
  <c r="L109" i="4"/>
  <c r="K109" i="4"/>
  <c r="J109" i="4"/>
  <c r="I109" i="4"/>
  <c r="H109" i="4"/>
  <c r="L108" i="4"/>
  <c r="K108" i="4"/>
  <c r="J108" i="4"/>
  <c r="I108" i="4"/>
  <c r="H108" i="4"/>
  <c r="L107" i="4"/>
  <c r="K107" i="4"/>
  <c r="J107" i="4"/>
  <c r="I107" i="4"/>
  <c r="H107" i="4"/>
  <c r="L106" i="4"/>
  <c r="K106" i="4"/>
  <c r="J106" i="4"/>
  <c r="I106" i="4"/>
  <c r="H106" i="4"/>
  <c r="L105" i="4"/>
  <c r="K105" i="4"/>
  <c r="J105" i="4"/>
  <c r="I105" i="4"/>
  <c r="H105" i="4"/>
  <c r="L104" i="4"/>
  <c r="K104" i="4"/>
  <c r="J104" i="4"/>
  <c r="I104" i="4"/>
  <c r="H104" i="4"/>
  <c r="L103" i="4"/>
  <c r="K103" i="4"/>
  <c r="J103" i="4"/>
  <c r="I103" i="4"/>
  <c r="H103" i="4"/>
  <c r="L102" i="4"/>
  <c r="K102" i="4"/>
  <c r="J102" i="4"/>
  <c r="I102" i="4"/>
  <c r="H102" i="4"/>
  <c r="L101" i="4"/>
  <c r="K101" i="4"/>
  <c r="J101" i="4"/>
  <c r="I101" i="4"/>
  <c r="H101" i="4"/>
  <c r="L100" i="4"/>
  <c r="K100" i="4"/>
  <c r="J100" i="4"/>
  <c r="I100" i="4"/>
  <c r="H100" i="4"/>
  <c r="L99" i="4"/>
  <c r="K99" i="4"/>
  <c r="J99" i="4"/>
  <c r="I99" i="4"/>
  <c r="H99" i="4"/>
  <c r="L98" i="4"/>
  <c r="K98" i="4"/>
  <c r="J98" i="4"/>
  <c r="I98" i="4"/>
  <c r="H98" i="4"/>
  <c r="L97" i="4"/>
  <c r="K97" i="4"/>
  <c r="J97" i="4"/>
  <c r="I97" i="4"/>
  <c r="H97" i="4"/>
  <c r="L96" i="4"/>
  <c r="K96" i="4"/>
  <c r="J96" i="4"/>
  <c r="I96" i="4"/>
  <c r="H96" i="4"/>
  <c r="L95" i="4"/>
  <c r="K95" i="4"/>
  <c r="J95" i="4"/>
  <c r="I95" i="4"/>
  <c r="H95" i="4"/>
  <c r="L94" i="4"/>
  <c r="K94" i="4"/>
  <c r="J94" i="4"/>
  <c r="I94" i="4"/>
  <c r="H94" i="4"/>
  <c r="L93" i="4"/>
  <c r="K93" i="4"/>
  <c r="J93" i="4"/>
  <c r="I93" i="4"/>
  <c r="H93" i="4"/>
  <c r="L92" i="4"/>
  <c r="K92" i="4"/>
  <c r="J92" i="4"/>
  <c r="I92" i="4"/>
  <c r="H92" i="4"/>
  <c r="L91" i="4"/>
  <c r="K91" i="4"/>
  <c r="J91" i="4"/>
  <c r="I91" i="4"/>
  <c r="H91" i="4"/>
  <c r="L90" i="4"/>
  <c r="K90" i="4"/>
  <c r="J90" i="4"/>
  <c r="I90" i="4"/>
  <c r="H90" i="4"/>
  <c r="L89" i="4"/>
  <c r="K89" i="4"/>
  <c r="J89" i="4"/>
  <c r="I89" i="4"/>
  <c r="H89" i="4"/>
  <c r="L88" i="4"/>
  <c r="K88" i="4"/>
  <c r="J88" i="4"/>
  <c r="I88" i="4"/>
  <c r="H88" i="4"/>
  <c r="L87" i="4"/>
  <c r="K87" i="4"/>
  <c r="J87" i="4"/>
  <c r="I87" i="4"/>
  <c r="H87" i="4"/>
  <c r="L86" i="4"/>
  <c r="K86" i="4"/>
  <c r="J86" i="4"/>
  <c r="I86" i="4"/>
  <c r="H86" i="4"/>
  <c r="L85" i="4"/>
  <c r="K85" i="4"/>
  <c r="J85" i="4"/>
  <c r="I85" i="4"/>
  <c r="H85" i="4"/>
  <c r="L84" i="4"/>
  <c r="K84" i="4"/>
  <c r="J84" i="4"/>
  <c r="I84" i="4"/>
  <c r="H84" i="4"/>
  <c r="L83" i="4"/>
  <c r="K83" i="4"/>
  <c r="J83" i="4"/>
  <c r="I83" i="4"/>
  <c r="H83" i="4"/>
  <c r="L82" i="4"/>
  <c r="K82" i="4"/>
  <c r="J82" i="4"/>
  <c r="I82" i="4"/>
  <c r="H82" i="4"/>
  <c r="L81" i="4"/>
  <c r="K81" i="4"/>
  <c r="J81" i="4"/>
  <c r="I81" i="4"/>
  <c r="H81" i="4"/>
  <c r="L80" i="4"/>
  <c r="K80" i="4"/>
  <c r="J80" i="4"/>
  <c r="I80" i="4"/>
  <c r="H80" i="4"/>
  <c r="L79" i="4"/>
  <c r="K79" i="4"/>
  <c r="J79" i="4"/>
  <c r="I79" i="4"/>
  <c r="H79" i="4"/>
  <c r="L78" i="4"/>
  <c r="K78" i="4"/>
  <c r="J78" i="4"/>
  <c r="I78" i="4"/>
  <c r="H78" i="4"/>
  <c r="L77" i="4"/>
  <c r="K77" i="4"/>
  <c r="J77" i="4"/>
  <c r="I77" i="4"/>
  <c r="H77" i="4"/>
  <c r="L76" i="4"/>
  <c r="K76" i="4"/>
  <c r="J76" i="4"/>
  <c r="I76" i="4"/>
  <c r="H76" i="4"/>
  <c r="L75" i="4"/>
  <c r="K75" i="4"/>
  <c r="J75" i="4"/>
  <c r="I75" i="4"/>
  <c r="H75" i="4"/>
  <c r="L74" i="4"/>
  <c r="K74" i="4"/>
  <c r="J74" i="4"/>
  <c r="I74" i="4"/>
  <c r="H74" i="4"/>
  <c r="L73" i="4"/>
  <c r="K73" i="4"/>
  <c r="J73" i="4"/>
  <c r="I73" i="4"/>
  <c r="H73" i="4"/>
  <c r="L72" i="4"/>
  <c r="K72" i="4"/>
  <c r="J72" i="4"/>
  <c r="I72" i="4"/>
  <c r="H72" i="4"/>
  <c r="L71" i="4"/>
  <c r="K71" i="4"/>
  <c r="J71" i="4"/>
  <c r="I71" i="4"/>
  <c r="H71" i="4"/>
  <c r="L70" i="4"/>
  <c r="K70" i="4"/>
  <c r="J70" i="4"/>
  <c r="I70" i="4"/>
  <c r="H70" i="4"/>
  <c r="L69" i="4"/>
  <c r="K69" i="4"/>
  <c r="J69" i="4"/>
  <c r="I69" i="4"/>
  <c r="H69" i="4"/>
  <c r="L68" i="4"/>
  <c r="K68" i="4"/>
  <c r="J68" i="4"/>
  <c r="I68" i="4"/>
  <c r="H68" i="4"/>
  <c r="L67" i="4"/>
  <c r="K67" i="4"/>
  <c r="J67" i="4"/>
  <c r="I67" i="4"/>
  <c r="H67" i="4"/>
  <c r="L66" i="4"/>
  <c r="K66" i="4"/>
  <c r="J66" i="4"/>
  <c r="I66" i="4"/>
  <c r="H66" i="4"/>
  <c r="L65" i="4"/>
  <c r="K65" i="4"/>
  <c r="J65" i="4"/>
  <c r="I65" i="4"/>
  <c r="H65" i="4"/>
  <c r="L64" i="4"/>
  <c r="K64" i="4"/>
  <c r="J64" i="4"/>
  <c r="I64" i="4"/>
  <c r="H64" i="4"/>
  <c r="L63" i="4"/>
  <c r="K63" i="4"/>
  <c r="J63" i="4"/>
  <c r="I63" i="4"/>
  <c r="H63" i="4"/>
  <c r="L62" i="4"/>
  <c r="K62" i="4"/>
  <c r="J62" i="4"/>
  <c r="I62" i="4"/>
  <c r="H62" i="4"/>
  <c r="L61" i="4"/>
  <c r="K61" i="4"/>
  <c r="J61" i="4"/>
  <c r="I61" i="4"/>
  <c r="H61" i="4"/>
  <c r="L60" i="4"/>
  <c r="K60" i="4"/>
  <c r="J60" i="4"/>
  <c r="I60" i="4"/>
  <c r="H60" i="4"/>
  <c r="L59" i="4"/>
  <c r="K59" i="4"/>
  <c r="J59" i="4"/>
  <c r="I59" i="4"/>
  <c r="H59" i="4"/>
  <c r="L58" i="4"/>
  <c r="K58" i="4"/>
  <c r="J58" i="4"/>
  <c r="I58" i="4"/>
  <c r="H58" i="4"/>
  <c r="L57" i="4"/>
  <c r="K57" i="4"/>
  <c r="J57" i="4"/>
  <c r="I57" i="4"/>
  <c r="H57" i="4"/>
  <c r="L56" i="4"/>
  <c r="K56" i="4"/>
  <c r="J56" i="4"/>
  <c r="I56" i="4"/>
  <c r="H56" i="4"/>
  <c r="L55" i="4"/>
  <c r="K55" i="4"/>
  <c r="J55" i="4"/>
  <c r="I55" i="4"/>
  <c r="H55" i="4"/>
  <c r="L54" i="4"/>
  <c r="K54" i="4"/>
  <c r="J54" i="4"/>
  <c r="I54" i="4"/>
  <c r="H54" i="4"/>
  <c r="L53" i="4"/>
  <c r="K53" i="4"/>
  <c r="J53" i="4"/>
  <c r="I53" i="4"/>
  <c r="H53" i="4"/>
  <c r="L52" i="4"/>
  <c r="K52" i="4"/>
  <c r="J52" i="4"/>
  <c r="I52" i="4"/>
  <c r="H52" i="4"/>
  <c r="L51" i="4"/>
  <c r="K51" i="4"/>
  <c r="J51" i="4"/>
  <c r="I51" i="4"/>
  <c r="H51" i="4"/>
  <c r="L50" i="4"/>
  <c r="K50" i="4"/>
  <c r="J50" i="4"/>
  <c r="I50" i="4"/>
  <c r="H50" i="4"/>
  <c r="L49" i="4"/>
  <c r="K49" i="4"/>
  <c r="J49" i="4"/>
  <c r="I49" i="4"/>
  <c r="H49" i="4"/>
  <c r="L48" i="4"/>
  <c r="K48" i="4"/>
  <c r="J48" i="4"/>
  <c r="I48" i="4"/>
  <c r="H48" i="4"/>
  <c r="L47" i="4"/>
  <c r="K47" i="4"/>
  <c r="J47" i="4"/>
  <c r="I47" i="4"/>
  <c r="H47" i="4"/>
  <c r="L46" i="4"/>
  <c r="K46" i="4"/>
  <c r="J46" i="4"/>
  <c r="I46" i="4"/>
  <c r="H46" i="4"/>
  <c r="L45" i="4"/>
  <c r="K45" i="4"/>
  <c r="J45" i="4"/>
  <c r="I45" i="4"/>
  <c r="H45" i="4"/>
  <c r="L44" i="4"/>
  <c r="K44" i="4"/>
  <c r="J44" i="4"/>
  <c r="I44" i="4"/>
  <c r="H44" i="4"/>
  <c r="L43" i="4"/>
  <c r="K43" i="4"/>
  <c r="J43" i="4"/>
  <c r="I43" i="4"/>
  <c r="H43" i="4"/>
  <c r="L42" i="4"/>
  <c r="K42" i="4"/>
  <c r="J42" i="4"/>
  <c r="I42" i="4"/>
  <c r="H42" i="4"/>
  <c r="L41" i="4"/>
  <c r="K41" i="4"/>
  <c r="J41" i="4"/>
  <c r="I41" i="4"/>
  <c r="H41" i="4"/>
  <c r="L40" i="4"/>
  <c r="K40" i="4"/>
  <c r="J40" i="4"/>
  <c r="I40" i="4"/>
  <c r="H40" i="4"/>
  <c r="L39" i="4"/>
  <c r="K39" i="4"/>
  <c r="J39" i="4"/>
  <c r="I39" i="4"/>
  <c r="H39" i="4"/>
  <c r="L38" i="4"/>
  <c r="K38" i="4"/>
  <c r="J38" i="4"/>
  <c r="I38" i="4"/>
  <c r="H38" i="4"/>
  <c r="L37" i="4"/>
  <c r="K37" i="4"/>
  <c r="J37" i="4"/>
  <c r="I37" i="4"/>
  <c r="H37" i="4"/>
  <c r="L36" i="4"/>
  <c r="K36" i="4"/>
  <c r="J36" i="4"/>
  <c r="I36" i="4"/>
  <c r="H36" i="4"/>
  <c r="L35" i="4"/>
  <c r="K35" i="4"/>
  <c r="J35" i="4"/>
  <c r="I35" i="4"/>
  <c r="H35" i="4"/>
  <c r="L34" i="4"/>
  <c r="K34" i="4"/>
  <c r="J34" i="4"/>
  <c r="I34" i="4"/>
  <c r="H34" i="4"/>
  <c r="L33" i="4"/>
  <c r="K33" i="4"/>
  <c r="J33" i="4"/>
  <c r="I33" i="4"/>
  <c r="H33" i="4"/>
  <c r="L32" i="4"/>
  <c r="K32" i="4"/>
  <c r="J32" i="4"/>
  <c r="I32" i="4"/>
  <c r="H32" i="4"/>
  <c r="L31" i="4"/>
  <c r="K31" i="4"/>
  <c r="J31" i="4"/>
  <c r="I31" i="4"/>
  <c r="H31" i="4"/>
  <c r="L30" i="4"/>
  <c r="K30" i="4"/>
  <c r="J30" i="4"/>
  <c r="I30" i="4"/>
  <c r="H30" i="4"/>
  <c r="L29" i="4"/>
  <c r="K29" i="4"/>
  <c r="J29" i="4"/>
  <c r="I29" i="4"/>
  <c r="H29" i="4"/>
  <c r="L28" i="4"/>
  <c r="K28" i="4"/>
  <c r="J28" i="4"/>
  <c r="I28" i="4"/>
  <c r="H28" i="4"/>
  <c r="L27" i="4"/>
  <c r="K27" i="4"/>
  <c r="J27" i="4"/>
  <c r="I27" i="4"/>
  <c r="H27" i="4"/>
  <c r="L26" i="4"/>
  <c r="K26" i="4"/>
  <c r="J26" i="4"/>
  <c r="I26" i="4"/>
  <c r="H26" i="4"/>
  <c r="L25" i="4"/>
  <c r="K25" i="4"/>
  <c r="J25" i="4"/>
  <c r="I25" i="4"/>
  <c r="H25" i="4"/>
  <c r="L24" i="4"/>
  <c r="K24" i="4"/>
  <c r="J24" i="4"/>
  <c r="I24" i="4"/>
  <c r="H24" i="4"/>
  <c r="L23" i="4"/>
  <c r="K23" i="4"/>
  <c r="J23" i="4"/>
  <c r="I23" i="4"/>
  <c r="H23" i="4"/>
  <c r="L22" i="4"/>
  <c r="K22" i="4"/>
  <c r="J22" i="4"/>
  <c r="I22" i="4"/>
  <c r="H22" i="4"/>
  <c r="U54" i="3"/>
  <c r="U53" i="3"/>
  <c r="U52" i="3"/>
  <c r="R51" i="3"/>
  <c r="X51" i="3" s="1"/>
  <c r="P51" i="3"/>
  <c r="V51" i="3" s="1"/>
  <c r="P51" i="3" a="1"/>
  <c r="Q51" i="3" s="1"/>
  <c r="W51" i="3" s="1"/>
  <c r="U45" i="3"/>
  <c r="T45" i="3" a="1"/>
  <c r="O47" i="3"/>
  <c r="U47" i="3" s="1"/>
  <c r="O45" i="3"/>
  <c r="O45" i="3" a="1"/>
  <c r="O46" i="3" s="1"/>
  <c r="U46" i="3" s="1"/>
  <c r="X44" i="3"/>
  <c r="W44" i="3"/>
  <c r="V44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G4" i="3"/>
  <c r="F4" i="3"/>
  <c r="E4" i="3"/>
  <c r="G3" i="3"/>
  <c r="F3" i="3"/>
  <c r="E3" i="3"/>
  <c r="AE58" i="2"/>
  <c r="AE57" i="2"/>
  <c r="AD44" i="2" a="1"/>
  <c r="AD44" i="2"/>
  <c r="AE44" i="2"/>
  <c r="AF44" i="2"/>
  <c r="AG44" i="2"/>
  <c r="AH44" i="2"/>
  <c r="AI44" i="2"/>
  <c r="AJ44" i="2"/>
  <c r="AF48" i="2"/>
  <c r="AG48" i="2"/>
  <c r="AH48" i="2"/>
  <c r="AI48" i="2"/>
  <c r="AJ48" i="2"/>
  <c r="AK48" i="2"/>
  <c r="AF49" i="2"/>
  <c r="AG49" i="2"/>
  <c r="AH49" i="2"/>
  <c r="AI49" i="2"/>
  <c r="AJ49" i="2"/>
  <c r="AK49" i="2"/>
  <c r="AF50" i="2"/>
  <c r="AG50" i="2"/>
  <c r="AH50" i="2"/>
  <c r="AI50" i="2"/>
  <c r="AJ50" i="2"/>
  <c r="AK50" i="2"/>
  <c r="AF51" i="2"/>
  <c r="AG51" i="2"/>
  <c r="AH51" i="2"/>
  <c r="AI51" i="2"/>
  <c r="AJ51" i="2"/>
  <c r="AK51" i="2"/>
  <c r="AF52" i="2"/>
  <c r="AG52" i="2"/>
  <c r="AH52" i="2"/>
  <c r="AI52" i="2"/>
  <c r="AJ52" i="2"/>
  <c r="AK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E49" i="2"/>
  <c r="AE50" i="2"/>
  <c r="AE51" i="2"/>
  <c r="AE52" i="2"/>
  <c r="AE53" i="2"/>
  <c r="AE54" i="2"/>
  <c r="AE48" i="2"/>
  <c r="AD45" i="2" a="1"/>
  <c r="AD45" i="2" s="1"/>
  <c r="AK35" i="2"/>
  <c r="AK36" i="2"/>
  <c r="AK37" i="2"/>
  <c r="AK38" i="2"/>
  <c r="AK39" i="2"/>
  <c r="AK40" i="2"/>
  <c r="AK34" i="2"/>
  <c r="AJ35" i="2"/>
  <c r="AJ36" i="2"/>
  <c r="AJ37" i="2"/>
  <c r="AJ38" i="2"/>
  <c r="AJ39" i="2"/>
  <c r="AJ40" i="2"/>
  <c r="AJ34" i="2"/>
  <c r="AI35" i="2"/>
  <c r="AI36" i="2"/>
  <c r="AI37" i="2"/>
  <c r="AI38" i="2"/>
  <c r="AI39" i="2"/>
  <c r="AI40" i="2"/>
  <c r="AI34" i="2"/>
  <c r="AH35" i="2"/>
  <c r="AH36" i="2"/>
  <c r="AH37" i="2"/>
  <c r="AH38" i="2"/>
  <c r="AH39" i="2"/>
  <c r="AH40" i="2"/>
  <c r="AH34" i="2"/>
  <c r="AG35" i="2"/>
  <c r="AG36" i="2"/>
  <c r="AG37" i="2"/>
  <c r="AG38" i="2"/>
  <c r="AG39" i="2"/>
  <c r="AG40" i="2"/>
  <c r="AG34" i="2"/>
  <c r="AF35" i="2"/>
  <c r="AF36" i="2"/>
  <c r="AF37" i="2"/>
  <c r="AF38" i="2"/>
  <c r="AF39" i="2"/>
  <c r="AF40" i="2"/>
  <c r="AF34" i="2"/>
  <c r="AE35" i="2"/>
  <c r="AE36" i="2"/>
  <c r="AE37" i="2"/>
  <c r="AE38" i="2"/>
  <c r="AE39" i="2"/>
  <c r="AE40" i="2"/>
  <c r="AE34" i="2"/>
  <c r="AF22" i="2" a="1"/>
  <c r="AF22" i="2"/>
  <c r="AG22" i="2"/>
  <c r="AH22" i="2"/>
  <c r="AI22" i="2"/>
  <c r="AJ22" i="2"/>
  <c r="AK22" i="2"/>
  <c r="AE23" i="2"/>
  <c r="AE24" i="2"/>
  <c r="AE25" i="2"/>
  <c r="AE26" i="2"/>
  <c r="AE27" i="2"/>
  <c r="AE28" i="2"/>
  <c r="AE22" i="2"/>
  <c r="AE21" i="2" a="1"/>
  <c r="AE21" i="2"/>
  <c r="AF21" i="2"/>
  <c r="AG21" i="2"/>
  <c r="AH21" i="2"/>
  <c r="AI21" i="2"/>
  <c r="AJ21" i="2"/>
  <c r="AK21" i="2"/>
  <c r="AA23" i="2"/>
  <c r="AA24" i="2"/>
  <c r="AA25" i="2"/>
  <c r="AA26" i="2"/>
  <c r="AA27" i="2"/>
  <c r="AA28" i="2"/>
  <c r="AA22" i="2"/>
  <c r="Z23" i="2"/>
  <c r="Z24" i="2"/>
  <c r="Z25" i="2"/>
  <c r="Z26" i="2"/>
  <c r="Z27" i="2"/>
  <c r="Z28" i="2"/>
  <c r="Z22" i="2"/>
  <c r="S28" i="2"/>
  <c r="T28" i="2"/>
  <c r="U28" i="2"/>
  <c r="V28" i="2"/>
  <c r="W28" i="2"/>
  <c r="X28" i="2"/>
  <c r="Y28" i="2"/>
  <c r="T22" i="2"/>
  <c r="U22" i="2"/>
  <c r="V22" i="2"/>
  <c r="W22" i="2"/>
  <c r="X22" i="2"/>
  <c r="Y22" i="2"/>
  <c r="T23" i="2"/>
  <c r="U23" i="2"/>
  <c r="V23" i="2"/>
  <c r="W23" i="2"/>
  <c r="X23" i="2"/>
  <c r="Y23" i="2"/>
  <c r="T24" i="2"/>
  <c r="U24" i="2"/>
  <c r="V24" i="2"/>
  <c r="W24" i="2"/>
  <c r="X24" i="2"/>
  <c r="Y24" i="2"/>
  <c r="T25" i="2"/>
  <c r="U25" i="2"/>
  <c r="V25" i="2"/>
  <c r="W25" i="2"/>
  <c r="X25" i="2"/>
  <c r="Y25" i="2"/>
  <c r="T26" i="2"/>
  <c r="U26" i="2"/>
  <c r="V26" i="2"/>
  <c r="W26" i="2"/>
  <c r="X26" i="2"/>
  <c r="Y26" i="2"/>
  <c r="T27" i="2"/>
  <c r="U27" i="2"/>
  <c r="V27" i="2"/>
  <c r="W27" i="2"/>
  <c r="X27" i="2"/>
  <c r="Y27" i="2"/>
  <c r="S23" i="2"/>
  <c r="S24" i="2"/>
  <c r="S25" i="2"/>
  <c r="S26" i="2"/>
  <c r="S27" i="2"/>
  <c r="S22" i="2"/>
  <c r="T13" i="2"/>
  <c r="U13" i="2"/>
  <c r="V13" i="2"/>
  <c r="W13" i="2"/>
  <c r="X13" i="2"/>
  <c r="Y13" i="2"/>
  <c r="T14" i="2"/>
  <c r="U14" i="2"/>
  <c r="V14" i="2"/>
  <c r="W14" i="2"/>
  <c r="X14" i="2"/>
  <c r="Y14" i="2"/>
  <c r="T15" i="2"/>
  <c r="U15" i="2"/>
  <c r="V15" i="2"/>
  <c r="W15" i="2"/>
  <c r="X15" i="2"/>
  <c r="Y15" i="2"/>
  <c r="T16" i="2"/>
  <c r="U16" i="2"/>
  <c r="V16" i="2"/>
  <c r="W16" i="2"/>
  <c r="X16" i="2"/>
  <c r="Y16" i="2"/>
  <c r="T17" i="2"/>
  <c r="U17" i="2"/>
  <c r="V17" i="2"/>
  <c r="W17" i="2"/>
  <c r="X17" i="2"/>
  <c r="Y17" i="2"/>
  <c r="T18" i="2"/>
  <c r="U18" i="2"/>
  <c r="V18" i="2"/>
  <c r="W18" i="2"/>
  <c r="X18" i="2"/>
  <c r="Y18" i="2"/>
  <c r="T19" i="2"/>
  <c r="U19" i="2"/>
  <c r="V19" i="2"/>
  <c r="W19" i="2"/>
  <c r="X19" i="2"/>
  <c r="Y19" i="2"/>
  <c r="S14" i="2"/>
  <c r="S15" i="2"/>
  <c r="S16" i="2"/>
  <c r="S17" i="2"/>
  <c r="S18" i="2"/>
  <c r="S19" i="2"/>
  <c r="S13" i="2"/>
  <c r="K14" i="2"/>
  <c r="K15" i="2"/>
  <c r="K16" i="2"/>
  <c r="K17" i="2"/>
  <c r="K18" i="2"/>
  <c r="K19" i="2"/>
  <c r="K13" i="2"/>
  <c r="AA5" i="2"/>
  <c r="AA6" i="2"/>
  <c r="AA7" i="2"/>
  <c r="AA8" i="2"/>
  <c r="AA9" i="2"/>
  <c r="AA10" i="2"/>
  <c r="AA4" i="2"/>
  <c r="Z5" i="2"/>
  <c r="Z6" i="2"/>
  <c r="Z7" i="2"/>
  <c r="Z8" i="2"/>
  <c r="Z9" i="2"/>
  <c r="Z10" i="2"/>
  <c r="Z4" i="2"/>
  <c r="T4" i="2"/>
  <c r="U4" i="2"/>
  <c r="V4" i="2"/>
  <c r="W4" i="2"/>
  <c r="X4" i="2"/>
  <c r="Y4" i="2"/>
  <c r="T5" i="2"/>
  <c r="U5" i="2"/>
  <c r="V5" i="2"/>
  <c r="W5" i="2"/>
  <c r="X5" i="2"/>
  <c r="Y5" i="2"/>
  <c r="T6" i="2"/>
  <c r="U6" i="2"/>
  <c r="V6" i="2"/>
  <c r="W6" i="2"/>
  <c r="X6" i="2"/>
  <c r="Y6" i="2"/>
  <c r="T7" i="2"/>
  <c r="U7" i="2"/>
  <c r="V7" i="2"/>
  <c r="W7" i="2"/>
  <c r="X7" i="2"/>
  <c r="Y7" i="2"/>
  <c r="T8" i="2"/>
  <c r="U8" i="2"/>
  <c r="V8" i="2"/>
  <c r="W8" i="2"/>
  <c r="X8" i="2"/>
  <c r="Y8" i="2"/>
  <c r="T9" i="2"/>
  <c r="U9" i="2"/>
  <c r="V9" i="2"/>
  <c r="W9" i="2"/>
  <c r="X9" i="2"/>
  <c r="Y9" i="2"/>
  <c r="T10" i="2"/>
  <c r="U10" i="2"/>
  <c r="V10" i="2"/>
  <c r="W10" i="2"/>
  <c r="X10" i="2"/>
  <c r="Y10" i="2"/>
  <c r="S5" i="2"/>
  <c r="S6" i="2"/>
  <c r="S7" i="2"/>
  <c r="S8" i="2"/>
  <c r="S9" i="2"/>
  <c r="S10" i="2"/>
  <c r="S4" i="2"/>
  <c r="R5" i="2"/>
  <c r="R6" i="2"/>
  <c r="R7" i="2"/>
  <c r="R8" i="2"/>
  <c r="R9" i="2"/>
  <c r="R10" i="2"/>
  <c r="R4" i="2"/>
  <c r="Q4" i="2"/>
  <c r="Q5" i="2"/>
  <c r="Q6" i="2"/>
  <c r="Q7" i="2"/>
  <c r="Q8" i="2"/>
  <c r="Q9" i="2"/>
  <c r="Q10" i="2"/>
  <c r="L4" i="2"/>
  <c r="M4" i="2"/>
  <c r="N4" i="2"/>
  <c r="O4" i="2"/>
  <c r="P4" i="2"/>
  <c r="L5" i="2"/>
  <c r="M5" i="2"/>
  <c r="N5" i="2"/>
  <c r="O5" i="2"/>
  <c r="P5" i="2"/>
  <c r="L6" i="2"/>
  <c r="M6" i="2"/>
  <c r="N6" i="2"/>
  <c r="O6" i="2"/>
  <c r="P6" i="2"/>
  <c r="L7" i="2"/>
  <c r="M7" i="2"/>
  <c r="N7" i="2"/>
  <c r="O7" i="2"/>
  <c r="P7" i="2"/>
  <c r="L8" i="2"/>
  <c r="M8" i="2"/>
  <c r="N8" i="2"/>
  <c r="O8" i="2"/>
  <c r="P8" i="2"/>
  <c r="L9" i="2"/>
  <c r="M9" i="2"/>
  <c r="N9" i="2"/>
  <c r="O9" i="2"/>
  <c r="P9" i="2"/>
  <c r="L10" i="2"/>
  <c r="M10" i="2"/>
  <c r="N10" i="2"/>
  <c r="O10" i="2"/>
  <c r="P10" i="2"/>
  <c r="K5" i="2"/>
  <c r="K6" i="2"/>
  <c r="K7" i="2"/>
  <c r="K8" i="2"/>
  <c r="K9" i="2"/>
  <c r="K10" i="2"/>
  <c r="J5" i="2"/>
  <c r="J6" i="2"/>
  <c r="J7" i="2"/>
  <c r="J8" i="2"/>
  <c r="J9" i="2"/>
  <c r="J10" i="2"/>
  <c r="J4" i="2"/>
  <c r="K4" i="2"/>
  <c r="R11" i="1"/>
  <c r="S11" i="1"/>
  <c r="Q11" i="1"/>
  <c r="R10" i="1"/>
  <c r="S10" i="1"/>
  <c r="Q10" i="1"/>
  <c r="R9" i="1"/>
  <c r="S9" i="1"/>
  <c r="Q9" i="1"/>
  <c r="R6" i="1"/>
  <c r="S6" i="1"/>
  <c r="R7" i="1"/>
  <c r="S7" i="1"/>
  <c r="R8" i="1"/>
  <c r="S8" i="1"/>
  <c r="Q7" i="1"/>
  <c r="Q8" i="1"/>
  <c r="Q6" i="1"/>
  <c r="N9" i="1"/>
  <c r="O9" i="1"/>
  <c r="M9" i="1"/>
  <c r="N6" i="1"/>
  <c r="O6" i="1"/>
  <c r="N7" i="1"/>
  <c r="O7" i="1"/>
  <c r="N8" i="1"/>
  <c r="O8" i="1"/>
  <c r="M6" i="1"/>
  <c r="M7" i="1"/>
  <c r="M8" i="1"/>
  <c r="J5" i="1"/>
  <c r="K5" i="1"/>
  <c r="K9" i="1" s="1"/>
  <c r="K11" i="1" s="1"/>
  <c r="J6" i="1"/>
  <c r="K6" i="1"/>
  <c r="J7" i="1"/>
  <c r="K7" i="1"/>
  <c r="J8" i="1"/>
  <c r="K8" i="1"/>
  <c r="I6" i="1"/>
  <c r="I7" i="1"/>
  <c r="I9" i="1" s="1"/>
  <c r="I11" i="1" s="1"/>
  <c r="I8" i="1"/>
  <c r="J12" i="1"/>
  <c r="K12" i="1"/>
  <c r="I12" i="1"/>
  <c r="J10" i="1"/>
  <c r="K10" i="1"/>
  <c r="I10" i="1"/>
  <c r="J9" i="1"/>
  <c r="J11" i="1" s="1"/>
  <c r="I5" i="1"/>
  <c r="F9" i="1"/>
  <c r="G9" i="1"/>
  <c r="F5" i="1"/>
  <c r="G5" i="1"/>
  <c r="F6" i="1"/>
  <c r="G6" i="1"/>
  <c r="F7" i="1"/>
  <c r="G7" i="1"/>
  <c r="F8" i="1"/>
  <c r="G8" i="1"/>
  <c r="E5" i="1"/>
  <c r="E6" i="1"/>
  <c r="E9" i="1" s="1"/>
  <c r="E7" i="1"/>
  <c r="E8" i="1"/>
  <c r="L770" i="4" l="1"/>
  <c r="J770" i="4"/>
  <c r="H770" i="4"/>
  <c r="K770" i="4"/>
  <c r="I770" i="4"/>
  <c r="I759" i="4"/>
  <c r="O57" i="4" s="1"/>
  <c r="L772" i="4"/>
  <c r="J772" i="4"/>
  <c r="H772" i="4"/>
  <c r="K772" i="4"/>
  <c r="I772" i="4"/>
  <c r="K759" i="4"/>
  <c r="Q55" i="4" s="1"/>
  <c r="O257" i="4"/>
  <c r="Q257" i="4"/>
  <c r="O259" i="4"/>
  <c r="Q259" i="4"/>
  <c r="O261" i="4"/>
  <c r="Q261" i="4"/>
  <c r="O263" i="4"/>
  <c r="Q263" i="4"/>
  <c r="O265" i="4"/>
  <c r="Q265" i="4"/>
  <c r="O267" i="4"/>
  <c r="Q267" i="4"/>
  <c r="O269" i="4"/>
  <c r="Q269" i="4"/>
  <c r="O271" i="4"/>
  <c r="Q271" i="4"/>
  <c r="O273" i="4"/>
  <c r="Q273" i="4"/>
  <c r="O275" i="4"/>
  <c r="Q275" i="4"/>
  <c r="O277" i="4"/>
  <c r="Q277" i="4"/>
  <c r="O279" i="4"/>
  <c r="Q279" i="4"/>
  <c r="K769" i="4"/>
  <c r="I769" i="4"/>
  <c r="L769" i="4"/>
  <c r="J769" i="4"/>
  <c r="H769" i="4"/>
  <c r="H759" i="4"/>
  <c r="K771" i="4"/>
  <c r="I771" i="4"/>
  <c r="L771" i="4"/>
  <c r="J771" i="4"/>
  <c r="H771" i="4"/>
  <c r="J759" i="4"/>
  <c r="L773" i="4"/>
  <c r="L782" i="4" s="1"/>
  <c r="J773" i="4"/>
  <c r="J782" i="4" s="1"/>
  <c r="H773" i="4"/>
  <c r="H782" i="4" s="1"/>
  <c r="K773" i="4"/>
  <c r="K782" i="4" s="1"/>
  <c r="I773" i="4"/>
  <c r="I782" i="4" s="1"/>
  <c r="L759" i="4"/>
  <c r="N59" i="4"/>
  <c r="P59" i="4"/>
  <c r="R59" i="4"/>
  <c r="N61" i="4"/>
  <c r="P61" i="4"/>
  <c r="R61" i="4"/>
  <c r="N63" i="4"/>
  <c r="P63" i="4"/>
  <c r="R63" i="4"/>
  <c r="N65" i="4"/>
  <c r="P65" i="4"/>
  <c r="R65" i="4"/>
  <c r="N67" i="4"/>
  <c r="P67" i="4"/>
  <c r="R67" i="4"/>
  <c r="N69" i="4"/>
  <c r="P69" i="4"/>
  <c r="R69" i="4"/>
  <c r="N71" i="4"/>
  <c r="P71" i="4"/>
  <c r="R71" i="4"/>
  <c r="N73" i="4"/>
  <c r="P73" i="4"/>
  <c r="R73" i="4"/>
  <c r="N75" i="4"/>
  <c r="P75" i="4"/>
  <c r="R75" i="4"/>
  <c r="N77" i="4"/>
  <c r="P77" i="4"/>
  <c r="R77" i="4"/>
  <c r="N79" i="4"/>
  <c r="P79" i="4"/>
  <c r="R79" i="4"/>
  <c r="N81" i="4"/>
  <c r="P81" i="4"/>
  <c r="R81" i="4"/>
  <c r="N83" i="4"/>
  <c r="P83" i="4"/>
  <c r="R83" i="4"/>
  <c r="N85" i="4"/>
  <c r="P85" i="4"/>
  <c r="R85" i="4"/>
  <c r="N87" i="4"/>
  <c r="P87" i="4"/>
  <c r="R87" i="4"/>
  <c r="N89" i="4"/>
  <c r="P89" i="4"/>
  <c r="R89" i="4"/>
  <c r="N91" i="4"/>
  <c r="P91" i="4"/>
  <c r="R91" i="4"/>
  <c r="N93" i="4"/>
  <c r="P93" i="4"/>
  <c r="R93" i="4"/>
  <c r="N95" i="4"/>
  <c r="P95" i="4"/>
  <c r="R95" i="4"/>
  <c r="N97" i="4"/>
  <c r="P97" i="4"/>
  <c r="R97" i="4"/>
  <c r="N99" i="4"/>
  <c r="P99" i="4"/>
  <c r="R99" i="4"/>
  <c r="N101" i="4"/>
  <c r="P101" i="4"/>
  <c r="R101" i="4"/>
  <c r="N103" i="4"/>
  <c r="P103" i="4"/>
  <c r="R103" i="4"/>
  <c r="N105" i="4"/>
  <c r="P105" i="4"/>
  <c r="R105" i="4"/>
  <c r="N107" i="4"/>
  <c r="P107" i="4"/>
  <c r="R107" i="4"/>
  <c r="N109" i="4"/>
  <c r="P109" i="4"/>
  <c r="R109" i="4"/>
  <c r="N111" i="4"/>
  <c r="P111" i="4"/>
  <c r="R111" i="4"/>
  <c r="N113" i="4"/>
  <c r="P113" i="4"/>
  <c r="R113" i="4"/>
  <c r="N115" i="4"/>
  <c r="P115" i="4"/>
  <c r="R115" i="4"/>
  <c r="N117" i="4"/>
  <c r="P117" i="4"/>
  <c r="R117" i="4"/>
  <c r="N119" i="4"/>
  <c r="P119" i="4"/>
  <c r="R119" i="4"/>
  <c r="N121" i="4"/>
  <c r="P121" i="4"/>
  <c r="R121" i="4"/>
  <c r="N123" i="4"/>
  <c r="P123" i="4"/>
  <c r="R123" i="4"/>
  <c r="N125" i="4"/>
  <c r="P125" i="4"/>
  <c r="R125" i="4"/>
  <c r="N127" i="4"/>
  <c r="P127" i="4"/>
  <c r="R127" i="4"/>
  <c r="N129" i="4"/>
  <c r="P129" i="4"/>
  <c r="R129" i="4"/>
  <c r="N131" i="4"/>
  <c r="P131" i="4"/>
  <c r="R131" i="4"/>
  <c r="N133" i="4"/>
  <c r="P133" i="4"/>
  <c r="R133" i="4"/>
  <c r="N135" i="4"/>
  <c r="P135" i="4"/>
  <c r="R135" i="4"/>
  <c r="N137" i="4"/>
  <c r="P137" i="4"/>
  <c r="R137" i="4"/>
  <c r="N139" i="4"/>
  <c r="P139" i="4"/>
  <c r="R139" i="4"/>
  <c r="N141" i="4"/>
  <c r="P141" i="4"/>
  <c r="R141" i="4"/>
  <c r="N143" i="4"/>
  <c r="P143" i="4"/>
  <c r="R143" i="4"/>
  <c r="N145" i="4"/>
  <c r="P145" i="4"/>
  <c r="R145" i="4"/>
  <c r="N147" i="4"/>
  <c r="P147" i="4"/>
  <c r="R147" i="4"/>
  <c r="N149" i="4"/>
  <c r="P149" i="4"/>
  <c r="R149" i="4"/>
  <c r="N151" i="4"/>
  <c r="P151" i="4"/>
  <c r="R151" i="4"/>
  <c r="N153" i="4"/>
  <c r="P153" i="4"/>
  <c r="R153" i="4"/>
  <c r="N155" i="4"/>
  <c r="P155" i="4"/>
  <c r="R155" i="4"/>
  <c r="N157" i="4"/>
  <c r="P157" i="4"/>
  <c r="R157" i="4"/>
  <c r="N159" i="4"/>
  <c r="P159" i="4"/>
  <c r="R159" i="4"/>
  <c r="N161" i="4"/>
  <c r="P161" i="4"/>
  <c r="R161" i="4"/>
  <c r="N163" i="4"/>
  <c r="P163" i="4"/>
  <c r="R163" i="4"/>
  <c r="N165" i="4"/>
  <c r="P165" i="4"/>
  <c r="R165" i="4"/>
  <c r="N167" i="4"/>
  <c r="P167" i="4"/>
  <c r="R167" i="4"/>
  <c r="N169" i="4"/>
  <c r="P169" i="4"/>
  <c r="R169" i="4"/>
  <c r="N171" i="4"/>
  <c r="P171" i="4"/>
  <c r="R171" i="4"/>
  <c r="N173" i="4"/>
  <c r="P173" i="4"/>
  <c r="R173" i="4"/>
  <c r="N175" i="4"/>
  <c r="P175" i="4"/>
  <c r="R175" i="4"/>
  <c r="N177" i="4"/>
  <c r="P177" i="4"/>
  <c r="R177" i="4"/>
  <c r="N179" i="4"/>
  <c r="P179" i="4"/>
  <c r="R179" i="4"/>
  <c r="N181" i="4"/>
  <c r="P181" i="4"/>
  <c r="R181" i="4"/>
  <c r="N183" i="4"/>
  <c r="P183" i="4"/>
  <c r="R183" i="4"/>
  <c r="N185" i="4"/>
  <c r="P185" i="4"/>
  <c r="R185" i="4"/>
  <c r="N187" i="4"/>
  <c r="P187" i="4"/>
  <c r="R187" i="4"/>
  <c r="N189" i="4"/>
  <c r="P189" i="4"/>
  <c r="R189" i="4"/>
  <c r="N191" i="4"/>
  <c r="P191" i="4"/>
  <c r="R191" i="4"/>
  <c r="N193" i="4"/>
  <c r="P193" i="4"/>
  <c r="R193" i="4"/>
  <c r="N195" i="4"/>
  <c r="P195" i="4"/>
  <c r="R195" i="4"/>
  <c r="N197" i="4"/>
  <c r="P197" i="4"/>
  <c r="R197" i="4"/>
  <c r="N199" i="4"/>
  <c r="P199" i="4"/>
  <c r="R199" i="4"/>
  <c r="N201" i="4"/>
  <c r="P201" i="4"/>
  <c r="R201" i="4"/>
  <c r="N203" i="4"/>
  <c r="P203" i="4"/>
  <c r="R203" i="4"/>
  <c r="N205" i="4"/>
  <c r="P205" i="4"/>
  <c r="R205" i="4"/>
  <c r="N207" i="4"/>
  <c r="P207" i="4"/>
  <c r="R207" i="4"/>
  <c r="N209" i="4"/>
  <c r="P209" i="4"/>
  <c r="R209" i="4"/>
  <c r="N211" i="4"/>
  <c r="P211" i="4"/>
  <c r="R211" i="4"/>
  <c r="N213" i="4"/>
  <c r="P213" i="4"/>
  <c r="R213" i="4"/>
  <c r="N215" i="4"/>
  <c r="P215" i="4"/>
  <c r="R215" i="4"/>
  <c r="N217" i="4"/>
  <c r="P217" i="4"/>
  <c r="R217" i="4"/>
  <c r="N219" i="4"/>
  <c r="P219" i="4"/>
  <c r="R219" i="4"/>
  <c r="N221" i="4"/>
  <c r="P221" i="4"/>
  <c r="R221" i="4"/>
  <c r="N223" i="4"/>
  <c r="P223" i="4"/>
  <c r="R223" i="4"/>
  <c r="N225" i="4"/>
  <c r="P225" i="4"/>
  <c r="R225" i="4"/>
  <c r="N227" i="4"/>
  <c r="P227" i="4"/>
  <c r="R227" i="4"/>
  <c r="N229" i="4"/>
  <c r="P229" i="4"/>
  <c r="R229" i="4"/>
  <c r="N231" i="4"/>
  <c r="P231" i="4"/>
  <c r="R231" i="4"/>
  <c r="N233" i="4"/>
  <c r="P233" i="4"/>
  <c r="R233" i="4"/>
  <c r="N235" i="4"/>
  <c r="P235" i="4"/>
  <c r="R235" i="4"/>
  <c r="N237" i="4"/>
  <c r="P237" i="4"/>
  <c r="R237" i="4"/>
  <c r="N239" i="4"/>
  <c r="P239" i="4"/>
  <c r="R239" i="4"/>
  <c r="N241" i="4"/>
  <c r="P241" i="4"/>
  <c r="R241" i="4"/>
  <c r="N243" i="4"/>
  <c r="P243" i="4"/>
  <c r="R243" i="4"/>
  <c r="N245" i="4"/>
  <c r="P245" i="4"/>
  <c r="R245" i="4"/>
  <c r="N247" i="4"/>
  <c r="P247" i="4"/>
  <c r="R247" i="4"/>
  <c r="N249" i="4"/>
  <c r="P249" i="4"/>
  <c r="R249" i="4"/>
  <c r="N251" i="4"/>
  <c r="P251" i="4"/>
  <c r="R251" i="4"/>
  <c r="N253" i="4"/>
  <c r="P253" i="4"/>
  <c r="R253" i="4"/>
  <c r="N255" i="4"/>
  <c r="P255" i="4"/>
  <c r="R255" i="4"/>
  <c r="O256" i="4"/>
  <c r="N257" i="4"/>
  <c r="P257" i="4"/>
  <c r="R257" i="4"/>
  <c r="O258" i="4"/>
  <c r="Q258" i="4"/>
  <c r="N259" i="4"/>
  <c r="P259" i="4"/>
  <c r="R259" i="4"/>
  <c r="O260" i="4"/>
  <c r="Q260" i="4"/>
  <c r="N261" i="4"/>
  <c r="P261" i="4"/>
  <c r="R261" i="4"/>
  <c r="O262" i="4"/>
  <c r="Q262" i="4"/>
  <c r="N263" i="4"/>
  <c r="P263" i="4"/>
  <c r="O264" i="4"/>
  <c r="Q264" i="4"/>
  <c r="O266" i="4"/>
  <c r="Q266" i="4"/>
  <c r="O268" i="4"/>
  <c r="Q268" i="4"/>
  <c r="O270" i="4"/>
  <c r="Q270" i="4"/>
  <c r="O272" i="4"/>
  <c r="Q272" i="4"/>
  <c r="O274" i="4"/>
  <c r="Q274" i="4"/>
  <c r="O276" i="4"/>
  <c r="Q276" i="4"/>
  <c r="O278" i="4"/>
  <c r="Q278" i="4"/>
  <c r="R279" i="4"/>
  <c r="N281" i="4"/>
  <c r="P281" i="4"/>
  <c r="R281" i="4"/>
  <c r="N283" i="4"/>
  <c r="P283" i="4"/>
  <c r="R283" i="4"/>
  <c r="N285" i="4"/>
  <c r="P285" i="4"/>
  <c r="R285" i="4"/>
  <c r="N287" i="4"/>
  <c r="P287" i="4"/>
  <c r="R287" i="4"/>
  <c r="N289" i="4"/>
  <c r="P289" i="4"/>
  <c r="R289" i="4"/>
  <c r="N291" i="4"/>
  <c r="P291" i="4"/>
  <c r="R291" i="4"/>
  <c r="N293" i="4"/>
  <c r="P293" i="4"/>
  <c r="R293" i="4"/>
  <c r="N295" i="4"/>
  <c r="P295" i="4"/>
  <c r="R295" i="4"/>
  <c r="N297" i="4"/>
  <c r="P297" i="4"/>
  <c r="R297" i="4"/>
  <c r="N299" i="4"/>
  <c r="P299" i="4"/>
  <c r="R299" i="4"/>
  <c r="N301" i="4"/>
  <c r="P301" i="4"/>
  <c r="R301" i="4"/>
  <c r="N303" i="4"/>
  <c r="P303" i="4"/>
  <c r="R303" i="4"/>
  <c r="N305" i="4"/>
  <c r="P305" i="4"/>
  <c r="R305" i="4"/>
  <c r="N307" i="4"/>
  <c r="P307" i="4"/>
  <c r="R307" i="4"/>
  <c r="N309" i="4"/>
  <c r="P309" i="4"/>
  <c r="R309" i="4"/>
  <c r="N311" i="4"/>
  <c r="P311" i="4"/>
  <c r="R311" i="4"/>
  <c r="N313" i="4"/>
  <c r="P313" i="4"/>
  <c r="R313" i="4"/>
  <c r="N315" i="4"/>
  <c r="P315" i="4"/>
  <c r="R315" i="4"/>
  <c r="N318" i="4"/>
  <c r="P318" i="4"/>
  <c r="R318" i="4"/>
  <c r="N320" i="4"/>
  <c r="P320" i="4"/>
  <c r="R320" i="4"/>
  <c r="N322" i="4"/>
  <c r="P322" i="4"/>
  <c r="R322" i="4"/>
  <c r="N324" i="4"/>
  <c r="P324" i="4"/>
  <c r="R324" i="4"/>
  <c r="N326" i="4"/>
  <c r="P326" i="4"/>
  <c r="R326" i="4"/>
  <c r="N328" i="4"/>
  <c r="P328" i="4"/>
  <c r="R328" i="4"/>
  <c r="N330" i="4"/>
  <c r="P330" i="4"/>
  <c r="R330" i="4"/>
  <c r="N332" i="4"/>
  <c r="P332" i="4"/>
  <c r="R332" i="4"/>
  <c r="N334" i="4"/>
  <c r="P334" i="4"/>
  <c r="R334" i="4"/>
  <c r="N336" i="4"/>
  <c r="P336" i="4"/>
  <c r="R336" i="4"/>
  <c r="N338" i="4"/>
  <c r="P338" i="4"/>
  <c r="R338" i="4"/>
  <c r="N340" i="4"/>
  <c r="P340" i="4"/>
  <c r="R340" i="4"/>
  <c r="N342" i="4"/>
  <c r="P342" i="4"/>
  <c r="R342" i="4"/>
  <c r="N344" i="4"/>
  <c r="P344" i="4"/>
  <c r="R344" i="4"/>
  <c r="N346" i="4"/>
  <c r="P346" i="4"/>
  <c r="R346" i="4"/>
  <c r="N348" i="4"/>
  <c r="P348" i="4"/>
  <c r="R348" i="4"/>
  <c r="N350" i="4"/>
  <c r="P350" i="4"/>
  <c r="R350" i="4"/>
  <c r="N352" i="4"/>
  <c r="P352" i="4"/>
  <c r="R352" i="4"/>
  <c r="N354" i="4"/>
  <c r="P354" i="4"/>
  <c r="R354" i="4"/>
  <c r="N356" i="4"/>
  <c r="P356" i="4"/>
  <c r="R356" i="4"/>
  <c r="N358" i="4"/>
  <c r="P358" i="4"/>
  <c r="R358" i="4"/>
  <c r="N360" i="4"/>
  <c r="P360" i="4"/>
  <c r="R360" i="4"/>
  <c r="N362" i="4"/>
  <c r="P362" i="4"/>
  <c r="R362" i="4"/>
  <c r="N364" i="4"/>
  <c r="P364" i="4"/>
  <c r="R364" i="4"/>
  <c r="N366" i="4"/>
  <c r="P366" i="4"/>
  <c r="R366" i="4"/>
  <c r="N368" i="4"/>
  <c r="P368" i="4"/>
  <c r="R368" i="4"/>
  <c r="N370" i="4"/>
  <c r="P370" i="4"/>
  <c r="R370" i="4"/>
  <c r="N372" i="4"/>
  <c r="P372" i="4"/>
  <c r="R372" i="4"/>
  <c r="N374" i="4"/>
  <c r="P374" i="4"/>
  <c r="R374" i="4"/>
  <c r="N376" i="4"/>
  <c r="P376" i="4"/>
  <c r="R376" i="4"/>
  <c r="N378" i="4"/>
  <c r="P378" i="4"/>
  <c r="R378" i="4"/>
  <c r="N380" i="4"/>
  <c r="P380" i="4"/>
  <c r="R380" i="4"/>
  <c r="N382" i="4"/>
  <c r="P382" i="4"/>
  <c r="R382" i="4"/>
  <c r="N384" i="4"/>
  <c r="P384" i="4"/>
  <c r="R384" i="4"/>
  <c r="N386" i="4"/>
  <c r="P386" i="4"/>
  <c r="R386" i="4"/>
  <c r="N388" i="4"/>
  <c r="P388" i="4"/>
  <c r="R388" i="4"/>
  <c r="N390" i="4"/>
  <c r="P390" i="4"/>
  <c r="R390" i="4"/>
  <c r="N392" i="4"/>
  <c r="P392" i="4"/>
  <c r="R392" i="4"/>
  <c r="N394" i="4"/>
  <c r="P394" i="4"/>
  <c r="R394" i="4"/>
  <c r="N396" i="4"/>
  <c r="P396" i="4"/>
  <c r="R396" i="4"/>
  <c r="N398" i="4"/>
  <c r="P398" i="4"/>
  <c r="R398" i="4"/>
  <c r="N400" i="4"/>
  <c r="P400" i="4"/>
  <c r="R400" i="4"/>
  <c r="N402" i="4"/>
  <c r="P402" i="4"/>
  <c r="R402" i="4"/>
  <c r="N404" i="4"/>
  <c r="P404" i="4"/>
  <c r="R404" i="4"/>
  <c r="N406" i="4"/>
  <c r="P406" i="4"/>
  <c r="R406" i="4"/>
  <c r="N408" i="4"/>
  <c r="P408" i="4"/>
  <c r="R408" i="4"/>
  <c r="N410" i="4"/>
  <c r="P410" i="4"/>
  <c r="R410" i="4"/>
  <c r="N412" i="4"/>
  <c r="P412" i="4"/>
  <c r="R412" i="4"/>
  <c r="N414" i="4"/>
  <c r="P414" i="4"/>
  <c r="R414" i="4"/>
  <c r="N416" i="4"/>
  <c r="P416" i="4"/>
  <c r="R416" i="4"/>
  <c r="N418" i="4"/>
  <c r="P418" i="4"/>
  <c r="R418" i="4"/>
  <c r="N420" i="4"/>
  <c r="P420" i="4"/>
  <c r="R420" i="4"/>
  <c r="N422" i="4"/>
  <c r="P422" i="4"/>
  <c r="R422" i="4"/>
  <c r="N424" i="4"/>
  <c r="P424" i="4"/>
  <c r="R424" i="4"/>
  <c r="N426" i="4"/>
  <c r="P426" i="4"/>
  <c r="R426" i="4"/>
  <c r="N428" i="4"/>
  <c r="P428" i="4"/>
  <c r="R428" i="4"/>
  <c r="N430" i="4"/>
  <c r="P430" i="4"/>
  <c r="R430" i="4"/>
  <c r="N432" i="4"/>
  <c r="P432" i="4"/>
  <c r="R432" i="4"/>
  <c r="N434" i="4"/>
  <c r="P434" i="4"/>
  <c r="R434" i="4"/>
  <c r="N436" i="4"/>
  <c r="P436" i="4"/>
  <c r="R436" i="4"/>
  <c r="N438" i="4"/>
  <c r="P438" i="4"/>
  <c r="R438" i="4"/>
  <c r="N440" i="4"/>
  <c r="P440" i="4"/>
  <c r="R440" i="4"/>
  <c r="N442" i="4"/>
  <c r="P442" i="4"/>
  <c r="R442" i="4"/>
  <c r="N444" i="4"/>
  <c r="P444" i="4"/>
  <c r="R444" i="4"/>
  <c r="N446" i="4"/>
  <c r="P446" i="4"/>
  <c r="R446" i="4"/>
  <c r="N448" i="4"/>
  <c r="P448" i="4"/>
  <c r="R448" i="4"/>
  <c r="N450" i="4"/>
  <c r="P450" i="4"/>
  <c r="R450" i="4"/>
  <c r="N452" i="4"/>
  <c r="P452" i="4"/>
  <c r="R452" i="4"/>
  <c r="N454" i="4"/>
  <c r="P454" i="4"/>
  <c r="R454" i="4"/>
  <c r="N456" i="4"/>
  <c r="P456" i="4"/>
  <c r="R456" i="4"/>
  <c r="N458" i="4"/>
  <c r="P458" i="4"/>
  <c r="R458" i="4"/>
  <c r="N460" i="4"/>
  <c r="P460" i="4"/>
  <c r="R460" i="4"/>
  <c r="N462" i="4"/>
  <c r="P462" i="4"/>
  <c r="R462" i="4"/>
  <c r="N464" i="4"/>
  <c r="P464" i="4"/>
  <c r="R464" i="4"/>
  <c r="O465" i="4"/>
  <c r="N466" i="4"/>
  <c r="P466" i="4"/>
  <c r="R466" i="4"/>
  <c r="O467" i="4"/>
  <c r="Q467" i="4"/>
  <c r="N280" i="4"/>
  <c r="P280" i="4"/>
  <c r="R280" i="4"/>
  <c r="N282" i="4"/>
  <c r="P282" i="4"/>
  <c r="R282" i="4"/>
  <c r="N284" i="4"/>
  <c r="P284" i="4"/>
  <c r="R284" i="4"/>
  <c r="N286" i="4"/>
  <c r="P286" i="4"/>
  <c r="R286" i="4"/>
  <c r="N288" i="4"/>
  <c r="P288" i="4"/>
  <c r="R288" i="4"/>
  <c r="N290" i="4"/>
  <c r="P290" i="4"/>
  <c r="R290" i="4"/>
  <c r="N292" i="4"/>
  <c r="P292" i="4"/>
  <c r="R292" i="4"/>
  <c r="N294" i="4"/>
  <c r="P294" i="4"/>
  <c r="R294" i="4"/>
  <c r="N296" i="4"/>
  <c r="P296" i="4"/>
  <c r="R296" i="4"/>
  <c r="N298" i="4"/>
  <c r="P298" i="4"/>
  <c r="R298" i="4"/>
  <c r="N300" i="4"/>
  <c r="P300" i="4"/>
  <c r="R300" i="4"/>
  <c r="N302" i="4"/>
  <c r="P302" i="4"/>
  <c r="R302" i="4"/>
  <c r="N304" i="4"/>
  <c r="P304" i="4"/>
  <c r="R304" i="4"/>
  <c r="N306" i="4"/>
  <c r="P306" i="4"/>
  <c r="R306" i="4"/>
  <c r="N308" i="4"/>
  <c r="P308" i="4"/>
  <c r="R308" i="4"/>
  <c r="N310" i="4"/>
  <c r="P310" i="4"/>
  <c r="R310" i="4"/>
  <c r="N312" i="4"/>
  <c r="P312" i="4"/>
  <c r="R312" i="4"/>
  <c r="N314" i="4"/>
  <c r="P314" i="4"/>
  <c r="R314" i="4"/>
  <c r="N316" i="4"/>
  <c r="P316" i="4"/>
  <c r="R316" i="4"/>
  <c r="N317" i="4"/>
  <c r="P317" i="4"/>
  <c r="R317" i="4"/>
  <c r="N319" i="4"/>
  <c r="P319" i="4"/>
  <c r="R319" i="4"/>
  <c r="N321" i="4"/>
  <c r="P321" i="4"/>
  <c r="R321" i="4"/>
  <c r="N323" i="4"/>
  <c r="P323" i="4"/>
  <c r="R323" i="4"/>
  <c r="N325" i="4"/>
  <c r="P325" i="4"/>
  <c r="R325" i="4"/>
  <c r="N327" i="4"/>
  <c r="P327" i="4"/>
  <c r="R327" i="4"/>
  <c r="N329" i="4"/>
  <c r="P329" i="4"/>
  <c r="R329" i="4"/>
  <c r="N331" i="4"/>
  <c r="P331" i="4"/>
  <c r="R331" i="4"/>
  <c r="N333" i="4"/>
  <c r="P333" i="4"/>
  <c r="R333" i="4"/>
  <c r="N335" i="4"/>
  <c r="P335" i="4"/>
  <c r="R335" i="4"/>
  <c r="N337" i="4"/>
  <c r="P337" i="4"/>
  <c r="R337" i="4"/>
  <c r="N339" i="4"/>
  <c r="P339" i="4"/>
  <c r="R339" i="4"/>
  <c r="N341" i="4"/>
  <c r="P341" i="4"/>
  <c r="R341" i="4"/>
  <c r="N343" i="4"/>
  <c r="P343" i="4"/>
  <c r="R343" i="4"/>
  <c r="N345" i="4"/>
  <c r="P345" i="4"/>
  <c r="R345" i="4"/>
  <c r="N347" i="4"/>
  <c r="P347" i="4"/>
  <c r="R347" i="4"/>
  <c r="N349" i="4"/>
  <c r="P349" i="4"/>
  <c r="R349" i="4"/>
  <c r="N351" i="4"/>
  <c r="P351" i="4"/>
  <c r="R351" i="4"/>
  <c r="N353" i="4"/>
  <c r="P353" i="4"/>
  <c r="R353" i="4"/>
  <c r="N355" i="4"/>
  <c r="P355" i="4"/>
  <c r="R355" i="4"/>
  <c r="N357" i="4"/>
  <c r="P357" i="4"/>
  <c r="R357" i="4"/>
  <c r="N359" i="4"/>
  <c r="P359" i="4"/>
  <c r="R359" i="4"/>
  <c r="N361" i="4"/>
  <c r="P361" i="4"/>
  <c r="R361" i="4"/>
  <c r="N363" i="4"/>
  <c r="P363" i="4"/>
  <c r="R363" i="4"/>
  <c r="N365" i="4"/>
  <c r="P365" i="4"/>
  <c r="R365" i="4"/>
  <c r="N367" i="4"/>
  <c r="P367" i="4"/>
  <c r="R367" i="4"/>
  <c r="N369" i="4"/>
  <c r="P369" i="4"/>
  <c r="R369" i="4"/>
  <c r="N371" i="4"/>
  <c r="P371" i="4"/>
  <c r="R371" i="4"/>
  <c r="N373" i="4"/>
  <c r="P373" i="4"/>
  <c r="R373" i="4"/>
  <c r="N375" i="4"/>
  <c r="P375" i="4"/>
  <c r="R375" i="4"/>
  <c r="N377" i="4"/>
  <c r="P377" i="4"/>
  <c r="R377" i="4"/>
  <c r="N379" i="4"/>
  <c r="P379" i="4"/>
  <c r="R379" i="4"/>
  <c r="N381" i="4"/>
  <c r="P381" i="4"/>
  <c r="R381" i="4"/>
  <c r="N383" i="4"/>
  <c r="P383" i="4"/>
  <c r="R383" i="4"/>
  <c r="N385" i="4"/>
  <c r="P385" i="4"/>
  <c r="R385" i="4"/>
  <c r="N387" i="4"/>
  <c r="P387" i="4"/>
  <c r="R387" i="4"/>
  <c r="N389" i="4"/>
  <c r="P389" i="4"/>
  <c r="R389" i="4"/>
  <c r="N391" i="4"/>
  <c r="P391" i="4"/>
  <c r="R391" i="4"/>
  <c r="N393" i="4"/>
  <c r="P393" i="4"/>
  <c r="R393" i="4"/>
  <c r="N395" i="4"/>
  <c r="P395" i="4"/>
  <c r="R395" i="4"/>
  <c r="N397" i="4"/>
  <c r="P397" i="4"/>
  <c r="R397" i="4"/>
  <c r="N399" i="4"/>
  <c r="P399" i="4"/>
  <c r="R399" i="4"/>
  <c r="N401" i="4"/>
  <c r="P401" i="4"/>
  <c r="R401" i="4"/>
  <c r="N403" i="4"/>
  <c r="P403" i="4"/>
  <c r="R403" i="4"/>
  <c r="N405" i="4"/>
  <c r="P405" i="4"/>
  <c r="R405" i="4"/>
  <c r="N407" i="4"/>
  <c r="P407" i="4"/>
  <c r="R407" i="4"/>
  <c r="N409" i="4"/>
  <c r="P409" i="4"/>
  <c r="R409" i="4"/>
  <c r="N411" i="4"/>
  <c r="P411" i="4"/>
  <c r="R411" i="4"/>
  <c r="N413" i="4"/>
  <c r="P413" i="4"/>
  <c r="R413" i="4"/>
  <c r="N415" i="4"/>
  <c r="P415" i="4"/>
  <c r="R415" i="4"/>
  <c r="N417" i="4"/>
  <c r="P417" i="4"/>
  <c r="R417" i="4"/>
  <c r="N419" i="4"/>
  <c r="P419" i="4"/>
  <c r="R419" i="4"/>
  <c r="N421" i="4"/>
  <c r="P421" i="4"/>
  <c r="R421" i="4"/>
  <c r="N423" i="4"/>
  <c r="P423" i="4"/>
  <c r="R423" i="4"/>
  <c r="N425" i="4"/>
  <c r="P425" i="4"/>
  <c r="R425" i="4"/>
  <c r="N427" i="4"/>
  <c r="P427" i="4"/>
  <c r="R427" i="4"/>
  <c r="N429" i="4"/>
  <c r="P429" i="4"/>
  <c r="R429" i="4"/>
  <c r="N431" i="4"/>
  <c r="P431" i="4"/>
  <c r="R431" i="4"/>
  <c r="N433" i="4"/>
  <c r="P433" i="4"/>
  <c r="R433" i="4"/>
  <c r="N435" i="4"/>
  <c r="P435" i="4"/>
  <c r="R435" i="4"/>
  <c r="N437" i="4"/>
  <c r="P437" i="4"/>
  <c r="R437" i="4"/>
  <c r="N439" i="4"/>
  <c r="P439" i="4"/>
  <c r="R439" i="4"/>
  <c r="N441" i="4"/>
  <c r="P441" i="4"/>
  <c r="R441" i="4"/>
  <c r="N443" i="4"/>
  <c r="P443" i="4"/>
  <c r="R443" i="4"/>
  <c r="N445" i="4"/>
  <c r="P445" i="4"/>
  <c r="R445" i="4"/>
  <c r="N447" i="4"/>
  <c r="P447" i="4"/>
  <c r="R447" i="4"/>
  <c r="N449" i="4"/>
  <c r="P449" i="4"/>
  <c r="R449" i="4"/>
  <c r="N451" i="4"/>
  <c r="P451" i="4"/>
  <c r="R451" i="4"/>
  <c r="N453" i="4"/>
  <c r="P453" i="4"/>
  <c r="R453" i="4"/>
  <c r="N455" i="4"/>
  <c r="P455" i="4"/>
  <c r="R455" i="4"/>
  <c r="N457" i="4"/>
  <c r="P457" i="4"/>
  <c r="R457" i="4"/>
  <c r="N459" i="4"/>
  <c r="P459" i="4"/>
  <c r="R459" i="4"/>
  <c r="N461" i="4"/>
  <c r="P461" i="4"/>
  <c r="R461" i="4"/>
  <c r="N463" i="4"/>
  <c r="P463" i="4"/>
  <c r="R463" i="4"/>
  <c r="N465" i="4"/>
  <c r="P465" i="4"/>
  <c r="R465" i="4"/>
  <c r="O466" i="4"/>
  <c r="Q466" i="4"/>
  <c r="N467" i="4"/>
  <c r="P467" i="4"/>
  <c r="R467" i="4"/>
  <c r="N468" i="4"/>
  <c r="P468" i="4"/>
  <c r="R468" i="4"/>
  <c r="N470" i="4"/>
  <c r="P470" i="4"/>
  <c r="R470" i="4"/>
  <c r="N472" i="4"/>
  <c r="P472" i="4"/>
  <c r="R472" i="4"/>
  <c r="N474" i="4"/>
  <c r="P474" i="4"/>
  <c r="R474" i="4"/>
  <c r="N476" i="4"/>
  <c r="P476" i="4"/>
  <c r="R476" i="4"/>
  <c r="N478" i="4"/>
  <c r="P478" i="4"/>
  <c r="R478" i="4"/>
  <c r="N480" i="4"/>
  <c r="P480" i="4"/>
  <c r="R480" i="4"/>
  <c r="N482" i="4"/>
  <c r="P482" i="4"/>
  <c r="R482" i="4"/>
  <c r="N484" i="4"/>
  <c r="P484" i="4"/>
  <c r="R484" i="4"/>
  <c r="N486" i="4"/>
  <c r="P486" i="4"/>
  <c r="R486" i="4"/>
  <c r="N488" i="4"/>
  <c r="P488" i="4"/>
  <c r="R488" i="4"/>
  <c r="N490" i="4"/>
  <c r="P490" i="4"/>
  <c r="R490" i="4"/>
  <c r="N492" i="4"/>
  <c r="P492" i="4"/>
  <c r="R492" i="4"/>
  <c r="N494" i="4"/>
  <c r="P494" i="4"/>
  <c r="R494" i="4"/>
  <c r="N496" i="4"/>
  <c r="P496" i="4"/>
  <c r="R496" i="4"/>
  <c r="N498" i="4"/>
  <c r="P498" i="4"/>
  <c r="R498" i="4"/>
  <c r="N500" i="4"/>
  <c r="P500" i="4"/>
  <c r="R500" i="4"/>
  <c r="N502" i="4"/>
  <c r="P502" i="4"/>
  <c r="R502" i="4"/>
  <c r="N504" i="4"/>
  <c r="P504" i="4"/>
  <c r="R504" i="4"/>
  <c r="N506" i="4"/>
  <c r="P506" i="4"/>
  <c r="R506" i="4"/>
  <c r="N508" i="4"/>
  <c r="P508" i="4"/>
  <c r="R508" i="4"/>
  <c r="N510" i="4"/>
  <c r="P510" i="4"/>
  <c r="R510" i="4"/>
  <c r="N512" i="4"/>
  <c r="P512" i="4"/>
  <c r="R512" i="4"/>
  <c r="N514" i="4"/>
  <c r="P514" i="4"/>
  <c r="R514" i="4"/>
  <c r="N516" i="4"/>
  <c r="P516" i="4"/>
  <c r="R516" i="4"/>
  <c r="O517" i="4"/>
  <c r="Q517" i="4"/>
  <c r="N518" i="4"/>
  <c r="P518" i="4"/>
  <c r="R518" i="4"/>
  <c r="O519" i="4"/>
  <c r="Q519" i="4"/>
  <c r="N520" i="4"/>
  <c r="P520" i="4"/>
  <c r="R520" i="4"/>
  <c r="O521" i="4"/>
  <c r="Q521" i="4"/>
  <c r="N522" i="4"/>
  <c r="P522" i="4"/>
  <c r="R522" i="4"/>
  <c r="O523" i="4"/>
  <c r="Q523" i="4"/>
  <c r="N524" i="4"/>
  <c r="P524" i="4"/>
  <c r="O525" i="4"/>
  <c r="Q525" i="4"/>
  <c r="N526" i="4"/>
  <c r="O527" i="4"/>
  <c r="Q527" i="4"/>
  <c r="O529" i="4"/>
  <c r="Q529" i="4"/>
  <c r="O531" i="4"/>
  <c r="Q531" i="4"/>
  <c r="O533" i="4"/>
  <c r="Q533" i="4"/>
  <c r="O535" i="4"/>
  <c r="Q535" i="4"/>
  <c r="O537" i="4"/>
  <c r="Q537" i="4"/>
  <c r="O539" i="4"/>
  <c r="Q539" i="4"/>
  <c r="N469" i="4"/>
  <c r="P469" i="4"/>
  <c r="R469" i="4"/>
  <c r="N471" i="4"/>
  <c r="P471" i="4"/>
  <c r="R471" i="4"/>
  <c r="N473" i="4"/>
  <c r="P473" i="4"/>
  <c r="R473" i="4"/>
  <c r="N475" i="4"/>
  <c r="P475" i="4"/>
  <c r="R475" i="4"/>
  <c r="N477" i="4"/>
  <c r="P477" i="4"/>
  <c r="R477" i="4"/>
  <c r="N479" i="4"/>
  <c r="P479" i="4"/>
  <c r="R479" i="4"/>
  <c r="N481" i="4"/>
  <c r="P481" i="4"/>
  <c r="R481" i="4"/>
  <c r="N483" i="4"/>
  <c r="P483" i="4"/>
  <c r="R483" i="4"/>
  <c r="N485" i="4"/>
  <c r="P485" i="4"/>
  <c r="R485" i="4"/>
  <c r="N487" i="4"/>
  <c r="P487" i="4"/>
  <c r="R487" i="4"/>
  <c r="N489" i="4"/>
  <c r="P489" i="4"/>
  <c r="R489" i="4"/>
  <c r="N491" i="4"/>
  <c r="P491" i="4"/>
  <c r="R491" i="4"/>
  <c r="N493" i="4"/>
  <c r="P493" i="4"/>
  <c r="R493" i="4"/>
  <c r="N495" i="4"/>
  <c r="P495" i="4"/>
  <c r="R495" i="4"/>
  <c r="N497" i="4"/>
  <c r="P497" i="4"/>
  <c r="R497" i="4"/>
  <c r="N499" i="4"/>
  <c r="P499" i="4"/>
  <c r="R499" i="4"/>
  <c r="N501" i="4"/>
  <c r="P501" i="4"/>
  <c r="R501" i="4"/>
  <c r="N503" i="4"/>
  <c r="P503" i="4"/>
  <c r="R503" i="4"/>
  <c r="N505" i="4"/>
  <c r="P505" i="4"/>
  <c r="R505" i="4"/>
  <c r="N507" i="4"/>
  <c r="P507" i="4"/>
  <c r="R507" i="4"/>
  <c r="N509" i="4"/>
  <c r="P509" i="4"/>
  <c r="R509" i="4"/>
  <c r="N511" i="4"/>
  <c r="P511" i="4"/>
  <c r="R511" i="4"/>
  <c r="N513" i="4"/>
  <c r="P513" i="4"/>
  <c r="R513" i="4"/>
  <c r="N515" i="4"/>
  <c r="P515" i="4"/>
  <c r="R515" i="4"/>
  <c r="O516" i="4"/>
  <c r="Q516" i="4"/>
  <c r="N517" i="4"/>
  <c r="P517" i="4"/>
  <c r="R517" i="4"/>
  <c r="O518" i="4"/>
  <c r="Q518" i="4"/>
  <c r="N519" i="4"/>
  <c r="P519" i="4"/>
  <c r="R519" i="4"/>
  <c r="O520" i="4"/>
  <c r="Q520" i="4"/>
  <c r="N521" i="4"/>
  <c r="P521" i="4"/>
  <c r="R521" i="4"/>
  <c r="O522" i="4"/>
  <c r="Q522" i="4"/>
  <c r="N523" i="4"/>
  <c r="P523" i="4"/>
  <c r="R523" i="4"/>
  <c r="O524" i="4"/>
  <c r="Q524" i="4"/>
  <c r="N525" i="4"/>
  <c r="O526" i="4"/>
  <c r="Q526" i="4"/>
  <c r="O528" i="4"/>
  <c r="Q528" i="4"/>
  <c r="O530" i="4"/>
  <c r="Q530" i="4"/>
  <c r="O532" i="4"/>
  <c r="Q532" i="4"/>
  <c r="O534" i="4"/>
  <c r="Q534" i="4"/>
  <c r="O536" i="4"/>
  <c r="Q536" i="4"/>
  <c r="O538" i="4"/>
  <c r="Q538" i="4"/>
  <c r="N540" i="4"/>
  <c r="P540" i="4"/>
  <c r="R540" i="4"/>
  <c r="N542" i="4"/>
  <c r="P542" i="4"/>
  <c r="R542" i="4"/>
  <c r="N544" i="4"/>
  <c r="P544" i="4"/>
  <c r="R544" i="4"/>
  <c r="N546" i="4"/>
  <c r="P546" i="4"/>
  <c r="R546" i="4"/>
  <c r="N548" i="4"/>
  <c r="P548" i="4"/>
  <c r="R548" i="4"/>
  <c r="N550" i="4"/>
  <c r="P550" i="4"/>
  <c r="R550" i="4"/>
  <c r="N552" i="4"/>
  <c r="P552" i="4"/>
  <c r="R552" i="4"/>
  <c r="N554" i="4"/>
  <c r="P554" i="4"/>
  <c r="R554" i="4"/>
  <c r="N556" i="4"/>
  <c r="P556" i="4"/>
  <c r="R556" i="4"/>
  <c r="N558" i="4"/>
  <c r="P558" i="4"/>
  <c r="R558" i="4"/>
  <c r="N560" i="4"/>
  <c r="P560" i="4"/>
  <c r="R560" i="4"/>
  <c r="N562" i="4"/>
  <c r="P562" i="4"/>
  <c r="R562" i="4"/>
  <c r="N564" i="4"/>
  <c r="P564" i="4"/>
  <c r="R564" i="4"/>
  <c r="N566" i="4"/>
  <c r="P566" i="4"/>
  <c r="R566" i="4"/>
  <c r="N568" i="4"/>
  <c r="P568" i="4"/>
  <c r="R568" i="4"/>
  <c r="N570" i="4"/>
  <c r="P570" i="4"/>
  <c r="R570" i="4"/>
  <c r="N572" i="4"/>
  <c r="P572" i="4"/>
  <c r="R572" i="4"/>
  <c r="N574" i="4"/>
  <c r="P574" i="4"/>
  <c r="R574" i="4"/>
  <c r="N576" i="4"/>
  <c r="P576" i="4"/>
  <c r="R576" i="4"/>
  <c r="N578" i="4"/>
  <c r="P578" i="4"/>
  <c r="R578" i="4"/>
  <c r="N580" i="4"/>
  <c r="P580" i="4"/>
  <c r="R580" i="4"/>
  <c r="N582" i="4"/>
  <c r="P582" i="4"/>
  <c r="R582" i="4"/>
  <c r="N584" i="4"/>
  <c r="P584" i="4"/>
  <c r="R584" i="4"/>
  <c r="N586" i="4"/>
  <c r="P586" i="4"/>
  <c r="R586" i="4"/>
  <c r="N588" i="4"/>
  <c r="P588" i="4"/>
  <c r="R588" i="4"/>
  <c r="O589" i="4"/>
  <c r="N590" i="4"/>
  <c r="P590" i="4"/>
  <c r="R590" i="4"/>
  <c r="O591" i="4"/>
  <c r="Q591" i="4"/>
  <c r="N592" i="4"/>
  <c r="P592" i="4"/>
  <c r="R592" i="4"/>
  <c r="O593" i="4"/>
  <c r="Q593" i="4"/>
  <c r="N594" i="4"/>
  <c r="P594" i="4"/>
  <c r="R594" i="4"/>
  <c r="O595" i="4"/>
  <c r="Q595" i="4"/>
  <c r="N596" i="4"/>
  <c r="O597" i="4"/>
  <c r="Q597" i="4"/>
  <c r="O599" i="4"/>
  <c r="Q599" i="4"/>
  <c r="O601" i="4"/>
  <c r="Q601" i="4"/>
  <c r="O603" i="4"/>
  <c r="Q603" i="4"/>
  <c r="O605" i="4"/>
  <c r="Q605" i="4"/>
  <c r="O607" i="4"/>
  <c r="Q607" i="4"/>
  <c r="O609" i="4"/>
  <c r="Q609" i="4"/>
  <c r="O611" i="4"/>
  <c r="Q611" i="4"/>
  <c r="O613" i="4"/>
  <c r="Q613" i="4"/>
  <c r="O615" i="4"/>
  <c r="Q615" i="4"/>
  <c r="O617" i="4"/>
  <c r="Q617" i="4"/>
  <c r="R539" i="4"/>
  <c r="N541" i="4"/>
  <c r="P541" i="4"/>
  <c r="R541" i="4"/>
  <c r="N543" i="4"/>
  <c r="P543" i="4"/>
  <c r="R543" i="4"/>
  <c r="N545" i="4"/>
  <c r="P545" i="4"/>
  <c r="R545" i="4"/>
  <c r="N547" i="4"/>
  <c r="P547" i="4"/>
  <c r="R547" i="4"/>
  <c r="N549" i="4"/>
  <c r="P549" i="4"/>
  <c r="R549" i="4"/>
  <c r="N551" i="4"/>
  <c r="P551" i="4"/>
  <c r="R551" i="4"/>
  <c r="N553" i="4"/>
  <c r="P553" i="4"/>
  <c r="R553" i="4"/>
  <c r="N555" i="4"/>
  <c r="P555" i="4"/>
  <c r="R555" i="4"/>
  <c r="N557" i="4"/>
  <c r="P557" i="4"/>
  <c r="R557" i="4"/>
  <c r="N559" i="4"/>
  <c r="P559" i="4"/>
  <c r="R559" i="4"/>
  <c r="N561" i="4"/>
  <c r="P561" i="4"/>
  <c r="R561" i="4"/>
  <c r="N563" i="4"/>
  <c r="P563" i="4"/>
  <c r="R563" i="4"/>
  <c r="N565" i="4"/>
  <c r="P565" i="4"/>
  <c r="R565" i="4"/>
  <c r="N567" i="4"/>
  <c r="P567" i="4"/>
  <c r="R567" i="4"/>
  <c r="N569" i="4"/>
  <c r="P569" i="4"/>
  <c r="R569" i="4"/>
  <c r="N571" i="4"/>
  <c r="P571" i="4"/>
  <c r="R571" i="4"/>
  <c r="N573" i="4"/>
  <c r="P573" i="4"/>
  <c r="R573" i="4"/>
  <c r="N575" i="4"/>
  <c r="P575" i="4"/>
  <c r="R575" i="4"/>
  <c r="N577" i="4"/>
  <c r="P577" i="4"/>
  <c r="R577" i="4"/>
  <c r="N579" i="4"/>
  <c r="P579" i="4"/>
  <c r="R579" i="4"/>
  <c r="N581" i="4"/>
  <c r="P581" i="4"/>
  <c r="R581" i="4"/>
  <c r="N583" i="4"/>
  <c r="P583" i="4"/>
  <c r="R583" i="4"/>
  <c r="N585" i="4"/>
  <c r="P585" i="4"/>
  <c r="R585" i="4"/>
  <c r="N587" i="4"/>
  <c r="P587" i="4"/>
  <c r="R587" i="4"/>
  <c r="N589" i="4"/>
  <c r="P589" i="4"/>
  <c r="R589" i="4"/>
  <c r="O590" i="4"/>
  <c r="Q590" i="4"/>
  <c r="N591" i="4"/>
  <c r="P591" i="4"/>
  <c r="R591" i="4"/>
  <c r="O592" i="4"/>
  <c r="Q592" i="4"/>
  <c r="N593" i="4"/>
  <c r="P593" i="4"/>
  <c r="R593" i="4"/>
  <c r="O594" i="4"/>
  <c r="Q594" i="4"/>
  <c r="N595" i="4"/>
  <c r="P595" i="4"/>
  <c r="O596" i="4"/>
  <c r="Q596" i="4"/>
  <c r="O598" i="4"/>
  <c r="Q598" i="4"/>
  <c r="O600" i="4"/>
  <c r="Q600" i="4"/>
  <c r="O602" i="4"/>
  <c r="Q602" i="4"/>
  <c r="O604" i="4"/>
  <c r="Q604" i="4"/>
  <c r="O606" i="4"/>
  <c r="Q606" i="4"/>
  <c r="O608" i="4"/>
  <c r="Q608" i="4"/>
  <c r="O610" i="4"/>
  <c r="Q610" i="4"/>
  <c r="O612" i="4"/>
  <c r="Q612" i="4"/>
  <c r="O614" i="4"/>
  <c r="Q614" i="4"/>
  <c r="O616" i="4"/>
  <c r="Q616" i="4"/>
  <c r="N618" i="4"/>
  <c r="P618" i="4"/>
  <c r="R618" i="4"/>
  <c r="N620" i="4"/>
  <c r="P620" i="4"/>
  <c r="R620" i="4"/>
  <c r="N622" i="4"/>
  <c r="P622" i="4"/>
  <c r="R622" i="4"/>
  <c r="N624" i="4"/>
  <c r="P624" i="4"/>
  <c r="R624" i="4"/>
  <c r="N626" i="4"/>
  <c r="P626" i="4"/>
  <c r="R626" i="4"/>
  <c r="N628" i="4"/>
  <c r="P628" i="4"/>
  <c r="R628" i="4"/>
  <c r="N630" i="4"/>
  <c r="P630" i="4"/>
  <c r="R630" i="4"/>
  <c r="N632" i="4"/>
  <c r="P632" i="4"/>
  <c r="R632" i="4"/>
  <c r="N634" i="4"/>
  <c r="P634" i="4"/>
  <c r="R634" i="4"/>
  <c r="N636" i="4"/>
  <c r="P636" i="4"/>
  <c r="R636" i="4"/>
  <c r="N638" i="4"/>
  <c r="P638" i="4"/>
  <c r="R638" i="4"/>
  <c r="N640" i="4"/>
  <c r="P640" i="4"/>
  <c r="R640" i="4"/>
  <c r="N642" i="4"/>
  <c r="P642" i="4"/>
  <c r="R642" i="4"/>
  <c r="N644" i="4"/>
  <c r="P644" i="4"/>
  <c r="R644" i="4"/>
  <c r="N646" i="4"/>
  <c r="P646" i="4"/>
  <c r="R646" i="4"/>
  <c r="N648" i="4"/>
  <c r="P648" i="4"/>
  <c r="R648" i="4"/>
  <c r="N650" i="4"/>
  <c r="P650" i="4"/>
  <c r="R650" i="4"/>
  <c r="N652" i="4"/>
  <c r="P652" i="4"/>
  <c r="R652" i="4"/>
  <c r="N654" i="4"/>
  <c r="P654" i="4"/>
  <c r="R654" i="4"/>
  <c r="N656" i="4"/>
  <c r="P656" i="4"/>
  <c r="R656" i="4"/>
  <c r="N658" i="4"/>
  <c r="P658" i="4"/>
  <c r="R658" i="4"/>
  <c r="N660" i="4"/>
  <c r="P660" i="4"/>
  <c r="R660" i="4"/>
  <c r="N662" i="4"/>
  <c r="P662" i="4"/>
  <c r="R662" i="4"/>
  <c r="N664" i="4"/>
  <c r="P664" i="4"/>
  <c r="R664" i="4"/>
  <c r="N666" i="4"/>
  <c r="P666" i="4"/>
  <c r="R666" i="4"/>
  <c r="O667" i="4"/>
  <c r="Q667" i="4"/>
  <c r="N668" i="4"/>
  <c r="P668" i="4"/>
  <c r="R668" i="4"/>
  <c r="O669" i="4"/>
  <c r="Q669" i="4"/>
  <c r="N670" i="4"/>
  <c r="P670" i="4"/>
  <c r="R670" i="4"/>
  <c r="O671" i="4"/>
  <c r="Q671" i="4"/>
  <c r="N672" i="4"/>
  <c r="P672" i="4"/>
  <c r="O673" i="4"/>
  <c r="Q673" i="4"/>
  <c r="N674" i="4"/>
  <c r="O675" i="4"/>
  <c r="Q675" i="4"/>
  <c r="O677" i="4"/>
  <c r="Q677" i="4"/>
  <c r="N619" i="4"/>
  <c r="P619" i="4"/>
  <c r="R619" i="4"/>
  <c r="N621" i="4"/>
  <c r="P621" i="4"/>
  <c r="R621" i="4"/>
  <c r="N623" i="4"/>
  <c r="P623" i="4"/>
  <c r="R623" i="4"/>
  <c r="N625" i="4"/>
  <c r="P625" i="4"/>
  <c r="R625" i="4"/>
  <c r="N627" i="4"/>
  <c r="P627" i="4"/>
  <c r="R627" i="4"/>
  <c r="N629" i="4"/>
  <c r="P629" i="4"/>
  <c r="R629" i="4"/>
  <c r="N631" i="4"/>
  <c r="P631" i="4"/>
  <c r="R631" i="4"/>
  <c r="N633" i="4"/>
  <c r="P633" i="4"/>
  <c r="R633" i="4"/>
  <c r="N635" i="4"/>
  <c r="P635" i="4"/>
  <c r="R635" i="4"/>
  <c r="N637" i="4"/>
  <c r="P637" i="4"/>
  <c r="R637" i="4"/>
  <c r="N639" i="4"/>
  <c r="P639" i="4"/>
  <c r="R639" i="4"/>
  <c r="N641" i="4"/>
  <c r="P641" i="4"/>
  <c r="R641" i="4"/>
  <c r="N643" i="4"/>
  <c r="P643" i="4"/>
  <c r="R643" i="4"/>
  <c r="N645" i="4"/>
  <c r="P645" i="4"/>
  <c r="R645" i="4"/>
  <c r="N647" i="4"/>
  <c r="P647" i="4"/>
  <c r="R647" i="4"/>
  <c r="N649" i="4"/>
  <c r="P649" i="4"/>
  <c r="R649" i="4"/>
  <c r="N651" i="4"/>
  <c r="P651" i="4"/>
  <c r="R651" i="4"/>
  <c r="N653" i="4"/>
  <c r="P653" i="4"/>
  <c r="R653" i="4"/>
  <c r="N655" i="4"/>
  <c r="P655" i="4"/>
  <c r="R655" i="4"/>
  <c r="N657" i="4"/>
  <c r="P657" i="4"/>
  <c r="R657" i="4"/>
  <c r="N659" i="4"/>
  <c r="P659" i="4"/>
  <c r="R659" i="4"/>
  <c r="N661" i="4"/>
  <c r="P661" i="4"/>
  <c r="R661" i="4"/>
  <c r="N663" i="4"/>
  <c r="P663" i="4"/>
  <c r="R663" i="4"/>
  <c r="N665" i="4"/>
  <c r="P665" i="4"/>
  <c r="R665" i="4"/>
  <c r="O666" i="4"/>
  <c r="Q666" i="4"/>
  <c r="N667" i="4"/>
  <c r="P667" i="4"/>
  <c r="R667" i="4"/>
  <c r="O668" i="4"/>
  <c r="Q668" i="4"/>
  <c r="N669" i="4"/>
  <c r="P669" i="4"/>
  <c r="R669" i="4"/>
  <c r="O670" i="4"/>
  <c r="Q670" i="4"/>
  <c r="N671" i="4"/>
  <c r="P671" i="4"/>
  <c r="R671" i="4"/>
  <c r="O672" i="4"/>
  <c r="Q672" i="4"/>
  <c r="N673" i="4"/>
  <c r="P673" i="4"/>
  <c r="O674" i="4"/>
  <c r="Q674" i="4"/>
  <c r="O676" i="4"/>
  <c r="Q676" i="4"/>
  <c r="O678" i="4"/>
  <c r="Q678" i="4"/>
  <c r="N678" i="4"/>
  <c r="P678" i="4"/>
  <c r="R678" i="4"/>
  <c r="N680" i="4"/>
  <c r="P680" i="4"/>
  <c r="R680" i="4"/>
  <c r="N682" i="4"/>
  <c r="P682" i="4"/>
  <c r="R682" i="4"/>
  <c r="N684" i="4"/>
  <c r="P684" i="4"/>
  <c r="R684" i="4"/>
  <c r="N686" i="4"/>
  <c r="P686" i="4"/>
  <c r="R686" i="4"/>
  <c r="N688" i="4"/>
  <c r="P688" i="4"/>
  <c r="R688" i="4"/>
  <c r="N690" i="4"/>
  <c r="P690" i="4"/>
  <c r="R690" i="4"/>
  <c r="N692" i="4"/>
  <c r="P692" i="4"/>
  <c r="R692" i="4"/>
  <c r="N694" i="4"/>
  <c r="P694" i="4"/>
  <c r="R694" i="4"/>
  <c r="N696" i="4"/>
  <c r="P696" i="4"/>
  <c r="R696" i="4"/>
  <c r="N698" i="4"/>
  <c r="P698" i="4"/>
  <c r="R698" i="4"/>
  <c r="N700" i="4"/>
  <c r="P700" i="4"/>
  <c r="R700" i="4"/>
  <c r="N702" i="4"/>
  <c r="P702" i="4"/>
  <c r="R702" i="4"/>
  <c r="N704" i="4"/>
  <c r="P704" i="4"/>
  <c r="R704" i="4"/>
  <c r="N706" i="4"/>
  <c r="P706" i="4"/>
  <c r="R706" i="4"/>
  <c r="O707" i="4"/>
  <c r="Q707" i="4"/>
  <c r="N708" i="4"/>
  <c r="P708" i="4"/>
  <c r="R708" i="4"/>
  <c r="O709" i="4"/>
  <c r="Q709" i="4"/>
  <c r="N710" i="4"/>
  <c r="P710" i="4"/>
  <c r="R710" i="4"/>
  <c r="O711" i="4"/>
  <c r="Q711" i="4"/>
  <c r="N712" i="4"/>
  <c r="O713" i="4"/>
  <c r="Q713" i="4"/>
  <c r="O715" i="4"/>
  <c r="Q715" i="4"/>
  <c r="N679" i="4"/>
  <c r="P679" i="4"/>
  <c r="R679" i="4"/>
  <c r="N681" i="4"/>
  <c r="P681" i="4"/>
  <c r="R681" i="4"/>
  <c r="N683" i="4"/>
  <c r="P683" i="4"/>
  <c r="R683" i="4"/>
  <c r="N685" i="4"/>
  <c r="P685" i="4"/>
  <c r="R685" i="4"/>
  <c r="N687" i="4"/>
  <c r="P687" i="4"/>
  <c r="R687" i="4"/>
  <c r="N689" i="4"/>
  <c r="P689" i="4"/>
  <c r="R689" i="4"/>
  <c r="N691" i="4"/>
  <c r="P691" i="4"/>
  <c r="R691" i="4"/>
  <c r="N693" i="4"/>
  <c r="P693" i="4"/>
  <c r="R693" i="4"/>
  <c r="N695" i="4"/>
  <c r="P695" i="4"/>
  <c r="R695" i="4"/>
  <c r="N697" i="4"/>
  <c r="P697" i="4"/>
  <c r="R697" i="4"/>
  <c r="N699" i="4"/>
  <c r="P699" i="4"/>
  <c r="R699" i="4"/>
  <c r="N701" i="4"/>
  <c r="P701" i="4"/>
  <c r="R701" i="4"/>
  <c r="N703" i="4"/>
  <c r="P703" i="4"/>
  <c r="R703" i="4"/>
  <c r="N705" i="4"/>
  <c r="P705" i="4"/>
  <c r="R705" i="4"/>
  <c r="O706" i="4"/>
  <c r="Q706" i="4"/>
  <c r="N707" i="4"/>
  <c r="P707" i="4"/>
  <c r="R707" i="4"/>
  <c r="O708" i="4"/>
  <c r="Q708" i="4"/>
  <c r="N709" i="4"/>
  <c r="P709" i="4"/>
  <c r="R709" i="4"/>
  <c r="O710" i="4"/>
  <c r="Q710" i="4"/>
  <c r="N711" i="4"/>
  <c r="P711" i="4"/>
  <c r="O712" i="4"/>
  <c r="Q712" i="4"/>
  <c r="N713" i="4"/>
  <c r="O714" i="4"/>
  <c r="Q714" i="4"/>
  <c r="O716" i="4"/>
  <c r="Q716" i="4"/>
  <c r="N716" i="4"/>
  <c r="P716" i="4"/>
  <c r="R716" i="4"/>
  <c r="N718" i="4"/>
  <c r="P718" i="4"/>
  <c r="R718" i="4"/>
  <c r="N720" i="4"/>
  <c r="P720" i="4"/>
  <c r="R720" i="4"/>
  <c r="N722" i="4"/>
  <c r="P722" i="4"/>
  <c r="R722" i="4"/>
  <c r="N724" i="4"/>
  <c r="P724" i="4"/>
  <c r="R724" i="4"/>
  <c r="N726" i="4"/>
  <c r="P726" i="4"/>
  <c r="R726" i="4"/>
  <c r="N728" i="4"/>
  <c r="P728" i="4"/>
  <c r="R728" i="4"/>
  <c r="N730" i="4"/>
  <c r="P730" i="4"/>
  <c r="R730" i="4"/>
  <c r="N732" i="4"/>
  <c r="P732" i="4"/>
  <c r="R732" i="4"/>
  <c r="N734" i="4"/>
  <c r="P734" i="4"/>
  <c r="R734" i="4"/>
  <c r="N736" i="4"/>
  <c r="P736" i="4"/>
  <c r="R736" i="4"/>
  <c r="N738" i="4"/>
  <c r="P738" i="4"/>
  <c r="R738" i="4"/>
  <c r="N740" i="4"/>
  <c r="P740" i="4"/>
  <c r="R740" i="4"/>
  <c r="N742" i="4"/>
  <c r="P742" i="4"/>
  <c r="R742" i="4"/>
  <c r="N744" i="4"/>
  <c r="P744" i="4"/>
  <c r="R744" i="4"/>
  <c r="N746" i="4"/>
  <c r="P746" i="4"/>
  <c r="R746" i="4"/>
  <c r="N717" i="4"/>
  <c r="P717" i="4"/>
  <c r="R717" i="4"/>
  <c r="N719" i="4"/>
  <c r="P719" i="4"/>
  <c r="R719" i="4"/>
  <c r="N721" i="4"/>
  <c r="P721" i="4"/>
  <c r="R721" i="4"/>
  <c r="N723" i="4"/>
  <c r="P723" i="4"/>
  <c r="R723" i="4"/>
  <c r="N725" i="4"/>
  <c r="P725" i="4"/>
  <c r="R725" i="4"/>
  <c r="N727" i="4"/>
  <c r="P727" i="4"/>
  <c r="R727" i="4"/>
  <c r="N729" i="4"/>
  <c r="P729" i="4"/>
  <c r="R729" i="4"/>
  <c r="N731" i="4"/>
  <c r="P731" i="4"/>
  <c r="R731" i="4"/>
  <c r="N733" i="4"/>
  <c r="P733" i="4"/>
  <c r="R733" i="4"/>
  <c r="N735" i="4"/>
  <c r="P735" i="4"/>
  <c r="R735" i="4"/>
  <c r="N737" i="4"/>
  <c r="P737" i="4"/>
  <c r="R737" i="4"/>
  <c r="N739" i="4"/>
  <c r="P739" i="4"/>
  <c r="R739" i="4"/>
  <c r="N741" i="4"/>
  <c r="P741" i="4"/>
  <c r="R741" i="4"/>
  <c r="N743" i="4"/>
  <c r="P743" i="4"/>
  <c r="R743" i="4"/>
  <c r="N745" i="4"/>
  <c r="P745" i="4"/>
  <c r="R745" i="4"/>
  <c r="N747" i="4"/>
  <c r="P747" i="4"/>
  <c r="R747" i="4"/>
  <c r="O748" i="4"/>
  <c r="N749" i="4"/>
  <c r="P749" i="4"/>
  <c r="R749" i="4"/>
  <c r="N751" i="4"/>
  <c r="P751" i="4"/>
  <c r="R751" i="4"/>
  <c r="N753" i="4"/>
  <c r="P753" i="4"/>
  <c r="R753" i="4"/>
  <c r="N755" i="4"/>
  <c r="P755" i="4"/>
  <c r="R755" i="4"/>
  <c r="N757" i="4"/>
  <c r="P757" i="4"/>
  <c r="R757" i="4"/>
  <c r="N748" i="4"/>
  <c r="P748" i="4"/>
  <c r="R748" i="4"/>
  <c r="N750" i="4"/>
  <c r="P750" i="4"/>
  <c r="R750" i="4"/>
  <c r="N752" i="4"/>
  <c r="P752" i="4"/>
  <c r="R752" i="4"/>
  <c r="N754" i="4"/>
  <c r="P754" i="4"/>
  <c r="R754" i="4"/>
  <c r="N756" i="4"/>
  <c r="P756" i="4"/>
  <c r="R756" i="4"/>
  <c r="N758" i="4"/>
  <c r="P758" i="4"/>
  <c r="R758" i="4"/>
  <c r="G770" i="4"/>
  <c r="F779" i="4"/>
  <c r="F781" i="4"/>
  <c r="G779" i="4"/>
  <c r="G781" i="4"/>
  <c r="F778" i="4"/>
  <c r="F780" i="4"/>
  <c r="G778" i="4"/>
  <c r="G780" i="4"/>
  <c r="N6" i="3"/>
  <c r="T6" i="3" s="1"/>
  <c r="N10" i="3"/>
  <c r="T10" i="3" s="1"/>
  <c r="K5" i="3"/>
  <c r="K9" i="3"/>
  <c r="W52" i="3"/>
  <c r="Q52" i="3"/>
  <c r="I42" i="3"/>
  <c r="I40" i="3"/>
  <c r="I41" i="3" s="1"/>
  <c r="E39" i="3"/>
  <c r="V52" i="3"/>
  <c r="R52" i="3"/>
  <c r="W54" i="3"/>
  <c r="Q54" i="3"/>
  <c r="K42" i="3"/>
  <c r="K40" i="3"/>
  <c r="K41" i="3" s="1"/>
  <c r="G39" i="3"/>
  <c r="V54" i="3"/>
  <c r="R54" i="3"/>
  <c r="L3" i="3"/>
  <c r="N3" i="3"/>
  <c r="T3" i="3" s="1"/>
  <c r="N5" i="3"/>
  <c r="T5" i="3" s="1"/>
  <c r="L7" i="3"/>
  <c r="N7" i="3"/>
  <c r="T7" i="3" s="1"/>
  <c r="N9" i="3"/>
  <c r="T9" i="3" s="1"/>
  <c r="L11" i="3"/>
  <c r="N11" i="3"/>
  <c r="T11" i="3" s="1"/>
  <c r="I13" i="3"/>
  <c r="K13" i="3"/>
  <c r="L13" i="3"/>
  <c r="K15" i="3"/>
  <c r="I17" i="3"/>
  <c r="K17" i="3"/>
  <c r="L17" i="3"/>
  <c r="K19" i="3"/>
  <c r="I21" i="3"/>
  <c r="K21" i="3"/>
  <c r="L21" i="3"/>
  <c r="K23" i="3"/>
  <c r="I25" i="3"/>
  <c r="K25" i="3"/>
  <c r="L25" i="3"/>
  <c r="K27" i="3"/>
  <c r="I29" i="3"/>
  <c r="K29" i="3"/>
  <c r="L29" i="3"/>
  <c r="K32" i="3"/>
  <c r="N32" i="3"/>
  <c r="T32" i="3" s="1"/>
  <c r="I34" i="3"/>
  <c r="K34" i="3"/>
  <c r="N34" i="3"/>
  <c r="T34" i="3" s="1"/>
  <c r="K36" i="3"/>
  <c r="N36" i="3"/>
  <c r="T36" i="3" s="1"/>
  <c r="I38" i="3"/>
  <c r="K38" i="3"/>
  <c r="N38" i="3"/>
  <c r="T38" i="3" s="1"/>
  <c r="J42" i="3"/>
  <c r="P52" i="3"/>
  <c r="X52" i="3"/>
  <c r="P54" i="3"/>
  <c r="X54" i="3"/>
  <c r="X53" i="3"/>
  <c r="V53" i="3"/>
  <c r="R53" i="3"/>
  <c r="P53" i="3"/>
  <c r="W53" i="3"/>
  <c r="Q53" i="3"/>
  <c r="F39" i="3"/>
  <c r="K3" i="3"/>
  <c r="L12" i="3"/>
  <c r="N12" i="3"/>
  <c r="T12" i="3" s="1"/>
  <c r="M13" i="3"/>
  <c r="N13" i="3"/>
  <c r="T13" i="3" s="1"/>
  <c r="L14" i="3"/>
  <c r="N14" i="3"/>
  <c r="T14" i="3" s="1"/>
  <c r="M15" i="3"/>
  <c r="N15" i="3"/>
  <c r="T15" i="3" s="1"/>
  <c r="L16" i="3"/>
  <c r="N16" i="3"/>
  <c r="T16" i="3" s="1"/>
  <c r="M17" i="3"/>
  <c r="N17" i="3"/>
  <c r="T17" i="3" s="1"/>
  <c r="L18" i="3"/>
  <c r="N18" i="3"/>
  <c r="T18" i="3" s="1"/>
  <c r="M19" i="3"/>
  <c r="N19" i="3"/>
  <c r="T19" i="3" s="1"/>
  <c r="L20" i="3"/>
  <c r="N20" i="3"/>
  <c r="T20" i="3" s="1"/>
  <c r="M21" i="3"/>
  <c r="N21" i="3"/>
  <c r="T21" i="3" s="1"/>
  <c r="L22" i="3"/>
  <c r="N22" i="3"/>
  <c r="T22" i="3" s="1"/>
  <c r="M23" i="3"/>
  <c r="N23" i="3"/>
  <c r="T23" i="3" s="1"/>
  <c r="L24" i="3"/>
  <c r="N24" i="3"/>
  <c r="T24" i="3" s="1"/>
  <c r="M25" i="3"/>
  <c r="N25" i="3"/>
  <c r="T25" i="3" s="1"/>
  <c r="L26" i="3"/>
  <c r="N26" i="3"/>
  <c r="T26" i="3" s="1"/>
  <c r="M27" i="3"/>
  <c r="N27" i="3"/>
  <c r="T27" i="3" s="1"/>
  <c r="L28" i="3"/>
  <c r="N28" i="3"/>
  <c r="T28" i="3" s="1"/>
  <c r="M29" i="3"/>
  <c r="N29" i="3"/>
  <c r="T29" i="3" s="1"/>
  <c r="L30" i="3"/>
  <c r="N30" i="3"/>
  <c r="T30" i="3" s="1"/>
  <c r="J31" i="3"/>
  <c r="J33" i="3"/>
  <c r="J35" i="3"/>
  <c r="J37" i="3"/>
  <c r="J40" i="3"/>
  <c r="J41" i="3" s="1"/>
  <c r="T47" i="3"/>
  <c r="T45" i="3"/>
  <c r="T46" i="3"/>
  <c r="L31" i="3"/>
  <c r="N31" i="3"/>
  <c r="T31" i="3" s="1"/>
  <c r="M32" i="3"/>
  <c r="N33" i="3"/>
  <c r="T33" i="3" s="1"/>
  <c r="L35" i="3"/>
  <c r="N35" i="3"/>
  <c r="T35" i="3" s="1"/>
  <c r="M36" i="3"/>
  <c r="N37" i="3"/>
  <c r="T37" i="3" s="1"/>
  <c r="AI45" i="2"/>
  <c r="AG45" i="2"/>
  <c r="AE45" i="2"/>
  <c r="AJ45" i="2"/>
  <c r="AH45" i="2"/>
  <c r="AF45" i="2"/>
  <c r="S772" i="4" l="1"/>
  <c r="R715" i="4"/>
  <c r="R714" i="4"/>
  <c r="R713" i="4"/>
  <c r="R712" i="4"/>
  <c r="R711" i="4"/>
  <c r="R677" i="4"/>
  <c r="R676" i="4"/>
  <c r="R675" i="4"/>
  <c r="R674" i="4"/>
  <c r="R673" i="4"/>
  <c r="R672" i="4"/>
  <c r="R617" i="4"/>
  <c r="R616" i="4"/>
  <c r="R615" i="4"/>
  <c r="R614" i="4"/>
  <c r="R613" i="4"/>
  <c r="R612" i="4"/>
  <c r="R611" i="4"/>
  <c r="R610" i="4"/>
  <c r="R609" i="4"/>
  <c r="R608" i="4"/>
  <c r="R607" i="4"/>
  <c r="R606" i="4"/>
  <c r="R605" i="4"/>
  <c r="R604" i="4"/>
  <c r="R603" i="4"/>
  <c r="R602" i="4"/>
  <c r="R601" i="4"/>
  <c r="R600" i="4"/>
  <c r="R599" i="4"/>
  <c r="R598" i="4"/>
  <c r="R597" i="4"/>
  <c r="R596" i="4"/>
  <c r="R595" i="4"/>
  <c r="R538" i="4"/>
  <c r="R537" i="4"/>
  <c r="R536" i="4"/>
  <c r="R535" i="4"/>
  <c r="R534" i="4"/>
  <c r="R533" i="4"/>
  <c r="R532" i="4"/>
  <c r="R531" i="4"/>
  <c r="R530" i="4"/>
  <c r="R529" i="4"/>
  <c r="R528" i="4"/>
  <c r="R527" i="4"/>
  <c r="R526" i="4"/>
  <c r="R525" i="4"/>
  <c r="R524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Q772" i="4"/>
  <c r="P715" i="4"/>
  <c r="P714" i="4"/>
  <c r="P713" i="4"/>
  <c r="P712" i="4"/>
  <c r="P677" i="4"/>
  <c r="P676" i="4"/>
  <c r="P675" i="4"/>
  <c r="P674" i="4"/>
  <c r="P617" i="4"/>
  <c r="P616" i="4"/>
  <c r="P615" i="4"/>
  <c r="P614" i="4"/>
  <c r="P613" i="4"/>
  <c r="P612" i="4"/>
  <c r="P611" i="4"/>
  <c r="P610" i="4"/>
  <c r="P609" i="4"/>
  <c r="P608" i="4"/>
  <c r="P607" i="4"/>
  <c r="P606" i="4"/>
  <c r="P605" i="4"/>
  <c r="P604" i="4"/>
  <c r="P603" i="4"/>
  <c r="P602" i="4"/>
  <c r="P601" i="4"/>
  <c r="P600" i="4"/>
  <c r="P599" i="4"/>
  <c r="P598" i="4"/>
  <c r="P597" i="4"/>
  <c r="P596" i="4"/>
  <c r="P539" i="4"/>
  <c r="P538" i="4"/>
  <c r="P537" i="4"/>
  <c r="P536" i="4"/>
  <c r="P535" i="4"/>
  <c r="P534" i="4"/>
  <c r="P533" i="4"/>
  <c r="P532" i="4"/>
  <c r="P531" i="4"/>
  <c r="P530" i="4"/>
  <c r="P529" i="4"/>
  <c r="P528" i="4"/>
  <c r="P527" i="4"/>
  <c r="P526" i="4"/>
  <c r="P525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J780" i="4"/>
  <c r="I780" i="4"/>
  <c r="O776" i="4" a="1"/>
  <c r="O772" i="4"/>
  <c r="N715" i="4"/>
  <c r="N714" i="4"/>
  <c r="N677" i="4"/>
  <c r="N676" i="4"/>
  <c r="N675" i="4"/>
  <c r="N617" i="4"/>
  <c r="N616" i="4"/>
  <c r="N615" i="4"/>
  <c r="N614" i="4"/>
  <c r="N613" i="4"/>
  <c r="N612" i="4"/>
  <c r="N611" i="4"/>
  <c r="N610" i="4"/>
  <c r="N609" i="4"/>
  <c r="N608" i="4"/>
  <c r="N607" i="4"/>
  <c r="N606" i="4"/>
  <c r="N605" i="4"/>
  <c r="N604" i="4"/>
  <c r="N603" i="4"/>
  <c r="N602" i="4"/>
  <c r="N601" i="4"/>
  <c r="N600" i="4"/>
  <c r="N599" i="4"/>
  <c r="N598" i="4"/>
  <c r="N597" i="4"/>
  <c r="N539" i="4"/>
  <c r="N538" i="4"/>
  <c r="N537" i="4"/>
  <c r="N536" i="4"/>
  <c r="N535" i="4"/>
  <c r="N534" i="4"/>
  <c r="N533" i="4"/>
  <c r="N532" i="4"/>
  <c r="N531" i="4"/>
  <c r="N530" i="4"/>
  <c r="N529" i="4"/>
  <c r="N528" i="4"/>
  <c r="N527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J778" i="4"/>
  <c r="I778" i="4"/>
  <c r="N264" i="4"/>
  <c r="P262" i="4"/>
  <c r="R260" i="4"/>
  <c r="N260" i="4"/>
  <c r="P258" i="4"/>
  <c r="R256" i="4"/>
  <c r="N256" i="4"/>
  <c r="P254" i="4"/>
  <c r="R252" i="4"/>
  <c r="N252" i="4"/>
  <c r="P250" i="4"/>
  <c r="R248" i="4"/>
  <c r="N248" i="4"/>
  <c r="P246" i="4"/>
  <c r="R244" i="4"/>
  <c r="N244" i="4"/>
  <c r="P242" i="4"/>
  <c r="R240" i="4"/>
  <c r="N240" i="4"/>
  <c r="P238" i="4"/>
  <c r="R236" i="4"/>
  <c r="N236" i="4"/>
  <c r="P234" i="4"/>
  <c r="R232" i="4"/>
  <c r="N232" i="4"/>
  <c r="P230" i="4"/>
  <c r="R228" i="4"/>
  <c r="N228" i="4"/>
  <c r="P226" i="4"/>
  <c r="R224" i="4"/>
  <c r="N224" i="4"/>
  <c r="P222" i="4"/>
  <c r="R220" i="4"/>
  <c r="N220" i="4"/>
  <c r="P218" i="4"/>
  <c r="R216" i="4"/>
  <c r="N216" i="4"/>
  <c r="P214" i="4"/>
  <c r="R212" i="4"/>
  <c r="N212" i="4"/>
  <c r="P210" i="4"/>
  <c r="R208" i="4"/>
  <c r="N208" i="4"/>
  <c r="P206" i="4"/>
  <c r="R204" i="4"/>
  <c r="N204" i="4"/>
  <c r="P202" i="4"/>
  <c r="R200" i="4"/>
  <c r="N200" i="4"/>
  <c r="P198" i="4"/>
  <c r="R196" i="4"/>
  <c r="N196" i="4"/>
  <c r="P194" i="4"/>
  <c r="R192" i="4"/>
  <c r="N192" i="4"/>
  <c r="P190" i="4"/>
  <c r="R188" i="4"/>
  <c r="N188" i="4"/>
  <c r="P186" i="4"/>
  <c r="R184" i="4"/>
  <c r="N184" i="4"/>
  <c r="P182" i="4"/>
  <c r="R180" i="4"/>
  <c r="N180" i="4"/>
  <c r="P178" i="4"/>
  <c r="R176" i="4"/>
  <c r="N176" i="4"/>
  <c r="P174" i="4"/>
  <c r="R172" i="4"/>
  <c r="N172" i="4"/>
  <c r="P170" i="4"/>
  <c r="R168" i="4"/>
  <c r="N168" i="4"/>
  <c r="P166" i="4"/>
  <c r="R164" i="4"/>
  <c r="N164" i="4"/>
  <c r="P162" i="4"/>
  <c r="R160" i="4"/>
  <c r="N160" i="4"/>
  <c r="P158" i="4"/>
  <c r="R156" i="4"/>
  <c r="N156" i="4"/>
  <c r="P154" i="4"/>
  <c r="R152" i="4"/>
  <c r="N152" i="4"/>
  <c r="P150" i="4"/>
  <c r="R148" i="4"/>
  <c r="N148" i="4"/>
  <c r="P146" i="4"/>
  <c r="R144" i="4"/>
  <c r="N144" i="4"/>
  <c r="P142" i="4"/>
  <c r="R140" i="4"/>
  <c r="N140" i="4"/>
  <c r="P138" i="4"/>
  <c r="R136" i="4"/>
  <c r="N136" i="4"/>
  <c r="P134" i="4"/>
  <c r="R132" i="4"/>
  <c r="N132" i="4"/>
  <c r="P130" i="4"/>
  <c r="R128" i="4"/>
  <c r="N128" i="4"/>
  <c r="P126" i="4"/>
  <c r="R124" i="4"/>
  <c r="N124" i="4"/>
  <c r="P122" i="4"/>
  <c r="R120" i="4"/>
  <c r="N120" i="4"/>
  <c r="P118" i="4"/>
  <c r="R116" i="4"/>
  <c r="N116" i="4"/>
  <c r="P114" i="4"/>
  <c r="R112" i="4"/>
  <c r="N112" i="4"/>
  <c r="P110" i="4"/>
  <c r="R108" i="4"/>
  <c r="N108" i="4"/>
  <c r="P106" i="4"/>
  <c r="R104" i="4"/>
  <c r="N104" i="4"/>
  <c r="P102" i="4"/>
  <c r="R100" i="4"/>
  <c r="N100" i="4"/>
  <c r="P98" i="4"/>
  <c r="R96" i="4"/>
  <c r="N96" i="4"/>
  <c r="P94" i="4"/>
  <c r="R92" i="4"/>
  <c r="N92" i="4"/>
  <c r="P90" i="4"/>
  <c r="R88" i="4"/>
  <c r="N88" i="4"/>
  <c r="P86" i="4"/>
  <c r="R84" i="4"/>
  <c r="N84" i="4"/>
  <c r="P82" i="4"/>
  <c r="R80" i="4"/>
  <c r="N80" i="4"/>
  <c r="P78" i="4"/>
  <c r="R76" i="4"/>
  <c r="N76" i="4"/>
  <c r="P74" i="4"/>
  <c r="R72" i="4"/>
  <c r="N72" i="4"/>
  <c r="P70" i="4"/>
  <c r="R68" i="4"/>
  <c r="N68" i="4"/>
  <c r="P66" i="4"/>
  <c r="R64" i="4"/>
  <c r="N64" i="4"/>
  <c r="P62" i="4"/>
  <c r="R60" i="4"/>
  <c r="N60" i="4"/>
  <c r="I781" i="4"/>
  <c r="H781" i="4"/>
  <c r="L781" i="4"/>
  <c r="I779" i="4"/>
  <c r="H779" i="4"/>
  <c r="L779" i="4"/>
  <c r="O58" i="4"/>
  <c r="P57" i="4"/>
  <c r="Q56" i="4"/>
  <c r="R55" i="4"/>
  <c r="N55" i="4"/>
  <c r="O54" i="4"/>
  <c r="P53" i="4"/>
  <c r="R51" i="4"/>
  <c r="N51" i="4"/>
  <c r="P49" i="4"/>
  <c r="R47" i="4"/>
  <c r="N47" i="4"/>
  <c r="P45" i="4"/>
  <c r="R43" i="4"/>
  <c r="N43" i="4"/>
  <c r="P41" i="4"/>
  <c r="R39" i="4"/>
  <c r="N39" i="4"/>
  <c r="P37" i="4"/>
  <c r="R35" i="4"/>
  <c r="N35" i="4"/>
  <c r="P33" i="4"/>
  <c r="R31" i="4"/>
  <c r="N31" i="4"/>
  <c r="P29" i="4"/>
  <c r="R27" i="4"/>
  <c r="N27" i="4"/>
  <c r="P25" i="4"/>
  <c r="R23" i="4"/>
  <c r="N23" i="4"/>
  <c r="R58" i="4"/>
  <c r="N58" i="4"/>
  <c r="P56" i="4"/>
  <c r="R54" i="4"/>
  <c r="N54" i="4"/>
  <c r="R52" i="4"/>
  <c r="N52" i="4"/>
  <c r="P50" i="4"/>
  <c r="R48" i="4"/>
  <c r="N48" i="4"/>
  <c r="P46" i="4"/>
  <c r="R44" i="4"/>
  <c r="N44" i="4"/>
  <c r="P42" i="4"/>
  <c r="R40" i="4"/>
  <c r="N40" i="4"/>
  <c r="P38" i="4"/>
  <c r="R36" i="4"/>
  <c r="N36" i="4"/>
  <c r="P34" i="4"/>
  <c r="R32" i="4"/>
  <c r="N32" i="4"/>
  <c r="P30" i="4"/>
  <c r="R28" i="4"/>
  <c r="N28" i="4"/>
  <c r="P26" i="4"/>
  <c r="R24" i="4"/>
  <c r="N24" i="4"/>
  <c r="P22" i="4"/>
  <c r="H780" i="4"/>
  <c r="L780" i="4"/>
  <c r="K780" i="4"/>
  <c r="H778" i="4"/>
  <c r="L778" i="4"/>
  <c r="K778" i="4"/>
  <c r="R262" i="4"/>
  <c r="N262" i="4"/>
  <c r="P260" i="4"/>
  <c r="R258" i="4"/>
  <c r="N258" i="4"/>
  <c r="P256" i="4"/>
  <c r="R254" i="4"/>
  <c r="N254" i="4"/>
  <c r="P252" i="4"/>
  <c r="R250" i="4"/>
  <c r="N250" i="4"/>
  <c r="P248" i="4"/>
  <c r="R246" i="4"/>
  <c r="N246" i="4"/>
  <c r="P244" i="4"/>
  <c r="R242" i="4"/>
  <c r="N242" i="4"/>
  <c r="P240" i="4"/>
  <c r="R238" i="4"/>
  <c r="N238" i="4"/>
  <c r="P236" i="4"/>
  <c r="R234" i="4"/>
  <c r="N234" i="4"/>
  <c r="P232" i="4"/>
  <c r="R230" i="4"/>
  <c r="N230" i="4"/>
  <c r="P228" i="4"/>
  <c r="R226" i="4"/>
  <c r="N226" i="4"/>
  <c r="P224" i="4"/>
  <c r="R222" i="4"/>
  <c r="N222" i="4"/>
  <c r="P220" i="4"/>
  <c r="R218" i="4"/>
  <c r="N218" i="4"/>
  <c r="P216" i="4"/>
  <c r="R214" i="4"/>
  <c r="N214" i="4"/>
  <c r="P212" i="4"/>
  <c r="R210" i="4"/>
  <c r="N210" i="4"/>
  <c r="P208" i="4"/>
  <c r="R206" i="4"/>
  <c r="N206" i="4"/>
  <c r="P204" i="4"/>
  <c r="R202" i="4"/>
  <c r="N202" i="4"/>
  <c r="P200" i="4"/>
  <c r="R198" i="4"/>
  <c r="N198" i="4"/>
  <c r="P196" i="4"/>
  <c r="R194" i="4"/>
  <c r="N194" i="4"/>
  <c r="P192" i="4"/>
  <c r="R190" i="4"/>
  <c r="N190" i="4"/>
  <c r="P188" i="4"/>
  <c r="R186" i="4"/>
  <c r="N186" i="4"/>
  <c r="P184" i="4"/>
  <c r="R182" i="4"/>
  <c r="N182" i="4"/>
  <c r="P180" i="4"/>
  <c r="R178" i="4"/>
  <c r="N178" i="4"/>
  <c r="P176" i="4"/>
  <c r="R174" i="4"/>
  <c r="N174" i="4"/>
  <c r="P172" i="4"/>
  <c r="R170" i="4"/>
  <c r="N170" i="4"/>
  <c r="P168" i="4"/>
  <c r="R166" i="4"/>
  <c r="N166" i="4"/>
  <c r="P164" i="4"/>
  <c r="R162" i="4"/>
  <c r="N162" i="4"/>
  <c r="P160" i="4"/>
  <c r="R158" i="4"/>
  <c r="N158" i="4"/>
  <c r="P156" i="4"/>
  <c r="R154" i="4"/>
  <c r="N154" i="4"/>
  <c r="P152" i="4"/>
  <c r="R150" i="4"/>
  <c r="N150" i="4"/>
  <c r="P148" i="4"/>
  <c r="R146" i="4"/>
  <c r="N146" i="4"/>
  <c r="P144" i="4"/>
  <c r="R142" i="4"/>
  <c r="N142" i="4"/>
  <c r="P140" i="4"/>
  <c r="R138" i="4"/>
  <c r="N138" i="4"/>
  <c r="P136" i="4"/>
  <c r="R134" i="4"/>
  <c r="N134" i="4"/>
  <c r="P132" i="4"/>
  <c r="R130" i="4"/>
  <c r="N130" i="4"/>
  <c r="P128" i="4"/>
  <c r="R126" i="4"/>
  <c r="N126" i="4"/>
  <c r="P124" i="4"/>
  <c r="R122" i="4"/>
  <c r="N122" i="4"/>
  <c r="P120" i="4"/>
  <c r="R118" i="4"/>
  <c r="N118" i="4"/>
  <c r="P116" i="4"/>
  <c r="R114" i="4"/>
  <c r="N114" i="4"/>
  <c r="P112" i="4"/>
  <c r="R110" i="4"/>
  <c r="N110" i="4"/>
  <c r="P108" i="4"/>
  <c r="R106" i="4"/>
  <c r="N106" i="4"/>
  <c r="P104" i="4"/>
  <c r="R102" i="4"/>
  <c r="N102" i="4"/>
  <c r="P100" i="4"/>
  <c r="R98" i="4"/>
  <c r="N98" i="4"/>
  <c r="P96" i="4"/>
  <c r="R94" i="4"/>
  <c r="N94" i="4"/>
  <c r="P92" i="4"/>
  <c r="R90" i="4"/>
  <c r="N90" i="4"/>
  <c r="P88" i="4"/>
  <c r="R86" i="4"/>
  <c r="N86" i="4"/>
  <c r="P84" i="4"/>
  <c r="R82" i="4"/>
  <c r="N82" i="4"/>
  <c r="P80" i="4"/>
  <c r="R78" i="4"/>
  <c r="N78" i="4"/>
  <c r="P76" i="4"/>
  <c r="R74" i="4"/>
  <c r="N74" i="4"/>
  <c r="P72" i="4"/>
  <c r="R70" i="4"/>
  <c r="N70" i="4"/>
  <c r="P68" i="4"/>
  <c r="R66" i="4"/>
  <c r="N66" i="4"/>
  <c r="P64" i="4"/>
  <c r="R62" i="4"/>
  <c r="N62" i="4"/>
  <c r="P60" i="4"/>
  <c r="R772" i="4"/>
  <c r="Q758" i="4"/>
  <c r="Q756" i="4"/>
  <c r="Q754" i="4"/>
  <c r="Q752" i="4"/>
  <c r="Q750" i="4"/>
  <c r="Q748" i="4"/>
  <c r="Q747" i="4"/>
  <c r="Q746" i="4"/>
  <c r="Q745" i="4"/>
  <c r="Q744" i="4"/>
  <c r="Q743" i="4"/>
  <c r="Q742" i="4"/>
  <c r="Q741" i="4"/>
  <c r="Q740" i="4"/>
  <c r="Q739" i="4"/>
  <c r="Q738" i="4"/>
  <c r="Q737" i="4"/>
  <c r="Q736" i="4"/>
  <c r="Q735" i="4"/>
  <c r="Q734" i="4"/>
  <c r="Q733" i="4"/>
  <c r="Q732" i="4"/>
  <c r="Q731" i="4"/>
  <c r="Q730" i="4"/>
  <c r="Q729" i="4"/>
  <c r="Q728" i="4"/>
  <c r="Q727" i="4"/>
  <c r="Q726" i="4"/>
  <c r="Q725" i="4"/>
  <c r="Q724" i="4"/>
  <c r="Q723" i="4"/>
  <c r="Q757" i="4"/>
  <c r="Q755" i="4"/>
  <c r="Q753" i="4"/>
  <c r="Q751" i="4"/>
  <c r="Q749" i="4"/>
  <c r="Q721" i="4"/>
  <c r="Q719" i="4"/>
  <c r="Q717" i="4"/>
  <c r="Q722" i="4"/>
  <c r="Q720" i="4"/>
  <c r="Q718" i="4"/>
  <c r="Q705" i="4"/>
  <c r="Q704" i="4"/>
  <c r="Q703" i="4"/>
  <c r="Q702" i="4"/>
  <c r="Q701" i="4"/>
  <c r="Q700" i="4"/>
  <c r="Q699" i="4"/>
  <c r="Q698" i="4"/>
  <c r="Q697" i="4"/>
  <c r="Q696" i="4"/>
  <c r="Q695" i="4"/>
  <c r="Q694" i="4"/>
  <c r="Q693" i="4"/>
  <c r="Q692" i="4"/>
  <c r="Q691" i="4"/>
  <c r="Q690" i="4"/>
  <c r="Q689" i="4"/>
  <c r="Q688" i="4"/>
  <c r="Q687" i="4"/>
  <c r="Q686" i="4"/>
  <c r="Q685" i="4"/>
  <c r="Q684" i="4"/>
  <c r="Q683" i="4"/>
  <c r="Q681" i="4"/>
  <c r="Q679" i="4"/>
  <c r="Q682" i="4"/>
  <c r="Q680" i="4"/>
  <c r="Q665" i="4"/>
  <c r="Q664" i="4"/>
  <c r="Q663" i="4"/>
  <c r="Q662" i="4"/>
  <c r="Q661" i="4"/>
  <c r="Q660" i="4"/>
  <c r="Q659" i="4"/>
  <c r="Q658" i="4"/>
  <c r="Q657" i="4"/>
  <c r="Q656" i="4"/>
  <c r="Q655" i="4"/>
  <c r="Q654" i="4"/>
  <c r="Q653" i="4"/>
  <c r="Q652" i="4"/>
  <c r="Q651" i="4"/>
  <c r="Q650" i="4"/>
  <c r="Q649" i="4"/>
  <c r="Q648" i="4"/>
  <c r="Q647" i="4"/>
  <c r="Q646" i="4"/>
  <c r="Q645" i="4"/>
  <c r="Q644" i="4"/>
  <c r="Q643" i="4"/>
  <c r="Q642" i="4"/>
  <c r="Q641" i="4"/>
  <c r="Q640" i="4"/>
  <c r="Q639" i="4"/>
  <c r="Q638" i="4"/>
  <c r="Q637" i="4"/>
  <c r="Q636" i="4"/>
  <c r="Q635" i="4"/>
  <c r="Q634" i="4"/>
  <c r="Q633" i="4"/>
  <c r="Q632" i="4"/>
  <c r="Q631" i="4"/>
  <c r="Q630" i="4"/>
  <c r="Q629" i="4"/>
  <c r="Q628" i="4"/>
  <c r="Q627" i="4"/>
  <c r="Q625" i="4"/>
  <c r="Q623" i="4"/>
  <c r="Q621" i="4"/>
  <c r="Q619" i="4"/>
  <c r="Q626" i="4"/>
  <c r="Q624" i="4"/>
  <c r="Q622" i="4"/>
  <c r="Q620" i="4"/>
  <c r="Q618" i="4"/>
  <c r="Q589" i="4"/>
  <c r="Q588" i="4"/>
  <c r="Q587" i="4"/>
  <c r="Q586" i="4"/>
  <c r="Q585" i="4"/>
  <c r="Q584" i="4"/>
  <c r="Q583" i="4"/>
  <c r="Q582" i="4"/>
  <c r="Q581" i="4"/>
  <c r="Q580" i="4"/>
  <c r="Q579" i="4"/>
  <c r="Q578" i="4"/>
  <c r="Q577" i="4"/>
  <c r="Q576" i="4"/>
  <c r="Q575" i="4"/>
  <c r="Q574" i="4"/>
  <c r="Q573" i="4"/>
  <c r="Q572" i="4"/>
  <c r="Q571" i="4"/>
  <c r="Q570" i="4"/>
  <c r="Q569" i="4"/>
  <c r="Q568" i="4"/>
  <c r="Q567" i="4"/>
  <c r="Q566" i="4"/>
  <c r="Q565" i="4"/>
  <c r="Q564" i="4"/>
  <c r="Q563" i="4"/>
  <c r="Q562" i="4"/>
  <c r="Q561" i="4"/>
  <c r="Q560" i="4"/>
  <c r="Q559" i="4"/>
  <c r="Q558" i="4"/>
  <c r="Q557" i="4"/>
  <c r="Q556" i="4"/>
  <c r="Q555" i="4"/>
  <c r="Q554" i="4"/>
  <c r="Q553" i="4"/>
  <c r="Q552" i="4"/>
  <c r="Q551" i="4"/>
  <c r="Q550" i="4"/>
  <c r="Q549" i="4"/>
  <c r="Q547" i="4"/>
  <c r="Q545" i="4"/>
  <c r="Q543" i="4"/>
  <c r="Q541" i="4"/>
  <c r="Q515" i="4"/>
  <c r="Q514" i="4"/>
  <c r="Q513" i="4"/>
  <c r="Q512" i="4"/>
  <c r="Q511" i="4"/>
  <c r="Q510" i="4"/>
  <c r="Q509" i="4"/>
  <c r="Q508" i="4"/>
  <c r="Q507" i="4"/>
  <c r="Q506" i="4"/>
  <c r="Q505" i="4"/>
  <c r="Q504" i="4"/>
  <c r="Q503" i="4"/>
  <c r="Q502" i="4"/>
  <c r="Q501" i="4"/>
  <c r="Q500" i="4"/>
  <c r="Q499" i="4"/>
  <c r="Q498" i="4"/>
  <c r="Q497" i="4"/>
  <c r="Q496" i="4"/>
  <c r="Q495" i="4"/>
  <c r="Q494" i="4"/>
  <c r="Q493" i="4"/>
  <c r="Q492" i="4"/>
  <c r="Q491" i="4"/>
  <c r="Q490" i="4"/>
  <c r="Q489" i="4"/>
  <c r="Q488" i="4"/>
  <c r="Q487" i="4"/>
  <c r="Q486" i="4"/>
  <c r="Q485" i="4"/>
  <c r="Q484" i="4"/>
  <c r="Q483" i="4"/>
  <c r="Q482" i="4"/>
  <c r="Q481" i="4"/>
  <c r="Q480" i="4"/>
  <c r="Q479" i="4"/>
  <c r="Q478" i="4"/>
  <c r="Q477" i="4"/>
  <c r="Q548" i="4"/>
  <c r="Q546" i="4"/>
  <c r="Q544" i="4"/>
  <c r="Q542" i="4"/>
  <c r="Q540" i="4"/>
  <c r="Q475" i="4"/>
  <c r="Q473" i="4"/>
  <c r="Q471" i="4"/>
  <c r="Q469" i="4"/>
  <c r="Q476" i="4"/>
  <c r="Q474" i="4"/>
  <c r="Q472" i="4"/>
  <c r="Q470" i="4"/>
  <c r="Q468" i="4"/>
  <c r="Q465" i="4"/>
  <c r="Q464" i="4"/>
  <c r="Q463" i="4"/>
  <c r="Q462" i="4"/>
  <c r="Q461" i="4"/>
  <c r="Q460" i="4"/>
  <c r="Q459" i="4"/>
  <c r="Q458" i="4"/>
  <c r="Q457" i="4"/>
  <c r="Q456" i="4"/>
  <c r="Q455" i="4"/>
  <c r="Q454" i="4"/>
  <c r="Q453" i="4"/>
  <c r="Q452" i="4"/>
  <c r="Q451" i="4"/>
  <c r="Q450" i="4"/>
  <c r="Q449" i="4"/>
  <c r="Q448" i="4"/>
  <c r="Q447" i="4"/>
  <c r="Q446" i="4"/>
  <c r="Q445" i="4"/>
  <c r="Q444" i="4"/>
  <c r="Q443" i="4"/>
  <c r="Q442" i="4"/>
  <c r="Q441" i="4"/>
  <c r="Q440" i="4"/>
  <c r="Q439" i="4"/>
  <c r="Q438" i="4"/>
  <c r="Q437" i="4"/>
  <c r="Q436" i="4"/>
  <c r="Q435" i="4"/>
  <c r="Q434" i="4"/>
  <c r="Q433" i="4"/>
  <c r="Q432" i="4"/>
  <c r="Q431" i="4"/>
  <c r="Q430" i="4"/>
  <c r="Q429" i="4"/>
  <c r="Q428" i="4"/>
  <c r="Q427" i="4"/>
  <c r="Q426" i="4"/>
  <c r="Q425" i="4"/>
  <c r="Q424" i="4"/>
  <c r="Q423" i="4"/>
  <c r="Q422" i="4"/>
  <c r="Q421" i="4"/>
  <c r="Q420" i="4"/>
  <c r="Q419" i="4"/>
  <c r="Q418" i="4"/>
  <c r="Q417" i="4"/>
  <c r="Q416" i="4"/>
  <c r="Q415" i="4"/>
  <c r="Q414" i="4"/>
  <c r="Q413" i="4"/>
  <c r="Q412" i="4"/>
  <c r="Q411" i="4"/>
  <c r="Q410" i="4"/>
  <c r="Q409" i="4"/>
  <c r="Q408" i="4"/>
  <c r="Q407" i="4"/>
  <c r="Q406" i="4"/>
  <c r="Q405" i="4"/>
  <c r="Q404" i="4"/>
  <c r="Q403" i="4"/>
  <c r="Q402" i="4"/>
  <c r="Q401" i="4"/>
  <c r="Q400" i="4"/>
  <c r="Q399" i="4"/>
  <c r="Q398" i="4"/>
  <c r="Q397" i="4"/>
  <c r="Q396" i="4"/>
  <c r="Q395" i="4"/>
  <c r="Q394" i="4"/>
  <c r="Q393" i="4"/>
  <c r="Q392" i="4"/>
  <c r="Q391" i="4"/>
  <c r="Q390" i="4"/>
  <c r="Q389" i="4"/>
  <c r="Q388" i="4"/>
  <c r="Q387" i="4"/>
  <c r="Q386" i="4"/>
  <c r="Q385" i="4"/>
  <c r="Q384" i="4"/>
  <c r="Q383" i="4"/>
  <c r="Q382" i="4"/>
  <c r="Q381" i="4"/>
  <c r="Q380" i="4"/>
  <c r="Q379" i="4"/>
  <c r="Q378" i="4"/>
  <c r="Q377" i="4"/>
  <c r="Q376" i="4"/>
  <c r="Q375" i="4"/>
  <c r="Q374" i="4"/>
  <c r="Q373" i="4"/>
  <c r="Q372" i="4"/>
  <c r="Q371" i="4"/>
  <c r="Q370" i="4"/>
  <c r="Q369" i="4"/>
  <c r="Q368" i="4"/>
  <c r="Q367" i="4"/>
  <c r="Q366" i="4"/>
  <c r="Q365" i="4"/>
  <c r="Q364" i="4"/>
  <c r="Q363" i="4"/>
  <c r="Q362" i="4"/>
  <c r="Q361" i="4"/>
  <c r="Q360" i="4"/>
  <c r="Q359" i="4"/>
  <c r="Q358" i="4"/>
  <c r="Q357" i="4"/>
  <c r="Q356" i="4"/>
  <c r="Q355" i="4"/>
  <c r="Q354" i="4"/>
  <c r="Q353" i="4"/>
  <c r="Q352" i="4"/>
  <c r="Q351" i="4"/>
  <c r="Q350" i="4"/>
  <c r="Q349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4" i="4"/>
  <c r="Q312" i="4"/>
  <c r="Q310" i="4"/>
  <c r="Q308" i="4"/>
  <c r="Q306" i="4"/>
  <c r="Q304" i="4"/>
  <c r="Q302" i="4"/>
  <c r="Q300" i="4"/>
  <c r="Q298" i="4"/>
  <c r="Q296" i="4"/>
  <c r="Q294" i="4"/>
  <c r="Q292" i="4"/>
  <c r="Q290" i="4"/>
  <c r="Q288" i="4"/>
  <c r="Q286" i="4"/>
  <c r="Q284" i="4"/>
  <c r="Q282" i="4"/>
  <c r="Q280" i="4"/>
  <c r="Q315" i="4"/>
  <c r="Q313" i="4"/>
  <c r="Q311" i="4"/>
  <c r="Q309" i="4"/>
  <c r="Q307" i="4"/>
  <c r="Q305" i="4"/>
  <c r="Q303" i="4"/>
  <c r="Q301" i="4"/>
  <c r="Q299" i="4"/>
  <c r="Q297" i="4"/>
  <c r="Q295" i="4"/>
  <c r="Q293" i="4"/>
  <c r="Q291" i="4"/>
  <c r="Q289" i="4"/>
  <c r="Q287" i="4"/>
  <c r="Q285" i="4"/>
  <c r="Q283" i="4"/>
  <c r="Q281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7" i="4"/>
  <c r="Q95" i="4"/>
  <c r="Q93" i="4"/>
  <c r="Q91" i="4"/>
  <c r="Q89" i="4"/>
  <c r="Q87" i="4"/>
  <c r="Q85" i="4"/>
  <c r="Q83" i="4"/>
  <c r="Q81" i="4"/>
  <c r="Q79" i="4"/>
  <c r="Q77" i="4"/>
  <c r="Q75" i="4"/>
  <c r="Q73" i="4"/>
  <c r="Q71" i="4"/>
  <c r="Q69" i="4"/>
  <c r="Q67" i="4"/>
  <c r="Q65" i="4"/>
  <c r="Q63" i="4"/>
  <c r="Q61" i="4"/>
  <c r="Q59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98" i="4"/>
  <c r="Q96" i="4"/>
  <c r="Q94" i="4"/>
  <c r="Q92" i="4"/>
  <c r="Q90" i="4"/>
  <c r="Q88" i="4"/>
  <c r="Q86" i="4"/>
  <c r="Q84" i="4"/>
  <c r="Q82" i="4"/>
  <c r="Q80" i="4"/>
  <c r="Q78" i="4"/>
  <c r="Q76" i="4"/>
  <c r="Q74" i="4"/>
  <c r="Q72" i="4"/>
  <c r="Q70" i="4"/>
  <c r="Q68" i="4"/>
  <c r="Q66" i="4"/>
  <c r="Q64" i="4"/>
  <c r="Q62" i="4"/>
  <c r="Q60" i="4"/>
  <c r="K781" i="4"/>
  <c r="J781" i="4"/>
  <c r="P772" i="4"/>
  <c r="O757" i="4"/>
  <c r="O755" i="4"/>
  <c r="O753" i="4"/>
  <c r="O751" i="4"/>
  <c r="O749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58" i="4"/>
  <c r="O756" i="4"/>
  <c r="O754" i="4"/>
  <c r="O752" i="4"/>
  <c r="O750" i="4"/>
  <c r="O722" i="4"/>
  <c r="O720" i="4"/>
  <c r="O718" i="4"/>
  <c r="O721" i="4"/>
  <c r="O719" i="4"/>
  <c r="O717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2" i="4"/>
  <c r="O680" i="4"/>
  <c r="O683" i="4"/>
  <c r="O681" i="4"/>
  <c r="O679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4" i="4"/>
  <c r="O622" i="4"/>
  <c r="O620" i="4"/>
  <c r="O618" i="4"/>
  <c r="O625" i="4"/>
  <c r="O623" i="4"/>
  <c r="O621" i="4"/>
  <c r="O61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8" i="4"/>
  <c r="O546" i="4"/>
  <c r="O544" i="4"/>
  <c r="O542" i="4"/>
  <c r="O540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549" i="4"/>
  <c r="O547" i="4"/>
  <c r="O545" i="4"/>
  <c r="O543" i="4"/>
  <c r="O541" i="4"/>
  <c r="O476" i="4"/>
  <c r="O474" i="4"/>
  <c r="O472" i="4"/>
  <c r="O470" i="4"/>
  <c r="O468" i="4"/>
  <c r="O475" i="4"/>
  <c r="O473" i="4"/>
  <c r="O471" i="4"/>
  <c r="O469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5" i="4"/>
  <c r="O313" i="4"/>
  <c r="O311" i="4"/>
  <c r="O309" i="4"/>
  <c r="O307" i="4"/>
  <c r="O305" i="4"/>
  <c r="O303" i="4"/>
  <c r="O301" i="4"/>
  <c r="O299" i="4"/>
  <c r="O297" i="4"/>
  <c r="O295" i="4"/>
  <c r="O293" i="4"/>
  <c r="O291" i="4"/>
  <c r="O289" i="4"/>
  <c r="O287" i="4"/>
  <c r="O285" i="4"/>
  <c r="O283" i="4"/>
  <c r="O281" i="4"/>
  <c r="O316" i="4"/>
  <c r="O314" i="4"/>
  <c r="O312" i="4"/>
  <c r="O310" i="4"/>
  <c r="O308" i="4"/>
  <c r="O306" i="4"/>
  <c r="O304" i="4"/>
  <c r="O302" i="4"/>
  <c r="O300" i="4"/>
  <c r="O298" i="4"/>
  <c r="O296" i="4"/>
  <c r="O294" i="4"/>
  <c r="O292" i="4"/>
  <c r="O290" i="4"/>
  <c r="O288" i="4"/>
  <c r="O286" i="4"/>
  <c r="O284" i="4"/>
  <c r="O282" i="4"/>
  <c r="O280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6" i="4"/>
  <c r="O94" i="4"/>
  <c r="O92" i="4"/>
  <c r="O90" i="4"/>
  <c r="O88" i="4"/>
  <c r="O86" i="4"/>
  <c r="O84" i="4"/>
  <c r="O82" i="4"/>
  <c r="O80" i="4"/>
  <c r="O78" i="4"/>
  <c r="O76" i="4"/>
  <c r="O74" i="4"/>
  <c r="O72" i="4"/>
  <c r="O70" i="4"/>
  <c r="O68" i="4"/>
  <c r="O66" i="4"/>
  <c r="O64" i="4"/>
  <c r="O62" i="4"/>
  <c r="O60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97" i="4"/>
  <c r="O95" i="4"/>
  <c r="O93" i="4"/>
  <c r="O91" i="4"/>
  <c r="O89" i="4"/>
  <c r="O87" i="4"/>
  <c r="O85" i="4"/>
  <c r="O83" i="4"/>
  <c r="O81" i="4"/>
  <c r="O79" i="4"/>
  <c r="O77" i="4"/>
  <c r="O75" i="4"/>
  <c r="O73" i="4"/>
  <c r="O71" i="4"/>
  <c r="O69" i="4"/>
  <c r="O67" i="4"/>
  <c r="O65" i="4"/>
  <c r="O63" i="4"/>
  <c r="O61" i="4"/>
  <c r="K779" i="4"/>
  <c r="J779" i="4"/>
  <c r="Q58" i="4"/>
  <c r="R57" i="4"/>
  <c r="N57" i="4"/>
  <c r="O56" i="4"/>
  <c r="P55" i="4"/>
  <c r="Q54" i="4"/>
  <c r="R53" i="4"/>
  <c r="N53" i="4"/>
  <c r="P51" i="4"/>
  <c r="R49" i="4"/>
  <c r="N49" i="4"/>
  <c r="P47" i="4"/>
  <c r="R45" i="4"/>
  <c r="N45" i="4"/>
  <c r="P43" i="4"/>
  <c r="R41" i="4"/>
  <c r="N41" i="4"/>
  <c r="P39" i="4"/>
  <c r="R37" i="4"/>
  <c r="N37" i="4"/>
  <c r="P35" i="4"/>
  <c r="R33" i="4"/>
  <c r="N33" i="4"/>
  <c r="P31" i="4"/>
  <c r="R29" i="4"/>
  <c r="N29" i="4"/>
  <c r="P27" i="4"/>
  <c r="R25" i="4"/>
  <c r="N25" i="4"/>
  <c r="P23" i="4"/>
  <c r="O59" i="4"/>
  <c r="P58" i="4"/>
  <c r="Q57" i="4"/>
  <c r="R56" i="4"/>
  <c r="N56" i="4"/>
  <c r="O55" i="4"/>
  <c r="P54" i="4"/>
  <c r="O53" i="4"/>
  <c r="P52" i="4"/>
  <c r="R50" i="4"/>
  <c r="N50" i="4"/>
  <c r="P48" i="4"/>
  <c r="R46" i="4"/>
  <c r="N46" i="4"/>
  <c r="P44" i="4"/>
  <c r="R42" i="4"/>
  <c r="N42" i="4"/>
  <c r="P40" i="4"/>
  <c r="R38" i="4"/>
  <c r="N38" i="4"/>
  <c r="P36" i="4"/>
  <c r="R34" i="4"/>
  <c r="N34" i="4"/>
  <c r="P32" i="4"/>
  <c r="R30" i="4"/>
  <c r="N30" i="4"/>
  <c r="P28" i="4"/>
  <c r="R26" i="4"/>
  <c r="N26" i="4"/>
  <c r="P24" i="4"/>
  <c r="R22" i="4"/>
  <c r="N22" i="4"/>
  <c r="N759" i="4" s="1"/>
  <c r="N760" i="4" s="1"/>
  <c r="H764" i="4" s="1"/>
  <c r="S36" i="3"/>
  <c r="R36" i="3"/>
  <c r="P35" i="3"/>
  <c r="O35" i="3"/>
  <c r="Q35" i="3"/>
  <c r="S32" i="3"/>
  <c r="R32" i="3"/>
  <c r="O31" i="3"/>
  <c r="Q31" i="3"/>
  <c r="P30" i="3"/>
  <c r="O30" i="3"/>
  <c r="Q30" i="3"/>
  <c r="S29" i="3"/>
  <c r="R29" i="3"/>
  <c r="O28" i="3"/>
  <c r="Q28" i="3"/>
  <c r="S27" i="3"/>
  <c r="R27" i="3"/>
  <c r="O26" i="3"/>
  <c r="Q26" i="3"/>
  <c r="S25" i="3"/>
  <c r="R25" i="3"/>
  <c r="O24" i="3"/>
  <c r="Q24" i="3"/>
  <c r="S23" i="3"/>
  <c r="R23" i="3"/>
  <c r="P22" i="3"/>
  <c r="O22" i="3"/>
  <c r="Q22" i="3"/>
  <c r="S21" i="3"/>
  <c r="R21" i="3"/>
  <c r="O20" i="3"/>
  <c r="Q20" i="3"/>
  <c r="S19" i="3"/>
  <c r="R19" i="3"/>
  <c r="O18" i="3"/>
  <c r="Q18" i="3"/>
  <c r="S17" i="3"/>
  <c r="R17" i="3"/>
  <c r="O16" i="3"/>
  <c r="Q16" i="3"/>
  <c r="S15" i="3"/>
  <c r="R15" i="3"/>
  <c r="P14" i="3"/>
  <c r="O14" i="3"/>
  <c r="Q14" i="3"/>
  <c r="S13" i="3"/>
  <c r="R13" i="3"/>
  <c r="O12" i="3"/>
  <c r="Q12" i="3"/>
  <c r="J38" i="3"/>
  <c r="J36" i="3"/>
  <c r="J34" i="3"/>
  <c r="J32" i="3"/>
  <c r="J29" i="3"/>
  <c r="J27" i="3"/>
  <c r="J25" i="3"/>
  <c r="J23" i="3"/>
  <c r="J21" i="3"/>
  <c r="J19" i="3"/>
  <c r="J17" i="3"/>
  <c r="J15" i="3"/>
  <c r="J13" i="3"/>
  <c r="M37" i="3"/>
  <c r="M35" i="3"/>
  <c r="M33" i="3"/>
  <c r="M31" i="3"/>
  <c r="J11" i="3"/>
  <c r="J9" i="3"/>
  <c r="J7" i="3"/>
  <c r="J5" i="3"/>
  <c r="J3" i="3"/>
  <c r="M30" i="3"/>
  <c r="Q29" i="3"/>
  <c r="O29" i="3"/>
  <c r="P29" i="3"/>
  <c r="J28" i="3"/>
  <c r="M26" i="3"/>
  <c r="Q25" i="3"/>
  <c r="O25" i="3"/>
  <c r="P25" i="3"/>
  <c r="J24" i="3"/>
  <c r="M22" i="3"/>
  <c r="Q21" i="3"/>
  <c r="O21" i="3"/>
  <c r="P21" i="3"/>
  <c r="J20" i="3"/>
  <c r="M18" i="3"/>
  <c r="Q17" i="3"/>
  <c r="O17" i="3"/>
  <c r="P17" i="3"/>
  <c r="J16" i="3"/>
  <c r="M14" i="3"/>
  <c r="Q13" i="3"/>
  <c r="O13" i="3"/>
  <c r="P13" i="3"/>
  <c r="J12" i="3"/>
  <c r="Q11" i="3"/>
  <c r="O11" i="3"/>
  <c r="M8" i="3"/>
  <c r="Q7" i="3"/>
  <c r="O7" i="3"/>
  <c r="P7" i="3"/>
  <c r="M4" i="3"/>
  <c r="Q3" i="3"/>
  <c r="O3" i="3"/>
  <c r="P3" i="3"/>
  <c r="I37" i="3"/>
  <c r="I35" i="3"/>
  <c r="I33" i="3"/>
  <c r="I31" i="3"/>
  <c r="I30" i="3"/>
  <c r="I28" i="3"/>
  <c r="I26" i="3"/>
  <c r="I24" i="3"/>
  <c r="I22" i="3"/>
  <c r="I20" i="3"/>
  <c r="I18" i="3"/>
  <c r="I16" i="3"/>
  <c r="I14" i="3"/>
  <c r="I12" i="3"/>
  <c r="I10" i="3"/>
  <c r="I8" i="3"/>
  <c r="I6" i="3"/>
  <c r="I4" i="3"/>
  <c r="I11" i="3"/>
  <c r="J8" i="3"/>
  <c r="I7" i="3"/>
  <c r="J4" i="3"/>
  <c r="M9" i="3"/>
  <c r="L8" i="3"/>
  <c r="M5" i="3"/>
  <c r="L4" i="3"/>
  <c r="M38" i="3"/>
  <c r="L37" i="3"/>
  <c r="M34" i="3"/>
  <c r="L33" i="3"/>
  <c r="L38" i="3"/>
  <c r="L36" i="3"/>
  <c r="L34" i="3"/>
  <c r="L32" i="3"/>
  <c r="M3" i="3"/>
  <c r="I3" i="3"/>
  <c r="I36" i="3"/>
  <c r="I32" i="3"/>
  <c r="J30" i="3"/>
  <c r="M28" i="3"/>
  <c r="L27" i="3"/>
  <c r="I27" i="3"/>
  <c r="J26" i="3"/>
  <c r="M24" i="3"/>
  <c r="L23" i="3"/>
  <c r="I23" i="3"/>
  <c r="J22" i="3"/>
  <c r="M20" i="3"/>
  <c r="L19" i="3"/>
  <c r="I19" i="3"/>
  <c r="J18" i="3"/>
  <c r="M16" i="3"/>
  <c r="L15" i="3"/>
  <c r="I15" i="3"/>
  <c r="J14" i="3"/>
  <c r="M12" i="3"/>
  <c r="M10" i="3"/>
  <c r="L9" i="3"/>
  <c r="M6" i="3"/>
  <c r="L5" i="3"/>
  <c r="K37" i="3"/>
  <c r="K35" i="3"/>
  <c r="K33" i="3"/>
  <c r="K31" i="3"/>
  <c r="K30" i="3"/>
  <c r="K28" i="3"/>
  <c r="K26" i="3"/>
  <c r="K24" i="3"/>
  <c r="K22" i="3"/>
  <c r="K20" i="3"/>
  <c r="K18" i="3"/>
  <c r="K16" i="3"/>
  <c r="K14" i="3"/>
  <c r="K12" i="3"/>
  <c r="K10" i="3"/>
  <c r="K8" i="3"/>
  <c r="K6" i="3"/>
  <c r="K39" i="3" s="1"/>
  <c r="K4" i="3"/>
  <c r="K11" i="3"/>
  <c r="J10" i="3"/>
  <c r="I9" i="3"/>
  <c r="K7" i="3"/>
  <c r="J6" i="3"/>
  <c r="I5" i="3"/>
  <c r="M11" i="3"/>
  <c r="L10" i="3"/>
  <c r="N8" i="3"/>
  <c r="T8" i="3" s="1"/>
  <c r="M7" i="3"/>
  <c r="L6" i="3"/>
  <c r="N4" i="3"/>
  <c r="T4" i="3" s="1"/>
  <c r="T40" i="3" s="1"/>
  <c r="R47" i="3" s="1"/>
  <c r="X47" i="3" s="1"/>
  <c r="R759" i="4" l="1"/>
  <c r="R760" i="4" s="1"/>
  <c r="O759" i="4"/>
  <c r="O760" i="4" s="1"/>
  <c r="Q759" i="4"/>
  <c r="Q760" i="4" s="1"/>
  <c r="P759" i="4"/>
  <c r="P760" i="4" s="1"/>
  <c r="O773" i="4"/>
  <c r="H763" i="4"/>
  <c r="O779" i="4"/>
  <c r="O777" i="4"/>
  <c r="O780" i="4"/>
  <c r="O778" i="4"/>
  <c r="O776" i="4"/>
  <c r="R776" i="4" s="1"/>
  <c r="P6" i="3"/>
  <c r="Q6" i="3"/>
  <c r="O6" i="3"/>
  <c r="S11" i="3"/>
  <c r="R11" i="3"/>
  <c r="Q5" i="3"/>
  <c r="O5" i="3"/>
  <c r="P5" i="3"/>
  <c r="Q9" i="3"/>
  <c r="O9" i="3"/>
  <c r="P9" i="3"/>
  <c r="R12" i="3"/>
  <c r="S12" i="3"/>
  <c r="R16" i="3"/>
  <c r="S16" i="3"/>
  <c r="R20" i="3"/>
  <c r="S20" i="3"/>
  <c r="R24" i="3"/>
  <c r="S24" i="3"/>
  <c r="R28" i="3"/>
  <c r="S28" i="3"/>
  <c r="I39" i="3"/>
  <c r="Q32" i="3"/>
  <c r="O32" i="3"/>
  <c r="P32" i="3"/>
  <c r="Q36" i="3"/>
  <c r="O36" i="3"/>
  <c r="P36" i="3"/>
  <c r="P33" i="3"/>
  <c r="O33" i="3"/>
  <c r="Q33" i="3"/>
  <c r="P37" i="3"/>
  <c r="O37" i="3"/>
  <c r="Q37" i="3"/>
  <c r="P4" i="3"/>
  <c r="Q4" i="3"/>
  <c r="O4" i="3"/>
  <c r="O40" i="3" s="1"/>
  <c r="P45" i="3" s="1"/>
  <c r="V45" i="3" s="1"/>
  <c r="P8" i="3"/>
  <c r="Q8" i="3"/>
  <c r="Q40" i="3" s="1"/>
  <c r="R45" i="3" s="1"/>
  <c r="X45" i="3" s="1"/>
  <c r="O8" i="3"/>
  <c r="P11" i="3"/>
  <c r="R18" i="3"/>
  <c r="S18" i="3"/>
  <c r="R26" i="3"/>
  <c r="S26" i="3"/>
  <c r="J39" i="3"/>
  <c r="R33" i="3"/>
  <c r="S33" i="3"/>
  <c r="R37" i="3"/>
  <c r="S37" i="3"/>
  <c r="P18" i="3"/>
  <c r="P26" i="3"/>
  <c r="S7" i="3"/>
  <c r="R7" i="3"/>
  <c r="P10" i="3"/>
  <c r="P40" i="3" s="1"/>
  <c r="Q45" i="3" s="1"/>
  <c r="Q10" i="3"/>
  <c r="O10" i="3"/>
  <c r="R6" i="3"/>
  <c r="S6" i="3"/>
  <c r="R10" i="3"/>
  <c r="S10" i="3"/>
  <c r="Q15" i="3"/>
  <c r="O15" i="3"/>
  <c r="P15" i="3"/>
  <c r="Q19" i="3"/>
  <c r="O19" i="3"/>
  <c r="P19" i="3"/>
  <c r="Q23" i="3"/>
  <c r="O23" i="3"/>
  <c r="P23" i="3"/>
  <c r="Q27" i="3"/>
  <c r="O27" i="3"/>
  <c r="P27" i="3"/>
  <c r="S3" i="3"/>
  <c r="R3" i="3"/>
  <c r="Q34" i="3"/>
  <c r="O34" i="3"/>
  <c r="P34" i="3"/>
  <c r="Q38" i="3"/>
  <c r="O38" i="3"/>
  <c r="P38" i="3"/>
  <c r="S34" i="3"/>
  <c r="R34" i="3"/>
  <c r="S38" i="3"/>
  <c r="R38" i="3"/>
  <c r="S5" i="3"/>
  <c r="R5" i="3"/>
  <c r="S9" i="3"/>
  <c r="R9" i="3"/>
  <c r="R4" i="3"/>
  <c r="S4" i="3"/>
  <c r="R8" i="3"/>
  <c r="S8" i="3"/>
  <c r="R14" i="3"/>
  <c r="S14" i="3"/>
  <c r="R22" i="3"/>
  <c r="S22" i="3"/>
  <c r="S30" i="3"/>
  <c r="R30" i="3"/>
  <c r="R31" i="3"/>
  <c r="S31" i="3"/>
  <c r="R35" i="3"/>
  <c r="S35" i="3"/>
  <c r="P12" i="3"/>
  <c r="P16" i="3"/>
  <c r="P20" i="3"/>
  <c r="P24" i="3"/>
  <c r="P28" i="3"/>
  <c r="P31" i="3"/>
  <c r="J764" i="4" l="1"/>
  <c r="J763" i="4"/>
  <c r="I764" i="4"/>
  <c r="I763" i="4"/>
  <c r="K764" i="4"/>
  <c r="K763" i="4"/>
  <c r="L764" i="4"/>
  <c r="L763" i="4"/>
  <c r="W45" i="3"/>
  <c r="P46" i="3" a="1"/>
  <c r="R40" i="3"/>
  <c r="Q46" i="3" s="1"/>
  <c r="W46" i="3" s="1"/>
  <c r="S40" i="3"/>
  <c r="R46" i="3" s="1"/>
  <c r="Q47" i="3" l="1"/>
  <c r="W47" i="3" s="1"/>
  <c r="X46" i="3"/>
  <c r="P46" i="3"/>
  <c r="V46" i="3" s="1"/>
  <c r="P47" i="3"/>
  <c r="V47" i="3" s="1"/>
</calcChain>
</file>

<file path=xl/connections.xml><?xml version="1.0" encoding="utf-8"?>
<connections xmlns="http://schemas.openxmlformats.org/spreadsheetml/2006/main">
  <connection id="1" name="AAPL(3)" type="6" refreshedVersion="6" background="1" saveData="1">
    <textPr codePage="852" sourceFile="C:\Users\75970\Downloads\AAPL(3).csv" decimal="," thousands=" " tab="0" comma="1" qualifier="none">
      <textFields count="7">
        <textField/>
        <textField/>
        <textField/>
        <textField/>
        <textField/>
        <textField/>
        <textField/>
      </textFields>
    </textPr>
  </connection>
  <connection id="2" name="AAPL(4)" type="6" refreshedVersion="6" background="1" saveData="1">
    <textPr codePage="852" sourceFile="C:\Users\75970\Downloads\AAPL(4).csv" decimal="," thousands=" " tab="0" comma="1" qualifier="none">
      <textFields count="7">
        <textField/>
        <textField/>
        <textField/>
        <textField/>
        <textField/>
        <textField/>
        <textField/>
      </textFields>
    </textPr>
  </connection>
  <connection id="3" name="AMZN(2)" type="6" refreshedVersion="6" background="1" saveData="1">
    <textPr codePage="852" sourceFile="C:\Users\75970\Downloads\AMZN(2).csv" decimal="," thousands=" " tab="0" comma="1" qualifier="none">
      <textFields count="7">
        <textField/>
        <textField/>
        <textField/>
        <textField/>
        <textField/>
        <textField/>
        <textField/>
      </textFields>
    </textPr>
  </connection>
  <connection id="4" name="GS(1)" type="6" refreshedVersion="6" background="1" saveData="1">
    <textPr codePage="852" sourceFile="C:\Users\75970\Downloads\GS(1).csv" decimal="," thousands=" " tab="0" comma="1" qualifier="none">
      <textFields count="7">
        <textField type="YMD"/>
        <textField/>
        <textField/>
        <textField/>
        <textField/>
        <textField/>
        <textField/>
      </textFields>
    </textPr>
  </connection>
  <connection id="5" name="GS(2)" type="6" refreshedVersion="6" background="1" saveData="1">
    <textPr codePage="852" sourceFile="C:\Users\75970\Downloads\GS(2).csv" decimal="," thousands=" " tab="0" comma="1" qualifier="none">
      <textFields count="7">
        <textField type="YMD"/>
        <textField/>
        <textField/>
        <textField/>
        <textField/>
        <textField/>
        <textField/>
      </textFields>
    </textPr>
  </connection>
  <connection id="6" name="TSLA(2)" type="6" refreshedVersion="6" background="1" saveData="1">
    <textPr codePage="852" sourceFile="C:\Users\75970\Downloads\TSLA(2).csv" decimal="," thousands=" " tab="0" comma="1" qualifier="none">
      <textFields count="7">
        <textField/>
        <textField/>
        <textField/>
        <textField/>
        <textField/>
        <textField/>
        <textField/>
      </textFields>
    </textPr>
  </connection>
  <connection id="7" name="XOM(2)" type="6" refreshedVersion="6" background="1" saveData="1">
    <textPr codePage="852" sourceFile="C:\Users\75970\Downloads\XOM(2).csv" decimal="," thousands=" " tab="0" comma="1" qualifier="none">
      <textFields count="7">
        <textField type="YMD"/>
        <textField/>
        <textField/>
        <textField/>
        <textField/>
        <textField/>
        <textField/>
      </textFields>
    </textPr>
  </connection>
  <connection id="8" name="XOM(3)" type="6" refreshedVersion="6" background="1" saveData="1">
    <textPr codePage="852" sourceFile="C:\Users\75970\Downloads\XOM(3).csv" decimal="," thousands=" " tab="0" comma="1" qualifier="none">
      <textFields count="7">
        <textField type="YMD"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<sst xmlns="http://schemas.openxmlformats.org/spreadsheetml/2006/main" count="167" uniqueCount="60">
  <si>
    <t>Kurzy akcií pro hypotetické kurzovní lístky</t>
  </si>
  <si>
    <t>Obchodní den na burze</t>
  </si>
  <si>
    <t>Kurzy akcií jednotlivých firem</t>
  </si>
  <si>
    <t>F1</t>
  </si>
  <si>
    <t>F2</t>
  </si>
  <si>
    <t>F3</t>
  </si>
  <si>
    <t>1.</t>
  </si>
  <si>
    <t>2.</t>
  </si>
  <si>
    <t>3.</t>
  </si>
  <si>
    <t>4.</t>
  </si>
  <si>
    <t>5.</t>
  </si>
  <si>
    <t>Vynosnosti</t>
  </si>
  <si>
    <t>E(X)</t>
  </si>
  <si>
    <t>Var(X)</t>
  </si>
  <si>
    <t>Sigma(X)</t>
  </si>
  <si>
    <t>fce</t>
  </si>
  <si>
    <t>Vynosnost 2-denní</t>
  </si>
  <si>
    <t>R o k</t>
  </si>
  <si>
    <t>Emise</t>
  </si>
  <si>
    <t>I.</t>
  </si>
  <si>
    <t>II.</t>
  </si>
  <si>
    <t>III.</t>
  </si>
  <si>
    <t>IV.</t>
  </si>
  <si>
    <t>A</t>
  </si>
  <si>
    <t>B</t>
  </si>
  <si>
    <t>C</t>
  </si>
  <si>
    <t>D</t>
  </si>
  <si>
    <t>E</t>
  </si>
  <si>
    <t>F</t>
  </si>
  <si>
    <t>G</t>
  </si>
  <si>
    <t>Vynosnost</t>
  </si>
  <si>
    <t>Covar(X,Y)</t>
  </si>
  <si>
    <t>A-A</t>
  </si>
  <si>
    <t>A-B</t>
  </si>
  <si>
    <t>A-C</t>
  </si>
  <si>
    <t>A-D</t>
  </si>
  <si>
    <t>A-E</t>
  </si>
  <si>
    <t>A-G</t>
  </si>
  <si>
    <t>B-B</t>
  </si>
  <si>
    <t>B-C</t>
  </si>
  <si>
    <t>B-D</t>
  </si>
  <si>
    <t>B-E</t>
  </si>
  <si>
    <t>B-G</t>
  </si>
  <si>
    <t>B-F</t>
  </si>
  <si>
    <t>A-F</t>
  </si>
  <si>
    <t>Covar_M</t>
  </si>
  <si>
    <t>Correl_M</t>
  </si>
  <si>
    <t>Date</t>
  </si>
  <si>
    <t>Exxon</t>
  </si>
  <si>
    <t>Goldman</t>
  </si>
  <si>
    <t>Apple</t>
  </si>
  <si>
    <t>E-E</t>
  </si>
  <si>
    <t>E-G</t>
  </si>
  <si>
    <t>E-A</t>
  </si>
  <si>
    <t>G-G</t>
  </si>
  <si>
    <t>G-A</t>
  </si>
  <si>
    <t>Covar_M(fce)</t>
  </si>
  <si>
    <t>Amzn</t>
  </si>
  <si>
    <t>Tesla</t>
  </si>
  <si>
    <t>Průměrnou vynosnost Portfolia?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</si>
</sst>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6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6" borderId="0" xfId="0" applyFill="1"/>
    <xf numFmtId="14" fontId="0" fillId="0" borderId="0" xfId="0" applyNumberForma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GS(1)" connectionId="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AAPL(3)" connectionId="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XOM(2)" connectionId="7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GS(2)" connectionId="5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AAPL(4)" connectionId="2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AMZN(2)" connectionId="3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TSLA(2)" connectionId="6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XOM(3)" connectionId="8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Relationship Id="rId5" Type="http://schemas.openxmlformats.org/officeDocument/2006/relationships/queryTable" Target="../queryTables/queryTable8.xml"/><Relationship Id="rId4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selection activeCell="U13" sqref="U13"/>
    </sheetView>
  </sheetViews>
  <sheetFormatPr defaultRowHeight="15" x14ac:dyDescent="0.25"/>
  <sheetData>
    <row r="1" spans="1:19" ht="36" customHeight="1" thickTop="1" thickBot="1" x14ac:dyDescent="0.3">
      <c r="A1" s="31" t="s">
        <v>0</v>
      </c>
      <c r="B1" s="32"/>
      <c r="C1" s="32"/>
      <c r="D1" s="33"/>
    </row>
    <row r="2" spans="1:19" ht="31.5" customHeight="1" thickTop="1" thickBot="1" x14ac:dyDescent="0.3">
      <c r="A2" s="1"/>
      <c r="B2" s="34" t="s">
        <v>2</v>
      </c>
      <c r="C2" s="35"/>
      <c r="D2" s="36"/>
      <c r="E2" t="s">
        <v>11</v>
      </c>
      <c r="I2" t="s">
        <v>13</v>
      </c>
      <c r="M2" t="s">
        <v>16</v>
      </c>
      <c r="P2" t="s">
        <v>13</v>
      </c>
    </row>
    <row r="3" spans="1:19" ht="64.5" thickTop="1" thickBot="1" x14ac:dyDescent="0.3">
      <c r="A3" s="2" t="s">
        <v>1</v>
      </c>
      <c r="B3" s="3" t="s">
        <v>3</v>
      </c>
      <c r="C3" s="4" t="s">
        <v>4</v>
      </c>
      <c r="D3" s="4" t="s">
        <v>5</v>
      </c>
    </row>
    <row r="4" spans="1:19" ht="20.25" thickTop="1" thickBot="1" x14ac:dyDescent="0.3">
      <c r="A4" s="5" t="s">
        <v>6</v>
      </c>
      <c r="B4" s="6">
        <v>100</v>
      </c>
      <c r="C4" s="6">
        <v>200</v>
      </c>
      <c r="D4" s="6">
        <v>1000</v>
      </c>
    </row>
    <row r="5" spans="1:19" ht="19.5" thickBot="1" x14ac:dyDescent="0.3">
      <c r="A5" s="7" t="s">
        <v>7</v>
      </c>
      <c r="B5" s="6">
        <v>110</v>
      </c>
      <c r="C5" s="6">
        <v>210</v>
      </c>
      <c r="D5" s="6">
        <v>1050</v>
      </c>
      <c r="E5">
        <f t="shared" ref="E5:E7" si="0">LN(B5/B4)</f>
        <v>9.5310179804324935E-2</v>
      </c>
      <c r="F5">
        <f t="shared" ref="F5:F8" si="1">LN(C5/C4)</f>
        <v>4.8790164169432049E-2</v>
      </c>
      <c r="G5">
        <f t="shared" ref="G5:G8" si="2">LN(D5/D4)</f>
        <v>4.8790164169432049E-2</v>
      </c>
      <c r="I5">
        <f>(E5-E$9)^2</f>
        <v>1.0072301544251032E-2</v>
      </c>
      <c r="J5">
        <f t="shared" ref="J5:K8" si="3">(F5-F$9)^2</f>
        <v>1.3390200673200747E-3</v>
      </c>
      <c r="K5">
        <f t="shared" si="3"/>
        <v>3.7962218747304268E-3</v>
      </c>
    </row>
    <row r="6" spans="1:19" ht="19.5" thickBot="1" x14ac:dyDescent="0.3">
      <c r="A6" s="7" t="s">
        <v>8</v>
      </c>
      <c r="B6" s="6">
        <v>121</v>
      </c>
      <c r="C6" s="6">
        <v>205</v>
      </c>
      <c r="D6" s="6">
        <v>1080</v>
      </c>
      <c r="E6">
        <f t="shared" si="0"/>
        <v>9.5310179804324935E-2</v>
      </c>
      <c r="F6">
        <f t="shared" si="1"/>
        <v>-2.409755157906053E-2</v>
      </c>
      <c r="G6">
        <f t="shared" si="2"/>
        <v>2.8170876966696224E-2</v>
      </c>
      <c r="I6">
        <f t="shared" ref="I6:I8" si="4">(E6-E$9)^2</f>
        <v>1.0072301544251032E-2</v>
      </c>
      <c r="J6">
        <f t="shared" si="3"/>
        <v>1.3173337483973497E-3</v>
      </c>
      <c r="K6">
        <f t="shared" si="3"/>
        <v>1.6805244798473399E-3</v>
      </c>
      <c r="M6">
        <f t="shared" ref="M6:M7" si="5">LN(B6/B4)</f>
        <v>0.1906203596086497</v>
      </c>
      <c r="N6">
        <f t="shared" ref="N6:N8" si="6">LN(C6/C4)</f>
        <v>2.4692612590371414E-2</v>
      </c>
      <c r="O6">
        <f t="shared" ref="O6:O8" si="7">LN(D6/D4)</f>
        <v>7.6961041136128394E-2</v>
      </c>
      <c r="Q6">
        <f>(M6-M$9)^2</f>
        <v>6.0625480165702537E-2</v>
      </c>
      <c r="R6">
        <f t="shared" ref="R6:S8" si="8">(N6-N$9)^2</f>
        <v>1.4541136960497466E-2</v>
      </c>
      <c r="S6">
        <f t="shared" si="8"/>
        <v>1.0758111853929827E-2</v>
      </c>
    </row>
    <row r="7" spans="1:19" ht="19.5" thickBot="1" x14ac:dyDescent="0.3">
      <c r="A7" s="7" t="s">
        <v>9</v>
      </c>
      <c r="B7" s="6">
        <v>95</v>
      </c>
      <c r="C7" s="6">
        <v>150</v>
      </c>
      <c r="D7" s="6">
        <v>1020</v>
      </c>
      <c r="E7">
        <f t="shared" si="0"/>
        <v>-0.24191365399620018</v>
      </c>
      <c r="F7">
        <f t="shared" si="1"/>
        <v>-0.31237468504215243</v>
      </c>
      <c r="G7">
        <f t="shared" si="2"/>
        <v>-5.7158413839948637E-2</v>
      </c>
      <c r="I7">
        <f t="shared" si="4"/>
        <v>5.610406995232968E-2</v>
      </c>
      <c r="J7">
        <f t="shared" si="3"/>
        <v>0.10534712994545455</v>
      </c>
      <c r="K7">
        <f t="shared" si="3"/>
        <v>1.9656002268603617E-3</v>
      </c>
      <c r="M7">
        <f t="shared" si="5"/>
        <v>-0.14660347419187539</v>
      </c>
      <c r="N7">
        <f t="shared" si="6"/>
        <v>-0.33647223662121289</v>
      </c>
      <c r="O7">
        <f t="shared" si="7"/>
        <v>-2.8987536873252298E-2</v>
      </c>
      <c r="Q7">
        <f t="shared" ref="Q7:Q8" si="9">(M7-M$9)^2</f>
        <v>8.2812572933498793E-3</v>
      </c>
      <c r="R7">
        <f t="shared" si="8"/>
        <v>5.7877876315558408E-2</v>
      </c>
      <c r="S7">
        <f t="shared" si="8"/>
        <v>4.9606861557495154E-6</v>
      </c>
    </row>
    <row r="8" spans="1:19" ht="19.5" thickBot="1" x14ac:dyDescent="0.3">
      <c r="A8" s="8" t="s">
        <v>10</v>
      </c>
      <c r="B8" s="9">
        <v>98</v>
      </c>
      <c r="C8" s="9">
        <v>210</v>
      </c>
      <c r="D8" s="9">
        <v>950</v>
      </c>
      <c r="E8">
        <f>LN(B8/B7)</f>
        <v>3.1090587070031182E-2</v>
      </c>
      <c r="F8">
        <f t="shared" si="1"/>
        <v>0.33647223662121289</v>
      </c>
      <c r="G8">
        <f t="shared" si="2"/>
        <v>-7.1095921683730218E-2</v>
      </c>
      <c r="I8">
        <f t="shared" si="4"/>
        <v>1.306190956246866E-3</v>
      </c>
      <c r="J8">
        <f t="shared" si="3"/>
        <v>0.10515407819275903</v>
      </c>
      <c r="K8">
        <f t="shared" si="3"/>
        <v>3.3956956877906883E-3</v>
      </c>
      <c r="M8">
        <f>LN(B8/B6)</f>
        <v>-0.2108230669261692</v>
      </c>
      <c r="N8">
        <f t="shared" si="6"/>
        <v>2.4097551579060524E-2</v>
      </c>
      <c r="O8">
        <f t="shared" si="7"/>
        <v>-0.12825433552367885</v>
      </c>
      <c r="Q8">
        <f t="shared" si="9"/>
        <v>2.4093560834980671E-2</v>
      </c>
      <c r="R8">
        <f t="shared" si="8"/>
        <v>1.4397978246085337E-2</v>
      </c>
      <c r="S8">
        <f t="shared" si="8"/>
        <v>1.0301043897961328E-2</v>
      </c>
    </row>
    <row r="9" spans="1:19" ht="15.75" thickTop="1" x14ac:dyDescent="0.25">
      <c r="D9" s="11" t="s">
        <v>12</v>
      </c>
      <c r="E9" s="11">
        <f>AVERAGE(E5:E8)</f>
        <v>-5.0506768293797832E-3</v>
      </c>
      <c r="F9" s="11">
        <f t="shared" ref="F9:G9" si="10">AVERAGE(F5:F8)</f>
        <v>1.2197541042357998E-2</v>
      </c>
      <c r="G9" s="11">
        <f t="shared" si="10"/>
        <v>-1.2823323596887646E-2</v>
      </c>
      <c r="H9" s="12" t="s">
        <v>13</v>
      </c>
      <c r="I9" s="12">
        <f>SUM(I5:I8)/3</f>
        <v>2.5851621332359537E-2</v>
      </c>
      <c r="J9" s="12">
        <f t="shared" ref="J9:K9" si="11">SUM(J5:J8)/3</f>
        <v>7.1052520651310333E-2</v>
      </c>
      <c r="K9" s="12">
        <f t="shared" si="11"/>
        <v>3.6126807564096056E-3</v>
      </c>
      <c r="L9" s="11" t="s">
        <v>12</v>
      </c>
      <c r="M9" s="11">
        <f>AVERAGE(M6:M8)</f>
        <v>-5.5602060503131628E-2</v>
      </c>
      <c r="N9" s="11">
        <f t="shared" ref="N9:O9" si="12">AVERAGE(N6:N8)</f>
        <v>-9.5894024150593657E-2</v>
      </c>
      <c r="O9" s="11">
        <f t="shared" si="12"/>
        <v>-2.676027708693425E-2</v>
      </c>
      <c r="P9" s="12" t="s">
        <v>13</v>
      </c>
      <c r="Q9" s="12">
        <f>SUM(Q6:Q8)/2</f>
        <v>4.6500149147016542E-2</v>
      </c>
      <c r="R9" s="12">
        <f t="shared" ref="R9:S9" si="13">SUM(R6:R8)/2</f>
        <v>4.3408495761070608E-2</v>
      </c>
      <c r="S9" s="12">
        <f t="shared" si="13"/>
        <v>1.0532058219023453E-2</v>
      </c>
    </row>
    <row r="10" spans="1:19" x14ac:dyDescent="0.25">
      <c r="H10" t="s">
        <v>15</v>
      </c>
      <c r="I10">
        <f>_xlfn.VAR.S(E5:E8)</f>
        <v>2.5851621332359537E-2</v>
      </c>
      <c r="J10">
        <f t="shared" ref="J10:K10" si="14">_xlfn.VAR.S(F5:F8)</f>
        <v>7.1052520651310333E-2</v>
      </c>
      <c r="K10">
        <f t="shared" si="14"/>
        <v>3.6126807564096056E-3</v>
      </c>
      <c r="P10" t="s">
        <v>15</v>
      </c>
      <c r="Q10">
        <f>_xlfn.VAR.S(M6:M8)</f>
        <v>4.6500149147016542E-2</v>
      </c>
      <c r="R10">
        <f t="shared" ref="R10:S10" si="15">_xlfn.VAR.S(N6:N8)</f>
        <v>4.3408495761070608E-2</v>
      </c>
      <c r="S10">
        <f t="shared" si="15"/>
        <v>1.0532058219023453E-2</v>
      </c>
    </row>
    <row r="11" spans="1:19" x14ac:dyDescent="0.25">
      <c r="H11" s="13" t="s">
        <v>14</v>
      </c>
      <c r="I11" s="13">
        <f>I9^0.5</f>
        <v>0.16078439393286756</v>
      </c>
      <c r="J11" s="13">
        <f t="shared" ref="J11:K11" si="16">J9^0.5</f>
        <v>0.26655678691661622</v>
      </c>
      <c r="K11" s="13">
        <f t="shared" si="16"/>
        <v>6.0105580077140973E-2</v>
      </c>
      <c r="P11" s="13" t="s">
        <v>14</v>
      </c>
      <c r="Q11" s="13">
        <f>Q9^0.5</f>
        <v>0.21563893235456472</v>
      </c>
      <c r="R11" s="13">
        <f t="shared" ref="R11:S11" si="17">R9^0.5</f>
        <v>0.20834705604128562</v>
      </c>
      <c r="S11" s="13">
        <f t="shared" si="17"/>
        <v>0.10262581653279769</v>
      </c>
    </row>
    <row r="12" spans="1:19" x14ac:dyDescent="0.25">
      <c r="H12" t="s">
        <v>15</v>
      </c>
      <c r="I12">
        <f>_xlfn.STDEV.S(E5:E8)</f>
        <v>0.16078439393286756</v>
      </c>
      <c r="J12">
        <f t="shared" ref="J12:K12" si="18">_xlfn.STDEV.S(F5:F8)</f>
        <v>0.26655678691661622</v>
      </c>
      <c r="K12">
        <f t="shared" si="18"/>
        <v>6.0105580077140973E-2</v>
      </c>
    </row>
  </sheetData>
  <mergeCells count="2">
    <mergeCell ref="A1:D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workbookViewId="0">
      <selection activeCell="AE59" sqref="AE59"/>
    </sheetView>
  </sheetViews>
  <sheetFormatPr defaultRowHeight="15" x14ac:dyDescent="0.25"/>
  <sheetData>
    <row r="1" spans="1:27" ht="21.75" thickTop="1" thickBot="1" x14ac:dyDescent="0.3">
      <c r="A1" s="37"/>
      <c r="B1" s="39" t="s">
        <v>17</v>
      </c>
      <c r="C1" s="40"/>
      <c r="D1" s="40"/>
      <c r="E1" s="40"/>
      <c r="F1" s="40"/>
      <c r="G1" s="40"/>
      <c r="H1" s="40"/>
      <c r="I1" s="41"/>
      <c r="J1" t="s">
        <v>30</v>
      </c>
      <c r="S1" t="s">
        <v>13</v>
      </c>
    </row>
    <row r="2" spans="1:27" ht="21.75" thickTop="1" thickBot="1" x14ac:dyDescent="0.3">
      <c r="A2" s="38"/>
      <c r="B2" s="42">
        <v>2007</v>
      </c>
      <c r="C2" s="43"/>
      <c r="D2" s="43"/>
      <c r="E2" s="44"/>
      <c r="F2" s="45">
        <v>2008</v>
      </c>
      <c r="G2" s="46"/>
      <c r="H2" s="46"/>
      <c r="I2" s="47"/>
    </row>
    <row r="3" spans="1:27" ht="16.5" thickBot="1" x14ac:dyDescent="0.3">
      <c r="A3" s="14" t="s">
        <v>18</v>
      </c>
      <c r="B3" s="15" t="s">
        <v>19</v>
      </c>
      <c r="C3" s="16" t="s">
        <v>20</v>
      </c>
      <c r="D3" s="16" t="s">
        <v>21</v>
      </c>
      <c r="E3" s="16" t="s">
        <v>22</v>
      </c>
      <c r="F3" s="15" t="s">
        <v>19</v>
      </c>
      <c r="G3" s="15" t="s">
        <v>20</v>
      </c>
      <c r="H3" s="15" t="s">
        <v>21</v>
      </c>
      <c r="I3" s="17" t="s">
        <v>22</v>
      </c>
      <c r="R3" s="11" t="s">
        <v>12</v>
      </c>
      <c r="Z3" s="26" t="s">
        <v>13</v>
      </c>
      <c r="AA3" s="13" t="s">
        <v>14</v>
      </c>
    </row>
    <row r="4" spans="1:27" ht="17.25" thickTop="1" thickBot="1" x14ac:dyDescent="0.3">
      <c r="A4" s="18" t="s">
        <v>23</v>
      </c>
      <c r="B4" s="19">
        <v>1010</v>
      </c>
      <c r="C4" s="19">
        <v>1055</v>
      </c>
      <c r="D4" s="19">
        <v>1100</v>
      </c>
      <c r="E4" s="19">
        <v>1031</v>
      </c>
      <c r="F4" s="19">
        <v>988</v>
      </c>
      <c r="G4" s="19">
        <v>1065</v>
      </c>
      <c r="H4" s="19">
        <v>918</v>
      </c>
      <c r="I4" s="20">
        <v>1060</v>
      </c>
      <c r="J4" t="str">
        <f>A4</f>
        <v>A</v>
      </c>
      <c r="K4">
        <f>LN(C4/B4)</f>
        <v>4.3590436074861773E-2</v>
      </c>
      <c r="L4">
        <f t="shared" ref="L4:Q10" si="0">LN(D4/C4)</f>
        <v>4.1769412876295146E-2</v>
      </c>
      <c r="M4">
        <f t="shared" si="0"/>
        <v>-6.4780974769502009E-2</v>
      </c>
      <c r="N4">
        <f t="shared" si="0"/>
        <v>-4.2601786269092085E-2</v>
      </c>
      <c r="O4">
        <f t="shared" si="0"/>
        <v>7.5047380395657767E-2</v>
      </c>
      <c r="P4">
        <f t="shared" si="0"/>
        <v>-0.14853268752303506</v>
      </c>
      <c r="Q4">
        <f>LN(I4/H4)</f>
        <v>0.14382679648562233</v>
      </c>
      <c r="R4" s="11">
        <f>AVERAGE(K4:Q4)</f>
        <v>6.9026538958296951E-3</v>
      </c>
      <c r="S4">
        <f>(K4-$R4)^2</f>
        <v>1.3459933612161037E-3</v>
      </c>
      <c r="T4">
        <f t="shared" ref="T4:Y10" si="1">(L4-$R4)^2</f>
        <v>1.215690881801868E-3</v>
      </c>
      <c r="U4">
        <f t="shared" si="1"/>
        <v>5.1385426186291655E-3</v>
      </c>
      <c r="V4">
        <f t="shared" si="1"/>
        <v>2.4506895960423208E-3</v>
      </c>
      <c r="W4">
        <f t="shared" si="1"/>
        <v>4.6437037497363701E-3</v>
      </c>
      <c r="X4">
        <f t="shared" si="1"/>
        <v>2.4160145361999053E-2</v>
      </c>
      <c r="Y4">
        <f t="shared" si="1"/>
        <v>1.8748220823949863E-2</v>
      </c>
      <c r="Z4" s="26">
        <f>SUM(S4:Y4)/6</f>
        <v>9.6171643988957906E-3</v>
      </c>
      <c r="AA4" s="13">
        <f>Z4^0.5</f>
        <v>9.8067142300037435E-2</v>
      </c>
    </row>
    <row r="5" spans="1:27" ht="15.75" thickBot="1" x14ac:dyDescent="0.3">
      <c r="A5" s="21" t="s">
        <v>24</v>
      </c>
      <c r="B5" s="22">
        <v>2650</v>
      </c>
      <c r="C5" s="22">
        <v>3000</v>
      </c>
      <c r="D5" s="22">
        <v>3848</v>
      </c>
      <c r="E5" s="22">
        <v>3228</v>
      </c>
      <c r="F5" s="22">
        <v>3638</v>
      </c>
      <c r="G5" s="22">
        <v>4205</v>
      </c>
      <c r="H5" s="22">
        <v>3979</v>
      </c>
      <c r="I5" s="6">
        <v>4731</v>
      </c>
      <c r="J5" t="str">
        <f t="shared" ref="J5:J10" si="2">A5</f>
        <v>B</v>
      </c>
      <c r="K5">
        <f t="shared" ref="K5:K10" si="3">LN(C5/B5)</f>
        <v>0.12405264866997882</v>
      </c>
      <c r="L5">
        <f t="shared" si="0"/>
        <v>0.24894124413535032</v>
      </c>
      <c r="M5">
        <f t="shared" si="0"/>
        <v>-0.17569078239575775</v>
      </c>
      <c r="N5">
        <f t="shared" si="0"/>
        <v>0.11957132968822823</v>
      </c>
      <c r="O5">
        <f t="shared" si="0"/>
        <v>0.14484021332898087</v>
      </c>
      <c r="P5">
        <f t="shared" si="0"/>
        <v>-5.5243761980119738E-2</v>
      </c>
      <c r="Q5">
        <f t="shared" si="0"/>
        <v>0.17310606520421934</v>
      </c>
      <c r="R5" s="11">
        <f t="shared" ref="R5:R10" si="4">AVERAGE(K5:Q5)</f>
        <v>8.2796708092982882E-2</v>
      </c>
      <c r="S5">
        <f t="shared" ref="S5:S10" si="5">(K5-$R5)^2</f>
        <v>1.7020526328926202E-3</v>
      </c>
      <c r="T5">
        <f t="shared" si="1"/>
        <v>2.7604006856733539E-2</v>
      </c>
      <c r="U5">
        <f t="shared" si="1"/>
        <v>6.6815782739166787E-2</v>
      </c>
      <c r="V5">
        <f t="shared" si="1"/>
        <v>1.3523727934734854E-3</v>
      </c>
      <c r="W5">
        <f t="shared" si="1"/>
        <v>3.8493965419693094E-3</v>
      </c>
      <c r="X5">
        <f t="shared" si="1"/>
        <v>1.9055171378003135E-2</v>
      </c>
      <c r="Y5">
        <f t="shared" si="1"/>
        <v>8.1557799818448348E-3</v>
      </c>
      <c r="Z5" s="26">
        <f t="shared" ref="Z5:Z10" si="6">SUM(S5:Y5)/6</f>
        <v>2.1422427154013952E-2</v>
      </c>
      <c r="AA5" s="13">
        <f t="shared" ref="AA5:AA10" si="7">Z5^0.5</f>
        <v>0.14636402274470989</v>
      </c>
    </row>
    <row r="6" spans="1:27" ht="16.5" thickBot="1" x14ac:dyDescent="0.3">
      <c r="A6" s="23" t="s">
        <v>25</v>
      </c>
      <c r="B6" s="22">
        <v>1505</v>
      </c>
      <c r="C6" s="22">
        <v>2030</v>
      </c>
      <c r="D6" s="22">
        <v>2190</v>
      </c>
      <c r="E6" s="22">
        <v>2325</v>
      </c>
      <c r="F6" s="22">
        <v>2250</v>
      </c>
      <c r="G6" s="22">
        <v>2443</v>
      </c>
      <c r="H6" s="22">
        <v>1700</v>
      </c>
      <c r="I6" s="6">
        <v>1796</v>
      </c>
      <c r="J6" t="str">
        <f t="shared" si="2"/>
        <v>C</v>
      </c>
      <c r="K6">
        <f t="shared" si="3"/>
        <v>0.29924289485285688</v>
      </c>
      <c r="L6">
        <f t="shared" si="0"/>
        <v>7.58657507747134E-2</v>
      </c>
      <c r="M6">
        <f t="shared" si="0"/>
        <v>5.9818495210910205E-2</v>
      </c>
      <c r="N6">
        <f t="shared" si="0"/>
        <v>-3.2789822822990838E-2</v>
      </c>
      <c r="O6">
        <f t="shared" si="0"/>
        <v>8.2296576059274609E-2</v>
      </c>
      <c r="P6">
        <f t="shared" si="0"/>
        <v>-0.36259854121343293</v>
      </c>
      <c r="Q6">
        <f t="shared" si="0"/>
        <v>5.4933718817837401E-2</v>
      </c>
      <c r="R6" s="11">
        <f t="shared" si="4"/>
        <v>2.5252724525595537E-2</v>
      </c>
      <c r="S6">
        <f t="shared" si="5"/>
        <v>7.5070613435961692E-2</v>
      </c>
      <c r="T6">
        <f t="shared" si="1"/>
        <v>2.5616784260938941E-3</v>
      </c>
      <c r="U6">
        <f t="shared" si="1"/>
        <v>1.1947925030697589E-3</v>
      </c>
      <c r="V6">
        <f t="shared" si="1"/>
        <v>3.368937302712891E-3</v>
      </c>
      <c r="W6">
        <f t="shared" si="1"/>
        <v>3.2540009977964201E-3</v>
      </c>
      <c r="X6">
        <f t="shared" si="1"/>
        <v>0.15042860433536645</v>
      </c>
      <c r="Y6">
        <f t="shared" si="1"/>
        <v>8.809614221760942E-4</v>
      </c>
      <c r="Z6" s="26">
        <f t="shared" si="6"/>
        <v>3.9459931403862863E-2</v>
      </c>
      <c r="AA6" s="13">
        <f t="shared" si="7"/>
        <v>0.19864524007351111</v>
      </c>
    </row>
    <row r="7" spans="1:27" ht="16.5" thickBot="1" x14ac:dyDescent="0.3">
      <c r="A7" s="23" t="s">
        <v>26</v>
      </c>
      <c r="B7" s="22">
        <v>178</v>
      </c>
      <c r="C7" s="22">
        <v>300</v>
      </c>
      <c r="D7" s="22">
        <v>325</v>
      </c>
      <c r="E7" s="22">
        <v>396</v>
      </c>
      <c r="F7" s="22">
        <v>351</v>
      </c>
      <c r="G7" s="22">
        <v>370</v>
      </c>
      <c r="H7" s="22">
        <v>335</v>
      </c>
      <c r="I7" s="6">
        <v>327</v>
      </c>
      <c r="J7" t="str">
        <f t="shared" si="2"/>
        <v>D</v>
      </c>
      <c r="K7">
        <f t="shared" si="3"/>
        <v>0.52199892436411588</v>
      </c>
      <c r="L7">
        <f t="shared" si="0"/>
        <v>8.0042707673536356E-2</v>
      </c>
      <c r="M7">
        <f t="shared" si="0"/>
        <v>0.19758902892474309</v>
      </c>
      <c r="N7">
        <f t="shared" si="0"/>
        <v>-0.12062798778861475</v>
      </c>
      <c r="O7">
        <f t="shared" si="0"/>
        <v>5.2716782172404414E-2</v>
      </c>
      <c r="P7">
        <f t="shared" si="0"/>
        <v>-9.9372473813203729E-2</v>
      </c>
      <c r="Q7">
        <f t="shared" si="0"/>
        <v>-2.4170360927813068E-2</v>
      </c>
      <c r="R7" s="11">
        <f t="shared" si="4"/>
        <v>8.6882374372166879E-2</v>
      </c>
      <c r="S7">
        <f t="shared" si="5"/>
        <v>0.18932641207689624</v>
      </c>
      <c r="T7">
        <f t="shared" si="1"/>
        <v>4.6781040548355355E-5</v>
      </c>
      <c r="U7">
        <f t="shared" si="1"/>
        <v>1.2255963362223442E-2</v>
      </c>
      <c r="V7">
        <f t="shared" si="1"/>
        <v>4.3060550404098744E-2</v>
      </c>
      <c r="W7">
        <f t="shared" si="1"/>
        <v>1.1672876903604699E-3</v>
      </c>
      <c r="X7">
        <f t="shared" si="1"/>
        <v>3.4690868472555453E-2</v>
      </c>
      <c r="Y7">
        <f t="shared" si="1"/>
        <v>1.2332710017607412E-2</v>
      </c>
      <c r="Z7" s="26">
        <f t="shared" si="6"/>
        <v>4.8813428844048358E-2</v>
      </c>
      <c r="AA7" s="13">
        <f t="shared" si="7"/>
        <v>0.22093761301337614</v>
      </c>
    </row>
    <row r="8" spans="1:27" ht="15.75" thickBot="1" x14ac:dyDescent="0.3">
      <c r="A8" s="21" t="s">
        <v>27</v>
      </c>
      <c r="B8" s="22">
        <v>281</v>
      </c>
      <c r="C8" s="22">
        <v>372</v>
      </c>
      <c r="D8" s="22">
        <v>358</v>
      </c>
      <c r="E8" s="22">
        <v>494</v>
      </c>
      <c r="F8" s="22">
        <v>460</v>
      </c>
      <c r="G8" s="22">
        <v>539</v>
      </c>
      <c r="H8" s="22">
        <v>443</v>
      </c>
      <c r="I8" s="6">
        <v>468</v>
      </c>
      <c r="J8" t="str">
        <f t="shared" si="2"/>
        <v>E</v>
      </c>
      <c r="K8">
        <f t="shared" si="3"/>
        <v>0.28053918493940078</v>
      </c>
      <c r="L8">
        <f t="shared" si="0"/>
        <v>-3.8360867872446212E-2</v>
      </c>
      <c r="M8">
        <f t="shared" si="0"/>
        <v>0.32200253078722224</v>
      </c>
      <c r="N8">
        <f t="shared" si="0"/>
        <v>-7.1309027704781799E-2</v>
      </c>
      <c r="O8">
        <f t="shared" si="0"/>
        <v>0.15848908142585647</v>
      </c>
      <c r="P8">
        <f t="shared" si="0"/>
        <v>-0.19614580086386152</v>
      </c>
      <c r="Q8">
        <f t="shared" si="0"/>
        <v>5.4898525872511143E-2</v>
      </c>
      <c r="R8" s="11">
        <f t="shared" si="4"/>
        <v>7.2873375226271575E-2</v>
      </c>
      <c r="S8">
        <f t="shared" si="5"/>
        <v>4.3125088523809585E-2</v>
      </c>
      <c r="T8">
        <f t="shared" si="1"/>
        <v>1.2373056837744647E-2</v>
      </c>
      <c r="U8">
        <f t="shared" si="1"/>
        <v>6.2065336150512358E-2</v>
      </c>
      <c r="V8">
        <f t="shared" si="1"/>
        <v>2.0788565314972633E-2</v>
      </c>
      <c r="W8">
        <f t="shared" si="1"/>
        <v>7.3300491480536387E-3</v>
      </c>
      <c r="X8">
        <f t="shared" si="1"/>
        <v>7.2371317104214031E-2</v>
      </c>
      <c r="Y8">
        <f t="shared" si="1"/>
        <v>3.2309520929038181E-4</v>
      </c>
      <c r="Z8" s="26">
        <f t="shared" si="6"/>
        <v>3.6396084714766207E-2</v>
      </c>
      <c r="AA8" s="13">
        <f t="shared" si="7"/>
        <v>0.19077757917209823</v>
      </c>
    </row>
    <row r="9" spans="1:27" ht="16.5" thickBot="1" x14ac:dyDescent="0.3">
      <c r="A9" s="23" t="s">
        <v>28</v>
      </c>
      <c r="B9" s="22">
        <v>2645</v>
      </c>
      <c r="C9" s="22">
        <v>3125</v>
      </c>
      <c r="D9" s="22">
        <v>3400</v>
      </c>
      <c r="E9" s="22">
        <v>3330</v>
      </c>
      <c r="F9" s="22">
        <v>3400</v>
      </c>
      <c r="G9" s="22">
        <v>3425</v>
      </c>
      <c r="H9" s="22">
        <v>3475</v>
      </c>
      <c r="I9" s="6">
        <v>4100</v>
      </c>
      <c r="J9" t="str">
        <f t="shared" si="2"/>
        <v>F</v>
      </c>
      <c r="K9">
        <f t="shared" si="3"/>
        <v>0.16676321787810208</v>
      </c>
      <c r="L9">
        <f t="shared" si="0"/>
        <v>8.4341148433750956E-2</v>
      </c>
      <c r="M9">
        <f t="shared" si="0"/>
        <v>-2.0803127629763284E-2</v>
      </c>
      <c r="N9">
        <f t="shared" si="0"/>
        <v>2.0803127629763326E-2</v>
      </c>
      <c r="O9">
        <f t="shared" si="0"/>
        <v>7.3260400920728812E-3</v>
      </c>
      <c r="P9">
        <f t="shared" si="0"/>
        <v>1.4493007302566824E-2</v>
      </c>
      <c r="Q9">
        <f t="shared" si="0"/>
        <v>0.16539249469350667</v>
      </c>
      <c r="R9" s="11">
        <f t="shared" si="4"/>
        <v>6.2616558342857065E-2</v>
      </c>
      <c r="S9">
        <f t="shared" si="5"/>
        <v>1.0846526692350242E-2</v>
      </c>
      <c r="T9">
        <f t="shared" si="1"/>
        <v>4.7195781461736505E-4</v>
      </c>
      <c r="U9">
        <f t="shared" si="1"/>
        <v>6.9588440077705928E-3</v>
      </c>
      <c r="V9">
        <f t="shared" si="1"/>
        <v>1.7483629879986905E-3</v>
      </c>
      <c r="W9">
        <f t="shared" si="1"/>
        <v>3.0570414084402989E-3</v>
      </c>
      <c r="X9">
        <f t="shared" si="1"/>
        <v>2.3158761647274202E-3</v>
      </c>
      <c r="Y9">
        <f t="shared" si="1"/>
        <v>1.0562893092752778E-2</v>
      </c>
      <c r="Z9" s="26">
        <f t="shared" si="6"/>
        <v>5.9935836947762307E-3</v>
      </c>
      <c r="AA9" s="13">
        <f t="shared" si="7"/>
        <v>7.7418238773406811E-2</v>
      </c>
    </row>
    <row r="10" spans="1:27" ht="15.75" thickBot="1" x14ac:dyDescent="0.3">
      <c r="A10" s="24" t="s">
        <v>29</v>
      </c>
      <c r="B10" s="25">
        <v>547</v>
      </c>
      <c r="C10" s="25">
        <v>800</v>
      </c>
      <c r="D10" s="25">
        <v>803</v>
      </c>
      <c r="E10" s="25">
        <v>1070</v>
      </c>
      <c r="F10" s="25">
        <v>975</v>
      </c>
      <c r="G10" s="25">
        <v>952</v>
      </c>
      <c r="H10" s="25">
        <v>997</v>
      </c>
      <c r="I10" s="9">
        <v>944</v>
      </c>
      <c r="J10" t="str">
        <f t="shared" si="2"/>
        <v>G</v>
      </c>
      <c r="K10">
        <f t="shared" si="3"/>
        <v>0.38016292524594608</v>
      </c>
      <c r="L10">
        <f t="shared" si="0"/>
        <v>3.742986278834297E-3</v>
      </c>
      <c r="M10">
        <f t="shared" si="0"/>
        <v>0.28705921350919017</v>
      </c>
      <c r="N10">
        <f t="shared" si="0"/>
        <v>-9.2976456458104637E-2</v>
      </c>
      <c r="O10">
        <f t="shared" si="0"/>
        <v>-2.3872436206481915E-2</v>
      </c>
      <c r="P10">
        <f t="shared" si="0"/>
        <v>4.6185735170473072E-2</v>
      </c>
      <c r="Q10">
        <f t="shared" si="0"/>
        <v>-5.4624603816337609E-2</v>
      </c>
      <c r="R10" s="11">
        <f t="shared" si="4"/>
        <v>7.7953909103359934E-2</v>
      </c>
      <c r="S10">
        <f t="shared" si="5"/>
        <v>9.1330289437869902E-2</v>
      </c>
      <c r="T10">
        <f t="shared" si="1"/>
        <v>5.5072610664677005E-3</v>
      </c>
      <c r="U10">
        <f t="shared" si="1"/>
        <v>4.3725028330654933E-2</v>
      </c>
      <c r="V10">
        <f t="shared" si="1"/>
        <v>2.9217189870975914E-2</v>
      </c>
      <c r="W10">
        <f t="shared" si="1"/>
        <v>1.0368604599159151E-2</v>
      </c>
      <c r="X10">
        <f t="shared" si="1"/>
        <v>1.0092168750301523E-3</v>
      </c>
      <c r="Y10">
        <f t="shared" si="1"/>
        <v>1.7577062087998412E-2</v>
      </c>
      <c r="Z10" s="26">
        <f t="shared" si="6"/>
        <v>3.3122442044692689E-2</v>
      </c>
      <c r="AA10" s="13">
        <f t="shared" si="7"/>
        <v>0.18199571985267315</v>
      </c>
    </row>
    <row r="11" spans="1:27" ht="15.75" thickTop="1" x14ac:dyDescent="0.25"/>
    <row r="12" spans="1:27" x14ac:dyDescent="0.25">
      <c r="S12" t="s">
        <v>31</v>
      </c>
    </row>
    <row r="13" spans="1:27" x14ac:dyDescent="0.25">
      <c r="J13" t="s">
        <v>23</v>
      </c>
      <c r="K13">
        <f>LN(I4/B4)</f>
        <v>4.8318577270807732E-2</v>
      </c>
      <c r="R13" t="s">
        <v>23</v>
      </c>
      <c r="S13">
        <f t="shared" ref="S13:S19" si="8">(K4-$R4)</f>
        <v>3.6687782179032076E-2</v>
      </c>
      <c r="T13">
        <f t="shared" ref="T13:Y13" si="9">(L4-$R4)</f>
        <v>3.486675898046545E-2</v>
      </c>
      <c r="U13">
        <f t="shared" si="9"/>
        <v>-7.1683628665331706E-2</v>
      </c>
      <c r="V13">
        <f t="shared" si="9"/>
        <v>-4.9504440164921781E-2</v>
      </c>
      <c r="W13">
        <f t="shared" si="9"/>
        <v>6.8144726499828071E-2</v>
      </c>
      <c r="X13">
        <f t="shared" si="9"/>
        <v>-0.15543534141886475</v>
      </c>
      <c r="Y13">
        <f t="shared" si="9"/>
        <v>0.13692414258979263</v>
      </c>
    </row>
    <row r="14" spans="1:27" x14ac:dyDescent="0.25">
      <c r="J14" t="s">
        <v>24</v>
      </c>
      <c r="K14">
        <f t="shared" ref="K14:K19" si="10">LN(I5/B5)</f>
        <v>0.57957695665088016</v>
      </c>
      <c r="R14" t="s">
        <v>24</v>
      </c>
      <c r="S14">
        <f t="shared" si="8"/>
        <v>4.1255940576995942E-2</v>
      </c>
      <c r="T14">
        <f t="shared" ref="T14:Y14" si="11">(L5-$R5)</f>
        <v>0.16614453604236745</v>
      </c>
      <c r="U14">
        <f t="shared" si="11"/>
        <v>-0.25848749048874065</v>
      </c>
      <c r="V14">
        <f t="shared" si="11"/>
        <v>3.6774621595245346E-2</v>
      </c>
      <c r="W14">
        <f t="shared" si="11"/>
        <v>6.2043505235997984E-2</v>
      </c>
      <c r="X14">
        <f t="shared" si="11"/>
        <v>-0.13804047007310261</v>
      </c>
      <c r="Y14">
        <f t="shared" si="11"/>
        <v>9.0309357111236457E-2</v>
      </c>
    </row>
    <row r="15" spans="1:27" x14ac:dyDescent="0.25">
      <c r="J15" t="s">
        <v>25</v>
      </c>
      <c r="K15">
        <f t="shared" si="10"/>
        <v>0.17676907167916875</v>
      </c>
      <c r="R15" t="s">
        <v>25</v>
      </c>
      <c r="S15">
        <f t="shared" si="8"/>
        <v>0.27399017032726136</v>
      </c>
      <c r="T15">
        <f t="shared" ref="T15:Y15" si="12">(L6-$R6)</f>
        <v>5.0613026249117864E-2</v>
      </c>
      <c r="U15">
        <f t="shared" si="12"/>
        <v>3.4565770685314669E-2</v>
      </c>
      <c r="V15">
        <f t="shared" si="12"/>
        <v>-5.8042547348586375E-2</v>
      </c>
      <c r="W15">
        <f t="shared" si="12"/>
        <v>5.7043851533679073E-2</v>
      </c>
      <c r="X15">
        <f t="shared" si="12"/>
        <v>-0.38785126573902845</v>
      </c>
      <c r="Y15">
        <f t="shared" si="12"/>
        <v>2.9680994292241865E-2</v>
      </c>
    </row>
    <row r="16" spans="1:27" x14ac:dyDescent="0.25">
      <c r="J16" t="s">
        <v>26</v>
      </c>
      <c r="K16">
        <f t="shared" si="10"/>
        <v>0.60817662060516819</v>
      </c>
      <c r="R16" t="s">
        <v>26</v>
      </c>
      <c r="S16">
        <f t="shared" si="8"/>
        <v>0.43511654999194899</v>
      </c>
      <c r="T16">
        <f t="shared" ref="T16:Y16" si="13">(L7-$R7)</f>
        <v>-6.8396666986305227E-3</v>
      </c>
      <c r="U16">
        <f t="shared" si="13"/>
        <v>0.11070665455257621</v>
      </c>
      <c r="V16">
        <f t="shared" si="13"/>
        <v>-0.20751036216078161</v>
      </c>
      <c r="W16">
        <f t="shared" si="13"/>
        <v>-3.4165592199762465E-2</v>
      </c>
      <c r="X16">
        <f t="shared" si="13"/>
        <v>-0.18625484818537061</v>
      </c>
      <c r="Y16">
        <f t="shared" si="13"/>
        <v>-0.11105273529997994</v>
      </c>
    </row>
    <row r="17" spans="10:37" x14ac:dyDescent="0.25">
      <c r="J17" t="s">
        <v>27</v>
      </c>
      <c r="K17">
        <f t="shared" si="10"/>
        <v>0.51011362658390091</v>
      </c>
      <c r="R17" t="s">
        <v>27</v>
      </c>
      <c r="S17">
        <f t="shared" si="8"/>
        <v>0.2076658097131292</v>
      </c>
      <c r="T17">
        <f t="shared" ref="T17:Y17" si="14">(L8-$R8)</f>
        <v>-0.11123424309871779</v>
      </c>
      <c r="U17">
        <f t="shared" si="14"/>
        <v>0.24912915556095067</v>
      </c>
      <c r="V17">
        <f t="shared" si="14"/>
        <v>-0.14418240293105339</v>
      </c>
      <c r="W17">
        <f t="shared" si="14"/>
        <v>8.561570619958489E-2</v>
      </c>
      <c r="X17">
        <f t="shared" si="14"/>
        <v>-0.26901917609013309</v>
      </c>
      <c r="Y17">
        <f t="shared" si="14"/>
        <v>-1.7974849353760432E-2</v>
      </c>
    </row>
    <row r="18" spans="10:37" x14ac:dyDescent="0.25">
      <c r="J18" t="s">
        <v>28</v>
      </c>
      <c r="K18">
        <f t="shared" si="10"/>
        <v>0.43831590839999934</v>
      </c>
      <c r="R18" t="s">
        <v>28</v>
      </c>
      <c r="S18">
        <f t="shared" si="8"/>
        <v>0.10414665953524502</v>
      </c>
      <c r="T18">
        <f t="shared" ref="T18:Y18" si="15">(L9-$R9)</f>
        <v>2.1724590090893892E-2</v>
      </c>
      <c r="U18">
        <f t="shared" si="15"/>
        <v>-8.3419685972620353E-2</v>
      </c>
      <c r="V18">
        <f t="shared" si="15"/>
        <v>-4.1813430713093735E-2</v>
      </c>
      <c r="W18">
        <f t="shared" si="15"/>
        <v>-5.5290518250784182E-2</v>
      </c>
      <c r="X18">
        <f t="shared" si="15"/>
        <v>-4.8123551040290244E-2</v>
      </c>
      <c r="Y18">
        <f t="shared" si="15"/>
        <v>0.1027759363506496</v>
      </c>
    </row>
    <row r="19" spans="10:37" x14ac:dyDescent="0.25">
      <c r="J19" t="s">
        <v>29</v>
      </c>
      <c r="K19">
        <f t="shared" si="10"/>
        <v>0.54567736372351949</v>
      </c>
      <c r="R19" t="s">
        <v>29</v>
      </c>
      <c r="S19">
        <f t="shared" si="8"/>
        <v>0.30220901614258616</v>
      </c>
      <c r="T19">
        <f t="shared" ref="T19:Y19" si="16">(L10-$R10)</f>
        <v>-7.4210922824525641E-2</v>
      </c>
      <c r="U19">
        <f t="shared" si="16"/>
        <v>0.20910530440583025</v>
      </c>
      <c r="V19">
        <f t="shared" si="16"/>
        <v>-0.17093036556146457</v>
      </c>
      <c r="W19">
        <f t="shared" si="16"/>
        <v>-0.10182634530984185</v>
      </c>
      <c r="X19">
        <f t="shared" si="16"/>
        <v>-3.1768173932886862E-2</v>
      </c>
      <c r="Y19">
        <f t="shared" si="16"/>
        <v>-0.13257851291969755</v>
      </c>
    </row>
    <row r="20" spans="10:37" x14ac:dyDescent="0.25">
      <c r="AD20" t="s">
        <v>45</v>
      </c>
    </row>
    <row r="21" spans="10:37" x14ac:dyDescent="0.25">
      <c r="Z21" t="s">
        <v>31</v>
      </c>
      <c r="AE21" t="str">
        <f t="array" ref="AE21:AK21">TRANSPOSE(AD22:AD28)</f>
        <v>A</v>
      </c>
      <c r="AF21" t="str">
        <v>B</v>
      </c>
      <c r="AG21" t="str">
        <v>C</v>
      </c>
      <c r="AH21" t="str">
        <v>D</v>
      </c>
      <c r="AI21" t="str">
        <v>E</v>
      </c>
      <c r="AJ21" t="str">
        <v>F</v>
      </c>
      <c r="AK21" t="str">
        <v>G</v>
      </c>
    </row>
    <row r="22" spans="10:37" x14ac:dyDescent="0.25">
      <c r="R22" t="s">
        <v>32</v>
      </c>
      <c r="S22">
        <f>S$13*S13</f>
        <v>1.3459933612161037E-3</v>
      </c>
      <c r="T22">
        <f t="shared" ref="T22:Y22" si="17">T$13*T13</f>
        <v>1.215690881801868E-3</v>
      </c>
      <c r="U22">
        <f t="shared" si="17"/>
        <v>5.1385426186291655E-3</v>
      </c>
      <c r="V22">
        <f t="shared" si="17"/>
        <v>2.4506895960423208E-3</v>
      </c>
      <c r="W22">
        <f t="shared" si="17"/>
        <v>4.6437037497363701E-3</v>
      </c>
      <c r="X22">
        <f t="shared" si="17"/>
        <v>2.4160145361999053E-2</v>
      </c>
      <c r="Y22">
        <f t="shared" si="17"/>
        <v>1.8748220823949863E-2</v>
      </c>
      <c r="Z22" s="26">
        <f>SUM(S22:Y22)/6</f>
        <v>9.6171643988957906E-3</v>
      </c>
      <c r="AA22">
        <f>_xlfn.COVARIANCE.S($K$4:$Q$4,K4:Q4)</f>
        <v>9.6171643988957906E-3</v>
      </c>
      <c r="AD22" t="s">
        <v>23</v>
      </c>
      <c r="AE22">
        <f>Z22</f>
        <v>9.6171643988957906E-3</v>
      </c>
      <c r="AF22">
        <f t="array" ref="AF22:AK22">TRANSPOSE(AE23:AE28)</f>
        <v>1.0344193544198623E-2</v>
      </c>
      <c r="AG22">
        <v>1.3408240680564149E-2</v>
      </c>
      <c r="AH22">
        <v>4.9130657015039663E-3</v>
      </c>
      <c r="AI22">
        <v>6.3679605401656307E-3</v>
      </c>
      <c r="AJ22">
        <v>5.0688337639159782E-3</v>
      </c>
      <c r="AK22">
        <v>-3.0303269065330382E-3</v>
      </c>
    </row>
    <row r="23" spans="10:37" x14ac:dyDescent="0.25">
      <c r="R23" t="s">
        <v>33</v>
      </c>
      <c r="S23">
        <f t="shared" ref="S23:Y28" si="18">S$13*S14</f>
        <v>1.513588961479918E-3</v>
      </c>
      <c r="T23">
        <f t="shared" si="18"/>
        <v>5.7929214941104812E-3</v>
      </c>
      <c r="U23">
        <f t="shared" si="18"/>
        <v>1.8529321282828345E-2</v>
      </c>
      <c r="V23">
        <f t="shared" si="18"/>
        <v>-1.8205070543494636E-3</v>
      </c>
      <c r="W23">
        <f t="shared" si="18"/>
        <v>4.2279376953977335E-3</v>
      </c>
      <c r="X23">
        <f t="shared" si="18"/>
        <v>2.1456367595433287E-2</v>
      </c>
      <c r="Y23">
        <f t="shared" si="18"/>
        <v>1.2365531290291444E-2</v>
      </c>
      <c r="Z23">
        <f t="shared" ref="Z23:Z28" si="19">SUM(S23:Y23)/6</f>
        <v>1.0344193544198623E-2</v>
      </c>
      <c r="AA23">
        <f t="shared" ref="AA23:AA28" si="20">_xlfn.COVARIANCE.S($K$4:$Q$4,K5:Q5)</f>
        <v>1.0344193544198623E-2</v>
      </c>
      <c r="AD23" t="s">
        <v>24</v>
      </c>
      <c r="AE23">
        <f t="shared" ref="AE23:AE28" si="21">Z23</f>
        <v>1.0344193544198623E-2</v>
      </c>
    </row>
    <row r="24" spans="10:37" x14ac:dyDescent="0.25">
      <c r="R24" t="s">
        <v>34</v>
      </c>
      <c r="S24">
        <f t="shared" si="18"/>
        <v>1.0052091688162462E-2</v>
      </c>
      <c r="T24">
        <f t="shared" si="18"/>
        <v>1.7647121874999638E-3</v>
      </c>
      <c r="U24">
        <f t="shared" si="18"/>
        <v>-2.4777998703371051E-3</v>
      </c>
      <c r="V24">
        <f t="shared" si="18"/>
        <v>2.8733638122377335E-3</v>
      </c>
      <c r="W24">
        <f t="shared" si="18"/>
        <v>3.8872376612593585E-3</v>
      </c>
      <c r="X24">
        <f t="shared" si="18"/>
        <v>6.0285793909884727E-2</v>
      </c>
      <c r="Y24">
        <f t="shared" si="18"/>
        <v>4.064044694677746E-3</v>
      </c>
      <c r="Z24">
        <f t="shared" si="19"/>
        <v>1.3408240680564149E-2</v>
      </c>
      <c r="AA24">
        <f t="shared" si="20"/>
        <v>1.3408240680564149E-2</v>
      </c>
      <c r="AD24" t="s">
        <v>25</v>
      </c>
      <c r="AE24">
        <f t="shared" si="21"/>
        <v>1.3408240680564149E-2</v>
      </c>
    </row>
    <row r="25" spans="10:37" x14ac:dyDescent="0.25">
      <c r="R25" t="s">
        <v>35</v>
      </c>
      <c r="S25">
        <f t="shared" si="18"/>
        <v>1.5963461208596545E-2</v>
      </c>
      <c r="T25">
        <f t="shared" si="18"/>
        <v>-2.3847701028786625E-4</v>
      </c>
      <c r="U25">
        <f t="shared" si="18"/>
        <v>-7.9358547157280263E-3</v>
      </c>
      <c r="V25">
        <f t="shared" si="18"/>
        <v>1.0272684307189662E-2</v>
      </c>
      <c r="W25">
        <f t="shared" si="18"/>
        <v>-2.3282049361574727E-3</v>
      </c>
      <c r="X25">
        <f t="shared" si="18"/>
        <v>2.8950585918611903E-2</v>
      </c>
      <c r="Y25">
        <f t="shared" si="18"/>
        <v>-1.5205800563200951E-2</v>
      </c>
      <c r="Z25">
        <f t="shared" si="19"/>
        <v>4.9130657015039663E-3</v>
      </c>
      <c r="AA25">
        <f t="shared" si="20"/>
        <v>4.9130657015039663E-3</v>
      </c>
      <c r="AD25" t="s">
        <v>26</v>
      </c>
      <c r="AE25">
        <f t="shared" si="21"/>
        <v>4.9130657015039663E-3</v>
      </c>
    </row>
    <row r="26" spans="10:37" x14ac:dyDescent="0.25">
      <c r="R26" t="s">
        <v>36</v>
      </c>
      <c r="S26">
        <f t="shared" si="18"/>
        <v>7.6187979927876074E-3</v>
      </c>
      <c r="T26">
        <f t="shared" si="18"/>
        <v>-3.8783775444974958E-3</v>
      </c>
      <c r="U26">
        <f t="shared" si="18"/>
        <v>-1.7858481876938843E-2</v>
      </c>
      <c r="V26">
        <f t="shared" si="18"/>
        <v>7.137669138734975E-3</v>
      </c>
      <c r="W26">
        <f t="shared" si="18"/>
        <v>5.8342588830603472E-3</v>
      </c>
      <c r="X26">
        <f t="shared" si="18"/>
        <v>4.1815087483791535E-2</v>
      </c>
      <c r="Y26">
        <f t="shared" si="18"/>
        <v>-2.4611908359443353E-3</v>
      </c>
      <c r="Z26">
        <f t="shared" si="19"/>
        <v>6.3679605401656307E-3</v>
      </c>
      <c r="AA26">
        <f t="shared" si="20"/>
        <v>6.3679605401656307E-3</v>
      </c>
      <c r="AD26" t="s">
        <v>27</v>
      </c>
      <c r="AE26">
        <f t="shared" si="21"/>
        <v>6.3679605401656307E-3</v>
      </c>
    </row>
    <row r="27" spans="10:37" x14ac:dyDescent="0.25">
      <c r="R27" t="s">
        <v>44</v>
      </c>
      <c r="S27">
        <f t="shared" si="18"/>
        <v>3.8209099597028831E-3</v>
      </c>
      <c r="T27">
        <f t="shared" si="18"/>
        <v>7.5746604664860527E-4</v>
      </c>
      <c r="U27">
        <f t="shared" si="18"/>
        <v>5.9798257926398975E-3</v>
      </c>
      <c r="V27">
        <f t="shared" si="18"/>
        <v>2.0699504788264517E-3</v>
      </c>
      <c r="W27">
        <f t="shared" si="18"/>
        <v>-3.7677572442334404E-3</v>
      </c>
      <c r="X27">
        <f t="shared" si="18"/>
        <v>7.480100586235678E-3</v>
      </c>
      <c r="Y27">
        <f t="shared" si="18"/>
        <v>1.4072506963675797E-2</v>
      </c>
      <c r="Z27">
        <f t="shared" si="19"/>
        <v>5.0688337639159782E-3</v>
      </c>
      <c r="AA27">
        <f t="shared" si="20"/>
        <v>5.0688337639159782E-3</v>
      </c>
      <c r="AD27" t="s">
        <v>28</v>
      </c>
      <c r="AE27">
        <f t="shared" si="21"/>
        <v>5.0688337639159782E-3</v>
      </c>
    </row>
    <row r="28" spans="10:37" x14ac:dyDescent="0.25">
      <c r="R28" t="s">
        <v>37</v>
      </c>
      <c r="S28">
        <f t="shared" si="18"/>
        <v>1.108737855677879E-2</v>
      </c>
      <c r="T28">
        <f t="shared" si="18"/>
        <v>-2.5874943598406578E-3</v>
      </c>
      <c r="U28">
        <f t="shared" si="18"/>
        <v>-1.4989426992978686E-2</v>
      </c>
      <c r="V28">
        <f t="shared" si="18"/>
        <v>8.4618120543057292E-3</v>
      </c>
      <c r="W28">
        <f t="shared" si="18"/>
        <v>-6.9389284516162232E-3</v>
      </c>
      <c r="X28">
        <f t="shared" si="18"/>
        <v>4.9378969615121492E-3</v>
      </c>
      <c r="Y28">
        <f t="shared" si="18"/>
        <v>-1.8153199207359333E-2</v>
      </c>
      <c r="Z28">
        <f t="shared" si="19"/>
        <v>-3.0303269065330382E-3</v>
      </c>
      <c r="AA28">
        <f t="shared" si="20"/>
        <v>-3.0303269065330382E-3</v>
      </c>
      <c r="AD28" t="s">
        <v>29</v>
      </c>
      <c r="AE28">
        <f t="shared" si="21"/>
        <v>-3.0303269065330382E-3</v>
      </c>
    </row>
    <row r="30" spans="10:37" x14ac:dyDescent="0.25">
      <c r="R30" t="s">
        <v>38</v>
      </c>
    </row>
    <row r="31" spans="10:37" x14ac:dyDescent="0.25">
      <c r="R31" t="s">
        <v>39</v>
      </c>
    </row>
    <row r="32" spans="10:37" x14ac:dyDescent="0.25">
      <c r="R32" t="s">
        <v>40</v>
      </c>
      <c r="AD32" t="s">
        <v>45</v>
      </c>
    </row>
    <row r="33" spans="18:37" x14ac:dyDescent="0.25">
      <c r="R33" t="s">
        <v>41</v>
      </c>
      <c r="AB33" t="s">
        <v>13</v>
      </c>
      <c r="AE33" t="s">
        <v>23</v>
      </c>
      <c r="AF33" t="s">
        <v>24</v>
      </c>
      <c r="AG33" t="s">
        <v>25</v>
      </c>
      <c r="AH33" t="s">
        <v>26</v>
      </c>
      <c r="AI33" t="s">
        <v>27</v>
      </c>
      <c r="AJ33" t="s">
        <v>28</v>
      </c>
      <c r="AK33" t="s">
        <v>29</v>
      </c>
    </row>
    <row r="34" spans="18:37" x14ac:dyDescent="0.25">
      <c r="R34" t="s">
        <v>43</v>
      </c>
      <c r="AB34">
        <v>9.6171643988957906E-3</v>
      </c>
      <c r="AD34" t="s">
        <v>23</v>
      </c>
      <c r="AE34" s="26">
        <f>_xlfn.COVARIANCE.S($K$4:$Q$4,K4:Q4)</f>
        <v>9.6171643988957906E-3</v>
      </c>
      <c r="AF34">
        <f>_xlfn.COVARIANCE.S($K$5:$Q$5,K4:Q4)</f>
        <v>1.0344193544198623E-2</v>
      </c>
      <c r="AG34">
        <f>_xlfn.COVARIANCE.S($K$6:$Q$6,K4:Q4)</f>
        <v>1.3408240680564149E-2</v>
      </c>
      <c r="AH34">
        <f>_xlfn.COVARIANCE.S($K$7:$Q$7,K4:Q4)</f>
        <v>4.9130657015039663E-3</v>
      </c>
      <c r="AI34">
        <f>_xlfn.COVARIANCE.S($K$8:$Q$8,K4:Q4)</f>
        <v>6.3679605401656307E-3</v>
      </c>
      <c r="AJ34">
        <f>_xlfn.COVARIANCE.S($K$9:$Q$9,K4:Q4)</f>
        <v>5.0688337639159782E-3</v>
      </c>
      <c r="AK34">
        <f>_xlfn.COVARIANCE.S($K$10:$Q$10,K4:Q4)</f>
        <v>-3.0303269065330382E-3</v>
      </c>
    </row>
    <row r="35" spans="18:37" x14ac:dyDescent="0.25">
      <c r="R35" t="s">
        <v>42</v>
      </c>
      <c r="AB35">
        <v>2.1422427154013952E-2</v>
      </c>
      <c r="AD35" t="s">
        <v>24</v>
      </c>
      <c r="AE35">
        <f t="shared" ref="AE35:AE40" si="22">_xlfn.COVARIANCE.S($K$4:$Q$4,K5:Q5)</f>
        <v>1.0344193544198623E-2</v>
      </c>
      <c r="AF35" s="26">
        <f t="shared" ref="AF35:AF40" si="23">_xlfn.COVARIANCE.S($K$5:$Q$5,K5:Q5)</f>
        <v>2.1422427154013952E-2</v>
      </c>
      <c r="AG35">
        <f t="shared" ref="AG35:AG40" si="24">_xlfn.COVARIANCE.S($K$6:$Q$6,K5:Q5)</f>
        <v>1.1400388494744495E-2</v>
      </c>
      <c r="AH35">
        <f t="shared" ref="AH35:AH40" si="25">_xlfn.COVARIANCE.S($K$7:$Q$7,K5:Q5)</f>
        <v>-9.7846308551116472E-4</v>
      </c>
      <c r="AI35">
        <f t="shared" ref="AI35:AI40" si="26">_xlfn.COVARIANCE.S($K$8:$Q$8,K5:Q5)</f>
        <v>-6.4647336650907926E-3</v>
      </c>
      <c r="AJ35">
        <f t="shared" ref="AJ35:AJ40" si="27">_xlfn.COVARIANCE.S($K$9:$Q$9,K5:Q5)</f>
        <v>6.7375952196194718E-3</v>
      </c>
      <c r="AK35">
        <f t="shared" ref="AK35:AK40" si="28">_xlfn.COVARIANCE.S($K$10:$Q$10,K5:Q5)</f>
        <v>-1.2350712836738076E-2</v>
      </c>
    </row>
    <row r="36" spans="18:37" x14ac:dyDescent="0.25">
      <c r="AB36">
        <v>3.9459931403862863E-2</v>
      </c>
      <c r="AD36" t="s">
        <v>25</v>
      </c>
      <c r="AE36">
        <f t="shared" si="22"/>
        <v>1.3408240680564149E-2</v>
      </c>
      <c r="AF36">
        <f t="shared" si="23"/>
        <v>1.1400388494744495E-2</v>
      </c>
      <c r="AG36" s="26">
        <f t="shared" si="24"/>
        <v>3.9459931403862863E-2</v>
      </c>
      <c r="AH36">
        <f t="shared" si="25"/>
        <v>3.3622776386190031E-2</v>
      </c>
      <c r="AI36">
        <f t="shared" si="26"/>
        <v>2.9489718384458883E-2</v>
      </c>
      <c r="AJ36">
        <f t="shared" si="27"/>
        <v>7.9565814297197796E-3</v>
      </c>
      <c r="AK36">
        <f t="shared" si="28"/>
        <v>1.6462179620135364E-2</v>
      </c>
    </row>
    <row r="37" spans="18:37" x14ac:dyDescent="0.25">
      <c r="AB37">
        <v>4.8813428844048358E-2</v>
      </c>
      <c r="AD37" t="s">
        <v>26</v>
      </c>
      <c r="AE37">
        <f t="shared" si="22"/>
        <v>4.9130657015039663E-3</v>
      </c>
      <c r="AF37">
        <f t="shared" si="23"/>
        <v>-9.7846308551116472E-4</v>
      </c>
      <c r="AG37">
        <f t="shared" si="24"/>
        <v>3.3622776386190031E-2</v>
      </c>
      <c r="AH37" s="26">
        <f t="shared" si="25"/>
        <v>4.8813428844048358E-2</v>
      </c>
      <c r="AI37">
        <f t="shared" si="26"/>
        <v>3.2966067420013088E-2</v>
      </c>
      <c r="AJ37">
        <f t="shared" si="27"/>
        <v>7.3412801941405226E-3</v>
      </c>
      <c r="AK37">
        <f t="shared" si="28"/>
        <v>3.5790338920603897E-2</v>
      </c>
    </row>
    <row r="38" spans="18:37" x14ac:dyDescent="0.25">
      <c r="AB38">
        <v>3.6396084714766207E-2</v>
      </c>
      <c r="AD38" t="s">
        <v>27</v>
      </c>
      <c r="AE38">
        <f t="shared" si="22"/>
        <v>6.3679605401656307E-3</v>
      </c>
      <c r="AF38">
        <f t="shared" si="23"/>
        <v>-6.4647336650907926E-3</v>
      </c>
      <c r="AG38">
        <f t="shared" si="24"/>
        <v>2.9489718384458883E-2</v>
      </c>
      <c r="AH38">
        <f t="shared" si="25"/>
        <v>3.2966067420013088E-2</v>
      </c>
      <c r="AI38" s="26">
        <f t="shared" si="26"/>
        <v>3.6396084714766207E-2</v>
      </c>
      <c r="AJ38">
        <f t="shared" si="27"/>
        <v>1.8037843915856601E-3</v>
      </c>
      <c r="AK38">
        <f t="shared" si="28"/>
        <v>2.4994007821923774E-2</v>
      </c>
    </row>
    <row r="39" spans="18:37" x14ac:dyDescent="0.25">
      <c r="AB39">
        <v>5.9935836947762307E-3</v>
      </c>
      <c r="AD39" t="s">
        <v>28</v>
      </c>
      <c r="AE39">
        <f t="shared" si="22"/>
        <v>5.0688337639159782E-3</v>
      </c>
      <c r="AF39">
        <f t="shared" si="23"/>
        <v>6.7375952196194718E-3</v>
      </c>
      <c r="AG39">
        <f t="shared" si="24"/>
        <v>7.9565814297197796E-3</v>
      </c>
      <c r="AH39">
        <f t="shared" si="25"/>
        <v>7.3412801941405226E-3</v>
      </c>
      <c r="AI39">
        <f t="shared" si="26"/>
        <v>1.8037843915856601E-3</v>
      </c>
      <c r="AJ39" s="26">
        <f t="shared" si="27"/>
        <v>5.9935836947762307E-3</v>
      </c>
      <c r="AK39">
        <f t="shared" si="28"/>
        <v>2.1830819567766643E-3</v>
      </c>
    </row>
    <row r="40" spans="18:37" x14ac:dyDescent="0.25">
      <c r="AB40">
        <v>3.3122442044692689E-2</v>
      </c>
      <c r="AD40" t="s">
        <v>29</v>
      </c>
      <c r="AE40">
        <f t="shared" si="22"/>
        <v>-3.0303269065330382E-3</v>
      </c>
      <c r="AF40">
        <f t="shared" si="23"/>
        <v>-1.2350712836738076E-2</v>
      </c>
      <c r="AG40">
        <f t="shared" si="24"/>
        <v>1.6462179620135364E-2</v>
      </c>
      <c r="AH40">
        <f t="shared" si="25"/>
        <v>3.5790338920603897E-2</v>
      </c>
      <c r="AI40">
        <f t="shared" si="26"/>
        <v>2.4994007821923774E-2</v>
      </c>
      <c r="AJ40">
        <f t="shared" si="27"/>
        <v>2.1830819567766643E-3</v>
      </c>
      <c r="AK40" s="26">
        <f t="shared" si="28"/>
        <v>3.3122442044692689E-2</v>
      </c>
    </row>
    <row r="44" spans="18:37" x14ac:dyDescent="0.25">
      <c r="AD44">
        <f t="array" ref="AD44:AJ44">TRANSPOSE(AB47:AB53)</f>
        <v>9.8067142300037435E-2</v>
      </c>
      <c r="AE44">
        <v>0.14636402274470989</v>
      </c>
      <c r="AF44">
        <v>0.19864524007351111</v>
      </c>
      <c r="AG44">
        <v>0.22093761301337614</v>
      </c>
      <c r="AH44">
        <v>0.19077757917209823</v>
      </c>
      <c r="AI44">
        <v>7.7418238773406811E-2</v>
      </c>
      <c r="AJ44">
        <v>0.18199571985267315</v>
      </c>
    </row>
    <row r="45" spans="18:37" x14ac:dyDescent="0.25">
      <c r="AD45">
        <f t="array" ref="AD45:AJ45">TRANSPOSE(AB47:AB53)</f>
        <v>9.8067142300037435E-2</v>
      </c>
      <c r="AE45">
        <v>0.14636402274470989</v>
      </c>
      <c r="AF45">
        <v>0.19864524007351111</v>
      </c>
      <c r="AG45">
        <v>0.22093761301337614</v>
      </c>
      <c r="AH45">
        <v>0.19077757917209823</v>
      </c>
      <c r="AI45">
        <v>7.7418238773406811E-2</v>
      </c>
      <c r="AJ45">
        <v>0.18199571985267315</v>
      </c>
    </row>
    <row r="46" spans="18:37" x14ac:dyDescent="0.25">
      <c r="AB46" s="13" t="s">
        <v>14</v>
      </c>
    </row>
    <row r="47" spans="18:37" x14ac:dyDescent="0.25">
      <c r="AB47" s="13">
        <v>9.8067142300037435E-2</v>
      </c>
      <c r="AD47" t="s">
        <v>46</v>
      </c>
    </row>
    <row r="48" spans="18:37" x14ac:dyDescent="0.25">
      <c r="AB48" s="13">
        <v>0.14636402274470989</v>
      </c>
      <c r="AE48">
        <f>AE34/($AB47*AD$45)</f>
        <v>0.99999999999999978</v>
      </c>
      <c r="AF48">
        <f t="shared" ref="AF48:AK54" si="29">AF34/($AB47*AE$45)</f>
        <v>0.72067387759249857</v>
      </c>
      <c r="AG48">
        <f t="shared" si="29"/>
        <v>0.68828786707551304</v>
      </c>
      <c r="AH48">
        <f t="shared" si="29"/>
        <v>0.22675631685750874</v>
      </c>
      <c r="AI48">
        <f t="shared" si="29"/>
        <v>0.34036861693674253</v>
      </c>
      <c r="AJ48">
        <f t="shared" si="29"/>
        <v>0.66763829796253615</v>
      </c>
      <c r="AK48">
        <f t="shared" si="29"/>
        <v>-0.16978713790563202</v>
      </c>
    </row>
    <row r="49" spans="28:37" x14ac:dyDescent="0.25">
      <c r="AB49" s="13">
        <v>0.19864524007351111</v>
      </c>
      <c r="AE49">
        <f t="shared" ref="AE49:AE54" si="30">AE35/($AB48*AD$45)</f>
        <v>0.72067387759249857</v>
      </c>
      <c r="AF49">
        <f t="shared" si="29"/>
        <v>1</v>
      </c>
      <c r="AG49">
        <f t="shared" si="29"/>
        <v>0.39210930712269454</v>
      </c>
      <c r="AH49">
        <f t="shared" si="29"/>
        <v>-3.0258016174100275E-2</v>
      </c>
      <c r="AI49">
        <f t="shared" si="29"/>
        <v>-0.23152024134848498</v>
      </c>
      <c r="AJ49">
        <f t="shared" si="29"/>
        <v>0.5946032675540821</v>
      </c>
      <c r="AK49">
        <f t="shared" si="29"/>
        <v>-0.4636566706480667</v>
      </c>
    </row>
    <row r="50" spans="28:37" x14ac:dyDescent="0.25">
      <c r="AB50" s="13">
        <v>0.22093761301337614</v>
      </c>
      <c r="AE50">
        <f t="shared" si="30"/>
        <v>0.68828786707551304</v>
      </c>
      <c r="AF50">
        <f t="shared" si="29"/>
        <v>0.39210930712269454</v>
      </c>
      <c r="AG50">
        <f t="shared" si="29"/>
        <v>1</v>
      </c>
      <c r="AH50">
        <f t="shared" si="29"/>
        <v>0.76610051036687865</v>
      </c>
      <c r="AI50">
        <f t="shared" si="29"/>
        <v>0.77815323745091303</v>
      </c>
      <c r="AJ50">
        <f t="shared" si="29"/>
        <v>0.51737455007543875</v>
      </c>
      <c r="AK50">
        <f t="shared" si="29"/>
        <v>0.45535278653647504</v>
      </c>
    </row>
    <row r="51" spans="28:37" x14ac:dyDescent="0.25">
      <c r="AB51" s="13">
        <v>0.19077757917209823</v>
      </c>
      <c r="AE51">
        <f t="shared" si="30"/>
        <v>0.22675631685750874</v>
      </c>
      <c r="AF51">
        <f t="shared" si="29"/>
        <v>-3.0258016174100275E-2</v>
      </c>
      <c r="AG51">
        <f t="shared" si="29"/>
        <v>0.76610051036687865</v>
      </c>
      <c r="AH51">
        <f t="shared" si="29"/>
        <v>1.0000000000000002</v>
      </c>
      <c r="AI51">
        <f t="shared" si="29"/>
        <v>0.78211416447875981</v>
      </c>
      <c r="AJ51">
        <f t="shared" si="29"/>
        <v>0.42919915210975867</v>
      </c>
      <c r="AK51">
        <f t="shared" si="29"/>
        <v>0.89009216654760825</v>
      </c>
    </row>
    <row r="52" spans="28:37" x14ac:dyDescent="0.25">
      <c r="AB52" s="13">
        <v>7.7418238773406811E-2</v>
      </c>
      <c r="AE52">
        <f t="shared" si="30"/>
        <v>0.34036861693674253</v>
      </c>
      <c r="AF52">
        <f t="shared" si="29"/>
        <v>-0.23152024134848498</v>
      </c>
      <c r="AG52">
        <f t="shared" si="29"/>
        <v>0.77815323745091303</v>
      </c>
      <c r="AH52">
        <f t="shared" si="29"/>
        <v>0.78211416447875981</v>
      </c>
      <c r="AI52">
        <f t="shared" si="29"/>
        <v>1</v>
      </c>
      <c r="AJ52">
        <f t="shared" si="29"/>
        <v>0.12212765097257408</v>
      </c>
      <c r="AK52">
        <f t="shared" si="29"/>
        <v>0.7198589247347924</v>
      </c>
    </row>
    <row r="53" spans="28:37" x14ac:dyDescent="0.25">
      <c r="AB53" s="13">
        <v>0.18199571985267315</v>
      </c>
      <c r="AE53">
        <f t="shared" si="30"/>
        <v>0.66763829796253615</v>
      </c>
      <c r="AF53">
        <f t="shared" si="29"/>
        <v>0.5946032675540821</v>
      </c>
      <c r="AG53">
        <f t="shared" si="29"/>
        <v>0.51737455007543875</v>
      </c>
      <c r="AH53">
        <f t="shared" si="29"/>
        <v>0.42919915210975867</v>
      </c>
      <c r="AI53">
        <f t="shared" si="29"/>
        <v>0.12212765097257408</v>
      </c>
      <c r="AJ53">
        <f t="shared" si="29"/>
        <v>1.0000000000000002</v>
      </c>
      <c r="AK53">
        <f t="shared" si="29"/>
        <v>0.15494072316858179</v>
      </c>
    </row>
    <row r="54" spans="28:37" x14ac:dyDescent="0.25">
      <c r="AE54">
        <f t="shared" si="30"/>
        <v>-0.16978713790563202</v>
      </c>
      <c r="AF54">
        <f t="shared" si="29"/>
        <v>-0.4636566706480667</v>
      </c>
      <c r="AG54">
        <f t="shared" si="29"/>
        <v>0.45535278653647504</v>
      </c>
      <c r="AH54">
        <f t="shared" si="29"/>
        <v>0.89009216654760825</v>
      </c>
      <c r="AI54">
        <f t="shared" si="29"/>
        <v>0.7198589247347924</v>
      </c>
      <c r="AJ54">
        <f t="shared" si="29"/>
        <v>0.15494072316858179</v>
      </c>
      <c r="AK54">
        <f t="shared" si="29"/>
        <v>1</v>
      </c>
    </row>
    <row r="57" spans="28:37" x14ac:dyDescent="0.25">
      <c r="AE57">
        <f>AE34/($AB47*AD$44)</f>
        <v>0.99999999999999978</v>
      </c>
    </row>
    <row r="58" spans="28:37" x14ac:dyDescent="0.25">
      <c r="AE58">
        <f>AE34/($AB47*AD$44)</f>
        <v>0.99999999999999978</v>
      </c>
    </row>
  </sheetData>
  <mergeCells count="4">
    <mergeCell ref="A1:A2"/>
    <mergeCell ref="B1:I1"/>
    <mergeCell ref="B2:E2"/>
    <mergeCell ref="F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workbookViewId="0">
      <selection sqref="A1:XFD1048576"/>
    </sheetView>
  </sheetViews>
  <sheetFormatPr defaultRowHeight="15" x14ac:dyDescent="0.25"/>
  <cols>
    <col min="2" max="2" width="9.5703125" bestFit="1" customWidth="1"/>
    <col min="3" max="4" width="10.5703125" bestFit="1" customWidth="1"/>
    <col min="16" max="16" width="12.7109375" bestFit="1" customWidth="1"/>
  </cols>
  <sheetData>
    <row r="1" spans="1:20" x14ac:dyDescent="0.25">
      <c r="A1" t="s">
        <v>47</v>
      </c>
      <c r="B1" t="s">
        <v>48</v>
      </c>
      <c r="C1" t="s">
        <v>49</v>
      </c>
      <c r="D1" t="s">
        <v>50</v>
      </c>
      <c r="E1" t="s">
        <v>48</v>
      </c>
      <c r="F1" t="s">
        <v>49</v>
      </c>
      <c r="G1" t="s">
        <v>50</v>
      </c>
      <c r="H1" t="s">
        <v>13</v>
      </c>
      <c r="I1" t="s">
        <v>48</v>
      </c>
      <c r="J1" t="s">
        <v>49</v>
      </c>
      <c r="K1" t="s">
        <v>50</v>
      </c>
      <c r="L1" t="s">
        <v>48</v>
      </c>
      <c r="M1" t="s">
        <v>49</v>
      </c>
      <c r="N1" t="s">
        <v>50</v>
      </c>
      <c r="O1" t="s">
        <v>51</v>
      </c>
      <c r="P1" t="s">
        <v>52</v>
      </c>
      <c r="Q1" t="s">
        <v>53</v>
      </c>
      <c r="R1" t="s">
        <v>54</v>
      </c>
      <c r="S1" t="s">
        <v>55</v>
      </c>
      <c r="T1" t="s">
        <v>32</v>
      </c>
    </row>
    <row r="2" spans="1:20" x14ac:dyDescent="0.25">
      <c r="A2" s="27">
        <v>42064</v>
      </c>
      <c r="B2">
        <v>85</v>
      </c>
      <c r="C2">
        <v>190</v>
      </c>
      <c r="D2">
        <v>129.25</v>
      </c>
    </row>
    <row r="3" spans="1:20" x14ac:dyDescent="0.25">
      <c r="A3" s="27">
        <v>42095</v>
      </c>
      <c r="B3">
        <v>87.370002999999997</v>
      </c>
      <c r="C3">
        <v>187.94000199999999</v>
      </c>
      <c r="D3">
        <v>124.82</v>
      </c>
      <c r="E3">
        <f t="shared" ref="E3:G38" si="0">LN(B3/B2)</f>
        <v>2.7500752156415023E-2</v>
      </c>
      <c r="F3">
        <f t="shared" si="0"/>
        <v>-1.0901298563873186E-2</v>
      </c>
      <c r="G3">
        <f t="shared" si="0"/>
        <v>-3.4875813882641583E-2</v>
      </c>
      <c r="I3">
        <f>(E3-E$39)^2</f>
        <v>9.5502827472469169E-4</v>
      </c>
      <c r="J3">
        <f t="shared" ref="J3:K18" si="1">(F3-F$39)^2</f>
        <v>3.9567029242856599E-4</v>
      </c>
      <c r="K3">
        <f t="shared" si="1"/>
        <v>1.922806453201191E-3</v>
      </c>
      <c r="L3">
        <f>(E3-E$39)</f>
        <v>3.0903531751641133E-2</v>
      </c>
      <c r="M3">
        <f t="shared" ref="M3:N18" si="2">(F3-F$39)</f>
        <v>-1.9891462802633847E-2</v>
      </c>
      <c r="N3">
        <f t="shared" si="2"/>
        <v>-4.38498170258576E-2</v>
      </c>
      <c r="O3">
        <f>$L3*L3</f>
        <v>9.5502827472469169E-4</v>
      </c>
      <c r="P3">
        <f t="shared" ref="P3:Q18" si="3">$L3*M3</f>
        <v>-6.1471645230778364E-4</v>
      </c>
      <c r="Q3">
        <f t="shared" si="3"/>
        <v>-1.3551142127622444E-3</v>
      </c>
      <c r="R3">
        <f>$M3*M3</f>
        <v>3.9567029242856599E-4</v>
      </c>
      <c r="S3">
        <f t="shared" ref="S3:S38" si="4">$M3*N3</f>
        <v>8.7223700427214675E-4</v>
      </c>
      <c r="T3">
        <f>$N3*N3</f>
        <v>1.922806453201191E-3</v>
      </c>
    </row>
    <row r="4" spans="1:20" x14ac:dyDescent="0.25">
      <c r="A4" s="27">
        <v>42125</v>
      </c>
      <c r="B4">
        <v>85.199996999999996</v>
      </c>
      <c r="C4">
        <v>198.449997</v>
      </c>
      <c r="D4">
        <v>126.099998</v>
      </c>
      <c r="E4">
        <f t="shared" si="0"/>
        <v>-2.5150610022729645E-2</v>
      </c>
      <c r="F4">
        <f t="shared" si="0"/>
        <v>5.4414390515303258E-2</v>
      </c>
      <c r="G4">
        <f t="shared" si="0"/>
        <v>1.0202527604548655E-2</v>
      </c>
      <c r="I4">
        <f t="shared" ref="I4:K38" si="5">(E4-E$39)^2</f>
        <v>4.7296812830344858E-4</v>
      </c>
      <c r="J4">
        <f t="shared" si="1"/>
        <v>2.0633603328225432E-3</v>
      </c>
      <c r="K4">
        <f t="shared" si="1"/>
        <v>1.5092723520926459E-6</v>
      </c>
      <c r="L4">
        <f t="shared" ref="L4:N38" si="6">(E4-E$39)</f>
        <v>-2.1747830427503535E-2</v>
      </c>
      <c r="M4">
        <f t="shared" si="2"/>
        <v>4.5424226276542599E-2</v>
      </c>
      <c r="N4">
        <f t="shared" si="2"/>
        <v>1.228524461332637E-3</v>
      </c>
      <c r="O4">
        <f t="shared" ref="O4:Q38" si="7">$L4*L4</f>
        <v>4.7296812830344858E-4</v>
      </c>
      <c r="P4">
        <f t="shared" si="3"/>
        <v>-9.8787837036279878E-4</v>
      </c>
      <c r="Q4">
        <f t="shared" si="3"/>
        <v>-2.6717741661102313E-5</v>
      </c>
      <c r="R4">
        <f t="shared" ref="R4:R38" si="8">$M4*M4</f>
        <v>2.0633603328225432E-3</v>
      </c>
      <c r="S4">
        <f t="shared" si="4"/>
        <v>5.5804773117841308E-5</v>
      </c>
      <c r="T4">
        <f t="shared" ref="T4:T38" si="9">$N4*N4</f>
        <v>1.5092723520926459E-6</v>
      </c>
    </row>
    <row r="5" spans="1:20" x14ac:dyDescent="0.25">
      <c r="A5" s="27">
        <v>42156</v>
      </c>
      <c r="B5">
        <v>83.199996999999996</v>
      </c>
      <c r="C5">
        <v>207.320007</v>
      </c>
      <c r="D5">
        <v>130.279999</v>
      </c>
      <c r="E5">
        <f t="shared" si="0"/>
        <v>-2.3754086854531873E-2</v>
      </c>
      <c r="F5">
        <f t="shared" si="0"/>
        <v>4.3726362973818281E-2</v>
      </c>
      <c r="G5">
        <f t="shared" si="0"/>
        <v>3.2610745621812015E-2</v>
      </c>
      <c r="I5">
        <f t="shared" si="5"/>
        <v>4.1417570716267144E-4</v>
      </c>
      <c r="J5">
        <f t="shared" si="1"/>
        <v>1.2066035025614188E-3</v>
      </c>
      <c r="K5">
        <f t="shared" si="1"/>
        <v>5.5869559499946452E-4</v>
      </c>
      <c r="L5">
        <f t="shared" si="6"/>
        <v>-2.0351307259305763E-2</v>
      </c>
      <c r="M5">
        <f t="shared" si="2"/>
        <v>3.4736198735057622E-2</v>
      </c>
      <c r="N5">
        <f t="shared" si="2"/>
        <v>2.3636742478595998E-2</v>
      </c>
      <c r="O5">
        <f t="shared" si="7"/>
        <v>4.1417570716267144E-4</v>
      </c>
      <c r="P5">
        <f t="shared" si="3"/>
        <v>-7.0692705347746583E-4</v>
      </c>
      <c r="Q5">
        <f t="shared" si="3"/>
        <v>-4.8103860879099167E-4</v>
      </c>
      <c r="R5">
        <f t="shared" si="8"/>
        <v>1.2066035025614188E-3</v>
      </c>
      <c r="S5">
        <f t="shared" si="4"/>
        <v>8.2105058418588904E-4</v>
      </c>
      <c r="T5">
        <f t="shared" si="9"/>
        <v>5.5869559499946452E-4</v>
      </c>
    </row>
    <row r="6" spans="1:20" x14ac:dyDescent="0.25">
      <c r="A6" s="27">
        <v>42186</v>
      </c>
      <c r="B6">
        <v>79.209998999999996</v>
      </c>
      <c r="C6">
        <v>211.63000500000001</v>
      </c>
      <c r="D6">
        <v>126.900002</v>
      </c>
      <c r="E6">
        <f t="shared" si="0"/>
        <v>-4.9144770917950317E-2</v>
      </c>
      <c r="F6">
        <f t="shared" si="0"/>
        <v>2.0575963412767614E-2</v>
      </c>
      <c r="G6">
        <f t="shared" si="0"/>
        <v>-2.6286582251474375E-2</v>
      </c>
      <c r="I6">
        <f t="shared" si="5"/>
        <v>2.0923297701681766E-3</v>
      </c>
      <c r="J6">
        <f t="shared" si="1"/>
        <v>1.3423074250042022E-4</v>
      </c>
      <c r="K6">
        <f t="shared" si="1"/>
        <v>1.2433088823762537E-3</v>
      </c>
      <c r="L6">
        <f t="shared" si="6"/>
        <v>-4.5741991322724204E-2</v>
      </c>
      <c r="M6">
        <f t="shared" si="2"/>
        <v>1.1585799174006954E-2</v>
      </c>
      <c r="N6">
        <f t="shared" si="2"/>
        <v>-3.5260585394690395E-2</v>
      </c>
      <c r="O6">
        <f t="shared" si="7"/>
        <v>2.0923297701681766E-3</v>
      </c>
      <c r="P6">
        <f t="shared" si="3"/>
        <v>-5.2995752528425138E-4</v>
      </c>
      <c r="Q6">
        <f t="shared" si="3"/>
        <v>1.6128893911581039E-3</v>
      </c>
      <c r="R6">
        <f t="shared" si="8"/>
        <v>1.3423074250042022E-4</v>
      </c>
      <c r="S6">
        <f t="shared" si="4"/>
        <v>-4.0852206114080566E-4</v>
      </c>
      <c r="T6">
        <f t="shared" si="9"/>
        <v>1.2433088823762537E-3</v>
      </c>
    </row>
    <row r="7" spans="1:20" x14ac:dyDescent="0.25">
      <c r="A7" s="27">
        <v>42217</v>
      </c>
      <c r="B7">
        <v>75.239998</v>
      </c>
      <c r="C7">
        <v>205.75</v>
      </c>
      <c r="D7">
        <v>121.5</v>
      </c>
      <c r="E7">
        <f t="shared" si="0"/>
        <v>-5.1419563000295786E-2</v>
      </c>
      <c r="F7">
        <f t="shared" si="0"/>
        <v>-2.8177650941322772E-2</v>
      </c>
      <c r="G7">
        <f t="shared" si="0"/>
        <v>-4.3485127700179947E-2</v>
      </c>
      <c r="I7">
        <f t="shared" si="5"/>
        <v>2.3056114885693741E-3</v>
      </c>
      <c r="J7">
        <f t="shared" si="1"/>
        <v>1.3814464852608406E-3</v>
      </c>
      <c r="K7">
        <f t="shared" si="1"/>
        <v>2.7519604088445376E-3</v>
      </c>
      <c r="L7">
        <f t="shared" si="6"/>
        <v>-4.8016783405069673E-2</v>
      </c>
      <c r="M7">
        <f t="shared" si="2"/>
        <v>-3.7167815180083434E-2</v>
      </c>
      <c r="N7">
        <f t="shared" si="2"/>
        <v>-5.2459130843395964E-2</v>
      </c>
      <c r="O7">
        <f t="shared" si="7"/>
        <v>2.3056114885693741E-3</v>
      </c>
      <c r="P7">
        <f t="shared" si="3"/>
        <v>1.7846789311417269E-3</v>
      </c>
      <c r="Q7">
        <f t="shared" si="3"/>
        <v>2.5189187233255537E-3</v>
      </c>
      <c r="R7">
        <f t="shared" si="8"/>
        <v>1.3814464852608406E-3</v>
      </c>
      <c r="S7">
        <f t="shared" si="4"/>
        <v>1.9497912796951557E-3</v>
      </c>
      <c r="T7">
        <f t="shared" si="9"/>
        <v>2.7519604088445376E-3</v>
      </c>
    </row>
    <row r="8" spans="1:20" x14ac:dyDescent="0.25">
      <c r="A8" s="27">
        <v>42248</v>
      </c>
      <c r="B8">
        <v>74.349997999999999</v>
      </c>
      <c r="C8">
        <v>184.240005</v>
      </c>
      <c r="D8">
        <v>110.150002</v>
      </c>
      <c r="E8">
        <f t="shared" si="0"/>
        <v>-1.1899331844858332E-2</v>
      </c>
      <c r="F8">
        <f t="shared" si="0"/>
        <v>-0.11042255690623479</v>
      </c>
      <c r="G8">
        <f t="shared" si="0"/>
        <v>-9.8071171375192584E-2</v>
      </c>
      <c r="I8">
        <f t="shared" si="5"/>
        <v>7.2191400130730348E-5</v>
      </c>
      <c r="J8">
        <f t="shared" si="1"/>
        <v>1.4259397971252443E-2</v>
      </c>
      <c r="K8">
        <f t="shared" si="1"/>
        <v>1.1458669387676554E-2</v>
      </c>
      <c r="L8">
        <f t="shared" si="6"/>
        <v>-8.4965522496322204E-3</v>
      </c>
      <c r="M8">
        <f t="shared" si="2"/>
        <v>-0.11941272114499545</v>
      </c>
      <c r="N8">
        <f t="shared" si="2"/>
        <v>-0.1070451745184086</v>
      </c>
      <c r="O8">
        <f t="shared" si="7"/>
        <v>7.2191400130730348E-5</v>
      </c>
      <c r="P8">
        <f t="shared" si="3"/>
        <v>1.0145964244792161E-3</v>
      </c>
      <c r="Q8">
        <f t="shared" si="3"/>
        <v>9.0951491836665827E-4</v>
      </c>
      <c r="R8">
        <f t="shared" si="8"/>
        <v>1.4259397971252443E-2</v>
      </c>
      <c r="S8">
        <f t="shared" si="4"/>
        <v>1.2782555574684098E-2</v>
      </c>
      <c r="T8">
        <f t="shared" si="9"/>
        <v>1.1458669387676554E-2</v>
      </c>
    </row>
    <row r="9" spans="1:20" x14ac:dyDescent="0.25">
      <c r="A9" s="27">
        <v>42278</v>
      </c>
      <c r="B9">
        <v>82.739998</v>
      </c>
      <c r="C9">
        <v>174.39999399999999</v>
      </c>
      <c r="D9">
        <v>109.07</v>
      </c>
      <c r="E9">
        <f t="shared" si="0"/>
        <v>0.10691949085479435</v>
      </c>
      <c r="F9">
        <f t="shared" si="0"/>
        <v>-5.4887805579735438E-2</v>
      </c>
      <c r="G9">
        <f t="shared" si="0"/>
        <v>-9.8532134647590121E-3</v>
      </c>
      <c r="I9">
        <f t="shared" si="5"/>
        <v>1.2171003357247459E-2</v>
      </c>
      <c r="J9">
        <f t="shared" si="1"/>
        <v>4.0803950281326981E-3</v>
      </c>
      <c r="K9">
        <f t="shared" si="1"/>
        <v>3.544640852036109E-4</v>
      </c>
      <c r="L9">
        <f t="shared" si="6"/>
        <v>0.11032227045002047</v>
      </c>
      <c r="M9">
        <f t="shared" si="2"/>
        <v>-6.3877969818496097E-2</v>
      </c>
      <c r="N9">
        <f t="shared" si="2"/>
        <v>-1.8827216607975032E-2</v>
      </c>
      <c r="O9">
        <f t="shared" si="7"/>
        <v>1.2171003357247459E-2</v>
      </c>
      <c r="P9">
        <f t="shared" si="3"/>
        <v>-7.0471626621143712E-3</v>
      </c>
      <c r="Q9">
        <f t="shared" si="3"/>
        <v>-2.0770612824461384E-3</v>
      </c>
      <c r="R9">
        <f t="shared" si="8"/>
        <v>4.0803950281326981E-3</v>
      </c>
      <c r="S9">
        <f t="shared" si="4"/>
        <v>1.2026443742505176E-3</v>
      </c>
      <c r="T9">
        <f t="shared" si="9"/>
        <v>3.544640852036109E-4</v>
      </c>
    </row>
    <row r="10" spans="1:20" x14ac:dyDescent="0.25">
      <c r="A10" s="27">
        <v>42309</v>
      </c>
      <c r="B10">
        <v>81.660004000000001</v>
      </c>
      <c r="C10">
        <v>188.320007</v>
      </c>
      <c r="D10">
        <v>120.800003</v>
      </c>
      <c r="E10">
        <f t="shared" si="0"/>
        <v>-1.3138801986140777E-2</v>
      </c>
      <c r="F10">
        <f t="shared" si="0"/>
        <v>7.6791203611530232E-2</v>
      </c>
      <c r="G10">
        <f t="shared" si="0"/>
        <v>0.10214643239449987</v>
      </c>
      <c r="I10">
        <f t="shared" si="5"/>
        <v>9.4790131996391728E-5</v>
      </c>
      <c r="J10">
        <f t="shared" si="1"/>
        <v>4.5969809400278495E-3</v>
      </c>
      <c r="K10">
        <f t="shared" si="1"/>
        <v>8.6811015725854947E-3</v>
      </c>
      <c r="L10">
        <f t="shared" si="6"/>
        <v>-9.7360223909146656E-3</v>
      </c>
      <c r="M10">
        <f t="shared" si="2"/>
        <v>6.7801039372769573E-2</v>
      </c>
      <c r="N10">
        <f t="shared" si="2"/>
        <v>9.3172429251283856E-2</v>
      </c>
      <c r="O10">
        <f t="shared" si="7"/>
        <v>9.4790131996391728E-5</v>
      </c>
      <c r="P10">
        <f t="shared" si="3"/>
        <v>-6.6011243746057137E-4</v>
      </c>
      <c r="Q10">
        <f t="shared" si="3"/>
        <v>-9.0712885740641214E-4</v>
      </c>
      <c r="R10">
        <f t="shared" si="8"/>
        <v>4.5969809400278495E-3</v>
      </c>
      <c r="S10">
        <f t="shared" si="4"/>
        <v>6.3171875441228841E-3</v>
      </c>
      <c r="T10">
        <f t="shared" si="9"/>
        <v>8.6811015725854947E-3</v>
      </c>
    </row>
    <row r="11" spans="1:20" x14ac:dyDescent="0.25">
      <c r="A11" s="27">
        <v>42339</v>
      </c>
      <c r="B11">
        <v>77.949996999999996</v>
      </c>
      <c r="C11">
        <v>191.220001</v>
      </c>
      <c r="D11">
        <v>118.75</v>
      </c>
      <c r="E11">
        <f t="shared" si="0"/>
        <v>-4.649677785744339E-2</v>
      </c>
      <c r="F11">
        <f t="shared" si="0"/>
        <v>1.5281922204139462E-2</v>
      </c>
      <c r="G11">
        <f t="shared" si="0"/>
        <v>-1.7115867420400759E-2</v>
      </c>
      <c r="I11">
        <f t="shared" si="5"/>
        <v>1.8570926862239857E-3</v>
      </c>
      <c r="J11">
        <f t="shared" si="1"/>
        <v>3.9586218294907599E-5</v>
      </c>
      <c r="K11">
        <f t="shared" si="1"/>
        <v>6.8068134602627733E-4</v>
      </c>
      <c r="L11">
        <f t="shared" si="6"/>
        <v>-4.3093998262217277E-2</v>
      </c>
      <c r="M11">
        <f t="shared" si="2"/>
        <v>6.2917579653788015E-3</v>
      </c>
      <c r="N11">
        <f t="shared" si="2"/>
        <v>-2.6089870563616779E-2</v>
      </c>
      <c r="O11">
        <f t="shared" si="7"/>
        <v>1.8570926862239857E-3</v>
      </c>
      <c r="P11">
        <f t="shared" si="3"/>
        <v>-2.7113700682632576E-4</v>
      </c>
      <c r="Q11">
        <f t="shared" si="3"/>
        <v>1.1243168367299752E-3</v>
      </c>
      <c r="R11">
        <f t="shared" si="8"/>
        <v>3.9586218294907599E-5</v>
      </c>
      <c r="S11">
        <f t="shared" si="4"/>
        <v>-1.641511509343378E-4</v>
      </c>
      <c r="T11">
        <f t="shared" si="9"/>
        <v>6.8068134602627733E-4</v>
      </c>
    </row>
    <row r="12" spans="1:20" x14ac:dyDescent="0.25">
      <c r="A12" s="27">
        <v>42370</v>
      </c>
      <c r="B12">
        <v>77.849997999999999</v>
      </c>
      <c r="C12">
        <v>175.78999300000001</v>
      </c>
      <c r="D12">
        <v>102.610001</v>
      </c>
      <c r="E12">
        <f t="shared" si="0"/>
        <v>-1.2836844279989221E-3</v>
      </c>
      <c r="F12">
        <f t="shared" si="0"/>
        <v>-8.4134541895319673E-2</v>
      </c>
      <c r="G12">
        <f t="shared" si="0"/>
        <v>-0.14608503929499403</v>
      </c>
      <c r="I12">
        <f t="shared" si="5"/>
        <v>4.4905643277656269E-6</v>
      </c>
      <c r="J12">
        <f t="shared" si="1"/>
        <v>8.6722108925588182E-3</v>
      </c>
      <c r="K12">
        <f t="shared" si="1"/>
        <v>2.4043306641854629E-2</v>
      </c>
      <c r="L12">
        <f t="shared" si="6"/>
        <v>2.1190951672271888E-3</v>
      </c>
      <c r="M12">
        <f t="shared" si="2"/>
        <v>-9.3124706134080332E-2</v>
      </c>
      <c r="N12">
        <f t="shared" si="2"/>
        <v>-0.15505904243821006</v>
      </c>
      <c r="O12">
        <f t="shared" si="7"/>
        <v>4.4905643277656269E-6</v>
      </c>
      <c r="P12">
        <f t="shared" si="3"/>
        <v>-1.9734011471818176E-4</v>
      </c>
      <c r="Q12">
        <f t="shared" si="3"/>
        <v>-3.2858486746568651E-4</v>
      </c>
      <c r="R12">
        <f t="shared" si="8"/>
        <v>8.6722108925588182E-3</v>
      </c>
      <c r="S12">
        <f t="shared" si="4"/>
        <v>1.4439827760490203E-2</v>
      </c>
      <c r="T12">
        <f t="shared" si="9"/>
        <v>2.4043306641854629E-2</v>
      </c>
    </row>
    <row r="13" spans="1:20" x14ac:dyDescent="0.25">
      <c r="A13" s="27">
        <v>42401</v>
      </c>
      <c r="B13">
        <v>80.150002000000001</v>
      </c>
      <c r="C13">
        <v>160.41000399999999</v>
      </c>
      <c r="D13">
        <v>96.470000999999996</v>
      </c>
      <c r="E13">
        <f t="shared" si="0"/>
        <v>2.9116031419197656E-2</v>
      </c>
      <c r="F13">
        <f t="shared" si="0"/>
        <v>-9.15569984267081E-2</v>
      </c>
      <c r="G13">
        <f t="shared" si="0"/>
        <v>-6.1703314071377559E-2</v>
      </c>
      <c r="I13">
        <f t="shared" si="5"/>
        <v>1.0574730697918086E-3</v>
      </c>
      <c r="J13">
        <f t="shared" si="1"/>
        <v>1.0109731920076234E-2</v>
      </c>
      <c r="K13">
        <f t="shared" si="1"/>
        <v>4.9952831686522862E-3</v>
      </c>
      <c r="L13">
        <f t="shared" si="6"/>
        <v>3.2518811014423769E-2</v>
      </c>
      <c r="M13">
        <f t="shared" si="2"/>
        <v>-0.10054716266546876</v>
      </c>
      <c r="N13">
        <f t="shared" si="2"/>
        <v>-7.0677317214593582E-2</v>
      </c>
      <c r="O13">
        <f t="shared" si="7"/>
        <v>1.0574730697918086E-3</v>
      </c>
      <c r="P13">
        <f t="shared" si="3"/>
        <v>-3.2696741807549039E-3</v>
      </c>
      <c r="Q13">
        <f t="shared" si="3"/>
        <v>-2.2983423215078486E-3</v>
      </c>
      <c r="R13">
        <f t="shared" si="8"/>
        <v>1.0109731920076234E-2</v>
      </c>
      <c r="S13">
        <f t="shared" si="4"/>
        <v>7.1064037107346767E-3</v>
      </c>
      <c r="T13">
        <f t="shared" si="9"/>
        <v>4.9952831686522862E-3</v>
      </c>
    </row>
    <row r="14" spans="1:20" x14ac:dyDescent="0.25">
      <c r="A14" s="27">
        <v>42430</v>
      </c>
      <c r="B14">
        <v>83.589995999999999</v>
      </c>
      <c r="C14">
        <v>150.949997</v>
      </c>
      <c r="D14">
        <v>97.650002000000001</v>
      </c>
      <c r="E14">
        <f t="shared" si="0"/>
        <v>4.2023943849675276E-2</v>
      </c>
      <c r="F14">
        <f t="shared" si="0"/>
        <v>-6.0784426286133619E-2</v>
      </c>
      <c r="G14">
        <f t="shared" si="0"/>
        <v>1.2157588255619628E-2</v>
      </c>
      <c r="I14">
        <f t="shared" si="5"/>
        <v>2.0635872029395536E-3</v>
      </c>
      <c r="J14">
        <f t="shared" si="1"/>
        <v>4.8684934829166665E-3</v>
      </c>
      <c r="K14">
        <f t="shared" si="1"/>
        <v>1.0135214167917906E-5</v>
      </c>
      <c r="L14">
        <f t="shared" si="6"/>
        <v>4.5426723444901389E-2</v>
      </c>
      <c r="M14">
        <f t="shared" si="2"/>
        <v>-6.9774590524894278E-2</v>
      </c>
      <c r="N14">
        <f t="shared" si="2"/>
        <v>3.1835851124036099E-3</v>
      </c>
      <c r="O14">
        <f t="shared" si="7"/>
        <v>2.0635872029395536E-3</v>
      </c>
      <c r="P14">
        <f t="shared" si="3"/>
        <v>-3.1696310272556092E-3</v>
      </c>
      <c r="Q14">
        <f t="shared" si="3"/>
        <v>1.446198404644641E-4</v>
      </c>
      <c r="R14">
        <f t="shared" si="8"/>
        <v>4.8684934829166665E-3</v>
      </c>
      <c r="S14">
        <f t="shared" si="4"/>
        <v>-2.221333476191114E-4</v>
      </c>
      <c r="T14">
        <f t="shared" si="9"/>
        <v>1.0135214167917906E-5</v>
      </c>
    </row>
    <row r="15" spans="1:20" x14ac:dyDescent="0.25">
      <c r="A15" s="27">
        <v>42461</v>
      </c>
      <c r="B15">
        <v>88.400002000000001</v>
      </c>
      <c r="C15">
        <v>156.46000699999999</v>
      </c>
      <c r="D15">
        <v>108.779999</v>
      </c>
      <c r="E15">
        <f t="shared" si="0"/>
        <v>5.5948144409582158E-2</v>
      </c>
      <c r="F15">
        <f t="shared" si="0"/>
        <v>3.5851794718086062E-2</v>
      </c>
      <c r="G15">
        <f t="shared" si="0"/>
        <v>0.10793780699794979</v>
      </c>
      <c r="I15">
        <f t="shared" si="5"/>
        <v>3.5225321802245268E-3</v>
      </c>
      <c r="J15">
        <f t="shared" si="1"/>
        <v>7.2154719200782349E-4</v>
      </c>
      <c r="K15">
        <f t="shared" si="1"/>
        <v>9.7938344733982195E-3</v>
      </c>
      <c r="L15">
        <f t="shared" si="6"/>
        <v>5.9350924004808271E-2</v>
      </c>
      <c r="M15">
        <f t="shared" si="2"/>
        <v>2.6861630479325403E-2</v>
      </c>
      <c r="N15">
        <f t="shared" si="2"/>
        <v>9.8963803854733773E-2</v>
      </c>
      <c r="O15">
        <f t="shared" si="7"/>
        <v>3.5225321802245268E-3</v>
      </c>
      <c r="P15">
        <f t="shared" si="3"/>
        <v>1.5942625892236837E-3</v>
      </c>
      <c r="Q15">
        <f t="shared" si="3"/>
        <v>5.8735932018090563E-3</v>
      </c>
      <c r="R15">
        <f t="shared" si="8"/>
        <v>7.2154719200782349E-4</v>
      </c>
      <c r="S15">
        <f t="shared" si="4"/>
        <v>2.6583291299742975E-3</v>
      </c>
      <c r="T15">
        <f t="shared" si="9"/>
        <v>9.7938344733982195E-3</v>
      </c>
    </row>
    <row r="16" spans="1:20" x14ac:dyDescent="0.25">
      <c r="A16" s="27">
        <v>42491</v>
      </c>
      <c r="B16">
        <v>89.019997000000004</v>
      </c>
      <c r="C16">
        <v>165.08000200000001</v>
      </c>
      <c r="D16">
        <v>93.970000999999996</v>
      </c>
      <c r="E16">
        <f t="shared" si="0"/>
        <v>6.9890376193836807E-3</v>
      </c>
      <c r="F16">
        <f t="shared" si="0"/>
        <v>5.3629786002915986E-2</v>
      </c>
      <c r="G16">
        <f t="shared" si="0"/>
        <v>-0.14635189176528066</v>
      </c>
      <c r="I16">
        <f t="shared" si="5"/>
        <v>1.079898650218604E-4</v>
      </c>
      <c r="J16">
        <f t="shared" si="1"/>
        <v>1.9926958312468501E-3</v>
      </c>
      <c r="K16">
        <f t="shared" si="1"/>
        <v>2.4126133629125357E-2</v>
      </c>
      <c r="L16">
        <f t="shared" si="6"/>
        <v>1.0391817214609791E-2</v>
      </c>
      <c r="M16">
        <f t="shared" si="2"/>
        <v>4.4639621764155327E-2</v>
      </c>
      <c r="N16">
        <f t="shared" si="2"/>
        <v>-0.15532589490849669</v>
      </c>
      <c r="O16">
        <f t="shared" si="7"/>
        <v>1.079898650218604E-4</v>
      </c>
      <c r="P16">
        <f t="shared" si="3"/>
        <v>4.6388678990241924E-4</v>
      </c>
      <c r="Q16">
        <f t="shared" si="3"/>
        <v>-1.6141183085847872E-3</v>
      </c>
      <c r="R16">
        <f t="shared" si="8"/>
        <v>1.9926958312468501E-3</v>
      </c>
      <c r="S16">
        <f t="shared" si="4"/>
        <v>-6.9336891988942316E-3</v>
      </c>
      <c r="T16">
        <f t="shared" si="9"/>
        <v>2.4126133629125357E-2</v>
      </c>
    </row>
    <row r="17" spans="1:20" x14ac:dyDescent="0.25">
      <c r="A17" s="27">
        <v>42522</v>
      </c>
      <c r="B17">
        <v>93.739998</v>
      </c>
      <c r="C17">
        <v>157.89999399999999</v>
      </c>
      <c r="D17">
        <v>99.019997000000004</v>
      </c>
      <c r="E17">
        <f t="shared" si="0"/>
        <v>5.1663941271535133E-2</v>
      </c>
      <c r="F17">
        <f t="shared" si="0"/>
        <v>-4.4468333736856741E-2</v>
      </c>
      <c r="G17">
        <f t="shared" si="0"/>
        <v>5.2346226599699133E-2</v>
      </c>
      <c r="I17">
        <f t="shared" si="5"/>
        <v>3.0323437470177986E-3</v>
      </c>
      <c r="J17">
        <f t="shared" si="1"/>
        <v>2.8578110058090898E-3</v>
      </c>
      <c r="K17">
        <f t="shared" si="1"/>
        <v>1.8811497675591043E-3</v>
      </c>
      <c r="L17">
        <f t="shared" si="6"/>
        <v>5.5066720866761246E-2</v>
      </c>
      <c r="M17">
        <f t="shared" si="2"/>
        <v>-5.34584979756174E-2</v>
      </c>
      <c r="N17">
        <f t="shared" si="2"/>
        <v>4.3372223456483117E-2</v>
      </c>
      <c r="O17">
        <f t="shared" si="7"/>
        <v>3.0323437470177986E-3</v>
      </c>
      <c r="P17">
        <f t="shared" si="3"/>
        <v>-2.9437841859796445E-3</v>
      </c>
      <c r="Q17">
        <f t="shared" si="3"/>
        <v>2.3883661224489506E-3</v>
      </c>
      <c r="R17">
        <f t="shared" si="8"/>
        <v>2.8578110058090898E-3</v>
      </c>
      <c r="S17">
        <f t="shared" si="4"/>
        <v>-2.3186139198464284E-3</v>
      </c>
      <c r="T17">
        <f t="shared" si="9"/>
        <v>1.8811497675591043E-3</v>
      </c>
    </row>
    <row r="18" spans="1:20" x14ac:dyDescent="0.25">
      <c r="A18" s="27">
        <v>42552</v>
      </c>
      <c r="B18">
        <v>88.949996999999996</v>
      </c>
      <c r="C18">
        <v>148.490005</v>
      </c>
      <c r="D18">
        <v>95.489998</v>
      </c>
      <c r="E18">
        <f t="shared" si="0"/>
        <v>-5.245059077391994E-2</v>
      </c>
      <c r="F18">
        <f t="shared" si="0"/>
        <v>-6.1444233682591561E-2</v>
      </c>
      <c r="G18">
        <f t="shared" si="0"/>
        <v>-3.6300310618857468E-2</v>
      </c>
      <c r="I18">
        <f t="shared" si="5"/>
        <v>2.4056877814208032E-3</v>
      </c>
      <c r="J18">
        <f t="shared" si="1"/>
        <v>4.9610044105433872E-3</v>
      </c>
      <c r="K18">
        <f t="shared" si="1"/>
        <v>2.0497634866266765E-3</v>
      </c>
      <c r="L18">
        <f t="shared" si="6"/>
        <v>-4.9047811178693827E-2</v>
      </c>
      <c r="M18">
        <f t="shared" si="2"/>
        <v>-7.0434397921352226E-2</v>
      </c>
      <c r="N18">
        <f t="shared" si="2"/>
        <v>-4.5274313762073484E-2</v>
      </c>
      <c r="O18">
        <f t="shared" si="7"/>
        <v>2.4056877814208032E-3</v>
      </c>
      <c r="P18">
        <f t="shared" si="3"/>
        <v>3.4546530497314692E-3</v>
      </c>
      <c r="Q18">
        <f t="shared" si="3"/>
        <v>2.2206059926471195E-3</v>
      </c>
      <c r="R18">
        <f t="shared" si="8"/>
        <v>4.9610044105433872E-3</v>
      </c>
      <c r="S18">
        <f t="shared" si="4"/>
        <v>3.1888690311340372E-3</v>
      </c>
      <c r="T18">
        <f t="shared" si="9"/>
        <v>2.0497634866266765E-3</v>
      </c>
    </row>
    <row r="19" spans="1:20" x14ac:dyDescent="0.25">
      <c r="A19" s="27">
        <v>42583</v>
      </c>
      <c r="B19">
        <v>87.139999000000003</v>
      </c>
      <c r="C19">
        <v>158.80999800000001</v>
      </c>
      <c r="D19">
        <v>104.410004</v>
      </c>
      <c r="E19">
        <f t="shared" si="0"/>
        <v>-2.0558371171520828E-2</v>
      </c>
      <c r="F19">
        <f t="shared" si="0"/>
        <v>6.7190856948619038E-2</v>
      </c>
      <c r="G19">
        <f t="shared" si="0"/>
        <v>8.9303985595015567E-2</v>
      </c>
      <c r="I19">
        <f t="shared" si="5"/>
        <v>2.9431432233263427E-4</v>
      </c>
      <c r="J19">
        <f t="shared" si="5"/>
        <v>3.387320631907362E-3</v>
      </c>
      <c r="K19">
        <f t="shared" si="5"/>
        <v>6.4529060807064238E-3</v>
      </c>
      <c r="L19">
        <f t="shared" si="6"/>
        <v>-1.7155591576294718E-2</v>
      </c>
      <c r="M19">
        <f t="shared" si="6"/>
        <v>5.8200692709858379E-2</v>
      </c>
      <c r="N19">
        <f t="shared" si="6"/>
        <v>8.032998245179955E-2</v>
      </c>
      <c r="O19">
        <f t="shared" si="7"/>
        <v>2.9431432233263427E-4</v>
      </c>
      <c r="P19">
        <f t="shared" si="7"/>
        <v>-9.9846731358776389E-4</v>
      </c>
      <c r="Q19">
        <f t="shared" si="7"/>
        <v>-1.3781083702739949E-3</v>
      </c>
      <c r="R19">
        <f t="shared" si="8"/>
        <v>3.387320631907362E-3</v>
      </c>
      <c r="S19">
        <f t="shared" si="4"/>
        <v>4.6752606240655012E-3</v>
      </c>
      <c r="T19">
        <f t="shared" si="9"/>
        <v>6.4529060807064238E-3</v>
      </c>
    </row>
    <row r="20" spans="1:20" x14ac:dyDescent="0.25">
      <c r="A20" s="27">
        <v>42614</v>
      </c>
      <c r="B20">
        <v>87.279999000000004</v>
      </c>
      <c r="C20">
        <v>170</v>
      </c>
      <c r="D20">
        <v>106.139999</v>
      </c>
      <c r="E20">
        <f t="shared" si="0"/>
        <v>1.6053208539268894E-3</v>
      </c>
      <c r="F20">
        <f t="shared" si="0"/>
        <v>6.8089930521371897E-2</v>
      </c>
      <c r="G20">
        <f t="shared" si="0"/>
        <v>1.6433473365705248E-2</v>
      </c>
      <c r="I20">
        <f t="shared" si="5"/>
        <v>2.5081070108806482E-5</v>
      </c>
      <c r="J20">
        <f t="shared" si="5"/>
        <v>3.4927823746592722E-3</v>
      </c>
      <c r="K20">
        <f t="shared" si="5"/>
        <v>5.5643696000203511E-5</v>
      </c>
      <c r="L20">
        <f t="shared" si="6"/>
        <v>5.0081004491530001E-3</v>
      </c>
      <c r="M20">
        <f t="shared" si="6"/>
        <v>5.9099766282611238E-2</v>
      </c>
      <c r="N20">
        <f t="shared" si="6"/>
        <v>7.4594702224892295E-3</v>
      </c>
      <c r="O20">
        <f t="shared" si="7"/>
        <v>2.5081070108806482E-5</v>
      </c>
      <c r="P20">
        <f t="shared" si="7"/>
        <v>2.9597756606478267E-4</v>
      </c>
      <c r="Q20">
        <f t="shared" si="7"/>
        <v>3.735777617169174E-5</v>
      </c>
      <c r="R20">
        <f t="shared" si="8"/>
        <v>3.4927823746592722E-3</v>
      </c>
      <c r="S20">
        <f t="shared" si="4"/>
        <v>4.4085294674121151E-4</v>
      </c>
      <c r="T20">
        <f t="shared" si="9"/>
        <v>5.5643696000203511E-5</v>
      </c>
    </row>
    <row r="21" spans="1:20" x14ac:dyDescent="0.25">
      <c r="A21" s="27">
        <v>42644</v>
      </c>
      <c r="B21">
        <v>83.32</v>
      </c>
      <c r="C21">
        <v>160.5</v>
      </c>
      <c r="D21">
        <v>112.709999</v>
      </c>
      <c r="E21">
        <f t="shared" si="0"/>
        <v>-4.643271367466565E-2</v>
      </c>
      <c r="F21">
        <f t="shared" si="0"/>
        <v>-5.7504494480191237E-2</v>
      </c>
      <c r="G21">
        <f t="shared" si="0"/>
        <v>6.0059171403429826E-2</v>
      </c>
      <c r="I21">
        <f t="shared" si="5"/>
        <v>1.8515752268809121E-3</v>
      </c>
      <c r="J21">
        <f t="shared" si="5"/>
        <v>4.4215396381498857E-3</v>
      </c>
      <c r="K21">
        <f t="shared" si="5"/>
        <v>2.6096944161743563E-3</v>
      </c>
      <c r="L21">
        <f t="shared" si="6"/>
        <v>-4.3029934079439537E-2</v>
      </c>
      <c r="M21">
        <f t="shared" si="6"/>
        <v>-6.6494658718951896E-2</v>
      </c>
      <c r="N21">
        <f t="shared" si="6"/>
        <v>5.1085168260213809E-2</v>
      </c>
      <c r="O21">
        <f t="shared" si="7"/>
        <v>1.8515752268809121E-3</v>
      </c>
      <c r="P21">
        <f t="shared" si="7"/>
        <v>2.8612607813113295E-3</v>
      </c>
      <c r="Q21">
        <f t="shared" si="7"/>
        <v>-2.1981914226740771E-3</v>
      </c>
      <c r="R21">
        <f t="shared" si="8"/>
        <v>4.4215396381498857E-3</v>
      </c>
      <c r="S21">
        <f t="shared" si="4"/>
        <v>-3.3968908290631507E-3</v>
      </c>
      <c r="T21">
        <f t="shared" si="9"/>
        <v>2.6096944161743563E-3</v>
      </c>
    </row>
    <row r="22" spans="1:20" x14ac:dyDescent="0.25">
      <c r="A22" s="27">
        <v>42675</v>
      </c>
      <c r="B22">
        <v>87.300003000000004</v>
      </c>
      <c r="C22">
        <v>179</v>
      </c>
      <c r="D22">
        <v>113.459999</v>
      </c>
      <c r="E22">
        <f t="shared" si="0"/>
        <v>4.6661880817046038E-2</v>
      </c>
      <c r="F22">
        <f t="shared" si="0"/>
        <v>0.10909186327068435</v>
      </c>
      <c r="G22">
        <f t="shared" si="0"/>
        <v>6.6322037030822666E-3</v>
      </c>
      <c r="I22">
        <f t="shared" si="5"/>
        <v>2.5064702221961302E-3</v>
      </c>
      <c r="J22">
        <f t="shared" si="5"/>
        <v>1.0020350149077832E-2</v>
      </c>
      <c r="K22">
        <f t="shared" si="5"/>
        <v>5.484024617810753E-6</v>
      </c>
      <c r="L22">
        <f t="shared" si="6"/>
        <v>5.0064660412272151E-2</v>
      </c>
      <c r="M22">
        <f t="shared" si="6"/>
        <v>0.10010169903192369</v>
      </c>
      <c r="N22">
        <f t="shared" si="6"/>
        <v>-2.3417994401337518E-3</v>
      </c>
      <c r="O22">
        <f t="shared" si="7"/>
        <v>2.5064702221961302E-3</v>
      </c>
      <c r="P22">
        <f t="shared" si="7"/>
        <v>5.0115575687247312E-3</v>
      </c>
      <c r="Q22">
        <f t="shared" si="7"/>
        <v>-1.1724139372394533E-4</v>
      </c>
      <c r="R22">
        <f t="shared" si="8"/>
        <v>1.0020350149077832E-2</v>
      </c>
      <c r="S22">
        <f t="shared" si="4"/>
        <v>-2.3441810274939622E-4</v>
      </c>
      <c r="T22">
        <f t="shared" si="9"/>
        <v>5.484024617810753E-6</v>
      </c>
    </row>
    <row r="23" spans="1:20" x14ac:dyDescent="0.25">
      <c r="A23" s="27">
        <v>42705</v>
      </c>
      <c r="B23">
        <v>90.260002</v>
      </c>
      <c r="C23">
        <v>220.929993</v>
      </c>
      <c r="D23">
        <v>110.370003</v>
      </c>
      <c r="E23">
        <f t="shared" si="0"/>
        <v>3.3343919347247418E-2</v>
      </c>
      <c r="F23">
        <f t="shared" si="0"/>
        <v>0.21046007173793735</v>
      </c>
      <c r="G23">
        <f t="shared" si="0"/>
        <v>-2.7611958118650637E-2</v>
      </c>
      <c r="I23">
        <f t="shared" si="5"/>
        <v>1.3503198831687853E-3</v>
      </c>
      <c r="J23">
        <f t="shared" si="5"/>
        <v>4.0590123627726807E-2</v>
      </c>
      <c r="K23">
        <f t="shared" si="5"/>
        <v>1.3385325614548075E-3</v>
      </c>
      <c r="L23">
        <f t="shared" si="6"/>
        <v>3.6746698942473531E-2</v>
      </c>
      <c r="M23">
        <f t="shared" si="6"/>
        <v>0.20146990749917668</v>
      </c>
      <c r="N23">
        <f t="shared" si="6"/>
        <v>-3.6585961261866654E-2</v>
      </c>
      <c r="O23">
        <f t="shared" si="7"/>
        <v>1.3503198831687853E-3</v>
      </c>
      <c r="P23">
        <f t="shared" si="7"/>
        <v>7.4033540368402357E-3</v>
      </c>
      <c r="Q23">
        <f t="shared" si="7"/>
        <v>-1.3444133040108129E-3</v>
      </c>
      <c r="R23">
        <f t="shared" si="8"/>
        <v>4.0590123627726807E-2</v>
      </c>
      <c r="S23">
        <f t="shared" si="4"/>
        <v>-7.3709702311967355E-3</v>
      </c>
      <c r="T23">
        <f t="shared" si="9"/>
        <v>1.3385325614548075E-3</v>
      </c>
    </row>
    <row r="24" spans="1:20" x14ac:dyDescent="0.25">
      <c r="A24" s="27">
        <v>42736</v>
      </c>
      <c r="B24">
        <v>83.889999000000003</v>
      </c>
      <c r="C24">
        <v>242.699997</v>
      </c>
      <c r="D24">
        <v>115.800003</v>
      </c>
      <c r="E24">
        <f t="shared" si="0"/>
        <v>-7.3188011619233287E-2</v>
      </c>
      <c r="F24">
        <f t="shared" si="0"/>
        <v>9.3980222792923673E-2</v>
      </c>
      <c r="G24">
        <f t="shared" si="0"/>
        <v>4.8026206079538794E-2</v>
      </c>
      <c r="I24">
        <f t="shared" si="5"/>
        <v>4.8699786086445164E-3</v>
      </c>
      <c r="J24">
        <f t="shared" si="5"/>
        <v>7.2233100530400577E-3</v>
      </c>
      <c r="K24">
        <f t="shared" si="5"/>
        <v>1.5250745541797374E-3</v>
      </c>
      <c r="L24">
        <f t="shared" si="6"/>
        <v>-6.9785232024007174E-2</v>
      </c>
      <c r="M24">
        <f t="shared" si="6"/>
        <v>8.4990058554163014E-2</v>
      </c>
      <c r="N24">
        <f t="shared" si="6"/>
        <v>3.9052202936322777E-2</v>
      </c>
      <c r="O24">
        <f t="shared" si="7"/>
        <v>4.8699786086445164E-3</v>
      </c>
      <c r="P24">
        <f t="shared" si="7"/>
        <v>-5.9310509559362219E-3</v>
      </c>
      <c r="Q24">
        <f t="shared" si="7"/>
        <v>-2.7252670429598991E-3</v>
      </c>
      <c r="R24">
        <f t="shared" si="8"/>
        <v>7.2233100530400577E-3</v>
      </c>
      <c r="S24">
        <f t="shared" si="4"/>
        <v>3.3190490142271296E-3</v>
      </c>
      <c r="T24">
        <f t="shared" si="9"/>
        <v>1.5250745541797374E-3</v>
      </c>
    </row>
    <row r="25" spans="1:20" x14ac:dyDescent="0.25">
      <c r="A25" s="27">
        <v>42767</v>
      </c>
      <c r="B25">
        <v>81.319999999999993</v>
      </c>
      <c r="C25">
        <v>230.509995</v>
      </c>
      <c r="D25">
        <v>127.029999</v>
      </c>
      <c r="E25">
        <f t="shared" si="0"/>
        <v>-3.1114416177685487E-2</v>
      </c>
      <c r="F25">
        <f t="shared" si="0"/>
        <v>-5.1531876619063055E-2</v>
      </c>
      <c r="G25">
        <f t="shared" si="0"/>
        <v>9.2558680117582837E-2</v>
      </c>
      <c r="I25">
        <f t="shared" si="5"/>
        <v>7.6793480207830087E-4</v>
      </c>
      <c r="J25">
        <f t="shared" si="5"/>
        <v>3.662917429596083E-3</v>
      </c>
      <c r="K25">
        <f t="shared" si="5"/>
        <v>6.986398224909247E-3</v>
      </c>
      <c r="L25">
        <f t="shared" si="6"/>
        <v>-2.7711636582459377E-2</v>
      </c>
      <c r="M25">
        <f t="shared" si="6"/>
        <v>-6.0522040857823714E-2</v>
      </c>
      <c r="N25">
        <f t="shared" si="6"/>
        <v>8.358467697436682E-2</v>
      </c>
      <c r="O25">
        <f t="shared" si="7"/>
        <v>7.6793480207830087E-4</v>
      </c>
      <c r="P25">
        <f t="shared" si="7"/>
        <v>1.6771648014807688E-3</v>
      </c>
      <c r="Q25">
        <f t="shared" si="7"/>
        <v>-2.3162681921759134E-3</v>
      </c>
      <c r="R25">
        <f t="shared" si="8"/>
        <v>3.662917429596083E-3</v>
      </c>
      <c r="S25">
        <f t="shared" si="4"/>
        <v>-5.0587152349306254E-3</v>
      </c>
      <c r="T25">
        <f t="shared" si="9"/>
        <v>6.986398224909247E-3</v>
      </c>
    </row>
    <row r="26" spans="1:20" x14ac:dyDescent="0.25">
      <c r="A26" s="27">
        <v>42795</v>
      </c>
      <c r="B26">
        <v>82.010002</v>
      </c>
      <c r="C26">
        <v>253.71000699999999</v>
      </c>
      <c r="D26">
        <v>137.88999899999999</v>
      </c>
      <c r="E26">
        <f t="shared" si="0"/>
        <v>8.4492266754436201E-3</v>
      </c>
      <c r="F26">
        <f t="shared" si="0"/>
        <v>9.589768630024316E-2</v>
      </c>
      <c r="G26">
        <f t="shared" si="0"/>
        <v>8.2032987438279026E-2</v>
      </c>
      <c r="I26">
        <f t="shared" si="5"/>
        <v>1.4047005263999465E-4</v>
      </c>
      <c r="J26">
        <f t="shared" si="5"/>
        <v>7.5529173908670671E-3</v>
      </c>
      <c r="K26">
        <f t="shared" si="5"/>
        <v>5.3376151862262631E-3</v>
      </c>
      <c r="L26">
        <f t="shared" si="6"/>
        <v>1.1852006270669731E-2</v>
      </c>
      <c r="M26">
        <f t="shared" si="6"/>
        <v>8.6907522061482501E-2</v>
      </c>
      <c r="N26">
        <f t="shared" si="6"/>
        <v>7.3058984295063009E-2</v>
      </c>
      <c r="O26">
        <f t="shared" si="7"/>
        <v>1.4047005263999465E-4</v>
      </c>
      <c r="P26">
        <f t="shared" si="7"/>
        <v>1.0300284964410587E-3</v>
      </c>
      <c r="Q26">
        <f t="shared" si="7"/>
        <v>8.6589553999384824E-4</v>
      </c>
      <c r="R26">
        <f t="shared" si="8"/>
        <v>7.5529173908670671E-3</v>
      </c>
      <c r="S26">
        <f t="shared" si="4"/>
        <v>6.3493752894126917E-3</v>
      </c>
      <c r="T26">
        <f t="shared" si="9"/>
        <v>5.3376151862262631E-3</v>
      </c>
    </row>
    <row r="27" spans="1:20" x14ac:dyDescent="0.25">
      <c r="A27" s="27">
        <v>42826</v>
      </c>
      <c r="B27">
        <v>81.650002000000001</v>
      </c>
      <c r="C27">
        <v>230</v>
      </c>
      <c r="D27">
        <v>143.71000699999999</v>
      </c>
      <c r="E27">
        <f t="shared" si="0"/>
        <v>-4.3993715243207292E-3</v>
      </c>
      <c r="F27">
        <f t="shared" si="0"/>
        <v>-9.8112601129600949E-2</v>
      </c>
      <c r="G27">
        <f t="shared" si="0"/>
        <v>4.1341170193868071E-2</v>
      </c>
      <c r="I27">
        <f t="shared" si="5"/>
        <v>9.9319547313653267E-7</v>
      </c>
      <c r="J27">
        <f t="shared" si="5"/>
        <v>1.1471002349550318E-2</v>
      </c>
      <c r="K27">
        <f t="shared" si="5"/>
        <v>1.0476335028848159E-3</v>
      </c>
      <c r="L27">
        <f t="shared" si="6"/>
        <v>-9.9659192909461831E-4</v>
      </c>
      <c r="M27">
        <f t="shared" si="6"/>
        <v>-0.10710276536836161</v>
      </c>
      <c r="N27">
        <f t="shared" si="6"/>
        <v>3.2367167050652054E-2</v>
      </c>
      <c r="O27">
        <f t="shared" si="7"/>
        <v>9.9319547313653267E-7</v>
      </c>
      <c r="P27">
        <f t="shared" si="7"/>
        <v>1.0673775154982378E-4</v>
      </c>
      <c r="Q27">
        <f t="shared" si="7"/>
        <v>-3.2256857450337096E-5</v>
      </c>
      <c r="R27">
        <f t="shared" si="8"/>
        <v>1.1471002349550318E-2</v>
      </c>
      <c r="S27">
        <f t="shared" si="4"/>
        <v>-3.4666130982645518E-3</v>
      </c>
      <c r="T27">
        <f t="shared" si="9"/>
        <v>1.0476335028848159E-3</v>
      </c>
    </row>
    <row r="28" spans="1:20" x14ac:dyDescent="0.25">
      <c r="A28" s="27">
        <v>42856</v>
      </c>
      <c r="B28">
        <v>80.5</v>
      </c>
      <c r="C28">
        <v>224.89999399999999</v>
      </c>
      <c r="D28">
        <v>145.10000600000001</v>
      </c>
      <c r="E28">
        <f t="shared" si="0"/>
        <v>-1.4184659486750977E-2</v>
      </c>
      <c r="F28">
        <f t="shared" si="0"/>
        <v>-2.2423476636449599E-2</v>
      </c>
      <c r="G28">
        <f t="shared" si="0"/>
        <v>9.6257724455736954E-3</v>
      </c>
      <c r="I28">
        <f t="shared" si="5"/>
        <v>1.1624893399526824E-4</v>
      </c>
      <c r="J28">
        <f t="shared" si="5"/>
        <v>9.868168330366806E-4</v>
      </c>
      <c r="K28">
        <f t="shared" si="5"/>
        <v>4.2480322349581305E-7</v>
      </c>
      <c r="L28">
        <f t="shared" si="6"/>
        <v>-1.0781879891524866E-2</v>
      </c>
      <c r="M28">
        <f t="shared" si="6"/>
        <v>-3.1413640875210258E-2</v>
      </c>
      <c r="N28">
        <f t="shared" si="6"/>
        <v>6.5176930235767705E-4</v>
      </c>
      <c r="O28">
        <f t="shared" si="7"/>
        <v>1.1624893399526824E-4</v>
      </c>
      <c r="P28">
        <f t="shared" si="7"/>
        <v>3.3869810287201306E-4</v>
      </c>
      <c r="Q28">
        <f t="shared" si="7"/>
        <v>-7.027298335003428E-6</v>
      </c>
      <c r="R28">
        <f t="shared" si="8"/>
        <v>9.868168330366806E-4</v>
      </c>
      <c r="S28">
        <f t="shared" si="4"/>
        <v>-2.0474446797750396E-5</v>
      </c>
      <c r="T28">
        <f t="shared" si="9"/>
        <v>4.2480322349581305E-7</v>
      </c>
    </row>
    <row r="29" spans="1:20" x14ac:dyDescent="0.25">
      <c r="A29" s="27">
        <v>42887</v>
      </c>
      <c r="B29">
        <v>80.730002999999996</v>
      </c>
      <c r="C29">
        <v>212.61000100000001</v>
      </c>
      <c r="D29">
        <v>153.16999799999999</v>
      </c>
      <c r="E29">
        <f t="shared" si="0"/>
        <v>2.8531061433125257E-3</v>
      </c>
      <c r="F29">
        <f t="shared" si="0"/>
        <v>-5.619632609302385E-2</v>
      </c>
      <c r="G29">
        <f t="shared" si="0"/>
        <v>5.4125201378141446E-2</v>
      </c>
      <c r="I29">
        <f t="shared" si="5"/>
        <v>3.9136106373651105E-5</v>
      </c>
      <c r="J29">
        <f t="shared" si="5"/>
        <v>4.2492785217758365E-3</v>
      </c>
      <c r="K29">
        <f t="shared" si="5"/>
        <v>2.0386307020495331E-3</v>
      </c>
      <c r="L29">
        <f t="shared" si="6"/>
        <v>6.2558857385386366E-3</v>
      </c>
      <c r="M29">
        <f t="shared" si="6"/>
        <v>-6.5186490331784516E-2</v>
      </c>
      <c r="N29">
        <f t="shared" si="6"/>
        <v>4.515119823492543E-2</v>
      </c>
      <c r="O29">
        <f t="shared" si="7"/>
        <v>3.9136106373651105E-5</v>
      </c>
      <c r="P29">
        <f t="shared" si="7"/>
        <v>-4.0779923521199748E-4</v>
      </c>
      <c r="Q29">
        <f t="shared" si="7"/>
        <v>2.8246073711580085E-4</v>
      </c>
      <c r="R29">
        <f t="shared" si="8"/>
        <v>4.2492785217758365E-3</v>
      </c>
      <c r="S29">
        <f t="shared" si="4"/>
        <v>-2.9432481472094528E-3</v>
      </c>
      <c r="T29">
        <f t="shared" si="9"/>
        <v>2.0386307020495331E-3</v>
      </c>
    </row>
    <row r="30" spans="1:20" x14ac:dyDescent="0.25">
      <c r="A30" s="27">
        <v>42917</v>
      </c>
      <c r="B30">
        <v>80.040001000000004</v>
      </c>
      <c r="C30">
        <v>224.46000699999999</v>
      </c>
      <c r="D30">
        <v>144.88000500000001</v>
      </c>
      <c r="E30">
        <f t="shared" si="0"/>
        <v>-8.5837683585444115E-3</v>
      </c>
      <c r="F30">
        <f t="shared" si="0"/>
        <v>5.4238042580344759E-2</v>
      </c>
      <c r="G30">
        <f t="shared" si="0"/>
        <v>-5.5642554532598143E-2</v>
      </c>
      <c r="I30">
        <f t="shared" si="5"/>
        <v>2.6842644565630489E-5</v>
      </c>
      <c r="J30">
        <f t="shared" si="5"/>
        <v>2.0473704944147953E-3</v>
      </c>
      <c r="K30">
        <f t="shared" si="5"/>
        <v>4.1752995258718178E-3</v>
      </c>
      <c r="L30">
        <f t="shared" si="6"/>
        <v>-5.1809887633183001E-3</v>
      </c>
      <c r="M30">
        <f t="shared" si="6"/>
        <v>4.52478783415841E-2</v>
      </c>
      <c r="N30">
        <f t="shared" si="6"/>
        <v>-6.461655767581416E-2</v>
      </c>
      <c r="O30">
        <f t="shared" si="7"/>
        <v>2.6842644565630489E-5</v>
      </c>
      <c r="P30">
        <f t="shared" si="7"/>
        <v>-2.3442874925174071E-4</v>
      </c>
      <c r="Q30">
        <f t="shared" si="7"/>
        <v>3.3477765924270201E-4</v>
      </c>
      <c r="R30">
        <f t="shared" si="8"/>
        <v>2.0473704944147953E-3</v>
      </c>
      <c r="S30">
        <f t="shared" si="4"/>
        <v>-2.9237621405671915E-3</v>
      </c>
      <c r="T30">
        <f t="shared" si="9"/>
        <v>4.1752995258718178E-3</v>
      </c>
    </row>
    <row r="31" spans="1:20" x14ac:dyDescent="0.25">
      <c r="A31" s="27">
        <v>42948</v>
      </c>
      <c r="B31">
        <v>76.330001999999993</v>
      </c>
      <c r="C31">
        <v>227.08999600000001</v>
      </c>
      <c r="D31">
        <v>149.10000600000001</v>
      </c>
      <c r="E31">
        <f t="shared" si="0"/>
        <v>-4.7460450196889568E-2</v>
      </c>
      <c r="F31">
        <f t="shared" si="0"/>
        <v>1.1648848288349004E-2</v>
      </c>
      <c r="G31">
        <f t="shared" si="0"/>
        <v>2.8711413925663447E-2</v>
      </c>
      <c r="I31">
        <f t="shared" si="5"/>
        <v>1.9410783388446803E-3</v>
      </c>
      <c r="J31">
        <f t="shared" si="5"/>
        <v>7.0686008755354733E-6</v>
      </c>
      <c r="K31">
        <f t="shared" si="5"/>
        <v>3.8956538439507206E-4</v>
      </c>
      <c r="L31">
        <f t="shared" si="6"/>
        <v>-4.4057670601663455E-2</v>
      </c>
      <c r="M31">
        <f t="shared" si="6"/>
        <v>2.6586840495883435E-3</v>
      </c>
      <c r="N31">
        <f t="shared" si="6"/>
        <v>1.973741078244743E-2</v>
      </c>
      <c r="O31">
        <f t="shared" si="7"/>
        <v>1.9410783388446803E-3</v>
      </c>
      <c r="P31">
        <f t="shared" si="7"/>
        <v>-1.171354260906599E-4</v>
      </c>
      <c r="Q31">
        <f t="shared" si="7"/>
        <v>-8.6958434278278942E-4</v>
      </c>
      <c r="R31">
        <f t="shared" si="8"/>
        <v>7.0686008755354733E-6</v>
      </c>
      <c r="S31">
        <f t="shared" si="4"/>
        <v>5.2475539227465971E-5</v>
      </c>
      <c r="T31">
        <f t="shared" si="9"/>
        <v>3.8956538439507206E-4</v>
      </c>
    </row>
    <row r="32" spans="1:20" x14ac:dyDescent="0.25">
      <c r="A32" s="27">
        <v>42979</v>
      </c>
      <c r="B32">
        <v>81.980002999999996</v>
      </c>
      <c r="C32">
        <v>224.550003</v>
      </c>
      <c r="D32">
        <v>164.800003</v>
      </c>
      <c r="E32">
        <f t="shared" si="0"/>
        <v>7.1409279658085995E-2</v>
      </c>
      <c r="F32">
        <f t="shared" si="0"/>
        <v>-1.1247984168615201E-2</v>
      </c>
      <c r="G32">
        <f t="shared" si="0"/>
        <v>0.10011537366711395</v>
      </c>
      <c r="I32">
        <f t="shared" si="5"/>
        <v>5.5968442097210818E-3</v>
      </c>
      <c r="J32">
        <f t="shared" si="5"/>
        <v>4.0958265095897002E-4</v>
      </c>
      <c r="K32">
        <f t="shared" si="5"/>
        <v>8.3067494209744519E-3</v>
      </c>
      <c r="L32">
        <f t="shared" si="6"/>
        <v>7.4812059253312108E-2</v>
      </c>
      <c r="M32">
        <f t="shared" si="6"/>
        <v>-2.023814840737586E-2</v>
      </c>
      <c r="N32">
        <f t="shared" si="6"/>
        <v>9.1141370523897938E-2</v>
      </c>
      <c r="O32">
        <f t="shared" si="7"/>
        <v>5.5968442097210818E-3</v>
      </c>
      <c r="P32">
        <f t="shared" si="7"/>
        <v>-1.5140575578299269E-3</v>
      </c>
      <c r="Q32">
        <f t="shared" si="7"/>
        <v>6.8184736120619257E-3</v>
      </c>
      <c r="R32">
        <f t="shared" si="8"/>
        <v>4.0958265095897002E-4</v>
      </c>
      <c r="S32">
        <f t="shared" si="4"/>
        <v>-1.8445325827142782E-3</v>
      </c>
      <c r="T32">
        <f t="shared" si="9"/>
        <v>8.3067494209744519E-3</v>
      </c>
    </row>
    <row r="33" spans="1:25" x14ac:dyDescent="0.25">
      <c r="A33" s="27">
        <v>43009</v>
      </c>
      <c r="B33">
        <v>83.349997999999999</v>
      </c>
      <c r="C33">
        <v>237.199997</v>
      </c>
      <c r="D33">
        <v>154.259995</v>
      </c>
      <c r="E33">
        <f t="shared" si="0"/>
        <v>1.6573233531119714E-2</v>
      </c>
      <c r="F33">
        <f t="shared" si="0"/>
        <v>5.4805241582214996E-2</v>
      </c>
      <c r="G33">
        <f t="shared" si="0"/>
        <v>-6.6093177586211596E-2</v>
      </c>
      <c r="I33">
        <f t="shared" si="5"/>
        <v>3.9904110042394064E-4</v>
      </c>
      <c r="J33">
        <f t="shared" si="5"/>
        <v>2.0990213119867029E-3</v>
      </c>
      <c r="K33">
        <f t="shared" si="5"/>
        <v>5.6350816226645485E-3</v>
      </c>
      <c r="L33">
        <f t="shared" si="6"/>
        <v>1.9976013126345823E-2</v>
      </c>
      <c r="M33">
        <f t="shared" si="6"/>
        <v>4.5815077343454337E-2</v>
      </c>
      <c r="N33">
        <f t="shared" si="6"/>
        <v>-7.5067180729427613E-2</v>
      </c>
      <c r="O33">
        <f t="shared" si="7"/>
        <v>3.9904110042394064E-4</v>
      </c>
      <c r="P33">
        <f t="shared" si="7"/>
        <v>9.1520258639739293E-4</v>
      </c>
      <c r="Q33">
        <f t="shared" si="7"/>
        <v>-1.4995429876088202E-3</v>
      </c>
      <c r="R33">
        <f t="shared" si="8"/>
        <v>2.0990213119867029E-3</v>
      </c>
      <c r="S33">
        <f t="shared" si="4"/>
        <v>-3.4392086910737911E-3</v>
      </c>
      <c r="T33">
        <f t="shared" si="9"/>
        <v>5.6350816226645485E-3</v>
      </c>
    </row>
    <row r="34" spans="1:25" x14ac:dyDescent="0.25">
      <c r="A34" s="27">
        <v>43040</v>
      </c>
      <c r="B34">
        <v>83.290001000000004</v>
      </c>
      <c r="C34">
        <v>243.88999899999999</v>
      </c>
      <c r="D34">
        <v>169.86999499999999</v>
      </c>
      <c r="E34">
        <f t="shared" si="0"/>
        <v>-7.2007924810942199E-4</v>
      </c>
      <c r="F34">
        <f t="shared" si="0"/>
        <v>2.7813645395106151E-2</v>
      </c>
      <c r="G34">
        <f t="shared" si="0"/>
        <v>9.6393951103902836E-2</v>
      </c>
      <c r="I34">
        <f t="shared" si="5"/>
        <v>7.1968811524200029E-6</v>
      </c>
      <c r="J34">
        <f t="shared" si="5"/>
        <v>3.5432344284329369E-4</v>
      </c>
      <c r="K34">
        <f t="shared" si="5"/>
        <v>7.6422473014491916E-3</v>
      </c>
      <c r="L34">
        <f t="shared" si="6"/>
        <v>2.6827003471166888E-3</v>
      </c>
      <c r="M34">
        <f t="shared" si="6"/>
        <v>1.8823481156345488E-2</v>
      </c>
      <c r="N34">
        <f t="shared" si="6"/>
        <v>8.741994796068682E-2</v>
      </c>
      <c r="O34">
        <f t="shared" si="7"/>
        <v>7.1968811524200029E-6</v>
      </c>
      <c r="P34">
        <f t="shared" si="7"/>
        <v>5.0497759432072493E-5</v>
      </c>
      <c r="Q34">
        <f t="shared" si="7"/>
        <v>2.345215247390574E-4</v>
      </c>
      <c r="R34">
        <f t="shared" si="8"/>
        <v>3.5432344284329369E-4</v>
      </c>
      <c r="S34">
        <f t="shared" si="4"/>
        <v>1.6455477431266915E-3</v>
      </c>
      <c r="T34">
        <f t="shared" si="9"/>
        <v>7.6422473014491916E-3</v>
      </c>
    </row>
    <row r="35" spans="1:25" x14ac:dyDescent="0.25">
      <c r="A35" s="27">
        <v>43070</v>
      </c>
      <c r="B35">
        <v>83.639999000000003</v>
      </c>
      <c r="C35">
        <v>249.779999</v>
      </c>
      <c r="D35">
        <v>169.949997</v>
      </c>
      <c r="E35">
        <f t="shared" si="0"/>
        <v>4.1933566509386126E-3</v>
      </c>
      <c r="F35">
        <f t="shared" si="0"/>
        <v>2.3863226560294364E-2</v>
      </c>
      <c r="G35">
        <f t="shared" si="0"/>
        <v>4.7084929292830061E-4</v>
      </c>
      <c r="I35">
        <f t="shared" si="5"/>
        <v>5.7701285870297502E-5</v>
      </c>
      <c r="J35">
        <f t="shared" si="5"/>
        <v>2.2120798282022552E-4</v>
      </c>
      <c r="K35">
        <f t="shared" si="5"/>
        <v>7.2303625401662846E-5</v>
      </c>
      <c r="L35">
        <f t="shared" si="6"/>
        <v>7.5961362461647239E-3</v>
      </c>
      <c r="M35">
        <f t="shared" si="6"/>
        <v>1.4873062321533704E-2</v>
      </c>
      <c r="N35">
        <f t="shared" si="6"/>
        <v>-8.5031538502877181E-3</v>
      </c>
      <c r="O35">
        <f t="shared" si="7"/>
        <v>5.7701285870297502E-5</v>
      </c>
      <c r="P35">
        <f t="shared" si="7"/>
        <v>1.1297780779206902E-4</v>
      </c>
      <c r="Q35">
        <f t="shared" si="7"/>
        <v>-6.4591115168885664E-5</v>
      </c>
      <c r="R35">
        <f t="shared" si="8"/>
        <v>2.2120798282022552E-4</v>
      </c>
      <c r="S35">
        <f t="shared" si="4"/>
        <v>-1.264679371449185E-4</v>
      </c>
      <c r="T35">
        <f t="shared" si="9"/>
        <v>7.2303625401662846E-5</v>
      </c>
    </row>
    <row r="36" spans="1:25" x14ac:dyDescent="0.25">
      <c r="A36" s="27">
        <v>43101</v>
      </c>
      <c r="B36">
        <v>87.300003000000004</v>
      </c>
      <c r="C36">
        <v>257.76998900000001</v>
      </c>
      <c r="D36">
        <v>170.16000399999999</v>
      </c>
      <c r="E36">
        <f t="shared" si="0"/>
        <v>4.2828634605386162E-2</v>
      </c>
      <c r="F36">
        <f t="shared" si="0"/>
        <v>3.1487145350028521E-2</v>
      </c>
      <c r="G36">
        <f t="shared" si="0"/>
        <v>1.2349359093944319E-3</v>
      </c>
      <c r="I36">
        <f t="shared" si="5"/>
        <v>2.1373436589885745E-3</v>
      </c>
      <c r="J36">
        <f t="shared" si="5"/>
        <v>5.0611415912074295E-4</v>
      </c>
      <c r="K36">
        <f t="shared" si="5"/>
        <v>5.9893161649610903E-5</v>
      </c>
      <c r="L36">
        <f t="shared" si="6"/>
        <v>4.6231414200612275E-2</v>
      </c>
      <c r="M36">
        <f t="shared" si="6"/>
        <v>2.2496981111267862E-2</v>
      </c>
      <c r="N36">
        <f t="shared" si="6"/>
        <v>-7.7390672338215867E-3</v>
      </c>
      <c r="O36">
        <f t="shared" si="7"/>
        <v>2.1373436589885745E-3</v>
      </c>
      <c r="P36">
        <f t="shared" si="7"/>
        <v>1.0400672520183751E-3</v>
      </c>
      <c r="Q36">
        <f t="shared" si="7"/>
        <v>-3.5778802281319247E-4</v>
      </c>
      <c r="R36">
        <f t="shared" si="8"/>
        <v>5.0611415912074295E-4</v>
      </c>
      <c r="S36">
        <f t="shared" si="4"/>
        <v>-1.7410564937811625E-4</v>
      </c>
      <c r="T36">
        <f t="shared" si="9"/>
        <v>5.9893161649610903E-5</v>
      </c>
    </row>
    <row r="37" spans="1:25" x14ac:dyDescent="0.25">
      <c r="A37" s="27">
        <v>43132</v>
      </c>
      <c r="B37">
        <v>75.739998</v>
      </c>
      <c r="C37">
        <v>266.14999399999999</v>
      </c>
      <c r="D37">
        <v>167.16999799999999</v>
      </c>
      <c r="E37">
        <f t="shared" si="0"/>
        <v>-0.14204410114229496</v>
      </c>
      <c r="F37">
        <f t="shared" si="0"/>
        <v>3.1992365293643237E-2</v>
      </c>
      <c r="G37">
        <f t="shared" si="0"/>
        <v>-1.7727947648598467E-2</v>
      </c>
      <c r="I37">
        <f t="shared" si="5"/>
        <v>1.9221416040317737E-2</v>
      </c>
      <c r="J37">
        <f t="shared" si="5"/>
        <v>5.291012533692412E-4</v>
      </c>
      <c r="K37">
        <f t="shared" si="5"/>
        <v>7.1299417608848212E-4</v>
      </c>
      <c r="L37">
        <f t="shared" si="6"/>
        <v>-0.13864132154706885</v>
      </c>
      <c r="M37">
        <f t="shared" si="6"/>
        <v>2.3002201054882578E-2</v>
      </c>
      <c r="N37">
        <f t="shared" si="6"/>
        <v>-2.6701950791814484E-2</v>
      </c>
      <c r="O37">
        <f t="shared" si="7"/>
        <v>1.9221416040317737E-2</v>
      </c>
      <c r="P37">
        <f t="shared" si="7"/>
        <v>-3.1890555527403015E-3</v>
      </c>
      <c r="Q37">
        <f t="shared" si="7"/>
        <v>3.7019937456619616E-3</v>
      </c>
      <c r="R37">
        <f t="shared" si="8"/>
        <v>5.291012533692412E-4</v>
      </c>
      <c r="S37">
        <f t="shared" si="4"/>
        <v>-6.1420364067089775E-4</v>
      </c>
      <c r="T37">
        <f t="shared" si="9"/>
        <v>7.1299417608848212E-4</v>
      </c>
    </row>
    <row r="38" spans="1:25" x14ac:dyDescent="0.25">
      <c r="A38" s="27">
        <v>43160</v>
      </c>
      <c r="B38">
        <v>75.199996999999996</v>
      </c>
      <c r="C38">
        <v>262.60998499999999</v>
      </c>
      <c r="D38">
        <v>178.53999300000001</v>
      </c>
      <c r="E38">
        <f t="shared" si="0"/>
        <v>-7.1552050053459368E-3</v>
      </c>
      <c r="F38">
        <f t="shared" si="0"/>
        <v>-1.3390052319217806E-2</v>
      </c>
      <c r="G38">
        <f t="shared" si="0"/>
        <v>6.5801379793644615E-2</v>
      </c>
      <c r="I38">
        <f t="shared" si="5"/>
        <v>1.4080696458512944E-5</v>
      </c>
      <c r="J38">
        <f t="shared" si="5"/>
        <v>5.0087409318201354E-4</v>
      </c>
      <c r="K38">
        <f t="shared" si="5"/>
        <v>3.2293507369696773E-3</v>
      </c>
      <c r="L38">
        <f t="shared" si="6"/>
        <v>-3.7524254101198259E-3</v>
      </c>
      <c r="M38">
        <f t="shared" si="6"/>
        <v>-2.2380216557978467E-2</v>
      </c>
      <c r="N38">
        <f t="shared" si="6"/>
        <v>5.6827376650428599E-2</v>
      </c>
      <c r="O38">
        <f t="shared" si="7"/>
        <v>1.4080696458512944E-5</v>
      </c>
      <c r="P38">
        <f t="shared" si="7"/>
        <v>8.3980093296142871E-5</v>
      </c>
      <c r="Q38">
        <f t="shared" si="7"/>
        <v>-2.1324049213351836E-4</v>
      </c>
      <c r="R38">
        <f t="shared" si="8"/>
        <v>5.0087409318201354E-4</v>
      </c>
      <c r="S38">
        <f t="shared" si="4"/>
        <v>-1.2718089958584011E-3</v>
      </c>
      <c r="T38">
        <f t="shared" si="9"/>
        <v>3.2293507369696773E-3</v>
      </c>
    </row>
    <row r="39" spans="1:25" x14ac:dyDescent="0.25">
      <c r="D39" s="11" t="s">
        <v>12</v>
      </c>
      <c r="E39" s="11">
        <f>AVERAGE(E3:E38)</f>
        <v>-3.4027795952261109E-3</v>
      </c>
      <c r="F39" s="11">
        <f t="shared" ref="F39:G39" si="10">AVERAGE(F3:F38)</f>
        <v>8.9901642387606607E-3</v>
      </c>
      <c r="G39" s="11">
        <f t="shared" si="10"/>
        <v>8.9740031432160184E-3</v>
      </c>
      <c r="H39" s="28" t="s">
        <v>13</v>
      </c>
      <c r="I39" s="28">
        <f>SUM(I3:I38)/COUNT(I3:I38)</f>
        <v>2.0553711843196124E-3</v>
      </c>
      <c r="J39" s="28">
        <f t="shared" ref="J39:K39" si="11">SUM(J3:J38)/COUNT(J3:J38)</f>
        <v>4.6131719232610918E-3</v>
      </c>
      <c r="K39" s="28">
        <f t="shared" si="11"/>
        <v>4.2270646136816905E-3</v>
      </c>
      <c r="O39" t="s">
        <v>51</v>
      </c>
      <c r="P39" t="s">
        <v>52</v>
      </c>
      <c r="Q39" t="s">
        <v>53</v>
      </c>
      <c r="R39" t="s">
        <v>54</v>
      </c>
      <c r="S39" t="s">
        <v>55</v>
      </c>
      <c r="T39" t="s">
        <v>32</v>
      </c>
    </row>
    <row r="40" spans="1:25" x14ac:dyDescent="0.25">
      <c r="H40" t="s">
        <v>15</v>
      </c>
      <c r="I40">
        <f>_xlfn.VAR.P(E3:E38)</f>
        <v>2.0553711843196124E-3</v>
      </c>
      <c r="J40">
        <f t="shared" ref="J40:K40" si="12">_xlfn.VAR.P(F3:F38)</f>
        <v>4.613171923261091E-3</v>
      </c>
      <c r="K40">
        <f t="shared" si="12"/>
        <v>4.2270646136816905E-3</v>
      </c>
      <c r="O40" s="28">
        <f>AVERAGE(O3:O38)</f>
        <v>2.0553711843196124E-3</v>
      </c>
      <c r="P40" s="29">
        <f t="shared" ref="P40:T40" si="13">AVERAGE(P3:P38)</f>
        <v>-9.863148384697812E-5</v>
      </c>
      <c r="Q40" s="29">
        <f t="shared" si="13"/>
        <v>1.9046329386667967E-4</v>
      </c>
      <c r="R40" s="28">
        <f t="shared" si="13"/>
        <v>4.6131719232610918E-3</v>
      </c>
      <c r="S40" s="29">
        <f t="shared" si="13"/>
        <v>6.929092365946741E-4</v>
      </c>
      <c r="T40" s="28">
        <f t="shared" si="13"/>
        <v>4.2270646136816905E-3</v>
      </c>
    </row>
    <row r="41" spans="1:25" x14ac:dyDescent="0.25">
      <c r="H41" t="s">
        <v>14</v>
      </c>
      <c r="I41">
        <f>I40^0.5</f>
        <v>4.5336201697094257E-2</v>
      </c>
      <c r="J41">
        <f t="shared" ref="J41:K41" si="14">J40^0.5</f>
        <v>6.792033512329787E-2</v>
      </c>
      <c r="K41">
        <f t="shared" si="14"/>
        <v>6.5015879703974558E-2</v>
      </c>
    </row>
    <row r="42" spans="1:25" x14ac:dyDescent="0.25">
      <c r="H42" t="s">
        <v>15</v>
      </c>
      <c r="I42">
        <f>_xlfn.STDEV.P(E3:E38)</f>
        <v>4.5336201697094257E-2</v>
      </c>
      <c r="J42">
        <f t="shared" ref="J42:K42" si="15">_xlfn.STDEV.P(F3:F38)</f>
        <v>6.792033512329787E-2</v>
      </c>
      <c r="K42">
        <f t="shared" si="15"/>
        <v>6.5015879703974558E-2</v>
      </c>
    </row>
    <row r="43" spans="1:25" x14ac:dyDescent="0.25">
      <c r="O43" t="s">
        <v>45</v>
      </c>
      <c r="U43" t="s">
        <v>46</v>
      </c>
      <c r="V43" t="s">
        <v>14</v>
      </c>
      <c r="W43">
        <v>4.5336201697094257E-2</v>
      </c>
      <c r="X43">
        <v>6.792033512329787E-2</v>
      </c>
      <c r="Y43">
        <v>6.5015879703974558E-2</v>
      </c>
    </row>
    <row r="44" spans="1:25" x14ac:dyDescent="0.25">
      <c r="P44" t="s">
        <v>48</v>
      </c>
      <c r="Q44" t="s">
        <v>49</v>
      </c>
      <c r="R44" t="s">
        <v>50</v>
      </c>
      <c r="V44" t="str">
        <f>P44</f>
        <v>Exxon</v>
      </c>
      <c r="W44" t="str">
        <f>Q44</f>
        <v>Goldman</v>
      </c>
      <c r="X44" t="str">
        <f>R44</f>
        <v>Apple</v>
      </c>
    </row>
    <row r="45" spans="1:25" x14ac:dyDescent="0.25">
      <c r="O45" t="str">
        <f t="array" ref="O45:O47">TRANSPOSE(P44:R44)</f>
        <v>Exxon</v>
      </c>
      <c r="P45" s="28">
        <f>O40</f>
        <v>2.0553711843196124E-3</v>
      </c>
      <c r="Q45" s="29">
        <f t="shared" ref="Q45:R45" si="16">P40</f>
        <v>-9.863148384697812E-5</v>
      </c>
      <c r="R45" s="29">
        <f t="shared" si="16"/>
        <v>1.9046329386667967E-4</v>
      </c>
      <c r="T45">
        <f t="array" ref="T45:T47">TRANSPOSE(W43:Y43)</f>
        <v>4.5336201697094257E-2</v>
      </c>
      <c r="U45" t="str">
        <f>O45</f>
        <v>Exxon</v>
      </c>
      <c r="V45">
        <f>P45/($T45*W$43)</f>
        <v>1</v>
      </c>
      <c r="W45">
        <f t="shared" ref="W45:X47" si="17">Q45/($T45*X$43)</f>
        <v>-3.2031008670001089E-2</v>
      </c>
      <c r="X45">
        <f t="shared" si="17"/>
        <v>6.4616988809135453E-2</v>
      </c>
    </row>
    <row r="46" spans="1:25" x14ac:dyDescent="0.25">
      <c r="O46" t="str">
        <v>Goldman</v>
      </c>
      <c r="P46" s="29">
        <f t="array" ref="P46:P47">TRANSPOSE(Q45:R45)</f>
        <v>-9.863148384697812E-5</v>
      </c>
      <c r="Q46" s="28">
        <f>R40</f>
        <v>4.6131719232610918E-3</v>
      </c>
      <c r="R46" s="29">
        <f>S40</f>
        <v>6.929092365946741E-4</v>
      </c>
      <c r="T46">
        <v>6.792033512329787E-2</v>
      </c>
      <c r="U46" t="str">
        <f>O46</f>
        <v>Goldman</v>
      </c>
      <c r="V46">
        <f t="shared" ref="V46:V47" si="18">P46/($T46*W$43)</f>
        <v>-3.2031008670001089E-2</v>
      </c>
      <c r="W46">
        <f t="shared" si="17"/>
        <v>1.0000000000000004</v>
      </c>
      <c r="X46">
        <f t="shared" si="17"/>
        <v>0.15691233578318892</v>
      </c>
    </row>
    <row r="47" spans="1:25" x14ac:dyDescent="0.25">
      <c r="O47" t="str">
        <v>Apple</v>
      </c>
      <c r="P47" s="29">
        <v>1.9046329386667967E-4</v>
      </c>
      <c r="Q47" s="29">
        <f>R46</f>
        <v>6.929092365946741E-4</v>
      </c>
      <c r="R47" s="28">
        <f>T40</f>
        <v>4.2270646136816905E-3</v>
      </c>
      <c r="T47">
        <v>6.5015879703974558E-2</v>
      </c>
      <c r="U47" t="str">
        <f>O47</f>
        <v>Apple</v>
      </c>
      <c r="V47">
        <f t="shared" si="18"/>
        <v>6.4616988809135453E-2</v>
      </c>
      <c r="W47">
        <f t="shared" si="17"/>
        <v>0.15691233578318892</v>
      </c>
      <c r="X47">
        <f t="shared" si="17"/>
        <v>1</v>
      </c>
    </row>
    <row r="50" spans="15:24" x14ac:dyDescent="0.25">
      <c r="O50" t="s">
        <v>56</v>
      </c>
      <c r="U50" t="s">
        <v>46</v>
      </c>
    </row>
    <row r="51" spans="15:24" x14ac:dyDescent="0.25">
      <c r="P51" t="str">
        <f t="array" ref="P51:R51">TRANSPOSE(O52:O54)</f>
        <v>Exxon</v>
      </c>
      <c r="Q51" t="str">
        <v>Goldman</v>
      </c>
      <c r="R51" t="str">
        <v>Apple</v>
      </c>
      <c r="V51" t="str">
        <f>P51</f>
        <v>Exxon</v>
      </c>
      <c r="W51" t="str">
        <f t="shared" ref="W51:X51" si="19">Q51</f>
        <v>Goldman</v>
      </c>
      <c r="X51" t="str">
        <f t="shared" si="19"/>
        <v>Apple</v>
      </c>
    </row>
    <row r="52" spans="15:24" x14ac:dyDescent="0.25">
      <c r="O52" t="s">
        <v>48</v>
      </c>
      <c r="P52" s="28">
        <f>_xlfn.COVARIANCE.P($E$3:$E$38,E3:E38)</f>
        <v>2.0553711843196124E-3</v>
      </c>
      <c r="Q52" s="29">
        <f t="shared" ref="Q52:R52" si="20">_xlfn.COVARIANCE.P($E$3:$E$38,F3:F38)</f>
        <v>-9.863148384697812E-5</v>
      </c>
      <c r="R52" s="29">
        <f t="shared" si="20"/>
        <v>1.9046329386667967E-4</v>
      </c>
      <c r="U52" t="str">
        <f>O52</f>
        <v>Exxon</v>
      </c>
      <c r="V52">
        <f>CORREL($E$3:$E$38,E3:E38)</f>
        <v>1</v>
      </c>
      <c r="W52">
        <f t="shared" ref="W52:X52" si="21">CORREL($E$3:$E$38,F3:F38)</f>
        <v>-3.2031008670001082E-2</v>
      </c>
      <c r="X52">
        <f t="shared" si="21"/>
        <v>6.4616988809135453E-2</v>
      </c>
    </row>
    <row r="53" spans="15:24" x14ac:dyDescent="0.25">
      <c r="O53" t="s">
        <v>49</v>
      </c>
      <c r="P53" s="29">
        <f>_xlfn.COVARIANCE.P($F$3:$F$38,E3:E38)</f>
        <v>-9.863148384697812E-5</v>
      </c>
      <c r="Q53" s="28">
        <f t="shared" ref="Q53:R53" si="22">_xlfn.COVARIANCE.P($F$3:$F$38,F3:F38)</f>
        <v>4.6131719232610918E-3</v>
      </c>
      <c r="R53" s="29">
        <f t="shared" si="22"/>
        <v>6.929092365946741E-4</v>
      </c>
      <c r="U53" t="str">
        <f t="shared" ref="U53:U54" si="23">O53</f>
        <v>Goldman</v>
      </c>
      <c r="V53">
        <f>CORREL($F$3:$F$38,E3:E38)</f>
        <v>-3.2031008670001082E-2</v>
      </c>
      <c r="W53">
        <f t="shared" ref="W53:X53" si="24">CORREL($F$3:$F$38,F3:F38)</f>
        <v>1</v>
      </c>
      <c r="X53">
        <f t="shared" si="24"/>
        <v>0.15691233578318889</v>
      </c>
    </row>
    <row r="54" spans="15:24" x14ac:dyDescent="0.25">
      <c r="O54" t="s">
        <v>50</v>
      </c>
      <c r="P54" s="29">
        <f>_xlfn.COVARIANCE.P($G$3:$G$38,E3:E38)</f>
        <v>1.9046329386667967E-4</v>
      </c>
      <c r="Q54" s="29">
        <f t="shared" ref="Q54:R54" si="25">_xlfn.COVARIANCE.P($G$3:$G$38,F3:F38)</f>
        <v>6.929092365946741E-4</v>
      </c>
      <c r="R54" s="28">
        <f t="shared" si="25"/>
        <v>4.2270646136816905E-3</v>
      </c>
      <c r="U54" t="str">
        <f t="shared" si="23"/>
        <v>Apple</v>
      </c>
      <c r="V54">
        <f>CORREL($G$3:$G$38,E3:E38)</f>
        <v>6.4616988809135453E-2</v>
      </c>
      <c r="W54">
        <f t="shared" ref="W54:X54" si="26">CORREL($G$3:$G$38,F3:F38)</f>
        <v>0.15691233578318889</v>
      </c>
      <c r="X54">
        <f t="shared" si="26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2"/>
  <sheetViews>
    <sheetView tabSelected="1" topLeftCell="A759" workbookViewId="0">
      <selection sqref="A1:XFD1048576"/>
    </sheetView>
  </sheetViews>
  <sheetFormatPr defaultRowHeight="15" x14ac:dyDescent="0.25"/>
  <cols>
    <col min="1" max="1" width="10.140625" bestFit="1" customWidth="1"/>
    <col min="2" max="2" width="9.5703125" bestFit="1" customWidth="1"/>
    <col min="3" max="4" width="10.5703125" bestFit="1" customWidth="1"/>
    <col min="5" max="5" width="11.5703125" bestFit="1" customWidth="1"/>
    <col min="6" max="6" width="10.5703125" bestFit="1" customWidth="1"/>
    <col min="7" max="7" width="10.5703125" customWidth="1"/>
  </cols>
  <sheetData>
    <row r="1" spans="1:14" x14ac:dyDescent="0.25">
      <c r="A1" t="s">
        <v>47</v>
      </c>
      <c r="B1" t="s">
        <v>48</v>
      </c>
      <c r="C1" t="s">
        <v>49</v>
      </c>
      <c r="D1" t="s">
        <v>50</v>
      </c>
      <c r="E1" t="s">
        <v>57</v>
      </c>
      <c r="F1" t="s">
        <v>58</v>
      </c>
    </row>
    <row r="2" spans="1:14" x14ac:dyDescent="0.25">
      <c r="A2" s="27">
        <v>42065</v>
      </c>
      <c r="B2">
        <v>88.040001000000004</v>
      </c>
      <c r="C2">
        <v>191.78999300000001</v>
      </c>
      <c r="D2">
        <v>129.08999600000001</v>
      </c>
      <c r="E2">
        <v>385.66000400000001</v>
      </c>
      <c r="F2">
        <v>197.33000200000001</v>
      </c>
    </row>
    <row r="3" spans="1:14" x14ac:dyDescent="0.25">
      <c r="A3" s="27">
        <v>42066</v>
      </c>
      <c r="B3">
        <v>87.620002999999997</v>
      </c>
      <c r="C3">
        <v>191.270004</v>
      </c>
      <c r="D3">
        <v>129.36000100000001</v>
      </c>
      <c r="E3">
        <v>384.60998499999999</v>
      </c>
      <c r="F3">
        <v>199.55999800000001</v>
      </c>
    </row>
    <row r="4" spans="1:14" x14ac:dyDescent="0.25">
      <c r="A4" s="27">
        <v>42067</v>
      </c>
      <c r="B4">
        <v>87.18</v>
      </c>
      <c r="C4">
        <v>189.66999799999999</v>
      </c>
      <c r="D4">
        <v>128.53999300000001</v>
      </c>
      <c r="E4">
        <v>382.72000100000002</v>
      </c>
      <c r="F4">
        <v>202.44000199999999</v>
      </c>
    </row>
    <row r="5" spans="1:14" x14ac:dyDescent="0.25">
      <c r="A5" s="27">
        <v>42068</v>
      </c>
      <c r="B5">
        <v>86.739998</v>
      </c>
      <c r="C5">
        <v>190.08000200000001</v>
      </c>
      <c r="D5">
        <v>126.410004</v>
      </c>
      <c r="E5">
        <v>387.82998700000002</v>
      </c>
      <c r="F5">
        <v>200.63000500000001</v>
      </c>
    </row>
    <row r="6" spans="1:14" x14ac:dyDescent="0.25">
      <c r="A6" s="27">
        <v>42069</v>
      </c>
      <c r="B6">
        <v>85.629997000000003</v>
      </c>
      <c r="C6">
        <v>186.91000399999999</v>
      </c>
      <c r="D6">
        <v>126.599998</v>
      </c>
      <c r="E6">
        <v>380.08999599999999</v>
      </c>
      <c r="F6">
        <v>193.88000500000001</v>
      </c>
    </row>
    <row r="7" spans="1:14" x14ac:dyDescent="0.25">
      <c r="A7" s="27">
        <v>42072</v>
      </c>
      <c r="B7">
        <v>85.160004000000001</v>
      </c>
      <c r="C7">
        <v>187.929993</v>
      </c>
      <c r="D7">
        <v>127.139999</v>
      </c>
      <c r="E7">
        <v>378.55999800000001</v>
      </c>
      <c r="F7">
        <v>190.88000500000001</v>
      </c>
      <c r="N7" t="s">
        <v>13</v>
      </c>
    </row>
    <row r="8" spans="1:14" x14ac:dyDescent="0.25">
      <c r="A8" s="27">
        <v>42073</v>
      </c>
      <c r="B8">
        <v>84.260002</v>
      </c>
      <c r="C8">
        <v>182.71000699999999</v>
      </c>
      <c r="D8">
        <v>124.510002</v>
      </c>
      <c r="E8">
        <v>369.51001000000002</v>
      </c>
      <c r="F8">
        <v>190.320007</v>
      </c>
    </row>
    <row r="9" spans="1:14" x14ac:dyDescent="0.25">
      <c r="A9" s="27">
        <v>42074</v>
      </c>
      <c r="B9">
        <v>84.019997000000004</v>
      </c>
      <c r="C9">
        <v>184.179993</v>
      </c>
      <c r="D9">
        <v>122.239998</v>
      </c>
      <c r="E9">
        <v>366.36999500000002</v>
      </c>
      <c r="F9">
        <v>193.740005</v>
      </c>
    </row>
    <row r="10" spans="1:14" x14ac:dyDescent="0.25">
      <c r="A10" s="27">
        <v>42075</v>
      </c>
      <c r="B10">
        <v>84.220000999999996</v>
      </c>
      <c r="C10">
        <v>189.949997</v>
      </c>
      <c r="D10">
        <v>124.449997</v>
      </c>
      <c r="E10">
        <v>374.23998999999998</v>
      </c>
      <c r="F10">
        <v>191.070007</v>
      </c>
    </row>
    <row r="11" spans="1:14" x14ac:dyDescent="0.25">
      <c r="A11" s="27">
        <v>42076</v>
      </c>
      <c r="B11">
        <v>83.870002999999997</v>
      </c>
      <c r="C11">
        <v>189.33999600000001</v>
      </c>
      <c r="D11">
        <v>123.589996</v>
      </c>
      <c r="E11">
        <v>370.57998700000002</v>
      </c>
      <c r="F11">
        <v>188.679993</v>
      </c>
    </row>
    <row r="12" spans="1:14" x14ac:dyDescent="0.25">
      <c r="A12" s="27">
        <v>42079</v>
      </c>
      <c r="B12">
        <v>84.760002</v>
      </c>
      <c r="C12">
        <v>191.89999399999999</v>
      </c>
      <c r="D12">
        <v>124.949997</v>
      </c>
      <c r="E12">
        <v>373.35000600000001</v>
      </c>
      <c r="F12">
        <v>195.699997</v>
      </c>
    </row>
    <row r="13" spans="1:14" x14ac:dyDescent="0.25">
      <c r="A13" s="27">
        <v>42080</v>
      </c>
      <c r="B13">
        <v>84.080001999999993</v>
      </c>
      <c r="C13">
        <v>190.570007</v>
      </c>
      <c r="D13">
        <v>127.040001</v>
      </c>
      <c r="E13">
        <v>371.92001299999998</v>
      </c>
      <c r="F13">
        <v>194.729996</v>
      </c>
    </row>
    <row r="14" spans="1:14" x14ac:dyDescent="0.25">
      <c r="A14" s="27">
        <v>42081</v>
      </c>
      <c r="B14">
        <v>86.07</v>
      </c>
      <c r="C14">
        <v>192.320007</v>
      </c>
      <c r="D14">
        <v>128.470001</v>
      </c>
      <c r="E14">
        <v>375.14001500000001</v>
      </c>
      <c r="F14">
        <v>200.71000699999999</v>
      </c>
    </row>
    <row r="15" spans="1:14" x14ac:dyDescent="0.25">
      <c r="A15" s="27">
        <v>42082</v>
      </c>
      <c r="B15">
        <v>84.410004000000001</v>
      </c>
      <c r="C15">
        <v>189.970001</v>
      </c>
      <c r="D15">
        <v>127.5</v>
      </c>
      <c r="E15">
        <v>373.23998999999998</v>
      </c>
      <c r="F15">
        <v>195.64999399999999</v>
      </c>
    </row>
    <row r="16" spans="1:14" x14ac:dyDescent="0.25">
      <c r="A16" s="27">
        <v>42083</v>
      </c>
      <c r="B16">
        <v>84.540001000000004</v>
      </c>
      <c r="C16">
        <v>193.13000500000001</v>
      </c>
      <c r="D16">
        <v>125.900002</v>
      </c>
      <c r="E16">
        <v>378.48998999999998</v>
      </c>
      <c r="F16">
        <v>198.08000200000001</v>
      </c>
    </row>
    <row r="17" spans="1:18" x14ac:dyDescent="0.25">
      <c r="A17" s="27">
        <v>42086</v>
      </c>
      <c r="B17">
        <v>85.43</v>
      </c>
      <c r="C17">
        <v>191.96000699999999</v>
      </c>
      <c r="D17">
        <v>127.209999</v>
      </c>
      <c r="E17">
        <v>375.10998499999999</v>
      </c>
      <c r="F17">
        <v>199.63000500000001</v>
      </c>
    </row>
    <row r="18" spans="1:18" x14ac:dyDescent="0.25">
      <c r="A18" s="27">
        <v>42087</v>
      </c>
      <c r="B18">
        <v>84.519997000000004</v>
      </c>
      <c r="C18">
        <v>191.279999</v>
      </c>
      <c r="D18">
        <v>126.69000200000001</v>
      </c>
      <c r="E18">
        <v>374.08999599999999</v>
      </c>
      <c r="F18">
        <v>201.720001</v>
      </c>
    </row>
    <row r="19" spans="1:18" x14ac:dyDescent="0.25">
      <c r="A19" s="27">
        <v>42088</v>
      </c>
      <c r="B19">
        <v>84.860000999999997</v>
      </c>
      <c r="C19">
        <v>187.35000600000001</v>
      </c>
      <c r="D19">
        <v>123.379997</v>
      </c>
      <c r="E19">
        <v>370.959991</v>
      </c>
      <c r="F19">
        <v>194.300003</v>
      </c>
    </row>
    <row r="20" spans="1:18" x14ac:dyDescent="0.25">
      <c r="A20" s="27">
        <v>42089</v>
      </c>
      <c r="B20">
        <v>84.32</v>
      </c>
      <c r="C20">
        <v>187.240005</v>
      </c>
      <c r="D20">
        <v>124.239998</v>
      </c>
      <c r="E20">
        <v>367.35000600000001</v>
      </c>
      <c r="F20">
        <v>190.41000399999999</v>
      </c>
    </row>
    <row r="21" spans="1:18" x14ac:dyDescent="0.25">
      <c r="A21" s="27">
        <v>42090</v>
      </c>
      <c r="B21">
        <v>83.580001999999993</v>
      </c>
      <c r="C21">
        <v>188.05999800000001</v>
      </c>
      <c r="D21">
        <v>123.25</v>
      </c>
      <c r="E21">
        <v>370.55999800000001</v>
      </c>
      <c r="F21">
        <v>185</v>
      </c>
    </row>
    <row r="22" spans="1:18" x14ac:dyDescent="0.25">
      <c r="A22" s="27">
        <v>42093</v>
      </c>
      <c r="B22">
        <v>85.629997000000003</v>
      </c>
      <c r="C22">
        <v>191.020004</v>
      </c>
      <c r="D22">
        <v>126.370003</v>
      </c>
      <c r="E22">
        <v>374.58999599999999</v>
      </c>
      <c r="F22">
        <v>190.570007</v>
      </c>
      <c r="H22">
        <f t="shared" ref="H22:H36" si="0">LN(B22/B2)</f>
        <v>-2.7755614013084799E-2</v>
      </c>
      <c r="I22">
        <f t="shared" ref="I22:L35" si="1">LN(C22/C2)</f>
        <v>-4.0228314016842789E-3</v>
      </c>
      <c r="J22">
        <f t="shared" si="1"/>
        <v>-2.1295669022083151E-2</v>
      </c>
      <c r="K22">
        <f t="shared" si="1"/>
        <v>-2.9124078829448549E-2</v>
      </c>
      <c r="L22">
        <f t="shared" si="1"/>
        <v>-3.4857846444447359E-2</v>
      </c>
      <c r="N22">
        <f>(H22-H$759)^2</f>
        <v>6.3707275421920058E-4</v>
      </c>
      <c r="O22">
        <f t="shared" ref="O22:R37" si="2">(I22-I$759)^2</f>
        <v>1.6109723179517276E-4</v>
      </c>
      <c r="P22">
        <f t="shared" si="2"/>
        <v>8.4525580889209864E-4</v>
      </c>
      <c r="Q22">
        <f t="shared" si="2"/>
        <v>4.3133747148787456E-3</v>
      </c>
      <c r="R22">
        <f t="shared" si="2"/>
        <v>2.4544779410635128E-3</v>
      </c>
    </row>
    <row r="23" spans="1:18" x14ac:dyDescent="0.25">
      <c r="A23" s="27">
        <v>42094</v>
      </c>
      <c r="B23">
        <v>85</v>
      </c>
      <c r="C23">
        <v>187.970001</v>
      </c>
      <c r="D23">
        <v>124.43</v>
      </c>
      <c r="E23">
        <v>372.10000600000001</v>
      </c>
      <c r="F23">
        <v>188.770004</v>
      </c>
      <c r="H23">
        <f t="shared" si="0"/>
        <v>-3.0358060134193648E-2</v>
      </c>
      <c r="I23">
        <f t="shared" si="1"/>
        <v>-1.7403682366786365E-2</v>
      </c>
      <c r="J23">
        <f t="shared" si="1"/>
        <v>-3.8855914211676418E-2</v>
      </c>
      <c r="K23">
        <f t="shared" si="1"/>
        <v>-3.3067143378878602E-2</v>
      </c>
      <c r="L23">
        <f t="shared" si="1"/>
        <v>-5.5585569000338154E-2</v>
      </c>
      <c r="N23">
        <f t="shared" ref="N23:R85" si="3">(H23-H$759)^2</f>
        <v>7.7521852273811163E-4</v>
      </c>
      <c r="O23">
        <f t="shared" si="2"/>
        <v>6.7981485556899146E-4</v>
      </c>
      <c r="P23">
        <f t="shared" si="2"/>
        <v>2.1746859906979668E-3</v>
      </c>
      <c r="Q23">
        <f t="shared" si="2"/>
        <v>4.8468541533833922E-3</v>
      </c>
      <c r="R23">
        <f t="shared" si="2"/>
        <v>4.9379306093358423E-3</v>
      </c>
    </row>
    <row r="24" spans="1:18" x14ac:dyDescent="0.25">
      <c r="A24" s="27">
        <v>42095</v>
      </c>
      <c r="B24">
        <v>84.459998999999996</v>
      </c>
      <c r="C24">
        <v>192.229996</v>
      </c>
      <c r="D24">
        <v>124.25</v>
      </c>
      <c r="E24">
        <v>370.26001000000002</v>
      </c>
      <c r="F24">
        <v>187.58999600000001</v>
      </c>
      <c r="H24">
        <f t="shared" si="0"/>
        <v>-3.1696909144373418E-2</v>
      </c>
      <c r="I24">
        <f t="shared" si="1"/>
        <v>1.3406841504761404E-2</v>
      </c>
      <c r="J24">
        <f t="shared" si="1"/>
        <v>-3.3944420508644282E-2</v>
      </c>
      <c r="K24">
        <f t="shared" si="1"/>
        <v>-3.309816536600993E-2</v>
      </c>
      <c r="L24">
        <f t="shared" si="1"/>
        <v>-7.6184847301129732E-2</v>
      </c>
      <c r="N24">
        <f t="shared" si="3"/>
        <v>8.5156550611733162E-4</v>
      </c>
      <c r="O24">
        <f t="shared" si="2"/>
        <v>2.2441674704402795E-5</v>
      </c>
      <c r="P24">
        <f t="shared" si="2"/>
        <v>1.7407281968482788E-3</v>
      </c>
      <c r="Q24">
        <f t="shared" si="2"/>
        <v>4.8511745770220497E-3</v>
      </c>
      <c r="R24">
        <f t="shared" si="2"/>
        <v>8.2573003653792602E-3</v>
      </c>
    </row>
    <row r="25" spans="1:18" x14ac:dyDescent="0.25">
      <c r="A25" s="27">
        <v>42096</v>
      </c>
      <c r="B25">
        <v>84.300003000000004</v>
      </c>
      <c r="C25">
        <v>191.550003</v>
      </c>
      <c r="D25">
        <v>125.32</v>
      </c>
      <c r="E25">
        <v>372.25</v>
      </c>
      <c r="F25">
        <v>191</v>
      </c>
      <c r="H25">
        <f t="shared" si="0"/>
        <v>-2.8533214754809157E-2</v>
      </c>
      <c r="I25">
        <f t="shared" si="1"/>
        <v>7.7038401121993878E-3</v>
      </c>
      <c r="J25">
        <f t="shared" si="1"/>
        <v>-8.660158066540977E-3</v>
      </c>
      <c r="K25">
        <f t="shared" si="1"/>
        <v>-4.1001394196143473E-2</v>
      </c>
      <c r="L25">
        <f t="shared" si="1"/>
        <v>-4.918901256697672E-2</v>
      </c>
      <c r="N25">
        <f t="shared" si="3"/>
        <v>6.7693116944748098E-4</v>
      </c>
      <c r="O25">
        <f t="shared" si="2"/>
        <v>9.3264779428756951E-7</v>
      </c>
      <c r="P25">
        <f t="shared" si="2"/>
        <v>2.7020036363425152E-4</v>
      </c>
      <c r="Q25">
        <f t="shared" si="2"/>
        <v>6.0145612881973391E-3</v>
      </c>
      <c r="R25">
        <f t="shared" si="2"/>
        <v>4.0798692492308303E-3</v>
      </c>
    </row>
    <row r="26" spans="1:18" x14ac:dyDescent="0.25">
      <c r="A26" s="27">
        <v>42100</v>
      </c>
      <c r="B26">
        <v>85.129997000000003</v>
      </c>
      <c r="C26">
        <v>192.050003</v>
      </c>
      <c r="D26">
        <v>127.349998</v>
      </c>
      <c r="E26">
        <v>377.040009</v>
      </c>
      <c r="F26">
        <v>203.10000600000001</v>
      </c>
      <c r="H26">
        <f t="shared" si="0"/>
        <v>-5.8561893479052779E-3</v>
      </c>
      <c r="I26">
        <f t="shared" si="1"/>
        <v>2.712853143408555E-2</v>
      </c>
      <c r="J26">
        <f t="shared" si="1"/>
        <v>5.9066918084279222E-3</v>
      </c>
      <c r="K26">
        <f t="shared" si="1"/>
        <v>-8.056749773586001E-3</v>
      </c>
      <c r="L26">
        <f t="shared" si="1"/>
        <v>4.6459061362113183E-2</v>
      </c>
      <c r="N26">
        <f t="shared" si="3"/>
        <v>1.1161449343540645E-5</v>
      </c>
      <c r="O26">
        <f t="shared" si="2"/>
        <v>3.4073299769431622E-4</v>
      </c>
      <c r="P26">
        <f t="shared" si="2"/>
        <v>3.5003513405223653E-6</v>
      </c>
      <c r="Q26">
        <f t="shared" si="2"/>
        <v>1.9899591565554296E-3</v>
      </c>
      <c r="R26">
        <f t="shared" si="2"/>
        <v>1.0096010399556165E-3</v>
      </c>
    </row>
    <row r="27" spans="1:18" x14ac:dyDescent="0.25">
      <c r="A27" s="27">
        <v>42101</v>
      </c>
      <c r="B27">
        <v>85.75</v>
      </c>
      <c r="C27">
        <v>192.38999899999999</v>
      </c>
      <c r="D27">
        <v>126.010002</v>
      </c>
      <c r="E27">
        <v>374.41000400000001</v>
      </c>
      <c r="F27">
        <v>203.25</v>
      </c>
      <c r="H27">
        <f t="shared" si="0"/>
        <v>6.9041990503629688E-3</v>
      </c>
      <c r="I27">
        <f t="shared" si="1"/>
        <v>2.3455040810508417E-2</v>
      </c>
      <c r="J27">
        <f t="shared" si="1"/>
        <v>-8.9275488895595636E-3</v>
      </c>
      <c r="K27">
        <f t="shared" si="1"/>
        <v>-1.102311117491161E-2</v>
      </c>
      <c r="L27">
        <f t="shared" si="1"/>
        <v>6.2791763883846594E-2</v>
      </c>
      <c r="N27">
        <f t="shared" si="3"/>
        <v>8.8727222572312542E-5</v>
      </c>
      <c r="O27">
        <f t="shared" si="2"/>
        <v>2.1860993920649392E-4</v>
      </c>
      <c r="P27">
        <f t="shared" si="2"/>
        <v>2.7906248050287973E-4</v>
      </c>
      <c r="Q27">
        <f t="shared" si="2"/>
        <v>2.2634110403579387E-3</v>
      </c>
      <c r="R27">
        <f t="shared" si="2"/>
        <v>2.3142759692993519E-3</v>
      </c>
    </row>
    <row r="28" spans="1:18" x14ac:dyDescent="0.25">
      <c r="A28" s="27">
        <v>42102</v>
      </c>
      <c r="B28">
        <v>84.059997999999993</v>
      </c>
      <c r="C28">
        <v>192.55999800000001</v>
      </c>
      <c r="D28">
        <v>125.599998</v>
      </c>
      <c r="E28">
        <v>381.20001200000002</v>
      </c>
      <c r="F28">
        <v>207.66999799999999</v>
      </c>
      <c r="H28">
        <f t="shared" si="0"/>
        <v>-2.376474502484187E-3</v>
      </c>
      <c r="I28">
        <f t="shared" si="1"/>
        <v>5.2507548352790916E-2</v>
      </c>
      <c r="J28">
        <f t="shared" si="1"/>
        <v>8.7161880832435246E-3</v>
      </c>
      <c r="K28">
        <f t="shared" si="1"/>
        <v>3.1146372575215575E-2</v>
      </c>
      <c r="L28">
        <f t="shared" si="1"/>
        <v>8.7243368949362174E-2</v>
      </c>
      <c r="N28">
        <f t="shared" si="3"/>
        <v>1.9276353986087405E-8</v>
      </c>
      <c r="O28">
        <f t="shared" si="2"/>
        <v>1.9217677297030799E-3</v>
      </c>
      <c r="P28">
        <f t="shared" si="2"/>
        <v>8.8092056044873449E-7</v>
      </c>
      <c r="Q28">
        <f t="shared" si="2"/>
        <v>2.9223061839787371E-5</v>
      </c>
      <c r="R28">
        <f t="shared" si="2"/>
        <v>5.2647398876018419E-3</v>
      </c>
    </row>
    <row r="29" spans="1:18" x14ac:dyDescent="0.25">
      <c r="A29" s="27">
        <v>42103</v>
      </c>
      <c r="B29">
        <v>84.650002000000001</v>
      </c>
      <c r="C29">
        <v>194.88999899999999</v>
      </c>
      <c r="D29">
        <v>126.55999799999999</v>
      </c>
      <c r="E29">
        <v>383.540009</v>
      </c>
      <c r="F29">
        <v>210.08999600000001</v>
      </c>
      <c r="H29">
        <f t="shared" si="0"/>
        <v>7.4703021703912461E-3</v>
      </c>
      <c r="I29">
        <f t="shared" si="1"/>
        <v>5.6521789415911149E-2</v>
      </c>
      <c r="J29">
        <f t="shared" si="1"/>
        <v>3.4730179159608666E-2</v>
      </c>
      <c r="K29">
        <f t="shared" si="1"/>
        <v>4.5800203239831569E-2</v>
      </c>
      <c r="L29">
        <f t="shared" si="1"/>
        <v>8.1018911490054524E-2</v>
      </c>
      <c r="N29">
        <f t="shared" si="3"/>
        <v>9.97125265563649E-5</v>
      </c>
      <c r="O29">
        <f t="shared" si="2"/>
        <v>2.2898342302320692E-3</v>
      </c>
      <c r="P29">
        <f t="shared" si="2"/>
        <v>7.2644074716602465E-4</v>
      </c>
      <c r="Q29">
        <f t="shared" si="2"/>
        <v>8.5525407060198596E-5</v>
      </c>
      <c r="R29">
        <f t="shared" si="2"/>
        <v>4.4002088249731307E-3</v>
      </c>
    </row>
    <row r="30" spans="1:18" x14ac:dyDescent="0.25">
      <c r="A30" s="27">
        <v>42104</v>
      </c>
      <c r="B30">
        <v>85.559997999999993</v>
      </c>
      <c r="C30">
        <v>195.63999899999999</v>
      </c>
      <c r="D30">
        <v>127.099998</v>
      </c>
      <c r="E30">
        <v>382.64999399999999</v>
      </c>
      <c r="F30">
        <v>210.89999399999999</v>
      </c>
      <c r="H30">
        <f t="shared" si="0"/>
        <v>1.5785426231349705E-2</v>
      </c>
      <c r="I30">
        <f t="shared" si="1"/>
        <v>2.9515366719722665E-2</v>
      </c>
      <c r="J30">
        <f t="shared" si="1"/>
        <v>2.1070157752233018E-2</v>
      </c>
      <c r="K30">
        <f t="shared" si="1"/>
        <v>2.2223441460756995E-2</v>
      </c>
      <c r="L30">
        <f t="shared" si="1"/>
        <v>9.8744169348055008E-2</v>
      </c>
      <c r="N30">
        <f t="shared" si="3"/>
        <v>3.349170861499832E-4</v>
      </c>
      <c r="O30">
        <f t="shared" si="2"/>
        <v>4.3454694779063998E-4</v>
      </c>
      <c r="P30">
        <f t="shared" si="2"/>
        <v>1.7669170879324941E-4</v>
      </c>
      <c r="Q30">
        <f t="shared" si="2"/>
        <v>2.0531356431912934E-4</v>
      </c>
      <c r="R30">
        <f t="shared" si="2"/>
        <v>7.0659705773928726E-3</v>
      </c>
    </row>
    <row r="31" spans="1:18" x14ac:dyDescent="0.25">
      <c r="A31" s="27">
        <v>42107</v>
      </c>
      <c r="B31">
        <v>85.339995999999999</v>
      </c>
      <c r="C31">
        <v>195.58000200000001</v>
      </c>
      <c r="D31">
        <v>126.849998</v>
      </c>
      <c r="E31">
        <v>382.35998499999999</v>
      </c>
      <c r="F31">
        <v>209.779999</v>
      </c>
      <c r="H31">
        <f t="shared" si="0"/>
        <v>1.7375214122551625E-2</v>
      </c>
      <c r="I31">
        <f t="shared" si="1"/>
        <v>3.2425193535395143E-2</v>
      </c>
      <c r="J31">
        <f t="shared" si="1"/>
        <v>2.6035667042071785E-2</v>
      </c>
      <c r="K31">
        <f t="shared" si="1"/>
        <v>3.1293223191392779E-2</v>
      </c>
      <c r="L31">
        <f t="shared" si="1"/>
        <v>0.10600693645035049</v>
      </c>
      <c r="N31">
        <f t="shared" si="3"/>
        <v>3.9563310153226399E-4</v>
      </c>
      <c r="O31">
        <f t="shared" si="2"/>
        <v>5.6432931555424227E-4</v>
      </c>
      <c r="P31">
        <f t="shared" si="2"/>
        <v>3.3335648631123329E-4</v>
      </c>
      <c r="Q31">
        <f t="shared" si="2"/>
        <v>2.7656926275837469E-5</v>
      </c>
      <c r="R31">
        <f t="shared" si="2"/>
        <v>8.3397250034433889E-3</v>
      </c>
    </row>
    <row r="32" spans="1:18" x14ac:dyDescent="0.25">
      <c r="A32" s="27">
        <v>42108</v>
      </c>
      <c r="B32">
        <v>86.629997000000003</v>
      </c>
      <c r="C32">
        <v>197.720001</v>
      </c>
      <c r="D32">
        <v>126.300003</v>
      </c>
      <c r="E32">
        <v>385.10998499999999</v>
      </c>
      <c r="F32">
        <v>207.46000699999999</v>
      </c>
      <c r="H32">
        <f t="shared" si="0"/>
        <v>2.1822384275878695E-2</v>
      </c>
      <c r="I32">
        <f t="shared" si="1"/>
        <v>2.9877521749046603E-2</v>
      </c>
      <c r="J32">
        <f t="shared" si="1"/>
        <v>1.0746419838057139E-2</v>
      </c>
      <c r="K32">
        <f t="shared" si="1"/>
        <v>3.1012635262611839E-2</v>
      </c>
      <c r="L32">
        <f t="shared" si="1"/>
        <v>5.8355724672681235E-2</v>
      </c>
      <c r="N32">
        <f t="shared" si="3"/>
        <v>5.9232354823763992E-4</v>
      </c>
      <c r="O32">
        <f t="shared" si="2"/>
        <v>4.4977691920867211E-4</v>
      </c>
      <c r="P32">
        <f t="shared" si="2"/>
        <v>8.8138057340082019E-6</v>
      </c>
      <c r="Q32">
        <f t="shared" si="2"/>
        <v>3.0686871441390739E-5</v>
      </c>
      <c r="R32">
        <f t="shared" si="2"/>
        <v>1.9071460262374584E-3</v>
      </c>
    </row>
    <row r="33" spans="1:18" x14ac:dyDescent="0.25">
      <c r="A33" s="27">
        <v>42109</v>
      </c>
      <c r="B33">
        <v>88.080001999999993</v>
      </c>
      <c r="C33">
        <v>201.10000600000001</v>
      </c>
      <c r="D33">
        <v>126.779999</v>
      </c>
      <c r="E33">
        <v>383.45001200000002</v>
      </c>
      <c r="F33">
        <v>207.83000200000001</v>
      </c>
      <c r="H33">
        <f t="shared" si="0"/>
        <v>4.6476764765489655E-2</v>
      </c>
      <c r="I33">
        <f t="shared" si="1"/>
        <v>5.3782708742314993E-2</v>
      </c>
      <c r="J33">
        <f t="shared" si="1"/>
        <v>-2.0487124020212473E-3</v>
      </c>
      <c r="K33">
        <f t="shared" si="1"/>
        <v>3.0530453169609027E-2</v>
      </c>
      <c r="L33">
        <f t="shared" si="1"/>
        <v>6.510648428200716E-2</v>
      </c>
      <c r="N33">
        <f t="shared" si="3"/>
        <v>2.400223763385004E-3</v>
      </c>
      <c r="O33">
        <f t="shared" si="2"/>
        <v>2.0351946528980743E-3</v>
      </c>
      <c r="P33">
        <f t="shared" si="2"/>
        <v>9.6556698403669249E-5</v>
      </c>
      <c r="Q33">
        <f t="shared" si="2"/>
        <v>3.6261537029729873E-5</v>
      </c>
      <c r="R33">
        <f t="shared" si="2"/>
        <v>2.5423420483154462E-3</v>
      </c>
    </row>
    <row r="34" spans="1:18" x14ac:dyDescent="0.25">
      <c r="A34" s="27">
        <v>42110</v>
      </c>
      <c r="B34">
        <v>87.730002999999996</v>
      </c>
      <c r="C34">
        <v>200.21000699999999</v>
      </c>
      <c r="D34">
        <v>126.16999800000001</v>
      </c>
      <c r="E34">
        <v>386.040009</v>
      </c>
      <c r="F34">
        <v>206.699997</v>
      </c>
      <c r="H34">
        <f t="shared" si="0"/>
        <v>1.9103031674736926E-2</v>
      </c>
      <c r="I34">
        <f t="shared" si="1"/>
        <v>4.0206162902383248E-2</v>
      </c>
      <c r="J34">
        <f t="shared" si="1"/>
        <v>-1.8065233739415678E-2</v>
      </c>
      <c r="K34">
        <f t="shared" si="1"/>
        <v>2.8641684735314598E-2</v>
      </c>
      <c r="L34">
        <f t="shared" si="1"/>
        <v>2.9407337126343885E-2</v>
      </c>
      <c r="N34">
        <f t="shared" si="3"/>
        <v>4.673528616024885E-4</v>
      </c>
      <c r="O34">
        <f t="shared" si="2"/>
        <v>9.9455624848997313E-4</v>
      </c>
      <c r="P34">
        <f t="shared" si="2"/>
        <v>6.6785279991363265E-4</v>
      </c>
      <c r="Q34">
        <f t="shared" si="2"/>
        <v>6.2576385930349126E-5</v>
      </c>
      <c r="R34">
        <f t="shared" si="2"/>
        <v>2.1675187381177039E-4</v>
      </c>
    </row>
    <row r="35" spans="1:18" x14ac:dyDescent="0.25">
      <c r="A35" s="27">
        <v>42111</v>
      </c>
      <c r="B35">
        <v>86.93</v>
      </c>
      <c r="C35">
        <v>197.35000600000001</v>
      </c>
      <c r="D35">
        <v>124.75</v>
      </c>
      <c r="E35">
        <v>375.55999800000001</v>
      </c>
      <c r="F35">
        <v>206.78999300000001</v>
      </c>
      <c r="H35">
        <f t="shared" si="0"/>
        <v>2.9417271707595397E-2</v>
      </c>
      <c r="I35">
        <f t="shared" si="1"/>
        <v>3.8112662290746412E-2</v>
      </c>
      <c r="J35">
        <f t="shared" si="1"/>
        <v>-2.1804629966852826E-2</v>
      </c>
      <c r="K35">
        <f t="shared" si="1"/>
        <v>6.1966224915574594E-3</v>
      </c>
      <c r="L35">
        <f t="shared" si="1"/>
        <v>5.5376433725489678E-2</v>
      </c>
      <c r="N35">
        <f t="shared" si="3"/>
        <v>1.0196900179937028E-3</v>
      </c>
      <c r="O35">
        <f t="shared" si="2"/>
        <v>8.6689526967510268E-4</v>
      </c>
      <c r="P35">
        <f t="shared" si="2"/>
        <v>8.751091817306673E-4</v>
      </c>
      <c r="Q35">
        <f t="shared" si="2"/>
        <v>9.2146160075974072E-4</v>
      </c>
      <c r="R35">
        <f t="shared" si="2"/>
        <v>1.6558056677408457E-3</v>
      </c>
    </row>
    <row r="36" spans="1:18" x14ac:dyDescent="0.25">
      <c r="A36" s="27">
        <v>42114</v>
      </c>
      <c r="B36">
        <v>87.239998</v>
      </c>
      <c r="C36">
        <v>198.10000600000001</v>
      </c>
      <c r="D36">
        <v>127.599998</v>
      </c>
      <c r="E36">
        <v>389.51001000000002</v>
      </c>
      <c r="F36">
        <v>205.270004</v>
      </c>
      <c r="H36">
        <f t="shared" si="0"/>
        <v>3.1438111440800554E-2</v>
      </c>
      <c r="I36">
        <f>LN(C36/C16)</f>
        <v>2.5408420818433135E-2</v>
      </c>
      <c r="J36">
        <f>LN(D36/D16)</f>
        <v>1.3412398300783356E-2</v>
      </c>
      <c r="K36">
        <f>LN(E36/E16)</f>
        <v>2.869993856701529E-2</v>
      </c>
      <c r="L36">
        <f>LN(F36/F16)</f>
        <v>3.5655205622455471E-2</v>
      </c>
      <c r="N36">
        <f t="shared" si="3"/>
        <v>1.1528350864266797E-3</v>
      </c>
      <c r="O36">
        <f t="shared" si="2"/>
        <v>2.8018889137556777E-4</v>
      </c>
      <c r="P36">
        <f t="shared" si="2"/>
        <v>3.1750789617961395E-5</v>
      </c>
      <c r="Q36">
        <f t="shared" si="2"/>
        <v>6.1658142801371136E-5</v>
      </c>
      <c r="R36">
        <f t="shared" si="2"/>
        <v>4.3975616622092946E-4</v>
      </c>
    </row>
    <row r="37" spans="1:18" x14ac:dyDescent="0.25">
      <c r="A37" s="27">
        <v>42115</v>
      </c>
      <c r="B37">
        <v>86.879997000000003</v>
      </c>
      <c r="C37">
        <v>196.83999600000001</v>
      </c>
      <c r="D37">
        <v>126.910004</v>
      </c>
      <c r="E37">
        <v>391.17999300000002</v>
      </c>
      <c r="F37">
        <v>209.41000399999999</v>
      </c>
      <c r="H37">
        <f t="shared" ref="H37:L52" si="4">LN(B37/B17)</f>
        <v>1.6830494491710722E-2</v>
      </c>
      <c r="I37">
        <f t="shared" si="4"/>
        <v>2.510414222072983E-2</v>
      </c>
      <c r="J37">
        <f t="shared" si="4"/>
        <v>-2.3610509666309432E-3</v>
      </c>
      <c r="K37">
        <f t="shared" si="4"/>
        <v>4.1948517913133795E-2</v>
      </c>
      <c r="L37">
        <f t="shared" si="4"/>
        <v>4.7828393658447356E-2</v>
      </c>
      <c r="N37">
        <f t="shared" si="3"/>
        <v>3.7426029894054041E-4</v>
      </c>
      <c r="O37">
        <f t="shared" si="2"/>
        <v>2.7009493301031334E-4</v>
      </c>
      <c r="P37">
        <f t="shared" si="2"/>
        <v>1.0279253539954696E-4</v>
      </c>
      <c r="Q37">
        <f t="shared" si="2"/>
        <v>2.9120155487816059E-5</v>
      </c>
      <c r="R37">
        <f t="shared" si="2"/>
        <v>1.0984950414493913E-3</v>
      </c>
    </row>
    <row r="38" spans="1:18" x14ac:dyDescent="0.25">
      <c r="A38" s="27">
        <v>42116</v>
      </c>
      <c r="B38">
        <v>87.459998999999996</v>
      </c>
      <c r="C38">
        <v>198.320007</v>
      </c>
      <c r="D38">
        <v>128.61999499999999</v>
      </c>
      <c r="E38">
        <v>389.79998799999998</v>
      </c>
      <c r="F38">
        <v>219.44000199999999</v>
      </c>
      <c r="H38">
        <f t="shared" si="4"/>
        <v>3.4193377297678268E-2</v>
      </c>
      <c r="I38">
        <f t="shared" si="4"/>
        <v>3.6143605101293781E-2</v>
      </c>
      <c r="J38">
        <f t="shared" si="4"/>
        <v>1.5119108431985641E-2</v>
      </c>
      <c r="K38">
        <f t="shared" si="4"/>
        <v>4.1137356804866583E-2</v>
      </c>
      <c r="L38">
        <f t="shared" si="4"/>
        <v>8.4198253577565219E-2</v>
      </c>
      <c r="N38">
        <f t="shared" si="3"/>
        <v>1.3475280030173043E-3</v>
      </c>
      <c r="O38">
        <f t="shared" si="3"/>
        <v>7.5482221846552339E-4</v>
      </c>
      <c r="P38">
        <f t="shared" si="3"/>
        <v>5.389753463397237E-5</v>
      </c>
      <c r="Q38">
        <f t="shared" si="3"/>
        <v>2.1023585152264291E-5</v>
      </c>
      <c r="R38">
        <f t="shared" si="3"/>
        <v>4.8321144414035623E-3</v>
      </c>
    </row>
    <row r="39" spans="1:18" x14ac:dyDescent="0.25">
      <c r="A39" s="27">
        <v>42117</v>
      </c>
      <c r="B39">
        <v>87.540001000000004</v>
      </c>
      <c r="C39">
        <v>199.30999800000001</v>
      </c>
      <c r="D39">
        <v>129.66999799999999</v>
      </c>
      <c r="E39">
        <v>389.98998999999998</v>
      </c>
      <c r="F39">
        <v>218.60000600000001</v>
      </c>
      <c r="H39">
        <f t="shared" si="4"/>
        <v>3.1092991627804961E-2</v>
      </c>
      <c r="I39">
        <f t="shared" si="4"/>
        <v>6.1882834274710391E-2</v>
      </c>
      <c r="J39">
        <f t="shared" si="4"/>
        <v>4.9723746670656419E-2</v>
      </c>
      <c r="K39">
        <f t="shared" si="4"/>
        <v>5.0026856305801753E-2</v>
      </c>
      <c r="L39">
        <f t="shared" si="4"/>
        <v>0.11784023136639488</v>
      </c>
      <c r="N39">
        <f t="shared" si="3"/>
        <v>1.1295181945640926E-3</v>
      </c>
      <c r="O39">
        <f t="shared" si="3"/>
        <v>2.8316507465980848E-3</v>
      </c>
      <c r="P39">
        <f t="shared" si="3"/>
        <v>1.7594780125376325E-3</v>
      </c>
      <c r="Q39">
        <f t="shared" si="3"/>
        <v>1.8156613400363293E-4</v>
      </c>
      <c r="R39">
        <f t="shared" si="3"/>
        <v>1.0641034432871994E-2</v>
      </c>
    </row>
    <row r="40" spans="1:18" x14ac:dyDescent="0.25">
      <c r="A40" s="27">
        <v>42118</v>
      </c>
      <c r="B40">
        <v>86.970000999999996</v>
      </c>
      <c r="C40">
        <v>197.990005</v>
      </c>
      <c r="D40">
        <v>130.279999</v>
      </c>
      <c r="E40">
        <v>445.10000600000001</v>
      </c>
      <c r="F40">
        <v>218.429993</v>
      </c>
      <c r="H40">
        <f t="shared" si="4"/>
        <v>3.0944158306839279E-2</v>
      </c>
      <c r="I40">
        <f t="shared" si="4"/>
        <v>5.5825306486842398E-2</v>
      </c>
      <c r="J40">
        <f t="shared" si="4"/>
        <v>4.7470809989701004E-2</v>
      </c>
      <c r="K40">
        <f t="shared" si="4"/>
        <v>0.19198390110244182</v>
      </c>
      <c r="L40">
        <f t="shared" si="4"/>
        <v>0.13728590203406069</v>
      </c>
      <c r="N40">
        <f t="shared" si="3"/>
        <v>1.1195362745001238E-3</v>
      </c>
      <c r="O40">
        <f t="shared" si="3"/>
        <v>2.2236628206125518E-3</v>
      </c>
      <c r="P40">
        <f t="shared" si="3"/>
        <v>1.5755497761887158E-3</v>
      </c>
      <c r="Q40">
        <f t="shared" si="3"/>
        <v>2.4159011071180195E-2</v>
      </c>
      <c r="R40">
        <f t="shared" si="3"/>
        <v>1.5031020013631663E-2</v>
      </c>
    </row>
    <row r="41" spans="1:18" x14ac:dyDescent="0.25">
      <c r="A41" s="27">
        <v>42121</v>
      </c>
      <c r="B41">
        <v>87.010002</v>
      </c>
      <c r="C41">
        <v>196.520004</v>
      </c>
      <c r="D41">
        <v>132.64999399999999</v>
      </c>
      <c r="E41">
        <v>438.55999800000001</v>
      </c>
      <c r="F41">
        <v>231.550003</v>
      </c>
      <c r="H41">
        <f t="shared" si="4"/>
        <v>4.0218796614857881E-2</v>
      </c>
      <c r="I41">
        <f t="shared" si="4"/>
        <v>4.4003177440582672E-2</v>
      </c>
      <c r="J41">
        <f t="shared" si="4"/>
        <v>7.3499222429134953E-2</v>
      </c>
      <c r="K41">
        <f t="shared" si="4"/>
        <v>0.16848125844675721</v>
      </c>
      <c r="L41">
        <f t="shared" si="4"/>
        <v>0.22444002080460096</v>
      </c>
      <c r="N41">
        <f t="shared" si="3"/>
        <v>1.8262041940115912E-3</v>
      </c>
      <c r="O41">
        <f t="shared" si="3"/>
        <v>1.2484633179789524E-3</v>
      </c>
      <c r="P41">
        <f t="shared" si="3"/>
        <v>4.3193297620452908E-3</v>
      </c>
      <c r="Q41">
        <f t="shared" si="3"/>
        <v>1.7405274224878996E-2</v>
      </c>
      <c r="R41">
        <f t="shared" si="3"/>
        <v>4.3997235193018125E-2</v>
      </c>
    </row>
    <row r="42" spans="1:18" x14ac:dyDescent="0.25">
      <c r="A42" s="27">
        <v>42122</v>
      </c>
      <c r="B42">
        <v>87.800003000000004</v>
      </c>
      <c r="C42">
        <v>197.490005</v>
      </c>
      <c r="D42">
        <v>130.55999800000001</v>
      </c>
      <c r="E42">
        <v>429.30999800000001</v>
      </c>
      <c r="F42">
        <v>230.479996</v>
      </c>
      <c r="H42">
        <f t="shared" si="4"/>
        <v>2.5025880805985709E-2</v>
      </c>
      <c r="I42">
        <f t="shared" si="4"/>
        <v>3.3309819918825347E-2</v>
      </c>
      <c r="J42">
        <f t="shared" si="4"/>
        <v>3.2618740386768617E-2</v>
      </c>
      <c r="K42">
        <f t="shared" si="4"/>
        <v>0.13634718020072684</v>
      </c>
      <c r="L42">
        <f t="shared" si="4"/>
        <v>0.19014445554899428</v>
      </c>
      <c r="N42">
        <f t="shared" si="3"/>
        <v>7.5851740100942228E-4</v>
      </c>
      <c r="O42">
        <f t="shared" si="3"/>
        <v>6.0714156962325401E-4</v>
      </c>
      <c r="P42">
        <f t="shared" si="3"/>
        <v>6.1708154033210166E-4</v>
      </c>
      <c r="Q42">
        <f t="shared" si="3"/>
        <v>9.9590363805499554E-3</v>
      </c>
      <c r="R42">
        <f t="shared" si="3"/>
        <v>3.0786076118651258E-2</v>
      </c>
    </row>
    <row r="43" spans="1:18" x14ac:dyDescent="0.25">
      <c r="A43" s="27">
        <v>42123</v>
      </c>
      <c r="B43">
        <v>87.870002999999997</v>
      </c>
      <c r="C43">
        <v>198.55999800000001</v>
      </c>
      <c r="D43">
        <v>128.63999899999999</v>
      </c>
      <c r="E43">
        <v>429.36999500000002</v>
      </c>
      <c r="F43">
        <v>232.449997</v>
      </c>
      <c r="H43">
        <f t="shared" si="4"/>
        <v>3.3207227158779891E-2</v>
      </c>
      <c r="I43">
        <f t="shared" si="4"/>
        <v>5.4808930435273094E-2</v>
      </c>
      <c r="J43">
        <f t="shared" si="4"/>
        <v>3.3274488869484385E-2</v>
      </c>
      <c r="K43">
        <f t="shared" si="4"/>
        <v>0.14315635495396412</v>
      </c>
      <c r="L43">
        <f t="shared" si="4"/>
        <v>0.20814577126014253</v>
      </c>
      <c r="N43">
        <f t="shared" si="3"/>
        <v>1.2760999334397328E-3</v>
      </c>
      <c r="O43">
        <f t="shared" si="3"/>
        <v>2.1288399326622022E-3</v>
      </c>
      <c r="P43">
        <f t="shared" si="3"/>
        <v>6.5009060775533313E-4</v>
      </c>
      <c r="Q43">
        <f t="shared" si="3"/>
        <v>1.136444404523867E-2</v>
      </c>
      <c r="R43">
        <f t="shared" si="3"/>
        <v>3.7427131295617873E-2</v>
      </c>
    </row>
    <row r="44" spans="1:18" x14ac:dyDescent="0.25">
      <c r="A44" s="27">
        <v>42124</v>
      </c>
      <c r="B44">
        <v>87.370002999999997</v>
      </c>
      <c r="C44">
        <v>196.41999799999999</v>
      </c>
      <c r="D44">
        <v>125.150002</v>
      </c>
      <c r="E44">
        <v>421.77999899999998</v>
      </c>
      <c r="F44">
        <v>226.050003</v>
      </c>
      <c r="H44">
        <f t="shared" si="4"/>
        <v>3.3873970980858342E-2</v>
      </c>
      <c r="I44">
        <f t="shared" si="4"/>
        <v>2.1562662591003371E-2</v>
      </c>
      <c r="J44">
        <f t="shared" si="4"/>
        <v>7.2173688818681038E-3</v>
      </c>
      <c r="K44">
        <f t="shared" si="4"/>
        <v>0.13027836014363545</v>
      </c>
      <c r="L44">
        <f t="shared" si="4"/>
        <v>0.18649751808779635</v>
      </c>
      <c r="N44">
        <f t="shared" si="3"/>
        <v>1.324180047767009E-3</v>
      </c>
      <c r="O44">
        <f t="shared" si="3"/>
        <v>1.6623165528489503E-4</v>
      </c>
      <c r="P44">
        <f t="shared" si="3"/>
        <v>3.1387503964887907E-7</v>
      </c>
      <c r="Q44">
        <f t="shared" si="3"/>
        <v>8.7845915054956779E-3</v>
      </c>
      <c r="R44">
        <f t="shared" si="3"/>
        <v>2.9519595793597551E-2</v>
      </c>
    </row>
    <row r="45" spans="1:18" x14ac:dyDescent="0.25">
      <c r="A45" s="27">
        <v>42125</v>
      </c>
      <c r="B45">
        <v>88.849997999999999</v>
      </c>
      <c r="C45">
        <v>197.529999</v>
      </c>
      <c r="D45">
        <v>128.949997</v>
      </c>
      <c r="E45">
        <v>422.86999500000002</v>
      </c>
      <c r="F45">
        <v>226.029999</v>
      </c>
      <c r="H45">
        <f t="shared" si="4"/>
        <v>5.2567631495814261E-2</v>
      </c>
      <c r="I45">
        <f t="shared" si="4"/>
        <v>3.0741579669022048E-2</v>
      </c>
      <c r="J45">
        <f t="shared" si="4"/>
        <v>2.8554242978531198E-2</v>
      </c>
      <c r="K45">
        <f t="shared" si="4"/>
        <v>0.12749911981788004</v>
      </c>
      <c r="L45">
        <f t="shared" si="4"/>
        <v>0.16839430135467584</v>
      </c>
      <c r="N45">
        <f t="shared" si="3"/>
        <v>3.0341308638309724E-3</v>
      </c>
      <c r="O45">
        <f t="shared" si="3"/>
        <v>4.8717330049963492E-4</v>
      </c>
      <c r="P45">
        <f t="shared" si="3"/>
        <v>4.3166829512502486E-4</v>
      </c>
      <c r="Q45">
        <f t="shared" si="3"/>
        <v>8.2713406817264083E-3</v>
      </c>
      <c r="R45">
        <f t="shared" si="3"/>
        <v>2.3626598010646507E-2</v>
      </c>
    </row>
    <row r="46" spans="1:18" x14ac:dyDescent="0.25">
      <c r="A46" s="27">
        <v>42128</v>
      </c>
      <c r="B46">
        <v>89.110000999999997</v>
      </c>
      <c r="C46">
        <v>199.300003</v>
      </c>
      <c r="D46">
        <v>128.699997</v>
      </c>
      <c r="E46">
        <v>423.040009</v>
      </c>
      <c r="F46">
        <v>230.509995</v>
      </c>
      <c r="H46">
        <f t="shared" si="4"/>
        <v>4.5692108190969229E-2</v>
      </c>
      <c r="I46">
        <f t="shared" si="4"/>
        <v>3.7055471858587506E-2</v>
      </c>
      <c r="J46">
        <f t="shared" si="4"/>
        <v>1.0544905571342134E-2</v>
      </c>
      <c r="K46">
        <f t="shared" si="4"/>
        <v>0.11511545201222896</v>
      </c>
      <c r="L46">
        <f t="shared" si="4"/>
        <v>0.12659572562411708</v>
      </c>
      <c r="N46">
        <f t="shared" si="3"/>
        <v>2.3239555362137708E-3</v>
      </c>
      <c r="O46">
        <f t="shared" si="3"/>
        <v>8.057590252230247E-4</v>
      </c>
      <c r="P46">
        <f t="shared" si="3"/>
        <v>7.657900431621288E-6</v>
      </c>
      <c r="Q46">
        <f t="shared" si="3"/>
        <v>6.1721832341541747E-3</v>
      </c>
      <c r="R46">
        <f t="shared" si="3"/>
        <v>1.2524045957651437E-2</v>
      </c>
    </row>
    <row r="47" spans="1:18" x14ac:dyDescent="0.25">
      <c r="A47" s="27">
        <v>42129</v>
      </c>
      <c r="B47">
        <v>88.610000999999997</v>
      </c>
      <c r="C47">
        <v>197.28999300000001</v>
      </c>
      <c r="D47">
        <v>125.800003</v>
      </c>
      <c r="E47">
        <v>421.19000199999999</v>
      </c>
      <c r="F47">
        <v>232.949997</v>
      </c>
      <c r="H47">
        <f t="shared" si="4"/>
        <v>3.280864329856964E-2</v>
      </c>
      <c r="I47">
        <f t="shared" si="4"/>
        <v>2.5150135395007288E-2</v>
      </c>
      <c r="J47">
        <f t="shared" si="4"/>
        <v>-1.6679166396412176E-3</v>
      </c>
      <c r="K47">
        <f t="shared" si="4"/>
        <v>0.11773257870409244</v>
      </c>
      <c r="L47">
        <f t="shared" si="4"/>
        <v>0.13638707695658572</v>
      </c>
      <c r="N47">
        <f t="shared" si="3"/>
        <v>1.2477819459797059E-3</v>
      </c>
      <c r="O47">
        <f t="shared" si="3"/>
        <v>2.7160880402438207E-4</v>
      </c>
      <c r="P47">
        <f t="shared" si="3"/>
        <v>8.9218056605011408E-5</v>
      </c>
      <c r="Q47">
        <f t="shared" si="3"/>
        <v>6.5902525095655725E-3</v>
      </c>
      <c r="R47">
        <f t="shared" si="3"/>
        <v>1.4811434084908681E-2</v>
      </c>
    </row>
    <row r="48" spans="1:18" x14ac:dyDescent="0.25">
      <c r="A48" s="27">
        <v>42130</v>
      </c>
      <c r="B48">
        <v>88.190002000000007</v>
      </c>
      <c r="C48">
        <v>196.25</v>
      </c>
      <c r="D48">
        <v>125.010002</v>
      </c>
      <c r="E48">
        <v>419.10000600000001</v>
      </c>
      <c r="F48">
        <v>230.429993</v>
      </c>
      <c r="H48">
        <f t="shared" si="4"/>
        <v>4.796279479395623E-2</v>
      </c>
      <c r="I48">
        <f t="shared" si="4"/>
        <v>1.8981573574074408E-2</v>
      </c>
      <c r="J48">
        <f t="shared" si="4"/>
        <v>-4.7084880093395537E-3</v>
      </c>
      <c r="K48">
        <f t="shared" si="4"/>
        <v>9.4785365987833117E-2</v>
      </c>
      <c r="L48">
        <f t="shared" si="4"/>
        <v>0.10399682657648729</v>
      </c>
      <c r="N48">
        <f t="shared" si="3"/>
        <v>2.5480394484780722E-3</v>
      </c>
      <c r="O48">
        <f t="shared" si="3"/>
        <v>1.0633727272623536E-4</v>
      </c>
      <c r="P48">
        <f t="shared" si="3"/>
        <v>1.5590275335560999E-4</v>
      </c>
      <c r="Q48">
        <f t="shared" si="3"/>
        <v>3.3911006332208128E-3</v>
      </c>
      <c r="R48">
        <f t="shared" si="3"/>
        <v>7.976630656124405E-3</v>
      </c>
    </row>
    <row r="49" spans="1:18" x14ac:dyDescent="0.25">
      <c r="A49" s="27">
        <v>42131</v>
      </c>
      <c r="B49">
        <v>87.599997999999999</v>
      </c>
      <c r="C49">
        <v>197.38999899999999</v>
      </c>
      <c r="D49">
        <v>125.260002</v>
      </c>
      <c r="E49">
        <v>426.88000499999998</v>
      </c>
      <c r="F49">
        <v>236.800003</v>
      </c>
      <c r="H49">
        <f t="shared" si="4"/>
        <v>3.4255842905453089E-2</v>
      </c>
      <c r="I49">
        <f t="shared" si="4"/>
        <v>1.2746170385950042E-2</v>
      </c>
      <c r="J49">
        <f t="shared" si="4"/>
        <v>-1.0324895152506484E-2</v>
      </c>
      <c r="K49">
        <f t="shared" si="4"/>
        <v>0.10705901368911862</v>
      </c>
      <c r="L49">
        <f t="shared" si="4"/>
        <v>0.11967992438269287</v>
      </c>
      <c r="N49">
        <f t="shared" si="3"/>
        <v>1.3521179663710811E-3</v>
      </c>
      <c r="O49">
        <f t="shared" si="3"/>
        <v>1.6618613390263396E-5</v>
      </c>
      <c r="P49">
        <f t="shared" si="3"/>
        <v>3.2770085206828013E-4</v>
      </c>
      <c r="Q49">
        <f t="shared" si="3"/>
        <v>4.9712095806618518E-3</v>
      </c>
      <c r="R49">
        <f t="shared" si="3"/>
        <v>1.1023967403470778E-2</v>
      </c>
    </row>
    <row r="50" spans="1:18" x14ac:dyDescent="0.25">
      <c r="A50" s="27">
        <v>42132</v>
      </c>
      <c r="B50">
        <v>88.989998</v>
      </c>
      <c r="C50">
        <v>200.5</v>
      </c>
      <c r="D50">
        <v>127.620003</v>
      </c>
      <c r="E50">
        <v>433.69000199999999</v>
      </c>
      <c r="F50">
        <v>236.61000100000001</v>
      </c>
      <c r="H50">
        <f t="shared" si="4"/>
        <v>3.930612055553992E-2</v>
      </c>
      <c r="I50">
        <f t="shared" si="4"/>
        <v>2.4538016186896595E-2</v>
      </c>
      <c r="J50">
        <f t="shared" si="4"/>
        <v>4.0829594877207064E-3</v>
      </c>
      <c r="K50">
        <f t="shared" si="4"/>
        <v>0.12520928019832039</v>
      </c>
      <c r="L50">
        <f t="shared" si="4"/>
        <v>0.11502916126914704</v>
      </c>
      <c r="N50">
        <f t="shared" si="3"/>
        <v>1.7490323725943729E-3</v>
      </c>
      <c r="O50">
        <f t="shared" si="3"/>
        <v>2.5180736127802615E-4</v>
      </c>
      <c r="P50">
        <f t="shared" si="3"/>
        <v>1.3650474914643694E-5</v>
      </c>
      <c r="Q50">
        <f t="shared" si="3"/>
        <v>7.8600763654979779E-3</v>
      </c>
      <c r="R50">
        <f t="shared" si="3"/>
        <v>1.0068982485014961E-2</v>
      </c>
    </row>
    <row r="51" spans="1:18" x14ac:dyDescent="0.25">
      <c r="A51" s="27">
        <v>42135</v>
      </c>
      <c r="B51">
        <v>86.779999000000004</v>
      </c>
      <c r="C51">
        <v>201.729996</v>
      </c>
      <c r="D51">
        <v>126.32</v>
      </c>
      <c r="E51">
        <v>432.85000600000001</v>
      </c>
      <c r="F51">
        <v>239.490005</v>
      </c>
      <c r="H51">
        <f t="shared" si="4"/>
        <v>1.6732937958297476E-2</v>
      </c>
      <c r="I51">
        <f t="shared" si="4"/>
        <v>3.0960636707651916E-2</v>
      </c>
      <c r="J51">
        <f t="shared" si="4"/>
        <v>-4.1869003312506488E-3</v>
      </c>
      <c r="K51">
        <f t="shared" si="4"/>
        <v>0.12402872755788143</v>
      </c>
      <c r="L51">
        <f t="shared" si="4"/>
        <v>0.13245232543695615</v>
      </c>
      <c r="N51">
        <f t="shared" si="3"/>
        <v>3.7049519622929365E-4</v>
      </c>
      <c r="O51">
        <f t="shared" si="3"/>
        <v>4.9689134155530418E-4</v>
      </c>
      <c r="P51">
        <f t="shared" si="3"/>
        <v>1.4314961273428204E-4</v>
      </c>
      <c r="Q51">
        <f t="shared" si="3"/>
        <v>7.6521413898157781E-3</v>
      </c>
      <c r="R51">
        <f t="shared" si="3"/>
        <v>1.3869180243596766E-2</v>
      </c>
    </row>
    <row r="52" spans="1:18" x14ac:dyDescent="0.25">
      <c r="A52" s="27">
        <v>42136</v>
      </c>
      <c r="B52">
        <v>87.019997000000004</v>
      </c>
      <c r="C52">
        <v>200.529999</v>
      </c>
      <c r="D52">
        <v>125.870003</v>
      </c>
      <c r="E52">
        <v>431.01998900000001</v>
      </c>
      <c r="F52">
        <v>244.740005</v>
      </c>
      <c r="H52">
        <f t="shared" si="4"/>
        <v>4.4918015456874381E-3</v>
      </c>
      <c r="I52">
        <f t="shared" si="4"/>
        <v>1.4111963005741456E-2</v>
      </c>
      <c r="J52">
        <f t="shared" si="4"/>
        <v>-3.4104009718865058E-3</v>
      </c>
      <c r="K52">
        <f t="shared" si="4"/>
        <v>0.11262549840353445</v>
      </c>
      <c r="L52">
        <f t="shared" si="4"/>
        <v>0.16525785924224023</v>
      </c>
      <c r="N52">
        <f t="shared" si="3"/>
        <v>4.9099665641958103E-5</v>
      </c>
      <c r="O52">
        <f t="shared" si="3"/>
        <v>2.9619565109597933E-5</v>
      </c>
      <c r="P52">
        <f t="shared" si="3"/>
        <v>1.2517168794283707E-4</v>
      </c>
      <c r="Q52">
        <f t="shared" si="3"/>
        <v>5.7871454396447473E-3</v>
      </c>
      <c r="R52">
        <f t="shared" si="3"/>
        <v>2.2672233634614146E-2</v>
      </c>
    </row>
    <row r="53" spans="1:18" x14ac:dyDescent="0.25">
      <c r="A53" s="27">
        <v>42137</v>
      </c>
      <c r="B53">
        <v>86.559997999999993</v>
      </c>
      <c r="C53">
        <v>201.429993</v>
      </c>
      <c r="D53">
        <v>126.010002</v>
      </c>
      <c r="E53">
        <v>426.86999500000002</v>
      </c>
      <c r="F53">
        <v>243.179993</v>
      </c>
      <c r="H53">
        <f t="shared" ref="H53:L68" si="5">LN(B53/B33)</f>
        <v>-1.7407723128243888E-2</v>
      </c>
      <c r="I53">
        <f t="shared" si="5"/>
        <v>1.63956512429698E-3</v>
      </c>
      <c r="J53">
        <f t="shared" si="5"/>
        <v>-6.092008214983049E-3</v>
      </c>
      <c r="K53">
        <f t="shared" si="5"/>
        <v>0.10727024000685065</v>
      </c>
      <c r="L53">
        <f t="shared" si="5"/>
        <v>0.15708143362877836</v>
      </c>
      <c r="N53">
        <f t="shared" si="3"/>
        <v>2.217838552297555E-4</v>
      </c>
      <c r="O53">
        <f t="shared" si="3"/>
        <v>4.942106739348575E-5</v>
      </c>
      <c r="P53">
        <f t="shared" si="3"/>
        <v>1.9236643145882786E-4</v>
      </c>
      <c r="Q53">
        <f t="shared" si="3"/>
        <v>5.0010399828974957E-3</v>
      </c>
      <c r="R53">
        <f t="shared" si="3"/>
        <v>2.0276789414529216E-2</v>
      </c>
    </row>
    <row r="54" spans="1:18" x14ac:dyDescent="0.25">
      <c r="A54" s="27">
        <v>42138</v>
      </c>
      <c r="B54">
        <v>86.970000999999996</v>
      </c>
      <c r="C54">
        <v>202.61999499999999</v>
      </c>
      <c r="D54">
        <v>128.949997</v>
      </c>
      <c r="E54">
        <v>432.27999899999998</v>
      </c>
      <c r="F54">
        <v>244.10000600000001</v>
      </c>
      <c r="H54">
        <f t="shared" si="5"/>
        <v>-8.7007072362285005E-3</v>
      </c>
      <c r="I54">
        <f t="shared" si="5"/>
        <v>1.1965428301900264E-2</v>
      </c>
      <c r="J54">
        <f t="shared" si="5"/>
        <v>2.179452097450103E-2</v>
      </c>
      <c r="K54">
        <f t="shared" si="5"/>
        <v>0.11313250976906819</v>
      </c>
      <c r="L54">
        <f t="shared" si="5"/>
        <v>0.16630954980506993</v>
      </c>
      <c r="N54">
        <f t="shared" si="3"/>
        <v>3.8259091807176066E-5</v>
      </c>
      <c r="O54">
        <f t="shared" si="3"/>
        <v>1.0862635606880615E-5</v>
      </c>
      <c r="P54">
        <f t="shared" si="3"/>
        <v>1.964736699417582E-4</v>
      </c>
      <c r="Q54">
        <f t="shared" si="3"/>
        <v>5.8645425453781102E-3</v>
      </c>
      <c r="R54">
        <f t="shared" si="3"/>
        <v>2.2990052130945536E-2</v>
      </c>
    </row>
    <row r="55" spans="1:18" x14ac:dyDescent="0.25">
      <c r="A55" s="27">
        <v>42139</v>
      </c>
      <c r="B55">
        <v>87.349997999999999</v>
      </c>
      <c r="C55">
        <v>202.970001</v>
      </c>
      <c r="D55">
        <v>128.770004</v>
      </c>
      <c r="E55">
        <v>426</v>
      </c>
      <c r="F55">
        <v>248.83999600000001</v>
      </c>
      <c r="H55">
        <f t="shared" si="5"/>
        <v>4.8198165926983446E-3</v>
      </c>
      <c r="I55">
        <f t="shared" si="5"/>
        <v>2.8079357284678322E-2</v>
      </c>
      <c r="J55">
        <f t="shared" si="5"/>
        <v>3.1716163717199777E-2</v>
      </c>
      <c r="K55">
        <f t="shared" si="5"/>
        <v>0.12602110620440454</v>
      </c>
      <c r="L55">
        <f t="shared" si="5"/>
        <v>0.18510635185732974</v>
      </c>
      <c r="N55">
        <f t="shared" si="3"/>
        <v>5.3804138060230805E-5</v>
      </c>
      <c r="O55">
        <f t="shared" si="3"/>
        <v>3.7673956953722105E-4</v>
      </c>
      <c r="P55">
        <f t="shared" si="3"/>
        <v>5.7305414345208542E-4</v>
      </c>
      <c r="Q55">
        <f t="shared" si="3"/>
        <v>8.0046836598489796E-3</v>
      </c>
      <c r="R55">
        <f t="shared" si="3"/>
        <v>2.9043491150153752E-2</v>
      </c>
    </row>
    <row r="56" spans="1:18" x14ac:dyDescent="0.25">
      <c r="A56" s="27">
        <v>42142</v>
      </c>
      <c r="B56">
        <v>86.849997999999999</v>
      </c>
      <c r="C56">
        <v>204.66000399999999</v>
      </c>
      <c r="D56">
        <v>130.19000199999999</v>
      </c>
      <c r="E56">
        <v>425.23998999999998</v>
      </c>
      <c r="F56">
        <v>248.75</v>
      </c>
      <c r="H56">
        <f t="shared" si="5"/>
        <v>-4.4804487492602456E-3</v>
      </c>
      <c r="I56">
        <f t="shared" si="5"/>
        <v>3.2578101210981467E-2</v>
      </c>
      <c r="J56">
        <f t="shared" si="5"/>
        <v>2.0094582034760333E-2</v>
      </c>
      <c r="K56">
        <f t="shared" si="5"/>
        <v>8.7764127308807671E-2</v>
      </c>
      <c r="L56">
        <f t="shared" si="5"/>
        <v>0.19212217082308494</v>
      </c>
      <c r="N56">
        <f t="shared" si="3"/>
        <v>3.8617553199528251E-6</v>
      </c>
      <c r="O56">
        <f t="shared" si="3"/>
        <v>5.7161752851543396E-4</v>
      </c>
      <c r="P56">
        <f t="shared" si="3"/>
        <v>1.517076917363554E-4</v>
      </c>
      <c r="Q56">
        <f t="shared" si="3"/>
        <v>2.6226606300305162E-3</v>
      </c>
      <c r="R56">
        <f t="shared" si="3"/>
        <v>3.1484005793247012E-2</v>
      </c>
    </row>
    <row r="57" spans="1:18" x14ac:dyDescent="0.25">
      <c r="A57" s="27">
        <v>42143</v>
      </c>
      <c r="B57">
        <v>86.989998</v>
      </c>
      <c r="C57">
        <v>205.39999399999999</v>
      </c>
      <c r="D57">
        <v>130.070007</v>
      </c>
      <c r="E57">
        <v>421.709991</v>
      </c>
      <c r="F57">
        <v>247.13999899999999</v>
      </c>
      <c r="H57">
        <f t="shared" si="5"/>
        <v>1.2653248730628039E-3</v>
      </c>
      <c r="I57">
        <f t="shared" si="5"/>
        <v>4.256807260645791E-2</v>
      </c>
      <c r="J57">
        <f t="shared" si="5"/>
        <v>2.4594615552351949E-2</v>
      </c>
      <c r="K57">
        <f t="shared" si="5"/>
        <v>7.5150058455307561E-2</v>
      </c>
      <c r="L57">
        <f t="shared" si="5"/>
        <v>0.16566090174040962</v>
      </c>
      <c r="N57">
        <f t="shared" si="3"/>
        <v>1.4293228870240887E-5</v>
      </c>
      <c r="O57">
        <f t="shared" si="3"/>
        <v>1.1491080023511894E-3</v>
      </c>
      <c r="P57">
        <f t="shared" si="3"/>
        <v>2.828115277863629E-4</v>
      </c>
      <c r="Q57">
        <f t="shared" si="3"/>
        <v>1.4897940226425866E-3</v>
      </c>
      <c r="R57">
        <f t="shared" si="3"/>
        <v>2.2793770728224864E-2</v>
      </c>
    </row>
    <row r="58" spans="1:18" x14ac:dyDescent="0.25">
      <c r="A58" s="27">
        <v>42144</v>
      </c>
      <c r="B58">
        <v>87.129997000000003</v>
      </c>
      <c r="C58">
        <v>205.08000200000001</v>
      </c>
      <c r="D58">
        <v>130.05999800000001</v>
      </c>
      <c r="E58">
        <v>423.85998499999999</v>
      </c>
      <c r="F58">
        <v>244.35000600000001</v>
      </c>
      <c r="H58">
        <f t="shared" si="5"/>
        <v>-3.7803127390907535E-3</v>
      </c>
      <c r="I58">
        <f t="shared" si="5"/>
        <v>3.3518233644366638E-2</v>
      </c>
      <c r="J58">
        <f t="shared" si="5"/>
        <v>1.113358523097454E-2</v>
      </c>
      <c r="K58">
        <f t="shared" si="5"/>
        <v>8.3769420350941939E-2</v>
      </c>
      <c r="L58">
        <f t="shared" si="5"/>
        <v>0.10752279252764894</v>
      </c>
      <c r="N58">
        <f t="shared" si="3"/>
        <v>1.6002222844541533E-6</v>
      </c>
      <c r="O58">
        <f t="shared" si="3"/>
        <v>6.1745573554167763E-4</v>
      </c>
      <c r="P58">
        <f t="shared" si="3"/>
        <v>1.1262540223970716E-5</v>
      </c>
      <c r="Q58">
        <f t="shared" si="3"/>
        <v>2.229465096775185E-3</v>
      </c>
      <c r="R58">
        <f t="shared" si="3"/>
        <v>8.6188851279582791E-3</v>
      </c>
    </row>
    <row r="59" spans="1:18" x14ac:dyDescent="0.25">
      <c r="A59" s="27">
        <v>42145</v>
      </c>
      <c r="B59">
        <v>87.209998999999996</v>
      </c>
      <c r="C59">
        <v>204.949997</v>
      </c>
      <c r="D59">
        <v>131.38999899999999</v>
      </c>
      <c r="E59">
        <v>431.63000499999998</v>
      </c>
      <c r="F59">
        <v>245.61999499999999</v>
      </c>
      <c r="H59">
        <f t="shared" si="5"/>
        <v>-3.7768514137793961E-3</v>
      </c>
      <c r="I59">
        <f t="shared" si="5"/>
        <v>2.7904640772603198E-2</v>
      </c>
      <c r="J59">
        <f t="shared" si="5"/>
        <v>1.3177245905776592E-2</v>
      </c>
      <c r="K59">
        <f t="shared" si="5"/>
        <v>0.10144767922916777</v>
      </c>
      <c r="L59">
        <f t="shared" si="5"/>
        <v>0.11654200263575892</v>
      </c>
      <c r="N59">
        <f t="shared" si="3"/>
        <v>1.5914771196196792E-6</v>
      </c>
      <c r="O59">
        <f t="shared" si="3"/>
        <v>3.6998767718430782E-4</v>
      </c>
      <c r="P59">
        <f t="shared" si="3"/>
        <v>2.915602040721558E-5</v>
      </c>
      <c r="Q59">
        <f t="shared" si="3"/>
        <v>4.2114221236320684E-3</v>
      </c>
      <c r="R59">
        <f t="shared" si="3"/>
        <v>1.037488124934241E-2</v>
      </c>
    </row>
    <row r="60" spans="1:18" x14ac:dyDescent="0.25">
      <c r="A60" s="27">
        <v>42146</v>
      </c>
      <c r="B60">
        <v>86.519997000000004</v>
      </c>
      <c r="C60">
        <v>207.800003</v>
      </c>
      <c r="D60">
        <v>132.53999300000001</v>
      </c>
      <c r="E60">
        <v>427.63000499999998</v>
      </c>
      <c r="F60">
        <v>247.729996</v>
      </c>
      <c r="H60">
        <f t="shared" si="5"/>
        <v>-5.1876766890977888E-3</v>
      </c>
      <c r="I60">
        <f t="shared" si="5"/>
        <v>4.8359543479677997E-2</v>
      </c>
      <c r="J60">
        <f t="shared" si="5"/>
        <v>1.7198461113577333E-2</v>
      </c>
      <c r="K60">
        <f t="shared" si="5"/>
        <v>-4.0040642092585808E-2</v>
      </c>
      <c r="L60">
        <f t="shared" si="5"/>
        <v>0.12587386223822519</v>
      </c>
      <c r="N60">
        <f t="shared" si="3"/>
        <v>7.1415233445948748E-6</v>
      </c>
      <c r="O60">
        <f t="shared" si="3"/>
        <v>1.5752934367813103E-3</v>
      </c>
      <c r="P60">
        <f t="shared" si="3"/>
        <v>8.8752352816493828E-5</v>
      </c>
      <c r="Q60">
        <f t="shared" si="3"/>
        <v>5.8664647589808322E-3</v>
      </c>
      <c r="R60">
        <f t="shared" si="3"/>
        <v>1.2362998305114602E-2</v>
      </c>
    </row>
    <row r="61" spans="1:18" x14ac:dyDescent="0.25">
      <c r="A61" s="27">
        <v>42150</v>
      </c>
      <c r="B61">
        <v>85.349997999999999</v>
      </c>
      <c r="C61">
        <v>206.38000500000001</v>
      </c>
      <c r="D61">
        <v>129.61999499999999</v>
      </c>
      <c r="E61">
        <v>425.47000100000002</v>
      </c>
      <c r="F61">
        <v>247.46000699999999</v>
      </c>
      <c r="H61">
        <f t="shared" si="5"/>
        <v>-1.9262651756270434E-2</v>
      </c>
      <c r="I61">
        <f t="shared" si="5"/>
        <v>4.8954926260112074E-2</v>
      </c>
      <c r="J61">
        <f t="shared" si="5"/>
        <v>-2.3106980926659502E-2</v>
      </c>
      <c r="K61">
        <f t="shared" si="5"/>
        <v>-3.0302185403836654E-2</v>
      </c>
      <c r="L61">
        <f t="shared" si="5"/>
        <v>6.6453135190303339E-2</v>
      </c>
      <c r="N61">
        <f t="shared" si="3"/>
        <v>2.8047332820521463E-4</v>
      </c>
      <c r="O61">
        <f t="shared" si="3"/>
        <v>1.6229093625969079E-3</v>
      </c>
      <c r="P61">
        <f t="shared" si="3"/>
        <v>9.5385822843980898E-4</v>
      </c>
      <c r="Q61">
        <f t="shared" si="3"/>
        <v>4.4695099817029403E-3</v>
      </c>
      <c r="R61">
        <f t="shared" si="3"/>
        <v>2.679956218750207E-3</v>
      </c>
    </row>
    <row r="62" spans="1:18" x14ac:dyDescent="0.25">
      <c r="A62" s="27">
        <v>42151</v>
      </c>
      <c r="B62">
        <v>85.110000999999997</v>
      </c>
      <c r="C62">
        <v>209.05999800000001</v>
      </c>
      <c r="D62">
        <v>132.03999300000001</v>
      </c>
      <c r="E62">
        <v>431.42001299999998</v>
      </c>
      <c r="F62">
        <v>247.429993</v>
      </c>
      <c r="H62">
        <f t="shared" si="5"/>
        <v>-3.1116985571265136E-2</v>
      </c>
      <c r="I62">
        <f t="shared" si="5"/>
        <v>5.6933307072297157E-2</v>
      </c>
      <c r="J62">
        <f t="shared" si="5"/>
        <v>1.127197807358352E-2</v>
      </c>
      <c r="K62">
        <f t="shared" si="5"/>
        <v>4.9028596650518685E-3</v>
      </c>
      <c r="L62">
        <f t="shared" si="5"/>
        <v>7.0963612010436911E-2</v>
      </c>
      <c r="N62">
        <f t="shared" si="3"/>
        <v>8.1805562740017677E-4</v>
      </c>
      <c r="O62">
        <f t="shared" si="3"/>
        <v>2.3293876376015072E-3</v>
      </c>
      <c r="P62">
        <f t="shared" si="3"/>
        <v>1.2210577489110592E-5</v>
      </c>
      <c r="Q62">
        <f t="shared" si="3"/>
        <v>1.0016812804707427E-3</v>
      </c>
      <c r="R62">
        <f t="shared" si="3"/>
        <v>3.1672999961910712E-3</v>
      </c>
    </row>
    <row r="63" spans="1:18" x14ac:dyDescent="0.25">
      <c r="A63" s="27">
        <v>42152</v>
      </c>
      <c r="B63">
        <v>85.110000999999997</v>
      </c>
      <c r="C63">
        <v>208.479996</v>
      </c>
      <c r="D63">
        <v>131.779999</v>
      </c>
      <c r="E63">
        <v>426.57000699999998</v>
      </c>
      <c r="F63">
        <v>251.449997</v>
      </c>
      <c r="H63">
        <f t="shared" si="5"/>
        <v>-3.1913934410726104E-2</v>
      </c>
      <c r="I63">
        <f t="shared" si="5"/>
        <v>4.8751782806267158E-2</v>
      </c>
      <c r="J63">
        <f t="shared" si="5"/>
        <v>2.4116060240244666E-2</v>
      </c>
      <c r="K63">
        <f t="shared" si="5"/>
        <v>-6.5425099448779642E-3</v>
      </c>
      <c r="L63">
        <f t="shared" si="5"/>
        <v>7.856901545657996E-2</v>
      </c>
      <c r="N63">
        <f t="shared" si="3"/>
        <v>8.6427889308258999E-4</v>
      </c>
      <c r="O63">
        <f t="shared" si="3"/>
        <v>1.6065832198958164E-3</v>
      </c>
      <c r="P63">
        <f t="shared" si="3"/>
        <v>2.6694481250196309E-4</v>
      </c>
      <c r="Q63">
        <f t="shared" si="3"/>
        <v>1.8571547562018732E-3</v>
      </c>
      <c r="R63">
        <f t="shared" si="3"/>
        <v>4.0811876662506146E-3</v>
      </c>
    </row>
    <row r="64" spans="1:18" x14ac:dyDescent="0.25">
      <c r="A64" s="27">
        <v>42153</v>
      </c>
      <c r="B64">
        <v>85.199996999999996</v>
      </c>
      <c r="C64">
        <v>206.19000199999999</v>
      </c>
      <c r="D64">
        <v>130.279999</v>
      </c>
      <c r="E64">
        <v>429.23001099999999</v>
      </c>
      <c r="F64">
        <v>250.800003</v>
      </c>
      <c r="H64">
        <f t="shared" si="5"/>
        <v>-2.5150610022729645E-2</v>
      </c>
      <c r="I64">
        <f t="shared" si="5"/>
        <v>4.8542869954049293E-2</v>
      </c>
      <c r="J64">
        <f t="shared" si="5"/>
        <v>4.0172938873651323E-2</v>
      </c>
      <c r="K64">
        <f t="shared" si="5"/>
        <v>1.750908271209033E-2</v>
      </c>
      <c r="L64">
        <f t="shared" si="5"/>
        <v>0.10389959370847382</v>
      </c>
      <c r="N64">
        <f t="shared" si="3"/>
        <v>5.123566345280287E-4</v>
      </c>
      <c r="O64">
        <f t="shared" si="3"/>
        <v>1.5898794886118066E-3</v>
      </c>
      <c r="P64">
        <f t="shared" si="3"/>
        <v>1.0494570478073904E-3</v>
      </c>
      <c r="Q64">
        <f t="shared" si="3"/>
        <v>3.62640639048818E-4</v>
      </c>
      <c r="R64">
        <f t="shared" si="3"/>
        <v>7.9592719894652462E-3</v>
      </c>
    </row>
    <row r="65" spans="1:18" x14ac:dyDescent="0.25">
      <c r="A65" s="27">
        <v>42156</v>
      </c>
      <c r="B65">
        <v>85.129997000000003</v>
      </c>
      <c r="C65">
        <v>207.80999800000001</v>
      </c>
      <c r="D65">
        <v>130.53999300000001</v>
      </c>
      <c r="E65">
        <v>430.92001299999998</v>
      </c>
      <c r="F65">
        <v>249.449997</v>
      </c>
      <c r="H65">
        <f t="shared" si="5"/>
        <v>-4.2770067435067734E-2</v>
      </c>
      <c r="I65">
        <f t="shared" si="5"/>
        <v>5.073372460106048E-2</v>
      </c>
      <c r="J65">
        <f t="shared" si="5"/>
        <v>1.2254930521137427E-2</v>
      </c>
      <c r="K65">
        <f t="shared" si="5"/>
        <v>1.8857696812005522E-2</v>
      </c>
      <c r="L65">
        <f t="shared" si="5"/>
        <v>9.8590752879282414E-2</v>
      </c>
      <c r="N65">
        <f t="shared" si="3"/>
        <v>1.6204451892193068E-3</v>
      </c>
      <c r="O65">
        <f t="shared" si="3"/>
        <v>1.7693925108849824E-3</v>
      </c>
      <c r="P65">
        <f t="shared" si="3"/>
        <v>2.0046359656093299E-5</v>
      </c>
      <c r="Q65">
        <f t="shared" si="3"/>
        <v>3.1309574320260818E-4</v>
      </c>
      <c r="R65">
        <f t="shared" si="3"/>
        <v>7.0402019435521672E-3</v>
      </c>
    </row>
    <row r="66" spans="1:18" x14ac:dyDescent="0.25">
      <c r="A66" s="27">
        <v>42157</v>
      </c>
      <c r="B66">
        <v>85.139999000000003</v>
      </c>
      <c r="C66">
        <v>206.429993</v>
      </c>
      <c r="D66">
        <v>129.96000699999999</v>
      </c>
      <c r="E66">
        <v>430.98998999999998</v>
      </c>
      <c r="F66">
        <v>248.35000600000001</v>
      </c>
      <c r="H66">
        <f t="shared" si="5"/>
        <v>-4.5574624192067766E-2</v>
      </c>
      <c r="I66">
        <f t="shared" si="5"/>
        <v>3.515009570126431E-2</v>
      </c>
      <c r="J66">
        <f t="shared" si="5"/>
        <v>9.7426733715675878E-3</v>
      </c>
      <c r="K66">
        <f t="shared" si="5"/>
        <v>1.8618106278186705E-2</v>
      </c>
      <c r="L66">
        <f t="shared" si="5"/>
        <v>7.4544841960258498E-2</v>
      </c>
      <c r="N66">
        <f t="shared" si="3"/>
        <v>1.8541042103700244E-3</v>
      </c>
      <c r="O66">
        <f t="shared" si="3"/>
        <v>7.0121786910234366E-4</v>
      </c>
      <c r="P66">
        <f t="shared" si="3"/>
        <v>3.8614567650282892E-6</v>
      </c>
      <c r="Q66">
        <f t="shared" si="3"/>
        <v>3.2163202181935782E-4</v>
      </c>
      <c r="R66">
        <f t="shared" si="3"/>
        <v>3.5832196402374914E-3</v>
      </c>
    </row>
    <row r="67" spans="1:18" x14ac:dyDescent="0.25">
      <c r="A67" s="27">
        <v>42158</v>
      </c>
      <c r="B67">
        <v>84.949996999999996</v>
      </c>
      <c r="C67">
        <v>208.28999300000001</v>
      </c>
      <c r="D67">
        <v>130.11999499999999</v>
      </c>
      <c r="E67">
        <v>436.58999599999999</v>
      </c>
      <c r="F67">
        <v>248.990005</v>
      </c>
      <c r="H67">
        <f t="shared" si="5"/>
        <v>-4.2181916541569622E-2</v>
      </c>
      <c r="I67">
        <f t="shared" si="5"/>
        <v>5.4256613800187772E-2</v>
      </c>
      <c r="J67">
        <f t="shared" si="5"/>
        <v>3.3763695065364988E-2</v>
      </c>
      <c r="K67">
        <f t="shared" si="5"/>
        <v>3.5910487395406122E-2</v>
      </c>
      <c r="L67">
        <f t="shared" si="5"/>
        <v>6.6588929712299169E-2</v>
      </c>
      <c r="N67">
        <f t="shared" si="3"/>
        <v>1.5734393720714273E-3</v>
      </c>
      <c r="O67">
        <f t="shared" si="3"/>
        <v>2.0781779214919024E-3</v>
      </c>
      <c r="P67">
        <f t="shared" si="3"/>
        <v>6.7527638839036353E-4</v>
      </c>
      <c r="Q67">
        <f t="shared" si="3"/>
        <v>4.1180595163871659E-7</v>
      </c>
      <c r="R67">
        <f t="shared" si="3"/>
        <v>2.6940343602611188E-3</v>
      </c>
    </row>
    <row r="68" spans="1:18" x14ac:dyDescent="0.25">
      <c r="A68" s="27">
        <v>42159</v>
      </c>
      <c r="B68">
        <v>84.220000999999996</v>
      </c>
      <c r="C68">
        <v>208.86999499999999</v>
      </c>
      <c r="D68">
        <v>129.36000100000001</v>
      </c>
      <c r="E68">
        <v>430.77999899999998</v>
      </c>
      <c r="F68">
        <v>245.91999799999999</v>
      </c>
      <c r="H68">
        <f t="shared" si="5"/>
        <v>-4.6061165970951591E-2</v>
      </c>
      <c r="I68">
        <f t="shared" si="5"/>
        <v>6.2322668266372637E-2</v>
      </c>
      <c r="J68">
        <f t="shared" si="5"/>
        <v>3.4205472898024558E-2</v>
      </c>
      <c r="K68">
        <f t="shared" si="5"/>
        <v>2.7487947380420538E-2</v>
      </c>
      <c r="L68">
        <f t="shared" si="5"/>
        <v>6.5059173356848785E-2</v>
      </c>
      <c r="N68">
        <f t="shared" si="3"/>
        <v>1.896241240211864E-3</v>
      </c>
      <c r="O68">
        <f t="shared" si="3"/>
        <v>2.8786541992249408E-3</v>
      </c>
      <c r="P68">
        <f t="shared" si="3"/>
        <v>6.9843170483585603E-4</v>
      </c>
      <c r="Q68">
        <f t="shared" si="3"/>
        <v>8.2160829298671929E-5</v>
      </c>
      <c r="R68">
        <f t="shared" si="3"/>
        <v>2.5375732975147906E-3</v>
      </c>
    </row>
    <row r="69" spans="1:18" x14ac:dyDescent="0.25">
      <c r="A69" s="27">
        <v>42160</v>
      </c>
      <c r="B69">
        <v>84.279999000000004</v>
      </c>
      <c r="C69">
        <v>210.449997</v>
      </c>
      <c r="D69">
        <v>128.64999399999999</v>
      </c>
      <c r="E69">
        <v>426.95001200000002</v>
      </c>
      <c r="F69">
        <v>249.13999899999999</v>
      </c>
      <c r="H69">
        <f t="shared" ref="H69:L84" si="6">LN(B69/B49)</f>
        <v>-3.8636398040518147E-2</v>
      </c>
      <c r="I69">
        <f t="shared" si="6"/>
        <v>6.4066618872628808E-2</v>
      </c>
      <c r="J69">
        <f t="shared" si="6"/>
        <v>2.670389902553072E-2</v>
      </c>
      <c r="K69">
        <f t="shared" si="6"/>
        <v>1.6398345985280108E-4</v>
      </c>
      <c r="L69">
        <f t="shared" si="6"/>
        <v>5.0799067765369701E-2</v>
      </c>
      <c r="N69">
        <f t="shared" si="3"/>
        <v>1.3047327258126752E-3</v>
      </c>
      <c r="O69">
        <f t="shared" si="3"/>
        <v>3.06883224492059E-3</v>
      </c>
      <c r="P69">
        <f t="shared" si="3"/>
        <v>3.5820424975828809E-4</v>
      </c>
      <c r="Q69">
        <f t="shared" si="3"/>
        <v>1.3241029201864071E-3</v>
      </c>
      <c r="R69">
        <f t="shared" si="3"/>
        <v>1.304237329778301E-3</v>
      </c>
    </row>
    <row r="70" spans="1:18" x14ac:dyDescent="0.25">
      <c r="A70" s="27">
        <v>42163</v>
      </c>
      <c r="B70">
        <v>84.849997999999999</v>
      </c>
      <c r="C70">
        <v>209.78999300000001</v>
      </c>
      <c r="D70">
        <v>127.800003</v>
      </c>
      <c r="E70">
        <v>423.5</v>
      </c>
      <c r="F70">
        <v>256.290009</v>
      </c>
      <c r="H70">
        <f t="shared" si="6"/>
        <v>-4.7639013285107862E-2</v>
      </c>
      <c r="I70">
        <f t="shared" si="6"/>
        <v>4.529275027056083E-2</v>
      </c>
      <c r="J70">
        <f t="shared" si="6"/>
        <v>1.4094434701248234E-3</v>
      </c>
      <c r="K70">
        <f t="shared" si="6"/>
        <v>-2.377648368201582E-2</v>
      </c>
      <c r="L70">
        <f t="shared" si="6"/>
        <v>7.9896430643732669E-2</v>
      </c>
      <c r="N70">
        <f t="shared" si="3"/>
        <v>2.0361482541005945E-3</v>
      </c>
      <c r="O70">
        <f t="shared" si="3"/>
        <v>1.3412568182125093E-3</v>
      </c>
      <c r="P70">
        <f t="shared" si="3"/>
        <v>4.0553600981445283E-5</v>
      </c>
      <c r="Q70">
        <f t="shared" si="3"/>
        <v>3.6395510980945615E-3</v>
      </c>
      <c r="R70">
        <f t="shared" si="3"/>
        <v>4.252551342457409E-3</v>
      </c>
    </row>
    <row r="71" spans="1:18" x14ac:dyDescent="0.25">
      <c r="A71" s="27">
        <v>42164</v>
      </c>
      <c r="B71">
        <v>84.580001999999993</v>
      </c>
      <c r="C71">
        <v>209.020004</v>
      </c>
      <c r="D71">
        <v>127.41999800000001</v>
      </c>
      <c r="E71">
        <v>425.48001099999999</v>
      </c>
      <c r="F71">
        <v>256</v>
      </c>
      <c r="H71">
        <f t="shared" si="6"/>
        <v>-2.5678313156217936E-2</v>
      </c>
      <c r="I71">
        <f t="shared" si="6"/>
        <v>3.5499810485506642E-2</v>
      </c>
      <c r="J71">
        <f t="shared" si="6"/>
        <v>8.6703310448323009E-3</v>
      </c>
      <c r="K71">
        <f t="shared" si="6"/>
        <v>-1.7173292286779777E-2</v>
      </c>
      <c r="L71">
        <f t="shared" si="6"/>
        <v>6.6665761276047078E-2</v>
      </c>
      <c r="N71">
        <f t="shared" si="3"/>
        <v>5.3652453860034393E-4</v>
      </c>
      <c r="O71">
        <f t="shared" si="3"/>
        <v>7.1986142728019563E-4</v>
      </c>
      <c r="P71">
        <f t="shared" si="3"/>
        <v>7.9694300945528211E-7</v>
      </c>
      <c r="Q71">
        <f t="shared" si="3"/>
        <v>2.8864294327439277E-3</v>
      </c>
      <c r="R71">
        <f t="shared" si="3"/>
        <v>2.7020160078557484E-3</v>
      </c>
    </row>
    <row r="72" spans="1:18" x14ac:dyDescent="0.25">
      <c r="A72" s="27">
        <v>42165</v>
      </c>
      <c r="B72">
        <v>85.209998999999996</v>
      </c>
      <c r="C72">
        <v>213.13000500000001</v>
      </c>
      <c r="D72">
        <v>128.88000500000001</v>
      </c>
      <c r="E72">
        <v>430.76998900000001</v>
      </c>
      <c r="F72">
        <v>250.699997</v>
      </c>
      <c r="H72">
        <f t="shared" si="6"/>
        <v>-2.1019156713547423E-2</v>
      </c>
      <c r="I72">
        <f t="shared" si="6"/>
        <v>6.0938475130850094E-2</v>
      </c>
      <c r="J72">
        <f t="shared" si="6"/>
        <v>2.3632125526969527E-2</v>
      </c>
      <c r="K72">
        <f t="shared" si="6"/>
        <v>-5.8018777984182774E-4</v>
      </c>
      <c r="L72">
        <f t="shared" si="6"/>
        <v>2.4060550210388061E-2</v>
      </c>
      <c r="N72">
        <f t="shared" si="3"/>
        <v>3.4239220210925268E-4</v>
      </c>
      <c r="O72">
        <f t="shared" si="3"/>
        <v>2.7320377086832996E-3</v>
      </c>
      <c r="P72">
        <f t="shared" si="3"/>
        <v>2.5136552310174516E-4</v>
      </c>
      <c r="Q72">
        <f t="shared" si="3"/>
        <v>1.3788148520688778E-3</v>
      </c>
      <c r="R72">
        <f t="shared" si="3"/>
        <v>8.7903911493835977E-5</v>
      </c>
    </row>
    <row r="73" spans="1:18" x14ac:dyDescent="0.25">
      <c r="A73" s="27">
        <v>42166</v>
      </c>
      <c r="B73">
        <v>85.089995999999999</v>
      </c>
      <c r="C73">
        <v>213.94000199999999</v>
      </c>
      <c r="D73">
        <v>128.58999600000001</v>
      </c>
      <c r="E73">
        <v>432.97000100000002</v>
      </c>
      <c r="F73">
        <v>251.41000399999999</v>
      </c>
      <c r="H73">
        <f t="shared" si="6"/>
        <v>-1.712831914039499E-2</v>
      </c>
      <c r="I73">
        <f t="shared" si="6"/>
        <v>6.0253719487594649E-2</v>
      </c>
      <c r="J73">
        <f t="shared" si="6"/>
        <v>2.0267732422371332E-2</v>
      </c>
      <c r="K73">
        <f t="shared" si="6"/>
        <v>1.4188938334660185E-2</v>
      </c>
      <c r="L73">
        <f t="shared" si="6"/>
        <v>3.3283207439723843E-2</v>
      </c>
      <c r="N73">
        <f t="shared" si="3"/>
        <v>2.1353992471514815E-4</v>
      </c>
      <c r="O73">
        <f t="shared" si="3"/>
        <v>2.660923753091586E-3</v>
      </c>
      <c r="P73">
        <f t="shared" si="3"/>
        <v>1.5600304823367692E-4</v>
      </c>
      <c r="Q73">
        <f t="shared" si="3"/>
        <v>5.0011585163618473E-4</v>
      </c>
      <c r="R73">
        <f t="shared" si="3"/>
        <v>3.458992110094651E-4</v>
      </c>
    </row>
    <row r="74" spans="1:18" x14ac:dyDescent="0.25">
      <c r="A74" s="27">
        <v>42167</v>
      </c>
      <c r="B74">
        <v>84.019997000000004</v>
      </c>
      <c r="C74">
        <v>213.05999800000001</v>
      </c>
      <c r="D74">
        <v>127.16999800000001</v>
      </c>
      <c r="E74">
        <v>429.92001299999998</v>
      </c>
      <c r="F74">
        <v>250.69000199999999</v>
      </c>
      <c r="H74">
        <f t="shared" si="6"/>
        <v>-3.4508413064440427E-2</v>
      </c>
      <c r="I74">
        <f t="shared" si="6"/>
        <v>5.0241527847228191E-2</v>
      </c>
      <c r="J74">
        <f t="shared" si="6"/>
        <v>-1.3899950756846398E-2</v>
      </c>
      <c r="K74">
        <f t="shared" si="6"/>
        <v>-5.4743490162849316E-3</v>
      </c>
      <c r="L74">
        <f t="shared" si="6"/>
        <v>2.6639122054939877E-2</v>
      </c>
      <c r="N74">
        <f t="shared" si="3"/>
        <v>1.0235583997490229E-3</v>
      </c>
      <c r="O74">
        <f t="shared" si="3"/>
        <v>1.72822709475501E-3</v>
      </c>
      <c r="P74">
        <f t="shared" si="3"/>
        <v>4.699168310930271E-4</v>
      </c>
      <c r="Q74">
        <f t="shared" si="3"/>
        <v>1.7662315350688586E-3</v>
      </c>
      <c r="R74">
        <f t="shared" si="3"/>
        <v>1.4290482061768257E-4</v>
      </c>
    </row>
    <row r="75" spans="1:18" x14ac:dyDescent="0.25">
      <c r="A75" s="27">
        <v>42170</v>
      </c>
      <c r="B75">
        <v>83.720000999999996</v>
      </c>
      <c r="C75">
        <v>211.759995</v>
      </c>
      <c r="D75">
        <v>126.91999800000001</v>
      </c>
      <c r="E75">
        <v>423.67001299999998</v>
      </c>
      <c r="F75">
        <v>250.38000500000001</v>
      </c>
      <c r="H75">
        <f t="shared" si="6"/>
        <v>-4.2445104161295405E-2</v>
      </c>
      <c r="I75">
        <f t="shared" si="6"/>
        <v>4.23953445108382E-2</v>
      </c>
      <c r="J75">
        <f t="shared" si="6"/>
        <v>-1.4470947391790872E-2</v>
      </c>
      <c r="K75">
        <f t="shared" si="6"/>
        <v>-5.4844652741050737E-3</v>
      </c>
      <c r="L75">
        <f t="shared" si="6"/>
        <v>6.1696802289292856E-3</v>
      </c>
      <c r="N75">
        <f t="shared" si="3"/>
        <v>1.5943881573043856E-3</v>
      </c>
      <c r="O75">
        <f t="shared" si="3"/>
        <v>1.1374273921755955E-3</v>
      </c>
      <c r="P75">
        <f t="shared" si="3"/>
        <v>4.9499850176588673E-4</v>
      </c>
      <c r="Q75">
        <f t="shared" si="3"/>
        <v>1.7670819403894013E-3</v>
      </c>
      <c r="R75">
        <f t="shared" si="3"/>
        <v>7.2507973586858921E-5</v>
      </c>
    </row>
    <row r="76" spans="1:18" x14ac:dyDescent="0.25">
      <c r="A76" s="27">
        <v>42171</v>
      </c>
      <c r="B76">
        <v>84.68</v>
      </c>
      <c r="C76">
        <v>213.55999800000001</v>
      </c>
      <c r="D76">
        <v>127.599998</v>
      </c>
      <c r="E76">
        <v>427.26001000000002</v>
      </c>
      <c r="F76">
        <v>253.11999499999999</v>
      </c>
      <c r="H76">
        <f t="shared" si="6"/>
        <v>-2.5303023392239665E-2</v>
      </c>
      <c r="I76">
        <f t="shared" si="6"/>
        <v>4.2567729063716232E-2</v>
      </c>
      <c r="J76">
        <f t="shared" si="6"/>
        <v>-2.0094582034760351E-2</v>
      </c>
      <c r="K76">
        <f t="shared" si="6"/>
        <v>4.7390587227685898E-3</v>
      </c>
      <c r="L76">
        <f t="shared" si="6"/>
        <v>1.7415288787110041E-2</v>
      </c>
      <c r="N76">
        <f t="shared" si="3"/>
        <v>5.1927970789377245E-4</v>
      </c>
      <c r="O76">
        <f t="shared" si="3"/>
        <v>1.1490847113049926E-3</v>
      </c>
      <c r="P76">
        <f t="shared" si="3"/>
        <v>7.7685933405120214E-4</v>
      </c>
      <c r="Q76">
        <f t="shared" si="3"/>
        <v>1.0120764975368299E-3</v>
      </c>
      <c r="R76">
        <f t="shared" si="3"/>
        <v>7.4553417096518486E-6</v>
      </c>
    </row>
    <row r="77" spans="1:18" x14ac:dyDescent="0.25">
      <c r="A77" s="27">
        <v>42172</v>
      </c>
      <c r="B77">
        <v>84.730002999999996</v>
      </c>
      <c r="C77">
        <v>212.929993</v>
      </c>
      <c r="D77">
        <v>127.300003</v>
      </c>
      <c r="E77">
        <v>427.80999800000001</v>
      </c>
      <c r="F77">
        <v>260.41000400000001</v>
      </c>
      <c r="H77">
        <f t="shared" si="6"/>
        <v>-2.6323380911343022E-2</v>
      </c>
      <c r="I77">
        <f t="shared" si="6"/>
        <v>3.6004172040490751E-2</v>
      </c>
      <c r="J77">
        <f t="shared" si="6"/>
        <v>-2.1526291763084113E-2</v>
      </c>
      <c r="K77">
        <f t="shared" si="6"/>
        <v>1.4361314439098136E-2</v>
      </c>
      <c r="L77">
        <f t="shared" si="6"/>
        <v>5.2302353785454309E-2</v>
      </c>
      <c r="N77">
        <f t="shared" si="3"/>
        <v>5.6682405898636902E-4</v>
      </c>
      <c r="O77">
        <f t="shared" si="3"/>
        <v>7.4718008439081385E-4</v>
      </c>
      <c r="P77">
        <f t="shared" si="3"/>
        <v>8.5871891636577662E-4</v>
      </c>
      <c r="Q77">
        <f t="shared" si="3"/>
        <v>4.9243577837694216E-4</v>
      </c>
      <c r="R77">
        <f t="shared" si="3"/>
        <v>1.4150772212049864E-3</v>
      </c>
    </row>
    <row r="78" spans="1:18" x14ac:dyDescent="0.25">
      <c r="A78" s="27">
        <v>42173</v>
      </c>
      <c r="B78">
        <v>85.480002999999996</v>
      </c>
      <c r="C78">
        <v>214.60000600000001</v>
      </c>
      <c r="D78">
        <v>127.879997</v>
      </c>
      <c r="E78">
        <v>439.39001500000001</v>
      </c>
      <c r="F78">
        <v>261.89001500000001</v>
      </c>
      <c r="H78">
        <f t="shared" si="6"/>
        <v>-1.9118756265010323E-2</v>
      </c>
      <c r="I78">
        <f t="shared" si="6"/>
        <v>4.5375701487799694E-2</v>
      </c>
      <c r="J78">
        <f t="shared" si="6"/>
        <v>-1.6903566331340453E-2</v>
      </c>
      <c r="K78">
        <f t="shared" si="6"/>
        <v>3.5984258883606325E-2</v>
      </c>
      <c r="L78">
        <f t="shared" si="6"/>
        <v>6.9322977277134906E-2</v>
      </c>
      <c r="N78">
        <f t="shared" si="3"/>
        <v>2.7567430127616358E-4</v>
      </c>
      <c r="O78">
        <f t="shared" si="3"/>
        <v>1.3473395727158694E-3</v>
      </c>
      <c r="P78">
        <f t="shared" si="3"/>
        <v>6.0916068225176851E-4</v>
      </c>
      <c r="Q78">
        <f t="shared" si="3"/>
        <v>3.2256674512912965E-7</v>
      </c>
      <c r="R78">
        <f t="shared" si="3"/>
        <v>2.9853258676326862E-3</v>
      </c>
    </row>
    <row r="79" spans="1:18" x14ac:dyDescent="0.25">
      <c r="A79" s="27">
        <v>42174</v>
      </c>
      <c r="B79">
        <v>85.209998999999996</v>
      </c>
      <c r="C79">
        <v>213.19000199999999</v>
      </c>
      <c r="D79">
        <v>126.599998</v>
      </c>
      <c r="E79">
        <v>434.92001299999998</v>
      </c>
      <c r="F79">
        <v>262.51001000000002</v>
      </c>
      <c r="H79">
        <f t="shared" si="6"/>
        <v>-2.3200205668166506E-2</v>
      </c>
      <c r="I79">
        <f t="shared" si="6"/>
        <v>3.9417763945123814E-2</v>
      </c>
      <c r="J79">
        <f t="shared" si="6"/>
        <v>-3.713749813051398E-2</v>
      </c>
      <c r="K79">
        <f t="shared" si="6"/>
        <v>7.5933846633041658E-3</v>
      </c>
      <c r="L79">
        <f t="shared" si="6"/>
        <v>6.6503608812365472E-2</v>
      </c>
      <c r="N79">
        <f t="shared" si="3"/>
        <v>4.2786475108353567E-4</v>
      </c>
      <c r="O79">
        <f t="shared" si="3"/>
        <v>9.4545099857106744E-4</v>
      </c>
      <c r="P79">
        <f t="shared" si="3"/>
        <v>2.0173673335535346E-3</v>
      </c>
      <c r="Q79">
        <f t="shared" si="3"/>
        <v>8.3861347690177218E-4</v>
      </c>
      <c r="R79">
        <f t="shared" si="3"/>
        <v>2.6851846329052488E-3</v>
      </c>
    </row>
    <row r="80" spans="1:18" x14ac:dyDescent="0.25">
      <c r="A80" s="27">
        <v>42177</v>
      </c>
      <c r="B80">
        <v>85.169998000000007</v>
      </c>
      <c r="C80">
        <v>216.509995</v>
      </c>
      <c r="D80">
        <v>127.610001</v>
      </c>
      <c r="E80">
        <v>436.290009</v>
      </c>
      <c r="F80">
        <v>259.790009</v>
      </c>
      <c r="H80">
        <f t="shared" si="6"/>
        <v>-1.5726330740251204E-2</v>
      </c>
      <c r="I80">
        <f t="shared" si="6"/>
        <v>4.1060619556584174E-2</v>
      </c>
      <c r="J80">
        <f t="shared" si="6"/>
        <v>-3.7905688263573364E-2</v>
      </c>
      <c r="K80">
        <f t="shared" si="6"/>
        <v>2.0048833076869613E-2</v>
      </c>
      <c r="L80">
        <f t="shared" si="6"/>
        <v>4.753421972595092E-2</v>
      </c>
      <c r="N80">
        <f t="shared" si="3"/>
        <v>1.7453096826719193E-4</v>
      </c>
      <c r="O80">
        <f t="shared" si="3"/>
        <v>1.0491796359628569E-3</v>
      </c>
      <c r="P80">
        <f t="shared" si="3"/>
        <v>2.0869641421751637E-3</v>
      </c>
      <c r="Q80">
        <f t="shared" si="3"/>
        <v>2.7236139972818815E-4</v>
      </c>
      <c r="R80">
        <f t="shared" si="3"/>
        <v>1.0790816416742996E-3</v>
      </c>
    </row>
    <row r="81" spans="1:18" x14ac:dyDescent="0.25">
      <c r="A81" s="27">
        <v>42178</v>
      </c>
      <c r="B81">
        <v>85.07</v>
      </c>
      <c r="C81">
        <v>218.39999399999999</v>
      </c>
      <c r="D81">
        <v>127.029999</v>
      </c>
      <c r="E81">
        <v>445.98998999999998</v>
      </c>
      <c r="F81">
        <v>267.67001299999998</v>
      </c>
      <c r="H81">
        <f t="shared" si="6"/>
        <v>-3.2859788197331431E-3</v>
      </c>
      <c r="I81">
        <f t="shared" si="6"/>
        <v>5.6609062483500297E-2</v>
      </c>
      <c r="J81">
        <f t="shared" si="6"/>
        <v>-2.0183783262061869E-2</v>
      </c>
      <c r="K81">
        <f t="shared" si="6"/>
        <v>4.7102065231746919E-2</v>
      </c>
      <c r="L81">
        <f t="shared" si="6"/>
        <v>7.850594599527011E-2</v>
      </c>
      <c r="N81">
        <f t="shared" si="3"/>
        <v>5.9392455348234245E-7</v>
      </c>
      <c r="O81">
        <f t="shared" si="3"/>
        <v>2.298194265552098E-3</v>
      </c>
      <c r="P81">
        <f t="shared" si="3"/>
        <v>7.8183975916914421E-4</v>
      </c>
      <c r="Q81">
        <f t="shared" si="3"/>
        <v>1.1129947746221853E-4</v>
      </c>
      <c r="R81">
        <f t="shared" si="3"/>
        <v>4.0731333631478933E-3</v>
      </c>
    </row>
    <row r="82" spans="1:18" x14ac:dyDescent="0.25">
      <c r="A82" s="27">
        <v>42179</v>
      </c>
      <c r="B82">
        <v>84.68</v>
      </c>
      <c r="C82">
        <v>214.429993</v>
      </c>
      <c r="D82">
        <v>128.11000100000001</v>
      </c>
      <c r="E82">
        <v>440.83999599999999</v>
      </c>
      <c r="F82">
        <v>265.17001299999998</v>
      </c>
      <c r="H82">
        <f t="shared" si="6"/>
        <v>-5.0651029717057074E-3</v>
      </c>
      <c r="I82">
        <f t="shared" si="6"/>
        <v>2.5362029598523458E-2</v>
      </c>
      <c r="J82">
        <f t="shared" si="6"/>
        <v>-3.0215576296618491E-2</v>
      </c>
      <c r="K82">
        <f t="shared" si="6"/>
        <v>2.1599865050135159E-2</v>
      </c>
      <c r="L82">
        <f t="shared" si="6"/>
        <v>6.9243493334493797E-2</v>
      </c>
      <c r="N82">
        <f t="shared" si="3"/>
        <v>6.5014247567625284E-6</v>
      </c>
      <c r="O82">
        <f t="shared" si="3"/>
        <v>2.7863797275440094E-4</v>
      </c>
      <c r="P82">
        <f t="shared" si="3"/>
        <v>1.4434825392460073E-3</v>
      </c>
      <c r="Q82">
        <f t="shared" si="3"/>
        <v>2.2357257407319724E-4</v>
      </c>
      <c r="R82">
        <f t="shared" si="3"/>
        <v>2.9766464764493079E-3</v>
      </c>
    </row>
    <row r="83" spans="1:18" x14ac:dyDescent="0.25">
      <c r="A83" s="27">
        <v>42180</v>
      </c>
      <c r="B83">
        <v>83.93</v>
      </c>
      <c r="C83">
        <v>212.820007</v>
      </c>
      <c r="D83">
        <v>127.5</v>
      </c>
      <c r="E83">
        <v>440.10000600000001</v>
      </c>
      <c r="F83">
        <v>268.790009</v>
      </c>
      <c r="H83">
        <f t="shared" si="6"/>
        <v>-1.3961431143633957E-2</v>
      </c>
      <c r="I83">
        <f t="shared" si="6"/>
        <v>2.0603676715188288E-2</v>
      </c>
      <c r="J83">
        <f t="shared" si="6"/>
        <v>-3.301749329878808E-2</v>
      </c>
      <c r="K83">
        <f t="shared" si="6"/>
        <v>3.1225490963950418E-2</v>
      </c>
      <c r="L83">
        <f t="shared" si="6"/>
        <v>6.6686288372232033E-2</v>
      </c>
      <c r="N83">
        <f t="shared" si="3"/>
        <v>1.3101360195969932E-4</v>
      </c>
      <c r="O83">
        <f t="shared" si="3"/>
        <v>1.4242273529743797E-4</v>
      </c>
      <c r="P83">
        <f t="shared" si="3"/>
        <v>1.6642408120874171E-3</v>
      </c>
      <c r="Q83">
        <f t="shared" si="3"/>
        <v>2.8373919505969163E-5</v>
      </c>
      <c r="R83">
        <f t="shared" si="3"/>
        <v>2.7041504638923796E-3</v>
      </c>
    </row>
    <row r="84" spans="1:18" x14ac:dyDescent="0.25">
      <c r="A84" s="27">
        <v>42181</v>
      </c>
      <c r="B84">
        <v>83.860000999999997</v>
      </c>
      <c r="C84">
        <v>213.16999799999999</v>
      </c>
      <c r="D84">
        <v>126.75</v>
      </c>
      <c r="E84">
        <v>438.10000600000001</v>
      </c>
      <c r="F84">
        <v>267.08999599999999</v>
      </c>
      <c r="H84">
        <f t="shared" si="6"/>
        <v>-1.585264495674903E-2</v>
      </c>
      <c r="I84">
        <f t="shared" si="6"/>
        <v>3.3291876561504855E-2</v>
      </c>
      <c r="J84">
        <f t="shared" si="6"/>
        <v>-2.7469330260964989E-2</v>
      </c>
      <c r="K84">
        <f t="shared" si="6"/>
        <v>2.0454277090551545E-2</v>
      </c>
      <c r="L84">
        <f t="shared" si="6"/>
        <v>6.2929844556976061E-2</v>
      </c>
      <c r="N84">
        <f t="shared" si="3"/>
        <v>1.7788440205323601E-4</v>
      </c>
      <c r="O84">
        <f t="shared" si="3"/>
        <v>6.0625763422208795E-4</v>
      </c>
      <c r="P84">
        <f t="shared" si="3"/>
        <v>1.2423471078741157E-3</v>
      </c>
      <c r="Q84">
        <f t="shared" si="3"/>
        <v>2.5914339505015414E-4</v>
      </c>
      <c r="R84">
        <f t="shared" si="3"/>
        <v>2.3275803079872526E-3</v>
      </c>
    </row>
    <row r="85" spans="1:18" x14ac:dyDescent="0.25">
      <c r="A85" s="27">
        <v>42184</v>
      </c>
      <c r="B85">
        <v>82.82</v>
      </c>
      <c r="C85">
        <v>207.64999399999999</v>
      </c>
      <c r="D85">
        <v>124.529999</v>
      </c>
      <c r="E85">
        <v>429.85998499999999</v>
      </c>
      <c r="F85">
        <v>262.01998900000001</v>
      </c>
      <c r="H85">
        <f t="shared" ref="H85:L100" si="7">LN(B85/B65)</f>
        <v>-2.750988653832313E-2</v>
      </c>
      <c r="I85">
        <f t="shared" si="7"/>
        <v>-7.702498964601704E-4</v>
      </c>
      <c r="J85">
        <f t="shared" si="7"/>
        <v>-4.7132996880796044E-2</v>
      </c>
      <c r="K85">
        <f t="shared" si="7"/>
        <v>-2.4629488099569058E-3</v>
      </c>
      <c r="L85">
        <f t="shared" si="7"/>
        <v>4.91623124634075E-2</v>
      </c>
      <c r="N85">
        <f t="shared" si="3"/>
        <v>6.2472866574998635E-4</v>
      </c>
      <c r="O85">
        <f t="shared" si="3"/>
        <v>8.9110332400393904E-5</v>
      </c>
      <c r="P85">
        <f t="shared" si="3"/>
        <v>3.0151752311387511E-3</v>
      </c>
      <c r="Q85">
        <f t="shared" si="3"/>
        <v>1.5221824984346384E-3</v>
      </c>
      <c r="R85">
        <f t="shared" si="3"/>
        <v>1.1886959954710344E-3</v>
      </c>
    </row>
    <row r="86" spans="1:18" x14ac:dyDescent="0.25">
      <c r="A86" s="27">
        <v>42185</v>
      </c>
      <c r="B86">
        <v>83.199996999999996</v>
      </c>
      <c r="C86">
        <v>208.78999300000001</v>
      </c>
      <c r="D86">
        <v>125.43</v>
      </c>
      <c r="E86">
        <v>434.08999599999999</v>
      </c>
      <c r="F86">
        <v>268.26001000000002</v>
      </c>
      <c r="H86">
        <f t="shared" si="7"/>
        <v>-2.304963688517574E-2</v>
      </c>
      <c r="I86">
        <f t="shared" si="7"/>
        <v>1.136759064207613E-2</v>
      </c>
      <c r="J86">
        <f t="shared" si="7"/>
        <v>-3.5478930627041626E-2</v>
      </c>
      <c r="K86">
        <f t="shared" si="7"/>
        <v>7.1670118827131899E-3</v>
      </c>
      <c r="L86">
        <f t="shared" si="7"/>
        <v>7.7117631038400331E-2</v>
      </c>
      <c r="N86">
        <f t="shared" ref="N86:R136" si="8">(H86-H$759)^2</f>
        <v>4.2165842405591912E-4</v>
      </c>
      <c r="O86">
        <f t="shared" si="8"/>
        <v>7.2792774512706444E-6</v>
      </c>
      <c r="P86">
        <f t="shared" si="8"/>
        <v>1.8711286876040571E-3</v>
      </c>
      <c r="Q86">
        <f t="shared" si="8"/>
        <v>8.6348977911735359E-4</v>
      </c>
      <c r="R86">
        <f t="shared" si="8"/>
        <v>3.8978531940426493E-3</v>
      </c>
    </row>
    <row r="87" spans="1:18" x14ac:dyDescent="0.25">
      <c r="A87" s="27">
        <v>42186</v>
      </c>
      <c r="B87">
        <v>82.370002999999997</v>
      </c>
      <c r="C87">
        <v>209.94000199999999</v>
      </c>
      <c r="D87">
        <v>126.599998</v>
      </c>
      <c r="E87">
        <v>437.39001500000001</v>
      </c>
      <c r="F87">
        <v>269.14999399999999</v>
      </c>
      <c r="H87">
        <f t="shared" si="7"/>
        <v>-3.0841483428865543E-2</v>
      </c>
      <c r="I87">
        <f t="shared" si="7"/>
        <v>7.8904793078821301E-3</v>
      </c>
      <c r="J87">
        <f t="shared" si="7"/>
        <v>-2.7424569266794267E-2</v>
      </c>
      <c r="K87">
        <f t="shared" si="7"/>
        <v>1.8307494756839432E-3</v>
      </c>
      <c r="L87">
        <f t="shared" si="7"/>
        <v>7.7856067617759275E-2</v>
      </c>
      <c r="N87">
        <f t="shared" si="8"/>
        <v>8.0237188513910499E-4</v>
      </c>
      <c r="O87">
        <f t="shared" si="8"/>
        <v>6.0699326051610996E-7</v>
      </c>
      <c r="P87">
        <f t="shared" si="8"/>
        <v>1.2391937348517792E-3</v>
      </c>
      <c r="Q87">
        <f t="shared" si="8"/>
        <v>1.2055797154547558E-3</v>
      </c>
      <c r="R87">
        <f t="shared" si="8"/>
        <v>3.9906037935341591E-3</v>
      </c>
    </row>
    <row r="88" spans="1:18" x14ac:dyDescent="0.25">
      <c r="A88" s="27">
        <v>42187</v>
      </c>
      <c r="B88">
        <v>83.139999000000003</v>
      </c>
      <c r="C88">
        <v>209.199997</v>
      </c>
      <c r="D88">
        <v>126.44000200000001</v>
      </c>
      <c r="E88">
        <v>437.709991</v>
      </c>
      <c r="F88">
        <v>280.01998900000001</v>
      </c>
      <c r="H88">
        <f t="shared" si="7"/>
        <v>-1.2906512810859182E-2</v>
      </c>
      <c r="I88">
        <f t="shared" si="7"/>
        <v>1.5786929215329106E-3</v>
      </c>
      <c r="J88">
        <f t="shared" si="7"/>
        <v>-2.2831319834020203E-2</v>
      </c>
      <c r="K88">
        <f t="shared" si="7"/>
        <v>1.5959053445122145E-2</v>
      </c>
      <c r="L88">
        <f t="shared" si="7"/>
        <v>0.12985471824931052</v>
      </c>
      <c r="N88">
        <f t="shared" si="8"/>
        <v>1.0797701662496627E-4</v>
      </c>
      <c r="O88">
        <f t="shared" si="8"/>
        <v>5.0280637438863378E-5</v>
      </c>
      <c r="P88">
        <f t="shared" si="8"/>
        <v>9.369068548913265E-4</v>
      </c>
      <c r="Q88">
        <f t="shared" si="8"/>
        <v>4.240780343298701E-4</v>
      </c>
      <c r="R88">
        <f t="shared" si="8"/>
        <v>1.3264100481851967E-2</v>
      </c>
    </row>
    <row r="89" spans="1:18" x14ac:dyDescent="0.25">
      <c r="A89" s="27">
        <v>42191</v>
      </c>
      <c r="B89">
        <v>82.529999000000004</v>
      </c>
      <c r="C89">
        <v>208.03999300000001</v>
      </c>
      <c r="D89">
        <v>126</v>
      </c>
      <c r="E89">
        <v>436.040009</v>
      </c>
      <c r="F89">
        <v>279.72000100000002</v>
      </c>
      <c r="H89">
        <f t="shared" si="7"/>
        <v>-2.0982725582990209E-2</v>
      </c>
      <c r="I89">
        <f t="shared" si="7"/>
        <v>-1.151774570391635E-2</v>
      </c>
      <c r="J89">
        <f t="shared" si="7"/>
        <v>-2.0813585138108409E-2</v>
      </c>
      <c r="K89">
        <f t="shared" si="7"/>
        <v>2.1067064440515346E-2</v>
      </c>
      <c r="L89">
        <f t="shared" si="7"/>
        <v>0.11577412296653061</v>
      </c>
      <c r="N89">
        <f t="shared" si="8"/>
        <v>3.4104529750344473E-4</v>
      </c>
      <c r="O89">
        <f t="shared" si="8"/>
        <v>4.0752799916088243E-4</v>
      </c>
      <c r="P89">
        <f t="shared" si="8"/>
        <v>8.174566909800613E-4</v>
      </c>
      <c r="Q89">
        <f t="shared" si="8"/>
        <v>2.3978968595318029E-4</v>
      </c>
      <c r="R89">
        <f t="shared" si="8"/>
        <v>1.0219042802316586E-2</v>
      </c>
    </row>
    <row r="90" spans="1:18" x14ac:dyDescent="0.25">
      <c r="A90" s="27">
        <v>42192</v>
      </c>
      <c r="B90">
        <v>82.870002999999997</v>
      </c>
      <c r="C90">
        <v>208.21000699999999</v>
      </c>
      <c r="D90">
        <v>125.69000200000001</v>
      </c>
      <c r="E90">
        <v>436.72000100000002</v>
      </c>
      <c r="F90">
        <v>267.88000499999998</v>
      </c>
      <c r="H90">
        <f t="shared" si="7"/>
        <v>-2.3611817046997875E-2</v>
      </c>
      <c r="I90">
        <f t="shared" si="7"/>
        <v>-7.5597776301793325E-3</v>
      </c>
      <c r="J90">
        <f t="shared" si="7"/>
        <v>-1.6647991568701732E-2</v>
      </c>
      <c r="K90">
        <f t="shared" si="7"/>
        <v>3.0738745671189824E-2</v>
      </c>
      <c r="L90">
        <f t="shared" si="7"/>
        <v>4.4229486758817133E-2</v>
      </c>
      <c r="N90">
        <f t="shared" si="8"/>
        <v>4.4506244872615446E-4</v>
      </c>
      <c r="O90">
        <f t="shared" si="8"/>
        <v>2.633919526839444E-4</v>
      </c>
      <c r="P90">
        <f t="shared" si="8"/>
        <v>5.9661022689738274E-4</v>
      </c>
      <c r="Q90">
        <f t="shared" si="8"/>
        <v>3.3796349840529036E-5</v>
      </c>
      <c r="R90">
        <f t="shared" si="8"/>
        <v>8.7288605613271037E-4</v>
      </c>
    </row>
    <row r="91" spans="1:18" x14ac:dyDescent="0.25">
      <c r="A91" s="27">
        <v>42193</v>
      </c>
      <c r="B91">
        <v>81.970000999999996</v>
      </c>
      <c r="C91">
        <v>204.05999800000001</v>
      </c>
      <c r="D91">
        <v>122.57</v>
      </c>
      <c r="E91">
        <v>429.70001200000002</v>
      </c>
      <c r="F91">
        <v>254.96000699999999</v>
      </c>
      <c r="H91">
        <f t="shared" si="7"/>
        <v>-3.1344516826069882E-2</v>
      </c>
      <c r="I91">
        <f t="shared" si="7"/>
        <v>-2.4015901857161952E-2</v>
      </c>
      <c r="J91">
        <f t="shared" si="7"/>
        <v>-3.8806405639145308E-2</v>
      </c>
      <c r="K91">
        <f t="shared" si="7"/>
        <v>9.8693494707915511E-3</v>
      </c>
      <c r="L91">
        <f t="shared" si="7"/>
        <v>-4.070746915194815E-3</v>
      </c>
      <c r="N91">
        <f t="shared" si="8"/>
        <v>8.3112294640169226E-4</v>
      </c>
      <c r="O91">
        <f t="shared" si="8"/>
        <v>1.068340530079202E-3</v>
      </c>
      <c r="P91">
        <f t="shared" si="8"/>
        <v>2.1700709229294981E-3</v>
      </c>
      <c r="Q91">
        <f t="shared" si="8"/>
        <v>7.1197496495628934E-4</v>
      </c>
      <c r="R91">
        <f t="shared" si="8"/>
        <v>3.517721014576469E-4</v>
      </c>
    </row>
    <row r="92" spans="1:18" x14ac:dyDescent="0.25">
      <c r="A92" s="27">
        <v>42194</v>
      </c>
      <c r="B92">
        <v>81.599997999999999</v>
      </c>
      <c r="C92">
        <v>204.80999800000001</v>
      </c>
      <c r="D92">
        <v>120.07</v>
      </c>
      <c r="E92">
        <v>434.39001500000001</v>
      </c>
      <c r="F92">
        <v>257.92001299999998</v>
      </c>
      <c r="H92">
        <f t="shared" si="7"/>
        <v>-4.328954864389567E-2</v>
      </c>
      <c r="I92">
        <f t="shared" si="7"/>
        <v>-3.9819621299856826E-2</v>
      </c>
      <c r="J92">
        <f t="shared" si="7"/>
        <v>-7.0806871621870784E-2</v>
      </c>
      <c r="K92">
        <f t="shared" si="7"/>
        <v>8.3685031893834701E-3</v>
      </c>
      <c r="L92">
        <f t="shared" si="7"/>
        <v>2.8392516523734215E-2</v>
      </c>
      <c r="N92">
        <f t="shared" si="8"/>
        <v>1.6625382260915499E-3</v>
      </c>
      <c r="O92">
        <f t="shared" si="8"/>
        <v>2.3512023546663928E-3</v>
      </c>
      <c r="P92">
        <f t="shared" si="8"/>
        <v>6.1755214431900339E-3</v>
      </c>
      <c r="Q92">
        <f t="shared" si="8"/>
        <v>7.9432124396218722E-4</v>
      </c>
      <c r="R92">
        <f t="shared" si="8"/>
        <v>1.8790035115236637E-4</v>
      </c>
    </row>
    <row r="93" spans="1:18" x14ac:dyDescent="0.25">
      <c r="A93" s="27">
        <v>42195</v>
      </c>
      <c r="B93">
        <v>82.220000999999996</v>
      </c>
      <c r="C93">
        <v>207.19000199999999</v>
      </c>
      <c r="D93">
        <v>123.279999</v>
      </c>
      <c r="E93">
        <v>443.51001000000002</v>
      </c>
      <c r="F93">
        <v>259.14999399999999</v>
      </c>
      <c r="H93">
        <f t="shared" si="7"/>
        <v>-3.4310879220192547E-2</v>
      </c>
      <c r="I93">
        <f t="shared" si="7"/>
        <v>-3.2059354901033517E-2</v>
      </c>
      <c r="J93">
        <f t="shared" si="7"/>
        <v>-4.2170834275484764E-2</v>
      </c>
      <c r="K93">
        <f t="shared" si="7"/>
        <v>2.4051928109955479E-2</v>
      </c>
      <c r="L93">
        <f t="shared" si="7"/>
        <v>3.032193296036732E-2</v>
      </c>
      <c r="N93">
        <f t="shared" si="8"/>
        <v>1.0109579795993388E-3</v>
      </c>
      <c r="O93">
        <f t="shared" si="8"/>
        <v>1.6588458962378922E-3</v>
      </c>
      <c r="P93">
        <f t="shared" si="8"/>
        <v>2.494847525003909E-3</v>
      </c>
      <c r="Q93">
        <f t="shared" si="8"/>
        <v>1.5625700935360931E-4</v>
      </c>
      <c r="R93">
        <f t="shared" si="8"/>
        <v>2.4451862545683226E-4</v>
      </c>
    </row>
    <row r="94" spans="1:18" x14ac:dyDescent="0.25">
      <c r="A94" s="27">
        <v>42198</v>
      </c>
      <c r="B94">
        <v>82.419998000000007</v>
      </c>
      <c r="C94">
        <v>210.11999499999999</v>
      </c>
      <c r="D94">
        <v>125.660004</v>
      </c>
      <c r="E94">
        <v>455.57000699999998</v>
      </c>
      <c r="F94">
        <v>262.16000400000001</v>
      </c>
      <c r="H94">
        <f t="shared" si="7"/>
        <v>-1.9226728390734867E-2</v>
      </c>
      <c r="I94">
        <f t="shared" si="7"/>
        <v>-1.389503450619007E-2</v>
      </c>
      <c r="J94">
        <f t="shared" si="7"/>
        <v>-1.1944879498947902E-2</v>
      </c>
      <c r="K94">
        <f t="shared" si="7"/>
        <v>5.7950222430588373E-2</v>
      </c>
      <c r="L94">
        <f t="shared" si="7"/>
        <v>4.473789561447266E-2</v>
      </c>
      <c r="N94">
        <f t="shared" si="8"/>
        <v>2.7927137720799747E-4</v>
      </c>
      <c r="O94">
        <f t="shared" si="8"/>
        <v>5.0916169377646417E-4</v>
      </c>
      <c r="P94">
        <f t="shared" si="8"/>
        <v>3.8897676556101657E-4</v>
      </c>
      <c r="Q94">
        <f t="shared" si="8"/>
        <v>4.5787500098868152E-4</v>
      </c>
      <c r="R94">
        <f t="shared" si="8"/>
        <v>9.0318605414453689E-4</v>
      </c>
    </row>
    <row r="95" spans="1:18" x14ac:dyDescent="0.25">
      <c r="A95" s="27">
        <v>42199</v>
      </c>
      <c r="B95">
        <v>83.110000999999997</v>
      </c>
      <c r="C95">
        <v>212.16000399999999</v>
      </c>
      <c r="D95">
        <v>125.610001</v>
      </c>
      <c r="E95">
        <v>465.57000699999998</v>
      </c>
      <c r="F95">
        <v>265.64999399999999</v>
      </c>
      <c r="H95">
        <f t="shared" si="7"/>
        <v>-7.3128659251947385E-3</v>
      </c>
      <c r="I95">
        <f t="shared" si="7"/>
        <v>1.8871915439829415E-3</v>
      </c>
      <c r="J95">
        <f t="shared" si="7"/>
        <v>-1.0375074296725764E-2</v>
      </c>
      <c r="K95">
        <f t="shared" si="7"/>
        <v>9.4307595391710547E-2</v>
      </c>
      <c r="L95">
        <f t="shared" si="7"/>
        <v>5.919984650968025E-2</v>
      </c>
      <c r="N95">
        <f t="shared" si="8"/>
        <v>2.3016506274698316E-5</v>
      </c>
      <c r="O95">
        <f t="shared" si="8"/>
        <v>4.6000752880123987E-5</v>
      </c>
      <c r="P95">
        <f t="shared" si="8"/>
        <v>3.2952010688984293E-4</v>
      </c>
      <c r="Q95">
        <f t="shared" si="8"/>
        <v>3.3356847172110113E-3</v>
      </c>
      <c r="R95">
        <f t="shared" si="8"/>
        <v>1.9815856599577275E-3</v>
      </c>
    </row>
    <row r="96" spans="1:18" x14ac:dyDescent="0.25">
      <c r="A96" s="27">
        <v>42200</v>
      </c>
      <c r="B96">
        <v>82.760002</v>
      </c>
      <c r="C96">
        <v>212.96000699999999</v>
      </c>
      <c r="D96">
        <v>126.82</v>
      </c>
      <c r="E96">
        <v>461.19000199999999</v>
      </c>
      <c r="F96">
        <v>263.14001500000001</v>
      </c>
      <c r="H96">
        <f t="shared" si="7"/>
        <v>-2.2934569223058636E-2</v>
      </c>
      <c r="I96">
        <f t="shared" si="7"/>
        <v>-2.8134267501123229E-3</v>
      </c>
      <c r="J96">
        <f t="shared" si="7"/>
        <v>-6.1315969648227204E-3</v>
      </c>
      <c r="K96">
        <f t="shared" si="7"/>
        <v>7.6417359302184545E-2</v>
      </c>
      <c r="L96">
        <f t="shared" si="7"/>
        <v>3.8822602115754702E-2</v>
      </c>
      <c r="N96">
        <f t="shared" si="8"/>
        <v>4.1694599152450768E-4</v>
      </c>
      <c r="O96">
        <f t="shared" si="8"/>
        <v>1.3185937581270104E-4</v>
      </c>
      <c r="P96">
        <f t="shared" si="8"/>
        <v>1.9346616076802587E-4</v>
      </c>
      <c r="Q96">
        <f t="shared" si="8"/>
        <v>1.589230249999336E-3</v>
      </c>
      <c r="R96">
        <f t="shared" si="8"/>
        <v>5.8263148154950113E-4</v>
      </c>
    </row>
    <row r="97" spans="1:18" x14ac:dyDescent="0.25">
      <c r="A97" s="27">
        <v>42201</v>
      </c>
      <c r="B97">
        <v>82.910004000000001</v>
      </c>
      <c r="C97">
        <v>211.179993</v>
      </c>
      <c r="D97">
        <v>128.509995</v>
      </c>
      <c r="E97">
        <v>475.48001099999999</v>
      </c>
      <c r="F97">
        <v>266.67999300000002</v>
      </c>
      <c r="H97">
        <f t="shared" si="7"/>
        <v>-2.1714035243746498E-2</v>
      </c>
      <c r="I97">
        <f t="shared" si="7"/>
        <v>-8.2526230923635896E-3</v>
      </c>
      <c r="J97">
        <f t="shared" si="7"/>
        <v>9.4601542818317282E-3</v>
      </c>
      <c r="K97">
        <f t="shared" si="7"/>
        <v>0.10564567613773822</v>
      </c>
      <c r="L97">
        <f t="shared" si="7"/>
        <v>2.3792084085962308E-2</v>
      </c>
      <c r="N97">
        <f t="shared" si="8"/>
        <v>3.6859090459731114E-4</v>
      </c>
      <c r="O97">
        <f t="shared" si="8"/>
        <v>2.8636085697929915E-4</v>
      </c>
      <c r="P97">
        <f t="shared" si="8"/>
        <v>2.8309404567713388E-6</v>
      </c>
      <c r="Q97">
        <f t="shared" si="8"/>
        <v>4.7739072728388739E-3</v>
      </c>
      <c r="R97">
        <f t="shared" si="8"/>
        <v>8.2941865258021337E-5</v>
      </c>
    </row>
    <row r="98" spans="1:18" x14ac:dyDescent="0.25">
      <c r="A98" s="27">
        <v>42202</v>
      </c>
      <c r="B98">
        <v>82.610000999999997</v>
      </c>
      <c r="C98">
        <v>212.46000699999999</v>
      </c>
      <c r="D98">
        <v>129.61999499999999</v>
      </c>
      <c r="E98">
        <v>483.01001000000002</v>
      </c>
      <c r="F98">
        <v>274.66000400000001</v>
      </c>
      <c r="H98">
        <f t="shared" si="7"/>
        <v>-3.4151714867389209E-2</v>
      </c>
      <c r="I98">
        <f t="shared" si="7"/>
        <v>-1.0022089856346152E-2</v>
      </c>
      <c r="J98">
        <f t="shared" si="7"/>
        <v>1.3514753693127943E-2</v>
      </c>
      <c r="K98">
        <f t="shared" si="7"/>
        <v>9.4649942552511371E-2</v>
      </c>
      <c r="L98">
        <f t="shared" si="7"/>
        <v>4.760935811735599E-2</v>
      </c>
      <c r="N98">
        <f t="shared" si="8"/>
        <v>1.0008618717102563E-3</v>
      </c>
      <c r="O98">
        <f t="shared" si="8"/>
        <v>3.493784109878945E-4</v>
      </c>
      <c r="P98">
        <f t="shared" si="8"/>
        <v>3.2914767278358068E-5</v>
      </c>
      <c r="Q98">
        <f t="shared" si="8"/>
        <v>3.3753467042492197E-3</v>
      </c>
      <c r="R98">
        <f t="shared" si="8"/>
        <v>1.0840237863106133E-3</v>
      </c>
    </row>
    <row r="99" spans="1:18" x14ac:dyDescent="0.25">
      <c r="A99" s="27">
        <v>42205</v>
      </c>
      <c r="B99">
        <v>81.760002</v>
      </c>
      <c r="C99">
        <v>212.38999899999999</v>
      </c>
      <c r="D99">
        <v>132.070007</v>
      </c>
      <c r="E99">
        <v>488.10000600000001</v>
      </c>
      <c r="F99">
        <v>282.26001000000002</v>
      </c>
      <c r="H99">
        <f t="shared" si="7"/>
        <v>-4.1330635186919214E-2</v>
      </c>
      <c r="I99">
        <f t="shared" si="7"/>
        <v>-3.7595936859179824E-3</v>
      </c>
      <c r="J99">
        <f t="shared" si="7"/>
        <v>4.2299644145619944E-2</v>
      </c>
      <c r="K99">
        <f t="shared" si="7"/>
        <v>0.115358179165562</v>
      </c>
      <c r="L99">
        <f t="shared" si="7"/>
        <v>7.253945277623404E-2</v>
      </c>
      <c r="N99">
        <f t="shared" si="8"/>
        <v>1.5066291734049189E-3</v>
      </c>
      <c r="O99">
        <f t="shared" si="8"/>
        <v>1.5448428468394719E-4</v>
      </c>
      <c r="P99">
        <f t="shared" si="8"/>
        <v>1.1917705378152669E-3</v>
      </c>
      <c r="Q99">
        <f t="shared" si="8"/>
        <v>6.2103810155430521E-3</v>
      </c>
      <c r="R99">
        <f t="shared" si="8"/>
        <v>3.3471560315574763E-3</v>
      </c>
    </row>
    <row r="100" spans="1:18" x14ac:dyDescent="0.25">
      <c r="A100" s="27">
        <v>42206</v>
      </c>
      <c r="B100">
        <v>81.660004000000001</v>
      </c>
      <c r="C100">
        <v>211.5</v>
      </c>
      <c r="D100">
        <v>130.75</v>
      </c>
      <c r="E100">
        <v>488</v>
      </c>
      <c r="F100">
        <v>266.76998900000001</v>
      </c>
      <c r="H100">
        <f t="shared" si="7"/>
        <v>-4.2084900795523468E-2</v>
      </c>
      <c r="I100">
        <f t="shared" si="7"/>
        <v>-2.3411714172337082E-2</v>
      </c>
      <c r="J100">
        <f t="shared" si="7"/>
        <v>2.4308357362770917E-2</v>
      </c>
      <c r="K100">
        <f t="shared" si="7"/>
        <v>0.11200822536693784</v>
      </c>
      <c r="L100">
        <f t="shared" si="7"/>
        <v>2.6513175715034542E-2</v>
      </c>
      <c r="N100">
        <f t="shared" si="8"/>
        <v>1.5657522140126404E-3</v>
      </c>
      <c r="O100">
        <f t="shared" si="8"/>
        <v>1.0292092452053152E-3</v>
      </c>
      <c r="P100">
        <f t="shared" si="8"/>
        <v>2.73265462928877E-4</v>
      </c>
      <c r="Q100">
        <f t="shared" si="8"/>
        <v>5.6936104842976462E-3</v>
      </c>
      <c r="R100">
        <f t="shared" si="8"/>
        <v>1.3990948736530121E-4</v>
      </c>
    </row>
    <row r="101" spans="1:18" x14ac:dyDescent="0.25">
      <c r="A101" s="27">
        <v>42207</v>
      </c>
      <c r="B101">
        <v>81.790001000000004</v>
      </c>
      <c r="C101">
        <v>213.25</v>
      </c>
      <c r="D101">
        <v>125.220001</v>
      </c>
      <c r="E101">
        <v>488.26998900000001</v>
      </c>
      <c r="F101">
        <v>267.86999500000002</v>
      </c>
      <c r="H101">
        <f t="shared" ref="H101:L116" si="9">LN(B101/B81)</f>
        <v>-3.9319448014476607E-2</v>
      </c>
      <c r="I101">
        <f t="shared" si="9"/>
        <v>-2.3863030026433554E-2</v>
      </c>
      <c r="J101">
        <f t="shared" si="9"/>
        <v>-1.4351072860104111E-2</v>
      </c>
      <c r="K101">
        <f t="shared" si="9"/>
        <v>9.0572001188925083E-2</v>
      </c>
      <c r="L101">
        <f t="shared" si="9"/>
        <v>7.4684246296466568E-4</v>
      </c>
      <c r="N101">
        <f t="shared" si="8"/>
        <v>1.3545442943622944E-3</v>
      </c>
      <c r="O101">
        <f t="shared" si="8"/>
        <v>1.058370521884421E-3</v>
      </c>
      <c r="P101">
        <f t="shared" si="8"/>
        <v>4.8967879981844477E-4</v>
      </c>
      <c r="Q101">
        <f t="shared" si="8"/>
        <v>2.9181380042119999E-3</v>
      </c>
      <c r="R101">
        <f t="shared" si="8"/>
        <v>1.9426782061753329E-4</v>
      </c>
    </row>
    <row r="102" spans="1:18" x14ac:dyDescent="0.25">
      <c r="A102" s="27">
        <v>42208</v>
      </c>
      <c r="B102">
        <v>81.139999000000003</v>
      </c>
      <c r="C102">
        <v>211.050003</v>
      </c>
      <c r="D102">
        <v>125.160004</v>
      </c>
      <c r="E102">
        <v>482.17999300000002</v>
      </c>
      <c r="F102">
        <v>267.20001200000002</v>
      </c>
      <c r="H102">
        <f t="shared" si="9"/>
        <v>-4.270340081274096E-2</v>
      </c>
      <c r="I102">
        <f t="shared" si="9"/>
        <v>-1.5888225693304132E-2</v>
      </c>
      <c r="J102">
        <f t="shared" si="9"/>
        <v>-2.3296326914361079E-2</v>
      </c>
      <c r="K102">
        <f t="shared" si="9"/>
        <v>8.9635485053999195E-2</v>
      </c>
      <c r="L102">
        <f t="shared" si="9"/>
        <v>7.6263078065506957E-3</v>
      </c>
      <c r="N102">
        <f t="shared" si="8"/>
        <v>1.6150823367446039E-3</v>
      </c>
      <c r="O102">
        <f t="shared" si="8"/>
        <v>6.030856745937879E-4</v>
      </c>
      <c r="P102">
        <f t="shared" si="8"/>
        <v>9.6558982875633037E-4</v>
      </c>
      <c r="Q102">
        <f t="shared" si="8"/>
        <v>2.817834251730246E-3</v>
      </c>
      <c r="R102">
        <f t="shared" si="8"/>
        <v>4.9822899654360237E-5</v>
      </c>
    </row>
    <row r="103" spans="1:18" x14ac:dyDescent="0.25">
      <c r="A103" s="27">
        <v>42209</v>
      </c>
      <c r="B103">
        <v>79.940002000000007</v>
      </c>
      <c r="C103">
        <v>207.35000600000001</v>
      </c>
      <c r="D103">
        <v>124.5</v>
      </c>
      <c r="E103">
        <v>529.419983</v>
      </c>
      <c r="F103">
        <v>265.41000400000001</v>
      </c>
      <c r="H103">
        <f t="shared" si="9"/>
        <v>-4.8706739792794898E-2</v>
      </c>
      <c r="I103">
        <f t="shared" si="9"/>
        <v>-2.603855527625986E-2</v>
      </c>
      <c r="J103">
        <f t="shared" si="9"/>
        <v>-2.3810648693718559E-2</v>
      </c>
      <c r="K103">
        <f t="shared" si="9"/>
        <v>0.18478004813578658</v>
      </c>
      <c r="L103">
        <f t="shared" si="9"/>
        <v>-1.2654623824977894E-2</v>
      </c>
      <c r="N103">
        <f t="shared" si="8"/>
        <v>2.1336478340995765E-3</v>
      </c>
      <c r="O103">
        <f t="shared" si="8"/>
        <v>1.2046544481846898E-3</v>
      </c>
      <c r="P103">
        <f t="shared" si="8"/>
        <v>9.978183652250951E-4</v>
      </c>
      <c r="Q103">
        <f t="shared" si="8"/>
        <v>2.1971492448738306E-2</v>
      </c>
      <c r="R103">
        <f t="shared" si="8"/>
        <v>7.4744637104470562E-4</v>
      </c>
    </row>
    <row r="104" spans="1:18" x14ac:dyDescent="0.25">
      <c r="A104" s="27">
        <v>42212</v>
      </c>
      <c r="B104">
        <v>79.260002</v>
      </c>
      <c r="C104">
        <v>205.020004</v>
      </c>
      <c r="D104">
        <v>122.769997</v>
      </c>
      <c r="E104">
        <v>531.40997300000004</v>
      </c>
      <c r="F104">
        <v>253.009995</v>
      </c>
      <c r="H104">
        <f t="shared" si="9"/>
        <v>-5.6415140671555106E-2</v>
      </c>
      <c r="I104">
        <f t="shared" si="9"/>
        <v>-3.8982405197372845E-2</v>
      </c>
      <c r="J104">
        <f t="shared" si="9"/>
        <v>-3.1903980714481424E-2</v>
      </c>
      <c r="K104">
        <f t="shared" si="9"/>
        <v>0.19308659204110148</v>
      </c>
      <c r="L104">
        <f t="shared" si="9"/>
        <v>-5.4156671401428713E-2</v>
      </c>
      <c r="N104">
        <f t="shared" si="8"/>
        <v>2.9051913354437194E-3</v>
      </c>
      <c r="O104">
        <f t="shared" si="8"/>
        <v>2.2707114101921605E-3</v>
      </c>
      <c r="P104">
        <f t="shared" si="8"/>
        <v>1.5746289907631989E-3</v>
      </c>
      <c r="Q104">
        <f t="shared" si="8"/>
        <v>2.4503013236554894E-2</v>
      </c>
      <c r="R104">
        <f t="shared" si="8"/>
        <v>4.7391539156525549E-3</v>
      </c>
    </row>
    <row r="105" spans="1:18" x14ac:dyDescent="0.25">
      <c r="A105" s="27">
        <v>42213</v>
      </c>
      <c r="B105">
        <v>82.480002999999996</v>
      </c>
      <c r="C105">
        <v>206.240005</v>
      </c>
      <c r="D105">
        <v>123.379997</v>
      </c>
      <c r="E105">
        <v>526.03002900000001</v>
      </c>
      <c r="F105">
        <v>264.82000699999998</v>
      </c>
      <c r="H105">
        <f t="shared" si="9"/>
        <v>-4.1137020362633529E-3</v>
      </c>
      <c r="I105">
        <f t="shared" si="9"/>
        <v>-6.8133777475105827E-3</v>
      </c>
      <c r="J105">
        <f t="shared" si="9"/>
        <v>-9.2776432364952074E-3</v>
      </c>
      <c r="K105">
        <f t="shared" si="9"/>
        <v>0.20189876107773996</v>
      </c>
      <c r="L105">
        <f t="shared" si="9"/>
        <v>1.0629581600663624E-2</v>
      </c>
      <c r="N105">
        <f t="shared" si="8"/>
        <v>2.5548449140907767E-6</v>
      </c>
      <c r="O105">
        <f t="shared" si="8"/>
        <v>2.3972188864058671E-4</v>
      </c>
      <c r="P105">
        <f t="shared" si="8"/>
        <v>2.9088181301867311E-4</v>
      </c>
      <c r="Q105">
        <f t="shared" si="8"/>
        <v>2.73394824556412E-2</v>
      </c>
      <c r="R105">
        <f t="shared" si="8"/>
        <v>1.6445133858182801E-5</v>
      </c>
    </row>
    <row r="106" spans="1:18" x14ac:dyDescent="0.25">
      <c r="A106" s="27">
        <v>42214</v>
      </c>
      <c r="B106">
        <v>83.139999000000003</v>
      </c>
      <c r="C106">
        <v>206.83999600000001</v>
      </c>
      <c r="D106">
        <v>122.989998</v>
      </c>
      <c r="E106">
        <v>529</v>
      </c>
      <c r="F106">
        <v>263.82000699999998</v>
      </c>
      <c r="H106">
        <f t="shared" si="9"/>
        <v>-7.2138997288333879E-4</v>
      </c>
      <c r="I106">
        <f t="shared" si="9"/>
        <v>-9.3834004253723746E-3</v>
      </c>
      <c r="J106">
        <f t="shared" si="9"/>
        <v>-1.9644799043749057E-2</v>
      </c>
      <c r="K106">
        <f t="shared" si="9"/>
        <v>0.19773655519954897</v>
      </c>
      <c r="L106">
        <f t="shared" si="9"/>
        <v>-1.668961779719625E-2</v>
      </c>
      <c r="N106">
        <f t="shared" si="8"/>
        <v>3.2181627420919989E-6</v>
      </c>
      <c r="O106">
        <f t="shared" si="8"/>
        <v>3.2590999500202493E-4</v>
      </c>
      <c r="P106">
        <f t="shared" si="8"/>
        <v>7.5198875903399666E-4</v>
      </c>
      <c r="Q106">
        <f t="shared" si="8"/>
        <v>2.5980393627099745E-2</v>
      </c>
      <c r="R106">
        <f t="shared" si="8"/>
        <v>9.8435670398244572E-4</v>
      </c>
    </row>
    <row r="107" spans="1:18" x14ac:dyDescent="0.25">
      <c r="A107" s="27">
        <v>42215</v>
      </c>
      <c r="B107">
        <v>83.010002</v>
      </c>
      <c r="C107">
        <v>207.199997</v>
      </c>
      <c r="D107">
        <v>122.370003</v>
      </c>
      <c r="E107">
        <v>536.76000999999997</v>
      </c>
      <c r="F107">
        <v>266.790009</v>
      </c>
      <c r="H107">
        <f t="shared" si="9"/>
        <v>7.7397771862429505E-3</v>
      </c>
      <c r="I107">
        <f t="shared" si="9"/>
        <v>-1.3137289227619612E-2</v>
      </c>
      <c r="J107">
        <f t="shared" si="9"/>
        <v>-3.3983227398898253E-2</v>
      </c>
      <c r="K107">
        <f t="shared" si="9"/>
        <v>0.20472580595594267</v>
      </c>
      <c r="L107">
        <f t="shared" si="9"/>
        <v>-8.8069569005083028E-3</v>
      </c>
      <c r="N107">
        <f t="shared" si="8"/>
        <v>1.0516689139105246E-4</v>
      </c>
      <c r="O107">
        <f t="shared" si="8"/>
        <v>4.7553941597510172E-4</v>
      </c>
      <c r="P107">
        <f t="shared" si="8"/>
        <v>1.7439679076826891E-3</v>
      </c>
      <c r="Q107">
        <f t="shared" si="8"/>
        <v>2.8282358887679E-2</v>
      </c>
      <c r="R107">
        <f t="shared" si="8"/>
        <v>5.5186459792369461E-4</v>
      </c>
    </row>
    <row r="108" spans="1:18" x14ac:dyDescent="0.25">
      <c r="A108" s="27">
        <v>42216</v>
      </c>
      <c r="B108">
        <v>79.209998999999996</v>
      </c>
      <c r="C108">
        <v>205.070007</v>
      </c>
      <c r="D108">
        <v>121.300003</v>
      </c>
      <c r="E108">
        <v>536.15002400000003</v>
      </c>
      <c r="F108">
        <v>266.14999399999999</v>
      </c>
      <c r="H108">
        <f t="shared" si="9"/>
        <v>-4.842338094506702E-2</v>
      </c>
      <c r="I108">
        <f t="shared" si="9"/>
        <v>-1.9939299448060027E-2</v>
      </c>
      <c r="J108">
        <f t="shared" si="9"/>
        <v>-4.150106248312263E-2</v>
      </c>
      <c r="K108">
        <f t="shared" si="9"/>
        <v>0.20285744735678535</v>
      </c>
      <c r="L108">
        <f t="shared" si="9"/>
        <v>-5.0800952831782445E-2</v>
      </c>
      <c r="N108">
        <f t="shared" si="8"/>
        <v>2.1075506278547544E-3</v>
      </c>
      <c r="O108">
        <f t="shared" si="8"/>
        <v>8.184678133334759E-4</v>
      </c>
      <c r="P108">
        <f t="shared" si="8"/>
        <v>2.4283879952686997E-3</v>
      </c>
      <c r="Q108">
        <f t="shared" si="8"/>
        <v>2.7657432477546817E-2</v>
      </c>
      <c r="R108">
        <f t="shared" si="8"/>
        <v>4.2883892755261844E-3</v>
      </c>
    </row>
    <row r="109" spans="1:18" x14ac:dyDescent="0.25">
      <c r="A109" s="27">
        <v>42219</v>
      </c>
      <c r="B109">
        <v>78.059997999999993</v>
      </c>
      <c r="C109">
        <v>204.69000199999999</v>
      </c>
      <c r="D109">
        <v>118.44000200000001</v>
      </c>
      <c r="E109">
        <v>535.03002900000001</v>
      </c>
      <c r="F109">
        <v>259.98998999999998</v>
      </c>
      <c r="H109">
        <f t="shared" si="9"/>
        <v>-5.5684115356635276E-2</v>
      </c>
      <c r="I109">
        <f t="shared" si="9"/>
        <v>-1.6233685991180757E-2</v>
      </c>
      <c r="J109">
        <f t="shared" si="9"/>
        <v>-6.1875386831900421E-2</v>
      </c>
      <c r="K109">
        <f t="shared" si="9"/>
        <v>0.20458887139233156</v>
      </c>
      <c r="L109">
        <f t="shared" si="9"/>
        <v>-7.3145976136286137E-2</v>
      </c>
      <c r="N109">
        <f t="shared" si="8"/>
        <v>2.8269214576471394E-3</v>
      </c>
      <c r="O109">
        <f t="shared" si="8"/>
        <v>6.2017250909913177E-4</v>
      </c>
      <c r="P109">
        <f t="shared" si="8"/>
        <v>4.8515405804945037E-3</v>
      </c>
      <c r="Q109">
        <f t="shared" si="8"/>
        <v>2.8236320082391419E-2</v>
      </c>
      <c r="R109">
        <f t="shared" si="8"/>
        <v>7.7142525484690258E-3</v>
      </c>
    </row>
    <row r="110" spans="1:18" x14ac:dyDescent="0.25">
      <c r="A110" s="27">
        <v>42220</v>
      </c>
      <c r="B110">
        <v>77.169998000000007</v>
      </c>
      <c r="C110">
        <v>205.16999799999999</v>
      </c>
      <c r="D110">
        <v>114.639999</v>
      </c>
      <c r="E110">
        <v>531.90002400000003</v>
      </c>
      <c r="F110">
        <v>266.27999899999998</v>
      </c>
      <c r="H110">
        <f t="shared" si="9"/>
        <v>-7.1262396509525122E-2</v>
      </c>
      <c r="I110">
        <f t="shared" si="9"/>
        <v>-1.4708325356904823E-2</v>
      </c>
      <c r="J110">
        <f t="shared" si="9"/>
        <v>-9.202179905195329E-2</v>
      </c>
      <c r="K110">
        <f t="shared" si="9"/>
        <v>0.19716328710623537</v>
      </c>
      <c r="L110">
        <f t="shared" si="9"/>
        <v>-5.9907547298657E-3</v>
      </c>
      <c r="N110">
        <f t="shared" si="8"/>
        <v>4.7261613793613058E-3</v>
      </c>
      <c r="O110">
        <f t="shared" si="8"/>
        <v>5.4652632000885544E-4</v>
      </c>
      <c r="P110">
        <f t="shared" si="8"/>
        <v>9.959922925186826E-3</v>
      </c>
      <c r="Q110">
        <f t="shared" si="8"/>
        <v>2.5795918577175826E-2</v>
      </c>
      <c r="R110">
        <f t="shared" si="8"/>
        <v>4.2748028459467724E-4</v>
      </c>
    </row>
    <row r="111" spans="1:18" x14ac:dyDescent="0.25">
      <c r="A111" s="27">
        <v>42221</v>
      </c>
      <c r="B111">
        <v>77.169998000000007</v>
      </c>
      <c r="C111">
        <v>205.699997</v>
      </c>
      <c r="D111">
        <v>115.400002</v>
      </c>
      <c r="E111">
        <v>537.01000999999997</v>
      </c>
      <c r="F111">
        <v>270.13000499999998</v>
      </c>
      <c r="H111">
        <f t="shared" si="9"/>
        <v>-6.0342584311820012E-2</v>
      </c>
      <c r="I111">
        <f t="shared" si="9"/>
        <v>8.0047236284450391E-3</v>
      </c>
      <c r="J111">
        <f t="shared" si="9"/>
        <v>-6.0277923948052134E-2</v>
      </c>
      <c r="K111">
        <f t="shared" si="9"/>
        <v>0.22292941622362458</v>
      </c>
      <c r="L111">
        <f t="shared" si="9"/>
        <v>5.7796645550079337E-2</v>
      </c>
      <c r="N111">
        <f t="shared" si="8"/>
        <v>3.3439932134096814E-3</v>
      </c>
      <c r="O111">
        <f t="shared" si="8"/>
        <v>4.4203004547971674E-7</v>
      </c>
      <c r="P111">
        <f t="shared" si="8"/>
        <v>4.631556299729252E-3</v>
      </c>
      <c r="Q111">
        <f t="shared" si="8"/>
        <v>3.4736463565954015E-2</v>
      </c>
      <c r="R111">
        <f t="shared" si="8"/>
        <v>1.858627637746755E-3</v>
      </c>
    </row>
    <row r="112" spans="1:18" x14ac:dyDescent="0.25">
      <c r="A112" s="27">
        <v>42222</v>
      </c>
      <c r="B112">
        <v>78.089995999999999</v>
      </c>
      <c r="C112">
        <v>205.08999600000001</v>
      </c>
      <c r="D112">
        <v>115.129997</v>
      </c>
      <c r="E112">
        <v>529.46002199999998</v>
      </c>
      <c r="F112">
        <v>246.13000500000001</v>
      </c>
      <c r="H112">
        <f t="shared" si="9"/>
        <v>-4.3967281008622627E-2</v>
      </c>
      <c r="I112">
        <f t="shared" si="9"/>
        <v>1.3661773488583121E-3</v>
      </c>
      <c r="J112">
        <f t="shared" si="9"/>
        <v>-4.2013007414554056E-2</v>
      </c>
      <c r="K112">
        <f t="shared" si="9"/>
        <v>0.19791487814654551</v>
      </c>
      <c r="L112">
        <f t="shared" si="9"/>
        <v>-4.6789637773424854E-2</v>
      </c>
      <c r="N112">
        <f t="shared" si="8"/>
        <v>1.7182655844342719E-3</v>
      </c>
      <c r="O112">
        <f t="shared" si="8"/>
        <v>5.3339646901627371E-5</v>
      </c>
      <c r="P112">
        <f t="shared" si="8"/>
        <v>2.4791060205965839E-3</v>
      </c>
      <c r="Q112">
        <f t="shared" si="8"/>
        <v>2.6037911161606316E-2</v>
      </c>
      <c r="R112">
        <f t="shared" si="8"/>
        <v>3.7791116172043115E-3</v>
      </c>
    </row>
    <row r="113" spans="1:18" x14ac:dyDescent="0.25">
      <c r="A113" s="27">
        <v>42223</v>
      </c>
      <c r="B113">
        <v>76.830001999999993</v>
      </c>
      <c r="C113">
        <v>203.44000199999999</v>
      </c>
      <c r="D113">
        <v>115.519997</v>
      </c>
      <c r="E113">
        <v>522.61999500000002</v>
      </c>
      <c r="F113">
        <v>242.509995</v>
      </c>
      <c r="H113">
        <f t="shared" si="9"/>
        <v>-6.7803378721181848E-2</v>
      </c>
      <c r="I113">
        <f t="shared" si="9"/>
        <v>-1.8265125380594157E-2</v>
      </c>
      <c r="J113">
        <f t="shared" si="9"/>
        <v>-6.5014533725257742E-2</v>
      </c>
      <c r="K113">
        <f t="shared" si="9"/>
        <v>0.16413424101741284</v>
      </c>
      <c r="L113">
        <f t="shared" si="9"/>
        <v>-6.6364095460094086E-2</v>
      </c>
      <c r="N113">
        <f t="shared" si="8"/>
        <v>4.2625314195294606E-3</v>
      </c>
      <c r="O113">
        <f t="shared" si="8"/>
        <v>7.2547819394404669E-4</v>
      </c>
      <c r="P113">
        <f t="shared" si="8"/>
        <v>5.2986968285675916E-3</v>
      </c>
      <c r="Q113">
        <f t="shared" si="8"/>
        <v>1.6277175026133652E-2</v>
      </c>
      <c r="R113">
        <f t="shared" si="8"/>
        <v>6.5689302024876774E-3</v>
      </c>
    </row>
    <row r="114" spans="1:18" x14ac:dyDescent="0.25">
      <c r="A114" s="27">
        <v>42226</v>
      </c>
      <c r="B114">
        <v>78.75</v>
      </c>
      <c r="C114">
        <v>205.970001</v>
      </c>
      <c r="D114">
        <v>119.720001</v>
      </c>
      <c r="E114">
        <v>524</v>
      </c>
      <c r="F114">
        <v>241.13999899999999</v>
      </c>
      <c r="H114">
        <f t="shared" si="9"/>
        <v>-4.5549823938973749E-2</v>
      </c>
      <c r="I114">
        <f t="shared" si="9"/>
        <v>-1.9948240318372099E-2</v>
      </c>
      <c r="J114">
        <f t="shared" si="9"/>
        <v>-4.8424187469406459E-2</v>
      </c>
      <c r="K114">
        <f t="shared" si="9"/>
        <v>0.13994228678508921</v>
      </c>
      <c r="L114">
        <f t="shared" si="9"/>
        <v>-8.3577346106220737E-2</v>
      </c>
      <c r="N114">
        <f t="shared" si="8"/>
        <v>1.8519690618316405E-3</v>
      </c>
      <c r="O114">
        <f t="shared" si="8"/>
        <v>8.1897946978136556E-4</v>
      </c>
      <c r="P114">
        <f t="shared" si="8"/>
        <v>3.158642533273923E-3</v>
      </c>
      <c r="Q114">
        <f t="shared" si="8"/>
        <v>1.0689508291734895E-2</v>
      </c>
      <c r="R114">
        <f t="shared" si="8"/>
        <v>9.6554575375609498E-3</v>
      </c>
    </row>
    <row r="115" spans="1:18" x14ac:dyDescent="0.25">
      <c r="A115" s="27">
        <v>42227</v>
      </c>
      <c r="B115">
        <v>77.489998</v>
      </c>
      <c r="C115">
        <v>201.699997</v>
      </c>
      <c r="D115">
        <v>113.489998</v>
      </c>
      <c r="E115">
        <v>527.46002199999998</v>
      </c>
      <c r="F115">
        <v>237.36999499999999</v>
      </c>
      <c r="H115">
        <f t="shared" si="9"/>
        <v>-7.0016173631104739E-2</v>
      </c>
      <c r="I115">
        <f t="shared" si="9"/>
        <v>-5.0559295764601421E-2</v>
      </c>
      <c r="J115">
        <f t="shared" si="9"/>
        <v>-0.10146716696996178</v>
      </c>
      <c r="K115">
        <f t="shared" si="9"/>
        <v>0.12481059841348933</v>
      </c>
      <c r="L115">
        <f t="shared" si="9"/>
        <v>-0.11255954618214356</v>
      </c>
      <c r="N115">
        <f t="shared" si="8"/>
        <v>4.5563660762604468E-3</v>
      </c>
      <c r="O115">
        <f t="shared" si="8"/>
        <v>3.5080593725119952E-3</v>
      </c>
      <c r="P115">
        <f t="shared" si="8"/>
        <v>1.1934422256387843E-2</v>
      </c>
      <c r="Q115">
        <f t="shared" si="8"/>
        <v>7.7895433934831821E-3</v>
      </c>
      <c r="R115">
        <f t="shared" si="8"/>
        <v>1.6191134228201443E-2</v>
      </c>
    </row>
    <row r="116" spans="1:18" x14ac:dyDescent="0.25">
      <c r="A116" s="27">
        <v>42228</v>
      </c>
      <c r="B116">
        <v>78.790001000000004</v>
      </c>
      <c r="C116">
        <v>201.13000500000001</v>
      </c>
      <c r="D116">
        <v>115.239998</v>
      </c>
      <c r="E116">
        <v>525.90997300000004</v>
      </c>
      <c r="F116">
        <v>238.16999799999999</v>
      </c>
      <c r="H116">
        <f t="shared" si="9"/>
        <v>-4.9158779094043183E-2</v>
      </c>
      <c r="I116">
        <f t="shared" si="9"/>
        <v>-5.7152897492150509E-2</v>
      </c>
      <c r="J116">
        <f t="shared" si="9"/>
        <v>-9.5751865410642997E-2</v>
      </c>
      <c r="K116">
        <f t="shared" si="9"/>
        <v>0.13131993416757332</v>
      </c>
      <c r="L116">
        <f t="shared" si="9"/>
        <v>-9.9701570933798361E-2</v>
      </c>
      <c r="N116">
        <f t="shared" si="8"/>
        <v>2.1756128534771019E-3</v>
      </c>
      <c r="O116">
        <f t="shared" si="8"/>
        <v>4.3325981522112844E-3</v>
      </c>
      <c r="P116">
        <f t="shared" si="8"/>
        <v>1.0718353189689001E-2</v>
      </c>
      <c r="Q116">
        <f t="shared" si="8"/>
        <v>8.9809218318140371E-3</v>
      </c>
      <c r="R116">
        <f t="shared" si="8"/>
        <v>1.3084251377879878E-2</v>
      </c>
    </row>
    <row r="117" spans="1:18" x14ac:dyDescent="0.25">
      <c r="A117" s="27">
        <v>42229</v>
      </c>
      <c r="B117">
        <v>78.650002000000001</v>
      </c>
      <c r="C117">
        <v>200.740005</v>
      </c>
      <c r="D117">
        <v>115.150002</v>
      </c>
      <c r="E117">
        <v>529.65997300000004</v>
      </c>
      <c r="F117">
        <v>242.509995</v>
      </c>
      <c r="H117">
        <f t="shared" ref="H117:L132" si="10">LN(B117/B97)</f>
        <v>-5.2748075439808362E-2</v>
      </c>
      <c r="I117">
        <f t="shared" si="10"/>
        <v>-5.0700253937794482E-2</v>
      </c>
      <c r="J117">
        <f t="shared" si="10"/>
        <v>-0.1097710397762274</v>
      </c>
      <c r="K117">
        <f t="shared" si="10"/>
        <v>0.10791039703394588</v>
      </c>
      <c r="L117">
        <f t="shared" si="10"/>
        <v>-9.5006485478164593E-2</v>
      </c>
      <c r="N117">
        <f t="shared" si="8"/>
        <v>2.5233303407130674E-3</v>
      </c>
      <c r="O117">
        <f t="shared" si="8"/>
        <v>3.5247768291373906E-3</v>
      </c>
      <c r="P117">
        <f t="shared" si="8"/>
        <v>1.3817686098445497E-2</v>
      </c>
      <c r="Q117">
        <f t="shared" si="8"/>
        <v>5.0919910735641215E-3</v>
      </c>
      <c r="R117">
        <f t="shared" si="8"/>
        <v>1.2032187241469577E-2</v>
      </c>
    </row>
    <row r="118" spans="1:18" x14ac:dyDescent="0.25">
      <c r="A118" s="27">
        <v>42230</v>
      </c>
      <c r="B118">
        <v>78.360000999999997</v>
      </c>
      <c r="C118">
        <v>202.020004</v>
      </c>
      <c r="D118">
        <v>115.959999</v>
      </c>
      <c r="E118">
        <v>531.52002000000005</v>
      </c>
      <c r="F118">
        <v>243.14999399999999</v>
      </c>
      <c r="H118">
        <f t="shared" si="10"/>
        <v>-5.2817144841532902E-2</v>
      </c>
      <c r="I118">
        <f t="shared" si="10"/>
        <v>-5.0387046098187359E-2</v>
      </c>
      <c r="J118">
        <f t="shared" si="10"/>
        <v>-0.11136175899548366</v>
      </c>
      <c r="K118">
        <f t="shared" si="10"/>
        <v>9.570348597736289E-2</v>
      </c>
      <c r="L118">
        <f t="shared" si="10"/>
        <v>-0.12185547149192742</v>
      </c>
      <c r="N118">
        <f t="shared" si="8"/>
        <v>2.530274204880471E-3</v>
      </c>
      <c r="O118">
        <f t="shared" si="8"/>
        <v>3.4876847352976934E-3</v>
      </c>
      <c r="P118">
        <f t="shared" si="8"/>
        <v>1.4194190292869009E-2</v>
      </c>
      <c r="Q118">
        <f t="shared" si="8"/>
        <v>3.498873629456987E-3</v>
      </c>
      <c r="R118">
        <f t="shared" si="8"/>
        <v>1.8643257105839701E-2</v>
      </c>
    </row>
    <row r="119" spans="1:18" x14ac:dyDescent="0.25">
      <c r="A119" s="27">
        <v>42233</v>
      </c>
      <c r="B119">
        <v>78.769997000000004</v>
      </c>
      <c r="C119">
        <v>202.570007</v>
      </c>
      <c r="D119">
        <v>117.160004</v>
      </c>
      <c r="E119">
        <v>535.21997099999999</v>
      </c>
      <c r="F119">
        <v>254.990005</v>
      </c>
      <c r="H119">
        <f t="shared" si="10"/>
        <v>-3.7255975287566828E-2</v>
      </c>
      <c r="I119">
        <f t="shared" si="10"/>
        <v>-4.7338662190165234E-2</v>
      </c>
      <c r="J119">
        <f t="shared" si="10"/>
        <v>-0.11979158195703014</v>
      </c>
      <c r="K119">
        <f t="shared" si="10"/>
        <v>9.2157507954587353E-2</v>
      </c>
      <c r="L119">
        <f t="shared" si="10"/>
        <v>-0.10160431910238048</v>
      </c>
      <c r="N119">
        <f t="shared" si="8"/>
        <v>1.2069135597300917E-3</v>
      </c>
      <c r="O119">
        <f t="shared" si="8"/>
        <v>3.136922860536559E-3</v>
      </c>
      <c r="P119">
        <f t="shared" si="8"/>
        <v>1.6273899858964928E-2</v>
      </c>
      <c r="Q119">
        <f t="shared" si="8"/>
        <v>3.0919493295522788E-3</v>
      </c>
      <c r="R119">
        <f t="shared" si="8"/>
        <v>1.3523168902483595E-2</v>
      </c>
    </row>
    <row r="120" spans="1:18" x14ac:dyDescent="0.25">
      <c r="A120" s="27">
        <v>42234</v>
      </c>
      <c r="B120">
        <v>77.900002000000001</v>
      </c>
      <c r="C120">
        <v>201.179993</v>
      </c>
      <c r="D120">
        <v>116.5</v>
      </c>
      <c r="E120">
        <v>535.02002000000005</v>
      </c>
      <c r="F120">
        <v>260.72000100000002</v>
      </c>
      <c r="H120">
        <f t="shared" si="10"/>
        <v>-4.7138356324375831E-2</v>
      </c>
      <c r="I120">
        <f t="shared" si="10"/>
        <v>-5.0025003574852366E-2</v>
      </c>
      <c r="J120">
        <f t="shared" si="10"/>
        <v>-0.11539582993927706</v>
      </c>
      <c r="K120">
        <f t="shared" si="10"/>
        <v>9.1988760903475381E-2</v>
      </c>
      <c r="L120">
        <f t="shared" si="10"/>
        <v>-2.2939784342220968E-2</v>
      </c>
      <c r="N120">
        <f t="shared" si="8"/>
        <v>1.9912159230229703E-3</v>
      </c>
      <c r="O120">
        <f t="shared" si="8"/>
        <v>3.445053792372494E-3</v>
      </c>
      <c r="P120">
        <f t="shared" si="8"/>
        <v>1.5171697390194762E-2</v>
      </c>
      <c r="Q120">
        <f t="shared" si="8"/>
        <v>3.0732113444947909E-3</v>
      </c>
      <c r="R120">
        <f t="shared" si="8"/>
        <v>1.415612479110208E-3</v>
      </c>
    </row>
    <row r="121" spans="1:18" x14ac:dyDescent="0.25">
      <c r="A121" s="27">
        <v>42235</v>
      </c>
      <c r="B121">
        <v>76.230002999999996</v>
      </c>
      <c r="C121">
        <v>200.949997</v>
      </c>
      <c r="D121">
        <v>115.010002</v>
      </c>
      <c r="E121">
        <v>532.919983</v>
      </c>
      <c r="F121">
        <v>255.25</v>
      </c>
      <c r="H121">
        <f t="shared" si="10"/>
        <v>-7.0399873618549796E-2</v>
      </c>
      <c r="I121">
        <f t="shared" si="10"/>
        <v>-5.9409080405665386E-2</v>
      </c>
      <c r="J121">
        <f t="shared" si="10"/>
        <v>-8.5053099808827012E-2</v>
      </c>
      <c r="K121">
        <f t="shared" si="10"/>
        <v>8.7502778181356919E-2</v>
      </c>
      <c r="L121">
        <f t="shared" si="10"/>
        <v>-4.8258312486689013E-2</v>
      </c>
      <c r="N121">
        <f t="shared" si="8"/>
        <v>4.6083134600707247E-3</v>
      </c>
      <c r="O121">
        <f t="shared" si="8"/>
        <v>4.6347035982345387E-3</v>
      </c>
      <c r="P121">
        <f t="shared" si="8"/>
        <v>8.617541500365495E-3</v>
      </c>
      <c r="Q121">
        <f t="shared" si="8"/>
        <v>2.5959605527954596E-3</v>
      </c>
      <c r="R121">
        <f t="shared" si="8"/>
        <v>3.9618406494223209E-3</v>
      </c>
    </row>
    <row r="122" spans="1:18" x14ac:dyDescent="0.25">
      <c r="A122" s="27">
        <v>42236</v>
      </c>
      <c r="B122">
        <v>74.569999999999993</v>
      </c>
      <c r="C122">
        <v>196.75</v>
      </c>
      <c r="D122">
        <v>112.650002</v>
      </c>
      <c r="E122">
        <v>515.78002900000001</v>
      </c>
      <c r="F122">
        <v>242.179993</v>
      </c>
      <c r="H122">
        <f t="shared" si="10"/>
        <v>-8.4437763898220178E-2</v>
      </c>
      <c r="I122">
        <f t="shared" si="10"/>
        <v>-7.0161199145636149E-2</v>
      </c>
      <c r="J122">
        <f t="shared" si="10"/>
        <v>-0.10530726612741437</v>
      </c>
      <c r="K122">
        <f t="shared" si="10"/>
        <v>6.7362900398369674E-2</v>
      </c>
      <c r="L122">
        <f t="shared" si="10"/>
        <v>-9.8316264150570473E-2</v>
      </c>
      <c r="N122">
        <f t="shared" si="8"/>
        <v>6.7112878280588669E-3</v>
      </c>
      <c r="O122">
        <f t="shared" si="8"/>
        <v>6.2142912724438204E-3</v>
      </c>
      <c r="P122">
        <f t="shared" si="8"/>
        <v>1.2788190203710248E-2</v>
      </c>
      <c r="Q122">
        <f t="shared" si="8"/>
        <v>9.4929873642980896E-4</v>
      </c>
      <c r="R122">
        <f t="shared" si="8"/>
        <v>1.2769249906312244E-2</v>
      </c>
    </row>
    <row r="123" spans="1:18" x14ac:dyDescent="0.25">
      <c r="A123" s="27">
        <v>42237</v>
      </c>
      <c r="B123">
        <v>72.129997000000003</v>
      </c>
      <c r="C123">
        <v>187.740005</v>
      </c>
      <c r="D123">
        <v>105.760002</v>
      </c>
      <c r="E123">
        <v>494.47000100000002</v>
      </c>
      <c r="F123">
        <v>230.770004</v>
      </c>
      <c r="H123">
        <f t="shared" si="10"/>
        <v>-0.10280637337793164</v>
      </c>
      <c r="I123">
        <f t="shared" si="10"/>
        <v>-9.9350162087548183E-2</v>
      </c>
      <c r="J123">
        <f t="shared" si="10"/>
        <v>-0.163133320890645</v>
      </c>
      <c r="K123">
        <f t="shared" si="10"/>
        <v>-6.8295551682048955E-2</v>
      </c>
      <c r="L123">
        <f t="shared" si="10"/>
        <v>-0.1398542543846632</v>
      </c>
      <c r="N123">
        <f t="shared" si="8"/>
        <v>1.0058296628771099E-2</v>
      </c>
      <c r="O123">
        <f t="shared" si="8"/>
        <v>1.1668264039010256E-2</v>
      </c>
      <c r="P123">
        <f t="shared" si="8"/>
        <v>2.9210547801636889E-2</v>
      </c>
      <c r="Q123">
        <f t="shared" si="8"/>
        <v>1.099305281119891E-2</v>
      </c>
      <c r="R123">
        <f t="shared" si="8"/>
        <v>2.3882332195224842E-2</v>
      </c>
    </row>
    <row r="124" spans="1:18" x14ac:dyDescent="0.25">
      <c r="A124" s="27">
        <v>42240</v>
      </c>
      <c r="B124">
        <v>68.720000999999996</v>
      </c>
      <c r="C124">
        <v>179.46000699999999</v>
      </c>
      <c r="D124">
        <v>103.120003</v>
      </c>
      <c r="E124">
        <v>463.36999500000002</v>
      </c>
      <c r="F124">
        <v>218.86999499999999</v>
      </c>
      <c r="H124">
        <f t="shared" si="10"/>
        <v>-0.14269332076789348</v>
      </c>
      <c r="I124">
        <f t="shared" si="10"/>
        <v>-0.13315517398972945</v>
      </c>
      <c r="J124">
        <f t="shared" si="10"/>
        <v>-0.17441927403356003</v>
      </c>
      <c r="K124">
        <f t="shared" si="10"/>
        <v>-0.13700794033083794</v>
      </c>
      <c r="L124">
        <f t="shared" si="10"/>
        <v>-0.14495107046465286</v>
      </c>
      <c r="N124">
        <f t="shared" si="8"/>
        <v>1.9649873634006117E-2</v>
      </c>
      <c r="O124">
        <f t="shared" si="8"/>
        <v>2.0114260001791295E-2</v>
      </c>
      <c r="P124">
        <f t="shared" si="8"/>
        <v>3.3195706154566074E-2</v>
      </c>
      <c r="Q124">
        <f t="shared" si="8"/>
        <v>3.0123125255571891E-2</v>
      </c>
      <c r="R124">
        <f t="shared" si="8"/>
        <v>2.5483624428427776E-2</v>
      </c>
    </row>
    <row r="125" spans="1:18" x14ac:dyDescent="0.25">
      <c r="A125" s="27">
        <v>42241</v>
      </c>
      <c r="B125">
        <v>68.709998999999996</v>
      </c>
      <c r="C125">
        <v>178.220001</v>
      </c>
      <c r="D125">
        <v>103.739998</v>
      </c>
      <c r="E125">
        <v>466.36999500000002</v>
      </c>
      <c r="F125">
        <v>220.029999</v>
      </c>
      <c r="H125">
        <f t="shared" si="10"/>
        <v>-0.18266114159209554</v>
      </c>
      <c r="I125">
        <f t="shared" si="10"/>
        <v>-0.14602181563886041</v>
      </c>
      <c r="J125">
        <f t="shared" si="10"/>
        <v>-0.173381249822081</v>
      </c>
      <c r="K125">
        <f t="shared" si="10"/>
        <v>-0.12037900068536717</v>
      </c>
      <c r="L125">
        <f t="shared" si="10"/>
        <v>-0.18528648019744437</v>
      </c>
      <c r="N125">
        <f t="shared" si="8"/>
        <v>3.2452519266421107E-2</v>
      </c>
      <c r="O125">
        <f t="shared" si="8"/>
        <v>2.3929426965813069E-2</v>
      </c>
      <c r="P125">
        <f t="shared" si="8"/>
        <v>3.2818534085931071E-2</v>
      </c>
      <c r="Q125">
        <f t="shared" si="8"/>
        <v>2.4627404410404122E-2</v>
      </c>
      <c r="R125">
        <f t="shared" si="8"/>
        <v>3.9988529551080398E-2</v>
      </c>
    </row>
    <row r="126" spans="1:18" x14ac:dyDescent="0.25">
      <c r="A126" s="27">
        <v>42242</v>
      </c>
      <c r="B126">
        <v>72.5</v>
      </c>
      <c r="C126">
        <v>184.39999399999999</v>
      </c>
      <c r="D126">
        <v>109.69000200000001</v>
      </c>
      <c r="E126">
        <v>500.76998900000001</v>
      </c>
      <c r="F126">
        <v>224.83999600000001</v>
      </c>
      <c r="H126">
        <f t="shared" si="10"/>
        <v>-0.13693935993595746</v>
      </c>
      <c r="I126">
        <f t="shared" si="10"/>
        <v>-0.11483824960486949</v>
      </c>
      <c r="J126">
        <f t="shared" si="10"/>
        <v>-0.11444481133638904</v>
      </c>
      <c r="K126">
        <f t="shared" si="10"/>
        <v>-5.4841539986263045E-2</v>
      </c>
      <c r="L126">
        <f t="shared" si="10"/>
        <v>-0.15987805861057033</v>
      </c>
      <c r="N126">
        <f t="shared" si="8"/>
        <v>1.806982417622038E-2</v>
      </c>
      <c r="O126">
        <f t="shared" si="8"/>
        <v>1.5254183240054214E-2</v>
      </c>
      <c r="P126">
        <f t="shared" si="8"/>
        <v>1.49383213526825E-2</v>
      </c>
      <c r="Q126">
        <f t="shared" si="8"/>
        <v>8.3528172588892193E-3</v>
      </c>
      <c r="R126">
        <f t="shared" si="8"/>
        <v>3.0472206138361057E-2</v>
      </c>
    </row>
    <row r="127" spans="1:18" x14ac:dyDescent="0.25">
      <c r="A127" s="27">
        <v>42243</v>
      </c>
      <c r="B127">
        <v>74.849997999999999</v>
      </c>
      <c r="C127">
        <v>189.21000699999999</v>
      </c>
      <c r="D127">
        <v>112.91999800000001</v>
      </c>
      <c r="E127">
        <v>518.36999500000002</v>
      </c>
      <c r="F127">
        <v>242.990005</v>
      </c>
      <c r="H127">
        <f t="shared" si="10"/>
        <v>-0.10347502241489655</v>
      </c>
      <c r="I127">
        <f t="shared" si="10"/>
        <v>-9.0826949566964091E-2</v>
      </c>
      <c r="J127">
        <f t="shared" si="10"/>
        <v>-8.036968083975489E-2</v>
      </c>
      <c r="K127">
        <f t="shared" si="10"/>
        <v>-3.4861822515537023E-2</v>
      </c>
      <c r="L127">
        <f t="shared" si="10"/>
        <v>-9.3441555006681068E-2</v>
      </c>
      <c r="N127">
        <f t="shared" si="8"/>
        <v>1.0192862761095061E-2</v>
      </c>
      <c r="O127">
        <f t="shared" si="8"/>
        <v>9.8995588048484892E-3</v>
      </c>
      <c r="P127">
        <f t="shared" si="8"/>
        <v>7.7699456579369336E-3</v>
      </c>
      <c r="Q127">
        <f t="shared" si="8"/>
        <v>5.0999638231679998E-3</v>
      </c>
      <c r="R127">
        <f t="shared" si="8"/>
        <v>1.1691317648370359E-2</v>
      </c>
    </row>
    <row r="128" spans="1:18" x14ac:dyDescent="0.25">
      <c r="A128" s="27">
        <v>42244</v>
      </c>
      <c r="B128">
        <v>75.069999999999993</v>
      </c>
      <c r="C128">
        <v>187.75</v>
      </c>
      <c r="D128">
        <v>113.290001</v>
      </c>
      <c r="E128">
        <v>518.01000999999997</v>
      </c>
      <c r="F128">
        <v>248.479996</v>
      </c>
      <c r="H128">
        <f t="shared" si="10"/>
        <v>-5.3681529266608623E-2</v>
      </c>
      <c r="I128">
        <f t="shared" si="10"/>
        <v>-8.8240127758119444E-2</v>
      </c>
      <c r="J128">
        <f t="shared" si="10"/>
        <v>-6.8315928969771775E-2</v>
      </c>
      <c r="K128">
        <f t="shared" si="10"/>
        <v>-3.4419451032651059E-2</v>
      </c>
      <c r="L128">
        <f t="shared" si="10"/>
        <v>-6.8697693772585958E-2</v>
      </c>
      <c r="N128">
        <f t="shared" si="8"/>
        <v>2.6179816039034794E-3</v>
      </c>
      <c r="O128">
        <f t="shared" si="8"/>
        <v>9.3914908821088761E-3</v>
      </c>
      <c r="P128">
        <f t="shared" si="8"/>
        <v>5.7902273424399377E-3</v>
      </c>
      <c r="Q128">
        <f t="shared" si="8"/>
        <v>5.0369764541153056E-3</v>
      </c>
      <c r="R128">
        <f t="shared" si="8"/>
        <v>6.9526472091899017E-3</v>
      </c>
    </row>
    <row r="129" spans="1:18" x14ac:dyDescent="0.25">
      <c r="A129" s="27">
        <v>42247</v>
      </c>
      <c r="B129">
        <v>75.239998</v>
      </c>
      <c r="C129">
        <v>188.60000600000001</v>
      </c>
      <c r="D129">
        <v>112.760002</v>
      </c>
      <c r="E129">
        <v>512.89001499999995</v>
      </c>
      <c r="F129">
        <v>249.05999800000001</v>
      </c>
      <c r="H129">
        <f t="shared" si="10"/>
        <v>-3.6794758279927842E-2</v>
      </c>
      <c r="I129">
        <f t="shared" si="10"/>
        <v>-8.1868247253596677E-2</v>
      </c>
      <c r="J129">
        <f t="shared" si="10"/>
        <v>-4.9144836136879783E-2</v>
      </c>
      <c r="K129">
        <f t="shared" si="10"/>
        <v>-4.2261447819574985E-2</v>
      </c>
      <c r="L129">
        <f t="shared" si="10"/>
        <v>-4.2949307011574768E-2</v>
      </c>
      <c r="N129">
        <f t="shared" si="8"/>
        <v>1.1750803130003034E-3</v>
      </c>
      <c r="O129">
        <f t="shared" si="8"/>
        <v>8.1970976259966057E-3</v>
      </c>
      <c r="P129">
        <f t="shared" si="8"/>
        <v>3.2401653750282226E-3</v>
      </c>
      <c r="Q129">
        <f t="shared" si="8"/>
        <v>6.211592419458155E-3</v>
      </c>
      <c r="R129">
        <f t="shared" si="8"/>
        <v>3.3216950889661803E-3</v>
      </c>
    </row>
    <row r="130" spans="1:18" x14ac:dyDescent="0.25">
      <c r="A130" s="27">
        <v>42248</v>
      </c>
      <c r="B130">
        <v>72.080001999999993</v>
      </c>
      <c r="C130">
        <v>182.11999499999999</v>
      </c>
      <c r="D130">
        <v>107.720001</v>
      </c>
      <c r="E130">
        <v>496.540009</v>
      </c>
      <c r="F130">
        <v>238.63000500000001</v>
      </c>
      <c r="H130">
        <f t="shared" si="10"/>
        <v>-6.8234113505674501E-2</v>
      </c>
      <c r="I130">
        <f t="shared" si="10"/>
        <v>-0.11917311101794516</v>
      </c>
      <c r="J130">
        <f t="shared" si="10"/>
        <v>-6.2261497570232319E-2</v>
      </c>
      <c r="K130">
        <f t="shared" si="10"/>
        <v>-6.879148455634633E-2</v>
      </c>
      <c r="L130">
        <f t="shared" si="10"/>
        <v>-0.10963412681899279</v>
      </c>
      <c r="N130">
        <f t="shared" si="8"/>
        <v>4.3189606331208606E-3</v>
      </c>
      <c r="O130">
        <f t="shared" si="8"/>
        <v>1.6343752887308934E-2</v>
      </c>
      <c r="P130">
        <f t="shared" si="8"/>
        <v>4.9054772054614769E-3</v>
      </c>
      <c r="Q130">
        <f t="shared" si="8"/>
        <v>1.1097293662737283E-2</v>
      </c>
      <c r="R130">
        <f t="shared" si="8"/>
        <v>1.5455205914770079E-2</v>
      </c>
    </row>
    <row r="131" spans="1:18" x14ac:dyDescent="0.25">
      <c r="A131" s="27">
        <v>42249</v>
      </c>
      <c r="B131">
        <v>73.230002999999996</v>
      </c>
      <c r="C131">
        <v>184.509995</v>
      </c>
      <c r="D131">
        <v>112.339996</v>
      </c>
      <c r="E131">
        <v>510.54998799999998</v>
      </c>
      <c r="F131">
        <v>247.69000199999999</v>
      </c>
      <c r="H131">
        <f t="shared" si="10"/>
        <v>-5.2405540512909972E-2</v>
      </c>
      <c r="I131">
        <f t="shared" si="10"/>
        <v>-0.10871514661957676</v>
      </c>
      <c r="J131">
        <f t="shared" si="10"/>
        <v>-2.6874419906931069E-2</v>
      </c>
      <c r="K131">
        <f t="shared" si="10"/>
        <v>-5.0528182433551658E-2</v>
      </c>
      <c r="L131">
        <f t="shared" si="10"/>
        <v>-8.6725370776508021E-2</v>
      </c>
      <c r="N131">
        <f t="shared" si="8"/>
        <v>2.4890347202253357E-3</v>
      </c>
      <c r="O131">
        <f t="shared" si="8"/>
        <v>1.3779173346273474E-2</v>
      </c>
      <c r="P131">
        <f t="shared" si="8"/>
        <v>1.2007634815507113E-3</v>
      </c>
      <c r="Q131">
        <f t="shared" si="8"/>
        <v>7.5829944818233876E-3</v>
      </c>
      <c r="R131">
        <f t="shared" si="8"/>
        <v>1.0284031179148978E-2</v>
      </c>
    </row>
    <row r="132" spans="1:18" x14ac:dyDescent="0.25">
      <c r="A132" s="27">
        <v>42250</v>
      </c>
      <c r="B132">
        <v>73.790001000000004</v>
      </c>
      <c r="C132">
        <v>185.05999800000001</v>
      </c>
      <c r="D132">
        <v>110.370003</v>
      </c>
      <c r="E132">
        <v>504.72000100000002</v>
      </c>
      <c r="F132">
        <v>245.570007</v>
      </c>
      <c r="H132">
        <f t="shared" si="10"/>
        <v>-5.6638721829387402E-2</v>
      </c>
      <c r="I132">
        <f t="shared" si="10"/>
        <v>-0.10276880166843033</v>
      </c>
      <c r="J132">
        <f t="shared" si="10"/>
        <v>-4.2223513661980967E-2</v>
      </c>
      <c r="K132">
        <f t="shared" si="10"/>
        <v>-4.7853838730804468E-2</v>
      </c>
      <c r="L132">
        <f t="shared" si="10"/>
        <v>-2.2778044679979954E-3</v>
      </c>
      <c r="N132">
        <f t="shared" si="8"/>
        <v>2.9293432953701039E-3</v>
      </c>
      <c r="O132">
        <f t="shared" si="8"/>
        <v>1.241851224692145E-2</v>
      </c>
      <c r="P132">
        <f t="shared" si="8"/>
        <v>2.5001128073869057E-3</v>
      </c>
      <c r="Q132">
        <f t="shared" si="8"/>
        <v>7.1243808059138596E-3</v>
      </c>
      <c r="R132">
        <f t="shared" si="8"/>
        <v>2.877313624478655E-4</v>
      </c>
    </row>
    <row r="133" spans="1:18" x14ac:dyDescent="0.25">
      <c r="A133" s="27">
        <v>42251</v>
      </c>
      <c r="B133">
        <v>72.459998999999996</v>
      </c>
      <c r="C133">
        <v>180.38000500000001</v>
      </c>
      <c r="D133">
        <v>109.269997</v>
      </c>
      <c r="E133">
        <v>499</v>
      </c>
      <c r="F133">
        <v>241.929993</v>
      </c>
      <c r="H133">
        <f t="shared" ref="H133:L148" si="11">LN(B133/B113)</f>
        <v>-5.8560543244827908E-2</v>
      </c>
      <c r="I133">
        <f t="shared" si="11"/>
        <v>-0.12030536648795134</v>
      </c>
      <c r="J133">
        <f t="shared" si="11"/>
        <v>-5.5621793047261184E-2</v>
      </c>
      <c r="K133">
        <f t="shared" si="11"/>
        <v>-4.6248517223051629E-2</v>
      </c>
      <c r="L133">
        <f t="shared" si="11"/>
        <v>-2.3945268413004114E-3</v>
      </c>
      <c r="N133">
        <f t="shared" si="8"/>
        <v>3.141067742130178E-3</v>
      </c>
      <c r="O133">
        <f t="shared" si="8"/>
        <v>1.6634536055443322E-2</v>
      </c>
      <c r="P133">
        <f t="shared" si="8"/>
        <v>4.0194848645576896E-3</v>
      </c>
      <c r="Q133">
        <f t="shared" si="8"/>
        <v>6.8559601771102322E-3</v>
      </c>
      <c r="R133">
        <f t="shared" si="8"/>
        <v>2.9170482717902655E-4</v>
      </c>
    </row>
    <row r="134" spans="1:18" x14ac:dyDescent="0.25">
      <c r="A134" s="27">
        <v>42255</v>
      </c>
      <c r="B134">
        <v>73.5</v>
      </c>
      <c r="C134">
        <v>185.88000500000001</v>
      </c>
      <c r="D134">
        <v>112.30999799999999</v>
      </c>
      <c r="E134">
        <v>517.53997800000002</v>
      </c>
      <c r="F134">
        <v>248.16999799999999</v>
      </c>
      <c r="H134">
        <f t="shared" si="11"/>
        <v>-6.8992871486951435E-2</v>
      </c>
      <c r="I134">
        <f t="shared" si="11"/>
        <v>-0.10262920085561035</v>
      </c>
      <c r="J134">
        <f t="shared" si="11"/>
        <v>-6.3892804170230175E-2</v>
      </c>
      <c r="K134">
        <f t="shared" si="11"/>
        <v>-1.2404909991400479E-2</v>
      </c>
      <c r="L134">
        <f t="shared" si="11"/>
        <v>2.8736313598004937E-2</v>
      </c>
      <c r="N134">
        <f t="shared" si="8"/>
        <v>4.4192656743693914E-3</v>
      </c>
      <c r="O134">
        <f t="shared" si="8"/>
        <v>1.2387417958817122E-2</v>
      </c>
      <c r="P134">
        <f t="shared" si="8"/>
        <v>5.1366488979119997E-3</v>
      </c>
      <c r="Q134">
        <f t="shared" si="8"/>
        <v>2.3967994491163025E-3</v>
      </c>
      <c r="R134">
        <f t="shared" si="8"/>
        <v>1.9744386463169784E-4</v>
      </c>
    </row>
    <row r="135" spans="1:18" x14ac:dyDescent="0.25">
      <c r="A135" s="27">
        <v>42256</v>
      </c>
      <c r="B135">
        <v>72</v>
      </c>
      <c r="C135">
        <v>185.679993</v>
      </c>
      <c r="D135">
        <v>110.150002</v>
      </c>
      <c r="E135">
        <v>516.89001499999995</v>
      </c>
      <c r="F135">
        <v>248.91000399999999</v>
      </c>
      <c r="H135">
        <f t="shared" si="11"/>
        <v>-7.3482750950021269E-2</v>
      </c>
      <c r="I135">
        <f t="shared" si="11"/>
        <v>-8.2756705819677992E-2</v>
      </c>
      <c r="J135">
        <f t="shared" si="11"/>
        <v>-2.9871618284938853E-2</v>
      </c>
      <c r="K135">
        <f t="shared" si="11"/>
        <v>-2.0242959867656833E-2</v>
      </c>
      <c r="L135">
        <f t="shared" si="11"/>
        <v>4.7471317285670056E-2</v>
      </c>
      <c r="N135">
        <f t="shared" si="8"/>
        <v>5.0363771338780413E-3</v>
      </c>
      <c r="O135">
        <f t="shared" si="8"/>
        <v>8.3587651956983956E-3</v>
      </c>
      <c r="P135">
        <f t="shared" si="8"/>
        <v>1.4174647217016336E-3</v>
      </c>
      <c r="Q135">
        <f t="shared" si="8"/>
        <v>3.22569114774722E-3</v>
      </c>
      <c r="R135">
        <f t="shared" si="8"/>
        <v>1.0749529863026703E-3</v>
      </c>
    </row>
    <row r="136" spans="1:18" x14ac:dyDescent="0.25">
      <c r="A136" s="27">
        <v>42257</v>
      </c>
      <c r="B136">
        <v>72.519997000000004</v>
      </c>
      <c r="C136">
        <v>185.91000399999999</v>
      </c>
      <c r="D136">
        <v>112.57</v>
      </c>
      <c r="E136">
        <v>522.23999000000003</v>
      </c>
      <c r="F136">
        <v>248.479996</v>
      </c>
      <c r="H136">
        <f t="shared" si="11"/>
        <v>-8.2923753430811695E-2</v>
      </c>
      <c r="I136">
        <f t="shared" si="11"/>
        <v>-7.8688782866760204E-2</v>
      </c>
      <c r="J136">
        <f t="shared" si="11"/>
        <v>-2.3441642494529919E-2</v>
      </c>
      <c r="K136">
        <f t="shared" si="11"/>
        <v>-7.0028109093953819E-3</v>
      </c>
      <c r="L136">
        <f t="shared" si="11"/>
        <v>4.2377647294733263E-2</v>
      </c>
      <c r="N136">
        <f t="shared" si="8"/>
        <v>6.4655171618630165E-3</v>
      </c>
      <c r="O136">
        <f t="shared" si="8"/>
        <v>7.6314830438414388E-3</v>
      </c>
      <c r="P136">
        <f t="shared" si="8"/>
        <v>9.7464200099438465E-4</v>
      </c>
      <c r="Q136">
        <f t="shared" si="8"/>
        <v>1.8970397140938445E-3</v>
      </c>
      <c r="R136">
        <f t="shared" si="8"/>
        <v>7.6689148590803257E-4</v>
      </c>
    </row>
    <row r="137" spans="1:18" x14ac:dyDescent="0.25">
      <c r="A137" s="27">
        <v>42258</v>
      </c>
      <c r="B137">
        <v>72.690002000000007</v>
      </c>
      <c r="C137">
        <v>185.270004</v>
      </c>
      <c r="D137">
        <v>114.209999</v>
      </c>
      <c r="E137">
        <v>529.44000200000005</v>
      </c>
      <c r="F137">
        <v>250.240005</v>
      </c>
      <c r="H137">
        <f t="shared" si="11"/>
        <v>-7.8803803922758153E-2</v>
      </c>
      <c r="I137">
        <f t="shared" si="11"/>
        <v>-8.0196321141462121E-2</v>
      </c>
      <c r="J137">
        <f t="shared" si="11"/>
        <v>-8.1967933286287552E-3</v>
      </c>
      <c r="K137">
        <f t="shared" si="11"/>
        <v>-4.1539233000737239E-4</v>
      </c>
      <c r="L137">
        <f t="shared" si="11"/>
        <v>3.1377551314757522E-2</v>
      </c>
      <c r="N137">
        <f t="shared" ref="N137:R187" si="12">(H137-H$759)^2</f>
        <v>5.8199337233137147E-3</v>
      </c>
      <c r="O137">
        <f t="shared" si="12"/>
        <v>7.8971478578100506E-3</v>
      </c>
      <c r="P137">
        <f t="shared" si="12"/>
        <v>2.551817022537288E-4</v>
      </c>
      <c r="Q137">
        <f t="shared" si="12"/>
        <v>1.3666035097187053E-3</v>
      </c>
      <c r="R137">
        <f t="shared" si="12"/>
        <v>2.7864655681450684E-4</v>
      </c>
    </row>
    <row r="138" spans="1:18" x14ac:dyDescent="0.25">
      <c r="A138" s="27">
        <v>42261</v>
      </c>
      <c r="B138">
        <v>72.489998</v>
      </c>
      <c r="C138">
        <v>183.94000199999999</v>
      </c>
      <c r="D138">
        <v>115.30999799999999</v>
      </c>
      <c r="E138">
        <v>521.38000499999998</v>
      </c>
      <c r="F138">
        <v>253.19000199999999</v>
      </c>
      <c r="H138">
        <f t="shared" si="11"/>
        <v>-7.786501211517935E-2</v>
      </c>
      <c r="I138">
        <f t="shared" si="11"/>
        <v>-9.3757093853395507E-2</v>
      </c>
      <c r="J138">
        <f t="shared" si="11"/>
        <v>-5.6211589913161154E-3</v>
      </c>
      <c r="K138">
        <f t="shared" si="11"/>
        <v>-1.9261711965432173E-2</v>
      </c>
      <c r="L138">
        <f t="shared" si="11"/>
        <v>4.0461690744857379E-2</v>
      </c>
      <c r="N138">
        <f t="shared" si="12"/>
        <v>5.6775770343154251E-3</v>
      </c>
      <c r="O138">
        <f t="shared" si="12"/>
        <v>1.0491222908243177E-2</v>
      </c>
      <c r="P138">
        <f t="shared" si="12"/>
        <v>1.7952712836940773E-4</v>
      </c>
      <c r="Q138">
        <f t="shared" si="12"/>
        <v>3.1151937155956956E-3</v>
      </c>
      <c r="R138">
        <f t="shared" si="12"/>
        <v>6.644459505911022E-4</v>
      </c>
    </row>
    <row r="139" spans="1:18" x14ac:dyDescent="0.25">
      <c r="A139" s="27">
        <v>42262</v>
      </c>
      <c r="B139">
        <v>72.860000999999997</v>
      </c>
      <c r="C139">
        <v>187.449997</v>
      </c>
      <c r="D139">
        <v>116.279999</v>
      </c>
      <c r="E139">
        <v>522.36999500000002</v>
      </c>
      <c r="F139">
        <v>253.570007</v>
      </c>
      <c r="H139">
        <f t="shared" si="11"/>
        <v>-7.7992370324297122E-2</v>
      </c>
      <c r="I139">
        <f t="shared" si="11"/>
        <v>-7.7573413204017366E-2</v>
      </c>
      <c r="J139">
        <f t="shared" si="11"/>
        <v>-7.5394890101333698E-3</v>
      </c>
      <c r="K139">
        <f t="shared" si="11"/>
        <v>-2.4301683657603917E-2</v>
      </c>
      <c r="L139">
        <f t="shared" si="11"/>
        <v>-5.5844016705034237E-3</v>
      </c>
      <c r="N139">
        <f t="shared" si="12"/>
        <v>5.6967860596956604E-3</v>
      </c>
      <c r="O139">
        <f t="shared" si="12"/>
        <v>7.4378533644945052E-3</v>
      </c>
      <c r="P139">
        <f t="shared" si="12"/>
        <v>2.3461365685107443E-4</v>
      </c>
      <c r="Q139">
        <f t="shared" si="12"/>
        <v>3.7031961884114273E-3</v>
      </c>
      <c r="R139">
        <f t="shared" si="12"/>
        <v>4.1084222373833306E-4</v>
      </c>
    </row>
    <row r="140" spans="1:18" x14ac:dyDescent="0.25">
      <c r="A140" s="27">
        <v>42263</v>
      </c>
      <c r="B140">
        <v>74.300003000000004</v>
      </c>
      <c r="C140">
        <v>188.63999899999999</v>
      </c>
      <c r="D140">
        <v>116.410004</v>
      </c>
      <c r="E140">
        <v>527.39001499999995</v>
      </c>
      <c r="F140">
        <v>262.25</v>
      </c>
      <c r="H140">
        <f t="shared" si="11"/>
        <v>-4.7314986450079873E-2</v>
      </c>
      <c r="I140">
        <f t="shared" si="11"/>
        <v>-6.4359563423522267E-2</v>
      </c>
      <c r="J140">
        <f t="shared" si="11"/>
        <v>-7.7279638429710636E-4</v>
      </c>
      <c r="K140">
        <f t="shared" si="11"/>
        <v>-1.4363825515710358E-2</v>
      </c>
      <c r="L140">
        <f t="shared" si="11"/>
        <v>5.851208911568098E-3</v>
      </c>
      <c r="N140">
        <f t="shared" si="12"/>
        <v>2.0070106684406406E-3</v>
      </c>
      <c r="O140">
        <f t="shared" si="12"/>
        <v>5.3332553553715528E-3</v>
      </c>
      <c r="P140">
        <f t="shared" si="12"/>
        <v>7.3109524565908635E-5</v>
      </c>
      <c r="Q140">
        <f t="shared" si="12"/>
        <v>2.5924425179496371E-3</v>
      </c>
      <c r="R140">
        <f t="shared" si="12"/>
        <v>7.8033066901006399E-5</v>
      </c>
    </row>
    <row r="141" spans="1:18" x14ac:dyDescent="0.25">
      <c r="A141" s="27">
        <v>42264</v>
      </c>
      <c r="B141">
        <v>74.459998999999996</v>
      </c>
      <c r="C141">
        <v>186.449997</v>
      </c>
      <c r="D141">
        <v>113.91999800000001</v>
      </c>
      <c r="E141">
        <v>538.86999500000002</v>
      </c>
      <c r="F141">
        <v>262.07000699999998</v>
      </c>
      <c r="H141">
        <f t="shared" si="11"/>
        <v>-2.3493070340225193E-2</v>
      </c>
      <c r="I141">
        <f t="shared" si="11"/>
        <v>-7.4893015431398119E-2</v>
      </c>
      <c r="J141">
        <f t="shared" si="11"/>
        <v>-9.5226683867963447E-3</v>
      </c>
      <c r="K141">
        <f t="shared" si="11"/>
        <v>1.1103057963633801E-2</v>
      </c>
      <c r="L141">
        <f t="shared" si="11"/>
        <v>2.636821331422402E-2</v>
      </c>
      <c r="N141">
        <f t="shared" si="12"/>
        <v>4.4006626893947526E-4</v>
      </c>
      <c r="O141">
        <f t="shared" si="12"/>
        <v>6.9827068588597203E-3</v>
      </c>
      <c r="P141">
        <f t="shared" si="12"/>
        <v>2.9929978447415674E-4</v>
      </c>
      <c r="Q141">
        <f t="shared" si="12"/>
        <v>6.4765926205329711E-4</v>
      </c>
      <c r="R141">
        <f t="shared" si="12"/>
        <v>1.3650117404814626E-4</v>
      </c>
    </row>
    <row r="142" spans="1:18" x14ac:dyDescent="0.25">
      <c r="A142" s="27">
        <v>42265</v>
      </c>
      <c r="B142">
        <v>72.680000000000007</v>
      </c>
      <c r="C142">
        <v>180.94000199999999</v>
      </c>
      <c r="D142">
        <v>113.449997</v>
      </c>
      <c r="E142">
        <v>540.26000999999997</v>
      </c>
      <c r="F142">
        <v>260.61999500000002</v>
      </c>
      <c r="H142">
        <f t="shared" si="11"/>
        <v>-2.5672038027732789E-2</v>
      </c>
      <c r="I142">
        <f t="shared" si="11"/>
        <v>-8.3768391646529314E-2</v>
      </c>
      <c r="J142">
        <f t="shared" si="11"/>
        <v>7.0765001501243152E-3</v>
      </c>
      <c r="K142">
        <f t="shared" si="11"/>
        <v>4.637014947226907E-2</v>
      </c>
      <c r="L142">
        <f t="shared" si="11"/>
        <v>7.3382166109640642E-2</v>
      </c>
      <c r="N142">
        <f t="shared" si="12"/>
        <v>5.3623387638361423E-4</v>
      </c>
      <c r="O142">
        <f t="shared" si="12"/>
        <v>8.5447780530319636E-3</v>
      </c>
      <c r="P142">
        <f t="shared" si="12"/>
        <v>4.9156119020489517E-7</v>
      </c>
      <c r="Q142">
        <f t="shared" si="12"/>
        <v>9.6391965308914609E-5</v>
      </c>
      <c r="R142">
        <f t="shared" si="12"/>
        <v>3.445375901753589E-3</v>
      </c>
    </row>
    <row r="143" spans="1:18" x14ac:dyDescent="0.25">
      <c r="A143" s="27">
        <v>42268</v>
      </c>
      <c r="B143">
        <v>73.389999000000003</v>
      </c>
      <c r="C143">
        <v>183.35000600000001</v>
      </c>
      <c r="D143">
        <v>115.209999</v>
      </c>
      <c r="E143">
        <v>548.39001499999995</v>
      </c>
      <c r="F143">
        <v>264.20001200000002</v>
      </c>
      <c r="H143">
        <f t="shared" si="11"/>
        <v>1.731766800712712E-2</v>
      </c>
      <c r="I143">
        <f t="shared" si="11"/>
        <v>-2.3661126299790041E-2</v>
      </c>
      <c r="J143">
        <f t="shared" si="11"/>
        <v>8.5584146356042654E-2</v>
      </c>
      <c r="K143">
        <f t="shared" si="11"/>
        <v>0.10350025610558754</v>
      </c>
      <c r="L143">
        <f t="shared" si="11"/>
        <v>0.13528487665859701</v>
      </c>
      <c r="N143">
        <f t="shared" si="12"/>
        <v>3.9334716785486298E-4</v>
      </c>
      <c r="O143">
        <f t="shared" si="12"/>
        <v>1.0452743777950317E-3</v>
      </c>
      <c r="P143">
        <f t="shared" si="12"/>
        <v>6.0538564151569546E-3</v>
      </c>
      <c r="Q143">
        <f t="shared" si="12"/>
        <v>4.4820410807499935E-3</v>
      </c>
      <c r="R143">
        <f t="shared" si="12"/>
        <v>1.4544368450306988E-2</v>
      </c>
    </row>
    <row r="144" spans="1:18" x14ac:dyDescent="0.25">
      <c r="A144" s="27">
        <v>42269</v>
      </c>
      <c r="B144">
        <v>72.739998</v>
      </c>
      <c r="C144">
        <v>179.720001</v>
      </c>
      <c r="D144">
        <v>113.400002</v>
      </c>
      <c r="E144">
        <v>538.40002400000003</v>
      </c>
      <c r="F144">
        <v>260.94000199999999</v>
      </c>
      <c r="H144">
        <f t="shared" si="11"/>
        <v>5.6851119835850013E-2</v>
      </c>
      <c r="I144">
        <f t="shared" si="11"/>
        <v>1.4477088903526365E-3</v>
      </c>
      <c r="J144">
        <f t="shared" si="11"/>
        <v>9.5028021207084715E-2</v>
      </c>
      <c r="K144">
        <f t="shared" si="11"/>
        <v>0.15007596268142068</v>
      </c>
      <c r="L144">
        <f t="shared" si="11"/>
        <v>0.17581258009081674</v>
      </c>
      <c r="N144">
        <f t="shared" si="12"/>
        <v>3.5243734441155728E-3</v>
      </c>
      <c r="O144">
        <f t="shared" si="12"/>
        <v>5.2155379425590283E-5</v>
      </c>
      <c r="P144">
        <f t="shared" si="12"/>
        <v>7.6126334881478543E-3</v>
      </c>
      <c r="Q144">
        <f t="shared" si="12"/>
        <v>1.2887642767767628E-2</v>
      </c>
      <c r="R144">
        <f t="shared" si="12"/>
        <v>2.596214810337874E-2</v>
      </c>
    </row>
    <row r="145" spans="1:18" x14ac:dyDescent="0.25">
      <c r="A145" s="27">
        <v>42270</v>
      </c>
      <c r="B145">
        <v>72.300003000000004</v>
      </c>
      <c r="C145">
        <v>179.41000399999999</v>
      </c>
      <c r="D145">
        <v>114.32</v>
      </c>
      <c r="E145">
        <v>536.07000700000003</v>
      </c>
      <c r="F145">
        <v>261.05999800000001</v>
      </c>
      <c r="H145">
        <f t="shared" si="11"/>
        <v>5.0929436169432032E-2</v>
      </c>
      <c r="I145">
        <f t="shared" si="11"/>
        <v>6.654963930977636E-3</v>
      </c>
      <c r="J145">
        <f t="shared" si="11"/>
        <v>9.7113783977324647E-2</v>
      </c>
      <c r="K145">
        <f t="shared" si="11"/>
        <v>0.13928546284025597</v>
      </c>
      <c r="L145">
        <f t="shared" si="11"/>
        <v>0.17098636215235483</v>
      </c>
      <c r="N145">
        <f t="shared" si="12"/>
        <v>2.8563413006236871E-3</v>
      </c>
      <c r="O145">
        <f t="shared" si="12"/>
        <v>4.0586659385116398E-6</v>
      </c>
      <c r="P145">
        <f t="shared" si="12"/>
        <v>7.9809511948980769E-3</v>
      </c>
      <c r="Q145">
        <f t="shared" si="12"/>
        <v>1.0554121551252724E-2</v>
      </c>
      <c r="R145">
        <f t="shared" si="12"/>
        <v>2.4430165319425136E-2</v>
      </c>
    </row>
    <row r="146" spans="1:18" x14ac:dyDescent="0.25">
      <c r="A146" s="27">
        <v>42271</v>
      </c>
      <c r="B146">
        <v>72.730002999999996</v>
      </c>
      <c r="C146">
        <v>176.91000399999999</v>
      </c>
      <c r="D146">
        <v>115</v>
      </c>
      <c r="E146">
        <v>533.75</v>
      </c>
      <c r="F146">
        <v>263.11999500000002</v>
      </c>
      <c r="H146">
        <f t="shared" si="11"/>
        <v>3.1674335542724898E-3</v>
      </c>
      <c r="I146">
        <f t="shared" si="11"/>
        <v>-4.1466127293642983E-2</v>
      </c>
      <c r="J146">
        <f t="shared" si="11"/>
        <v>4.7273904706804842E-2</v>
      </c>
      <c r="K146">
        <f t="shared" si="11"/>
        <v>6.3780672670797858E-2</v>
      </c>
      <c r="L146">
        <f t="shared" si="11"/>
        <v>0.1572211625346196</v>
      </c>
      <c r="N146">
        <f t="shared" si="12"/>
        <v>3.2293617633758262E-5</v>
      </c>
      <c r="O146">
        <f t="shared" si="12"/>
        <v>2.5135888480217598E-3</v>
      </c>
      <c r="P146">
        <f t="shared" si="12"/>
        <v>1.5599569480655331E-3</v>
      </c>
      <c r="Q146">
        <f t="shared" si="12"/>
        <v>7.4138926213752573E-4</v>
      </c>
      <c r="R146">
        <f t="shared" si="12"/>
        <v>2.0316602778688998E-2</v>
      </c>
    </row>
    <row r="147" spans="1:18" x14ac:dyDescent="0.25">
      <c r="A147" s="27">
        <v>42272</v>
      </c>
      <c r="B147">
        <v>73.230002999999996</v>
      </c>
      <c r="C147">
        <v>179.83000200000001</v>
      </c>
      <c r="D147">
        <v>114.709999</v>
      </c>
      <c r="E147">
        <v>524.25</v>
      </c>
      <c r="F147">
        <v>256.91000400000001</v>
      </c>
      <c r="H147">
        <f t="shared" si="11"/>
        <v>-2.1880870105735705E-2</v>
      </c>
      <c r="I147">
        <f t="shared" si="11"/>
        <v>-5.0845575040878922E-2</v>
      </c>
      <c r="J147">
        <f t="shared" si="11"/>
        <v>1.5727609901906216E-2</v>
      </c>
      <c r="K147">
        <f t="shared" si="11"/>
        <v>1.1279406434509238E-2</v>
      </c>
      <c r="L147">
        <f t="shared" si="11"/>
        <v>5.5705533772539097E-2</v>
      </c>
      <c r="N147">
        <f t="shared" si="12"/>
        <v>3.7502477054921212E-4</v>
      </c>
      <c r="O147">
        <f t="shared" si="12"/>
        <v>3.5420533260127284E-3</v>
      </c>
      <c r="P147">
        <f t="shared" si="12"/>
        <v>6.3202428493639465E-5</v>
      </c>
      <c r="Q147">
        <f t="shared" si="12"/>
        <v>6.387145232788601E-4</v>
      </c>
      <c r="R147">
        <f t="shared" si="12"/>
        <v>1.6826971843319392E-3</v>
      </c>
    </row>
    <row r="148" spans="1:18" x14ac:dyDescent="0.25">
      <c r="A148" s="27">
        <v>42275</v>
      </c>
      <c r="B148">
        <v>72.599997999999999</v>
      </c>
      <c r="C148">
        <v>173.020004</v>
      </c>
      <c r="D148">
        <v>112.44000200000001</v>
      </c>
      <c r="E148">
        <v>504.05999800000001</v>
      </c>
      <c r="F148">
        <v>248.429993</v>
      </c>
      <c r="H148">
        <f t="shared" si="11"/>
        <v>-3.345611730237022E-2</v>
      </c>
      <c r="I148">
        <f t="shared" si="11"/>
        <v>-8.1704072773301523E-2</v>
      </c>
      <c r="J148">
        <f t="shared" si="11"/>
        <v>-7.5311478867062312E-3</v>
      </c>
      <c r="K148">
        <f t="shared" si="11"/>
        <v>-2.7299261760065779E-2</v>
      </c>
      <c r="L148">
        <f t="shared" si="11"/>
        <v>-2.0125576573502542E-4</v>
      </c>
      <c r="N148">
        <f t="shared" si="12"/>
        <v>9.5733332060312845E-4</v>
      </c>
      <c r="O148">
        <f t="shared" si="12"/>
        <v>8.1673965787589786E-3</v>
      </c>
      <c r="P148">
        <f t="shared" si="12"/>
        <v>2.343582027252481E-4</v>
      </c>
      <c r="Q148">
        <f t="shared" si="12"/>
        <v>4.0770102519400294E-3</v>
      </c>
      <c r="R148">
        <f t="shared" si="12"/>
        <v>2.2159589550149443E-4</v>
      </c>
    </row>
    <row r="149" spans="1:18" x14ac:dyDescent="0.25">
      <c r="A149" s="27">
        <v>42276</v>
      </c>
      <c r="B149">
        <v>72.970000999999996</v>
      </c>
      <c r="C149">
        <v>171.86000100000001</v>
      </c>
      <c r="D149">
        <v>109.05999799999999</v>
      </c>
      <c r="E149">
        <v>496.07000699999998</v>
      </c>
      <c r="F149">
        <v>246.64999399999999</v>
      </c>
      <c r="H149">
        <f t="shared" ref="H149:L164" si="13">LN(B149/B129)</f>
        <v>-3.0634566369433104E-2</v>
      </c>
      <c r="I149">
        <f t="shared" si="13"/>
        <v>-9.2948204308951649E-2</v>
      </c>
      <c r="J149">
        <f t="shared" si="13"/>
        <v>-3.3363512823311764E-2</v>
      </c>
      <c r="K149">
        <f t="shared" si="13"/>
        <v>-3.3344366562890311E-2</v>
      </c>
      <c r="L149">
        <f t="shared" si="13"/>
        <v>-9.7235199090298981E-3</v>
      </c>
      <c r="N149">
        <f t="shared" si="12"/>
        <v>7.9069236436455433E-4</v>
      </c>
      <c r="O149">
        <f t="shared" si="12"/>
        <v>1.0326173484238843E-2</v>
      </c>
      <c r="P149">
        <f t="shared" si="12"/>
        <v>1.6925923491358434E-3</v>
      </c>
      <c r="Q149">
        <f t="shared" si="12"/>
        <v>4.8855312028599739E-3</v>
      </c>
      <c r="R149">
        <f t="shared" si="12"/>
        <v>5.957681127349944E-4</v>
      </c>
    </row>
    <row r="150" spans="1:18" x14ac:dyDescent="0.25">
      <c r="A150" s="27">
        <v>42277</v>
      </c>
      <c r="B150">
        <v>74.349997999999999</v>
      </c>
      <c r="C150">
        <v>173.759995</v>
      </c>
      <c r="D150">
        <v>110.300003</v>
      </c>
      <c r="E150">
        <v>511.89001500000001</v>
      </c>
      <c r="F150">
        <v>248.39999399999999</v>
      </c>
      <c r="H150">
        <f t="shared" si="13"/>
        <v>3.100700495933565E-2</v>
      </c>
      <c r="I150">
        <f t="shared" si="13"/>
        <v>-4.6990775041907254E-2</v>
      </c>
      <c r="J150">
        <f t="shared" si="13"/>
        <v>2.3668676231280619E-2</v>
      </c>
      <c r="K150">
        <f t="shared" si="13"/>
        <v>3.0445725197265384E-2</v>
      </c>
      <c r="L150">
        <f t="shared" si="13"/>
        <v>4.0126069746669407E-2</v>
      </c>
      <c r="N150">
        <f t="shared" si="12"/>
        <v>1.1237458558358375E-3</v>
      </c>
      <c r="O150">
        <f t="shared" si="12"/>
        <v>3.0980747927620155E-3</v>
      </c>
      <c r="P150">
        <f t="shared" si="12"/>
        <v>2.5252584615218957E-4</v>
      </c>
      <c r="Q150">
        <f t="shared" si="12"/>
        <v>3.7289138093987242E-5</v>
      </c>
      <c r="R150">
        <f t="shared" si="12"/>
        <v>6.472560883814697E-4</v>
      </c>
    </row>
    <row r="151" spans="1:18" x14ac:dyDescent="0.25">
      <c r="A151" s="27">
        <v>42278</v>
      </c>
      <c r="B151">
        <v>74.059997999999993</v>
      </c>
      <c r="C151">
        <v>176.020004</v>
      </c>
      <c r="D151">
        <v>109.58000199999999</v>
      </c>
      <c r="E151">
        <v>520.71997099999999</v>
      </c>
      <c r="F151">
        <v>239.88000500000001</v>
      </c>
      <c r="H151">
        <f t="shared" si="13"/>
        <v>1.127033444054092E-2</v>
      </c>
      <c r="I151">
        <f t="shared" si="13"/>
        <v>-4.7105987784632625E-2</v>
      </c>
      <c r="J151">
        <f t="shared" si="13"/>
        <v>-2.4875057136315357E-2</v>
      </c>
      <c r="K151">
        <f t="shared" si="13"/>
        <v>1.972386107452935E-2</v>
      </c>
      <c r="L151">
        <f t="shared" si="13"/>
        <v>-3.2039153193874792E-2</v>
      </c>
      <c r="N151">
        <f t="shared" si="12"/>
        <v>1.9004409775462606E-4</v>
      </c>
      <c r="O151">
        <f t="shared" si="12"/>
        <v>3.1109136303846163E-3</v>
      </c>
      <c r="P151">
        <f t="shared" si="12"/>
        <v>1.06619695840383E-3</v>
      </c>
      <c r="Q151">
        <f t="shared" si="12"/>
        <v>2.831932764313709E-4</v>
      </c>
      <c r="R151">
        <f t="shared" si="12"/>
        <v>2.1831316917559143E-3</v>
      </c>
    </row>
    <row r="152" spans="1:18" x14ac:dyDescent="0.25">
      <c r="A152" s="27">
        <v>42279</v>
      </c>
      <c r="B152">
        <v>75.879997000000003</v>
      </c>
      <c r="C152">
        <v>177.009995</v>
      </c>
      <c r="D152">
        <v>110.379997</v>
      </c>
      <c r="E152">
        <v>532.53997800000002</v>
      </c>
      <c r="F152">
        <v>247.570007</v>
      </c>
      <c r="H152">
        <f t="shared" si="13"/>
        <v>2.792987090845599E-2</v>
      </c>
      <c r="I152">
        <f t="shared" si="13"/>
        <v>-4.4473886107505377E-2</v>
      </c>
      <c r="J152">
        <f t="shared" si="13"/>
        <v>9.0545866426556377E-5</v>
      </c>
      <c r="K152">
        <f t="shared" si="13"/>
        <v>5.3654148778001481E-2</v>
      </c>
      <c r="L152">
        <f t="shared" si="13"/>
        <v>8.1113310979600301E-3</v>
      </c>
      <c r="N152">
        <f t="shared" si="12"/>
        <v>9.2690927268883848E-4</v>
      </c>
      <c r="O152">
        <f t="shared" si="12"/>
        <v>2.8242276742410392E-3</v>
      </c>
      <c r="P152">
        <f t="shared" si="12"/>
        <v>5.9091022626984807E-5</v>
      </c>
      <c r="Q152">
        <f t="shared" si="12"/>
        <v>2.9247636192372402E-4</v>
      </c>
      <c r="R152">
        <f t="shared" si="12"/>
        <v>4.3211040638086073E-5</v>
      </c>
    </row>
    <row r="153" spans="1:18" x14ac:dyDescent="0.25">
      <c r="A153" s="27">
        <v>42282</v>
      </c>
      <c r="B153">
        <v>76.809997999999993</v>
      </c>
      <c r="C153">
        <v>180.699997</v>
      </c>
      <c r="D153">
        <v>110.779999</v>
      </c>
      <c r="E153">
        <v>543.67999299999997</v>
      </c>
      <c r="F153">
        <v>246.14999399999999</v>
      </c>
      <c r="H153">
        <f t="shared" si="13"/>
        <v>5.8300142306100429E-2</v>
      </c>
      <c r="I153">
        <f t="shared" si="13"/>
        <v>1.7724165392585106E-3</v>
      </c>
      <c r="J153">
        <f t="shared" si="13"/>
        <v>1.3724387450332087E-2</v>
      </c>
      <c r="K153">
        <f t="shared" si="13"/>
        <v>8.5754729856827736E-2</v>
      </c>
      <c r="L153">
        <f t="shared" si="13"/>
        <v>1.7292682647121776E-2</v>
      </c>
      <c r="N153">
        <f t="shared" si="12"/>
        <v>3.698519702904838E-3</v>
      </c>
      <c r="O153">
        <f t="shared" si="12"/>
        <v>4.7570822834220804E-5</v>
      </c>
      <c r="P153">
        <f t="shared" si="12"/>
        <v>3.5364109722112447E-5</v>
      </c>
      <c r="Q153">
        <f t="shared" si="12"/>
        <v>2.4208881097431607E-3</v>
      </c>
      <c r="R153">
        <f t="shared" si="12"/>
        <v>6.8008348010326968E-6</v>
      </c>
    </row>
    <row r="154" spans="1:18" x14ac:dyDescent="0.25">
      <c r="A154" s="27">
        <v>42283</v>
      </c>
      <c r="B154">
        <v>77.889999000000003</v>
      </c>
      <c r="C154">
        <v>180.320007</v>
      </c>
      <c r="D154">
        <v>111.30999799999999</v>
      </c>
      <c r="E154">
        <v>537.47997999999995</v>
      </c>
      <c r="F154">
        <v>241.46000699999999</v>
      </c>
      <c r="H154">
        <f t="shared" si="13"/>
        <v>5.8012155874447496E-2</v>
      </c>
      <c r="I154">
        <f t="shared" si="13"/>
        <v>-3.0368242004510715E-2</v>
      </c>
      <c r="J154">
        <f t="shared" si="13"/>
        <v>-8.943803629794576E-3</v>
      </c>
      <c r="K154">
        <f t="shared" si="13"/>
        <v>3.7804738466879553E-2</v>
      </c>
      <c r="L154">
        <f t="shared" si="13"/>
        <v>-2.7410130245651296E-2</v>
      </c>
      <c r="N154">
        <f t="shared" si="12"/>
        <v>3.6635745866958123E-3</v>
      </c>
      <c r="O154">
        <f t="shared" si="12"/>
        <v>1.5239513149665398E-3</v>
      </c>
      <c r="P154">
        <f t="shared" si="12"/>
        <v>2.7960582089914314E-4</v>
      </c>
      <c r="Q154">
        <f t="shared" si="12"/>
        <v>1.5688313656388213E-6</v>
      </c>
      <c r="R154">
        <f t="shared" si="12"/>
        <v>1.7719866567203597E-3</v>
      </c>
    </row>
    <row r="155" spans="1:18" x14ac:dyDescent="0.25">
      <c r="A155" s="27">
        <v>42284</v>
      </c>
      <c r="B155">
        <v>79.199996999999996</v>
      </c>
      <c r="C155">
        <v>182.229996</v>
      </c>
      <c r="D155">
        <v>110.779999</v>
      </c>
      <c r="E155">
        <v>541.94000200000005</v>
      </c>
      <c r="F155">
        <v>231.96000699999999</v>
      </c>
      <c r="H155">
        <f t="shared" si="13"/>
        <v>9.5310141925536232E-2</v>
      </c>
      <c r="I155">
        <f t="shared" si="13"/>
        <v>-1.8755120719232424E-2</v>
      </c>
      <c r="J155">
        <f t="shared" si="13"/>
        <v>5.7031521726472406E-3</v>
      </c>
      <c r="K155">
        <f t="shared" si="13"/>
        <v>4.7325182962452438E-2</v>
      </c>
      <c r="L155">
        <f t="shared" si="13"/>
        <v>-7.0526428228512739E-2</v>
      </c>
      <c r="N155">
        <f t="shared" si="12"/>
        <v>9.5698197903406907E-3</v>
      </c>
      <c r="O155">
        <f t="shared" si="12"/>
        <v>7.521140466334752E-4</v>
      </c>
      <c r="P155">
        <f t="shared" si="12"/>
        <v>4.3033935292401778E-6</v>
      </c>
      <c r="Q155">
        <f t="shared" si="12"/>
        <v>1.1605697917898346E-4</v>
      </c>
      <c r="R155">
        <f t="shared" si="12"/>
        <v>7.2609605099053292E-3</v>
      </c>
    </row>
    <row r="156" spans="1:18" x14ac:dyDescent="0.25">
      <c r="A156" s="27">
        <v>42285</v>
      </c>
      <c r="B156">
        <v>80.029999000000004</v>
      </c>
      <c r="C156">
        <v>181.070007</v>
      </c>
      <c r="D156">
        <v>109.5</v>
      </c>
      <c r="E156">
        <v>533.15997300000004</v>
      </c>
      <c r="F156">
        <v>226.720001</v>
      </c>
      <c r="H156">
        <f t="shared" si="13"/>
        <v>9.8539207364889511E-2</v>
      </c>
      <c r="I156">
        <f t="shared" si="13"/>
        <v>-2.6378971666280147E-2</v>
      </c>
      <c r="J156">
        <f t="shared" si="13"/>
        <v>-2.7650701110157092E-2</v>
      </c>
      <c r="K156">
        <f t="shared" si="13"/>
        <v>2.069428290695461E-2</v>
      </c>
      <c r="L156">
        <f t="shared" si="13"/>
        <v>-9.1646562949404556E-2</v>
      </c>
      <c r="N156">
        <f t="shared" si="12"/>
        <v>1.0212016250377215E-2</v>
      </c>
      <c r="O156">
        <f t="shared" si="12"/>
        <v>1.2284007657113306E-3</v>
      </c>
      <c r="P156">
        <f t="shared" si="12"/>
        <v>1.2551655398279214E-3</v>
      </c>
      <c r="Q156">
        <f t="shared" si="12"/>
        <v>2.5147380351055258E-4</v>
      </c>
      <c r="R156">
        <f t="shared" si="12"/>
        <v>1.1306367598587459E-2</v>
      </c>
    </row>
    <row r="157" spans="1:18" x14ac:dyDescent="0.25">
      <c r="A157" s="27">
        <v>42286</v>
      </c>
      <c r="B157">
        <v>79.260002</v>
      </c>
      <c r="C157">
        <v>179.19000199999999</v>
      </c>
      <c r="D157">
        <v>112.120003</v>
      </c>
      <c r="E157">
        <v>539.79998799999998</v>
      </c>
      <c r="F157">
        <v>220.69000199999999</v>
      </c>
      <c r="H157">
        <f t="shared" si="13"/>
        <v>8.6529761985052939E-2</v>
      </c>
      <c r="I157">
        <f t="shared" si="13"/>
        <v>-3.33675355783715E-2</v>
      </c>
      <c r="J157">
        <f t="shared" si="13"/>
        <v>-1.8469097253081764E-2</v>
      </c>
      <c r="K157">
        <f t="shared" si="13"/>
        <v>1.9378830402569908E-2</v>
      </c>
      <c r="L157">
        <f t="shared" si="13"/>
        <v>-0.12566146641521023</v>
      </c>
      <c r="N157">
        <f t="shared" si="12"/>
        <v>7.9290255237793907E-3</v>
      </c>
      <c r="O157">
        <f t="shared" si="12"/>
        <v>1.7671188364438803E-3</v>
      </c>
      <c r="P157">
        <f t="shared" si="12"/>
        <v>6.888898725560742E-4</v>
      </c>
      <c r="Q157">
        <f t="shared" si="12"/>
        <v>2.9492491462317603E-4</v>
      </c>
      <c r="R157">
        <f t="shared" si="12"/>
        <v>1.9697086180282312E-2</v>
      </c>
    </row>
    <row r="158" spans="1:18" x14ac:dyDescent="0.25">
      <c r="A158" s="27">
        <v>42289</v>
      </c>
      <c r="B158">
        <v>79.300003000000004</v>
      </c>
      <c r="C158">
        <v>180.229996</v>
      </c>
      <c r="D158">
        <v>111.599998</v>
      </c>
      <c r="E158">
        <v>550.19000200000005</v>
      </c>
      <c r="F158">
        <v>215.58000200000001</v>
      </c>
      <c r="H158">
        <f t="shared" si="13"/>
        <v>8.9789572749049446E-2</v>
      </c>
      <c r="I158">
        <f t="shared" si="13"/>
        <v>-2.0375837536812047E-2</v>
      </c>
      <c r="J158">
        <f t="shared" si="13"/>
        <v>-3.2703104412411775E-2</v>
      </c>
      <c r="K158">
        <f t="shared" si="13"/>
        <v>5.3784524663963863E-2</v>
      </c>
      <c r="L158">
        <f t="shared" si="13"/>
        <v>-0.16080812328774521</v>
      </c>
      <c r="N158">
        <f t="shared" si="12"/>
        <v>8.5201920831274938E-3</v>
      </c>
      <c r="O158">
        <f t="shared" si="12"/>
        <v>8.4363610735450488E-4</v>
      </c>
      <c r="P158">
        <f t="shared" si="12"/>
        <v>1.6386885955017735E-3</v>
      </c>
      <c r="Q158">
        <f t="shared" si="12"/>
        <v>2.9695272103117071E-4</v>
      </c>
      <c r="R158">
        <f t="shared" si="12"/>
        <v>3.0797780733571839E-2</v>
      </c>
    </row>
    <row r="159" spans="1:18" x14ac:dyDescent="0.25">
      <c r="A159" s="27">
        <v>42290</v>
      </c>
      <c r="B159">
        <v>79.160004000000001</v>
      </c>
      <c r="C159">
        <v>180.970001</v>
      </c>
      <c r="D159">
        <v>111.790001</v>
      </c>
      <c r="E159">
        <v>548.90002400000003</v>
      </c>
      <c r="F159">
        <v>219.25</v>
      </c>
      <c r="H159">
        <f t="shared" si="13"/>
        <v>8.293136595956517E-2</v>
      </c>
      <c r="I159">
        <f t="shared" si="13"/>
        <v>-3.5180849979765574E-2</v>
      </c>
      <c r="J159">
        <f t="shared" si="13"/>
        <v>-3.9378946863165641E-2</v>
      </c>
      <c r="K159">
        <f t="shared" si="13"/>
        <v>4.9540179797005826E-2</v>
      </c>
      <c r="L159">
        <f t="shared" si="13"/>
        <v>-0.14542731538901263</v>
      </c>
      <c r="N159">
        <f t="shared" si="12"/>
        <v>7.3011350840578018E-3</v>
      </c>
      <c r="O159">
        <f t="shared" si="12"/>
        <v>1.9228599489335356E-3</v>
      </c>
      <c r="P159">
        <f t="shared" si="12"/>
        <v>2.2237412700877421E-3</v>
      </c>
      <c r="Q159">
        <f t="shared" si="12"/>
        <v>1.6868739890654513E-4</v>
      </c>
      <c r="R159">
        <f t="shared" si="12"/>
        <v>2.5635902823411435E-2</v>
      </c>
    </row>
    <row r="160" spans="1:18" x14ac:dyDescent="0.25">
      <c r="A160" s="27">
        <v>42291</v>
      </c>
      <c r="B160">
        <v>80.160004000000001</v>
      </c>
      <c r="C160">
        <v>179.509995</v>
      </c>
      <c r="D160">
        <v>110.209999</v>
      </c>
      <c r="E160">
        <v>544.830017</v>
      </c>
      <c r="F160">
        <v>216.88000500000001</v>
      </c>
      <c r="H160">
        <f t="shared" si="13"/>
        <v>7.5913695136189771E-2</v>
      </c>
      <c r="I160">
        <f t="shared" si="13"/>
        <v>-4.9609542658581168E-2</v>
      </c>
      <c r="J160">
        <f t="shared" si="13"/>
        <v>-5.4730848991594472E-2</v>
      </c>
      <c r="K160">
        <f t="shared" si="13"/>
        <v>3.2533509359997569E-2</v>
      </c>
      <c r="L160">
        <f t="shared" si="13"/>
        <v>-0.18995401903177311</v>
      </c>
      <c r="N160">
        <f t="shared" si="12"/>
        <v>6.1511094446626002E-3</v>
      </c>
      <c r="O160">
        <f t="shared" si="12"/>
        <v>3.3964557916690017E-3</v>
      </c>
      <c r="P160">
        <f t="shared" si="12"/>
        <v>3.907307995473651E-3</v>
      </c>
      <c r="Q160">
        <f t="shared" si="12"/>
        <v>1.6149942624788332E-5</v>
      </c>
      <c r="R160">
        <f t="shared" si="12"/>
        <v>4.1877063290559159E-2</v>
      </c>
    </row>
    <row r="161" spans="1:18" x14ac:dyDescent="0.25">
      <c r="A161" s="27">
        <v>42292</v>
      </c>
      <c r="B161">
        <v>81.480002999999996</v>
      </c>
      <c r="C161">
        <v>184.96000699999999</v>
      </c>
      <c r="D161">
        <v>111.860001</v>
      </c>
      <c r="E161">
        <v>562.44000200000005</v>
      </c>
      <c r="F161">
        <v>221.30999800000001</v>
      </c>
      <c r="H161">
        <f t="shared" si="13"/>
        <v>9.0095573162914472E-2</v>
      </c>
      <c r="I161">
        <f t="shared" si="13"/>
        <v>-8.0234672046923892E-3</v>
      </c>
      <c r="J161">
        <f t="shared" si="13"/>
        <v>-1.8248331774297851E-2</v>
      </c>
      <c r="K161">
        <f t="shared" si="13"/>
        <v>4.2810120122627866E-2</v>
      </c>
      <c r="L161">
        <f t="shared" si="13"/>
        <v>-0.16904724583177572</v>
      </c>
      <c r="N161">
        <f t="shared" si="12"/>
        <v>8.5767763863599331E-3</v>
      </c>
      <c r="O161">
        <f t="shared" si="12"/>
        <v>2.7865772581940108E-4</v>
      </c>
      <c r="P161">
        <f t="shared" si="12"/>
        <v>6.7734987422387466E-4</v>
      </c>
      <c r="Q161">
        <f t="shared" si="12"/>
        <v>3.9161458114978095E-5</v>
      </c>
      <c r="R161">
        <f t="shared" si="12"/>
        <v>3.3757479960916284E-2</v>
      </c>
    </row>
    <row r="162" spans="1:18" x14ac:dyDescent="0.25">
      <c r="A162" s="27">
        <v>42293</v>
      </c>
      <c r="B162">
        <v>82.480002999999996</v>
      </c>
      <c r="C162">
        <v>185.179993</v>
      </c>
      <c r="D162">
        <v>111.040001</v>
      </c>
      <c r="E162">
        <v>570.76000999999997</v>
      </c>
      <c r="F162">
        <v>227.009995</v>
      </c>
      <c r="H162">
        <f t="shared" si="13"/>
        <v>0.12648963255318713</v>
      </c>
      <c r="I162">
        <f t="shared" si="13"/>
        <v>2.3162791567858537E-2</v>
      </c>
      <c r="J162">
        <f t="shared" si="13"/>
        <v>-2.147167901822521E-2</v>
      </c>
      <c r="K162">
        <f t="shared" si="13"/>
        <v>5.4918299908481051E-2</v>
      </c>
      <c r="L162">
        <f t="shared" si="13"/>
        <v>-0.13806934118266115</v>
      </c>
      <c r="N162">
        <f t="shared" si="12"/>
        <v>1.6642276186795615E-2</v>
      </c>
      <c r="O162">
        <f t="shared" si="12"/>
        <v>2.1005326764212675E-4</v>
      </c>
      <c r="P162">
        <f t="shared" si="12"/>
        <v>8.555211654164616E-4</v>
      </c>
      <c r="Q162">
        <f t="shared" si="12"/>
        <v>3.3731331432422626E-4</v>
      </c>
      <c r="R162">
        <f t="shared" si="12"/>
        <v>2.3333840364980294E-2</v>
      </c>
    </row>
    <row r="163" spans="1:18" x14ac:dyDescent="0.25">
      <c r="A163" s="27">
        <v>42296</v>
      </c>
      <c r="B163">
        <v>80.989998</v>
      </c>
      <c r="C163">
        <v>185.740005</v>
      </c>
      <c r="D163">
        <v>111.730003</v>
      </c>
      <c r="E163">
        <v>573.15002400000003</v>
      </c>
      <c r="F163">
        <v>228.10000600000001</v>
      </c>
      <c r="H163">
        <f t="shared" si="13"/>
        <v>9.8537992635354635E-2</v>
      </c>
      <c r="I163">
        <f t="shared" si="13"/>
        <v>1.2950946025579155E-2</v>
      </c>
      <c r="J163">
        <f t="shared" si="13"/>
        <v>-3.0671267960470799E-2</v>
      </c>
      <c r="K163">
        <f t="shared" si="13"/>
        <v>4.4160764425236858E-2</v>
      </c>
      <c r="L163">
        <f t="shared" si="13"/>
        <v>-0.14692228191376566</v>
      </c>
      <c r="N163">
        <f t="shared" si="12"/>
        <v>1.0211770744029769E-2</v>
      </c>
      <c r="O163">
        <f t="shared" si="12"/>
        <v>1.8330120476818313E-5</v>
      </c>
      <c r="P163">
        <f t="shared" si="12"/>
        <v>1.478316554704949E-3</v>
      </c>
      <c r="Q163">
        <f t="shared" si="12"/>
        <v>5.7890123557258652E-5</v>
      </c>
      <c r="R163">
        <f t="shared" si="12"/>
        <v>2.611686237820296E-2</v>
      </c>
    </row>
    <row r="164" spans="1:18" x14ac:dyDescent="0.25">
      <c r="A164" s="27">
        <v>42297</v>
      </c>
      <c r="B164">
        <v>80.830001999999993</v>
      </c>
      <c r="C164">
        <v>185.509995</v>
      </c>
      <c r="D164">
        <v>113.769997</v>
      </c>
      <c r="E164">
        <v>560.88000499999998</v>
      </c>
      <c r="F164">
        <v>213.029999</v>
      </c>
      <c r="H164">
        <f t="shared" si="13"/>
        <v>0.10545679642538679</v>
      </c>
      <c r="I164">
        <f t="shared" si="13"/>
        <v>3.1708672231386265E-2</v>
      </c>
      <c r="J164">
        <f t="shared" si="13"/>
        <v>3.2574312522988744E-3</v>
      </c>
      <c r="K164">
        <f t="shared" si="13"/>
        <v>4.0905164906234845E-2</v>
      </c>
      <c r="L164">
        <f t="shared" si="13"/>
        <v>-0.20285750733426181</v>
      </c>
      <c r="N164">
        <f t="shared" si="12"/>
        <v>1.1657976589207151E-2</v>
      </c>
      <c r="O164">
        <f t="shared" si="12"/>
        <v>5.307999077012941E-4</v>
      </c>
      <c r="P164">
        <f t="shared" si="12"/>
        <v>2.0432055681193285E-5</v>
      </c>
      <c r="Q164">
        <f t="shared" si="12"/>
        <v>1.8948229640380427E-5</v>
      </c>
      <c r="R164">
        <f t="shared" si="12"/>
        <v>4.7324673590348566E-2</v>
      </c>
    </row>
    <row r="165" spans="1:18" x14ac:dyDescent="0.25">
      <c r="A165" s="27">
        <v>42298</v>
      </c>
      <c r="B165">
        <v>80.209998999999996</v>
      </c>
      <c r="C165">
        <v>179.699997</v>
      </c>
      <c r="D165">
        <v>113.760002</v>
      </c>
      <c r="E165">
        <v>555.77002000000005</v>
      </c>
      <c r="F165">
        <v>210.08999600000001</v>
      </c>
      <c r="H165">
        <f t="shared" ref="H165:L180" si="14">LN(B165/B145)</f>
        <v>0.10382401225306551</v>
      </c>
      <c r="I165">
        <f t="shared" si="14"/>
        <v>1.6150653684284841E-3</v>
      </c>
      <c r="J165">
        <f t="shared" si="14"/>
        <v>-4.9105499858092937E-3</v>
      </c>
      <c r="K165">
        <f t="shared" si="14"/>
        <v>3.6089812970616378E-2</v>
      </c>
      <c r="L165">
        <f t="shared" si="14"/>
        <v>-0.217214267003493</v>
      </c>
      <c r="N165">
        <f t="shared" si="12"/>
        <v>1.1308052268063664E-2</v>
      </c>
      <c r="O165">
        <f t="shared" si="12"/>
        <v>4.9766134782405117E-5</v>
      </c>
      <c r="P165">
        <f t="shared" si="12"/>
        <v>1.6098951546007604E-4</v>
      </c>
      <c r="Q165">
        <f t="shared" si="12"/>
        <v>2.1380960798180964E-7</v>
      </c>
      <c r="R165">
        <f t="shared" si="12"/>
        <v>5.377719658230086E-2</v>
      </c>
    </row>
    <row r="166" spans="1:18" x14ac:dyDescent="0.25">
      <c r="A166" s="27">
        <v>42299</v>
      </c>
      <c r="B166">
        <v>82.889999000000003</v>
      </c>
      <c r="C166">
        <v>183.55999800000001</v>
      </c>
      <c r="D166">
        <v>115.5</v>
      </c>
      <c r="E166">
        <v>563.90997300000004</v>
      </c>
      <c r="F166">
        <v>211.720001</v>
      </c>
      <c r="H166">
        <f t="shared" si="14"/>
        <v>0.13076042012435185</v>
      </c>
      <c r="I166">
        <f t="shared" si="14"/>
        <v>3.6900427340123901E-2</v>
      </c>
      <c r="J166">
        <f t="shared" si="14"/>
        <v>4.3384015985981411E-3</v>
      </c>
      <c r="K166">
        <f t="shared" si="14"/>
        <v>5.4967051873797447E-2</v>
      </c>
      <c r="L166">
        <f t="shared" si="14"/>
        <v>-0.21734553116505895</v>
      </c>
      <c r="N166">
        <f t="shared" si="12"/>
        <v>1.7762421256387727E-2</v>
      </c>
      <c r="O166">
        <f t="shared" si="12"/>
        <v>7.9698090923599788E-4</v>
      </c>
      <c r="P166">
        <f t="shared" si="12"/>
        <v>1.1828184687568279E-5</v>
      </c>
      <c r="Q166">
        <f t="shared" si="12"/>
        <v>3.3910645718289342E-4</v>
      </c>
      <c r="R166">
        <f t="shared" si="12"/>
        <v>5.383809389670477E-2</v>
      </c>
    </row>
    <row r="167" spans="1:18" x14ac:dyDescent="0.25">
      <c r="A167" s="27">
        <v>42300</v>
      </c>
      <c r="B167">
        <v>82.980002999999996</v>
      </c>
      <c r="C167">
        <v>185.5</v>
      </c>
      <c r="D167">
        <v>119.08000199999999</v>
      </c>
      <c r="E167">
        <v>599.03002900000001</v>
      </c>
      <c r="F167">
        <v>209.08999600000001</v>
      </c>
      <c r="H167">
        <f t="shared" si="14"/>
        <v>0.12499443701821664</v>
      </c>
      <c r="I167">
        <f t="shared" si="14"/>
        <v>3.1042910748769373E-2</v>
      </c>
      <c r="J167">
        <f t="shared" si="14"/>
        <v>3.7388357367466568E-2</v>
      </c>
      <c r="K167">
        <f t="shared" si="14"/>
        <v>0.13334305896333651</v>
      </c>
      <c r="L167">
        <f t="shared" si="14"/>
        <v>-0.20596108242710001</v>
      </c>
      <c r="N167">
        <f t="shared" si="12"/>
        <v>1.6258736556893458E-2</v>
      </c>
      <c r="O167">
        <f t="shared" si="12"/>
        <v>5.0056606169409745E-4</v>
      </c>
      <c r="P167">
        <f t="shared" si="12"/>
        <v>8.76796099134947E-4</v>
      </c>
      <c r="Q167">
        <f t="shared" si="12"/>
        <v>9.3684687371026303E-3</v>
      </c>
      <c r="R167">
        <f t="shared" si="12"/>
        <v>4.8684623800435214E-2</v>
      </c>
    </row>
    <row r="168" spans="1:18" x14ac:dyDescent="0.25">
      <c r="A168" s="27">
        <v>42303</v>
      </c>
      <c r="B168">
        <v>81.220000999999996</v>
      </c>
      <c r="C168">
        <v>187.009995</v>
      </c>
      <c r="D168">
        <v>115.279999</v>
      </c>
      <c r="E168">
        <v>608.60998500000005</v>
      </c>
      <c r="F168">
        <v>215.259995</v>
      </c>
      <c r="H168">
        <f t="shared" si="14"/>
        <v>0.11219664028784941</v>
      </c>
      <c r="I168">
        <f t="shared" si="14"/>
        <v>7.7754846753147491E-2</v>
      </c>
      <c r="J168">
        <f t="shared" si="14"/>
        <v>2.4944179191139674E-2</v>
      </c>
      <c r="K168">
        <f t="shared" si="14"/>
        <v>0.18848233919799312</v>
      </c>
      <c r="L168">
        <f t="shared" si="14"/>
        <v>-0.14331451092833949</v>
      </c>
      <c r="N168">
        <f t="shared" si="12"/>
        <v>1.3158832413504493E-2</v>
      </c>
      <c r="O168">
        <f t="shared" si="12"/>
        <v>4.7727744927282979E-3</v>
      </c>
      <c r="P168">
        <f t="shared" si="12"/>
        <v>2.9469094675713765E-4</v>
      </c>
      <c r="Q168">
        <f t="shared" si="12"/>
        <v>2.308276461969613E-2</v>
      </c>
      <c r="R168">
        <f t="shared" si="12"/>
        <v>2.496379540700961E-2</v>
      </c>
    </row>
    <row r="169" spans="1:18" x14ac:dyDescent="0.25">
      <c r="A169" s="27">
        <v>42304</v>
      </c>
      <c r="B169">
        <v>81.089995999999999</v>
      </c>
      <c r="C169">
        <v>186.30999800000001</v>
      </c>
      <c r="D169">
        <v>114.550003</v>
      </c>
      <c r="E169">
        <v>611.01000999999997</v>
      </c>
      <c r="F169">
        <v>210.35000600000001</v>
      </c>
      <c r="H169">
        <f t="shared" si="14"/>
        <v>0.10551118814676688</v>
      </c>
      <c r="I169">
        <f t="shared" si="14"/>
        <v>8.0731744593699001E-2</v>
      </c>
      <c r="J169">
        <f t="shared" si="14"/>
        <v>4.9113263929555021E-2</v>
      </c>
      <c r="K169">
        <f t="shared" si="14"/>
        <v>0.20839628210578695</v>
      </c>
      <c r="L169">
        <f t="shared" si="14"/>
        <v>-0.15919746479336069</v>
      </c>
      <c r="N169">
        <f t="shared" si="12"/>
        <v>1.1669725125540258E-2</v>
      </c>
      <c r="O169">
        <f t="shared" si="12"/>
        <v>5.1929559939872466E-3</v>
      </c>
      <c r="P169">
        <f t="shared" si="12"/>
        <v>1.7086359220994088E-3</v>
      </c>
      <c r="Q169">
        <f t="shared" si="12"/>
        <v>2.9530385639976484E-2</v>
      </c>
      <c r="R169">
        <f t="shared" si="12"/>
        <v>3.0235056485077197E-2</v>
      </c>
    </row>
    <row r="170" spans="1:18" x14ac:dyDescent="0.25">
      <c r="A170" s="27">
        <v>42305</v>
      </c>
      <c r="B170">
        <v>82.279999000000004</v>
      </c>
      <c r="C170">
        <v>191.320007</v>
      </c>
      <c r="D170">
        <v>119.269997</v>
      </c>
      <c r="E170">
        <v>617.09997599999997</v>
      </c>
      <c r="F170">
        <v>212.96000699999999</v>
      </c>
      <c r="H170">
        <f t="shared" si="14"/>
        <v>0.10134440662476911</v>
      </c>
      <c r="I170">
        <f t="shared" si="14"/>
        <v>9.6272447429763083E-2</v>
      </c>
      <c r="J170">
        <f t="shared" si="14"/>
        <v>7.8185851979557325E-2</v>
      </c>
      <c r="K170">
        <f t="shared" si="14"/>
        <v>0.18692125892497727</v>
      </c>
      <c r="L170">
        <f t="shared" si="14"/>
        <v>-0.15393593838791059</v>
      </c>
      <c r="N170">
        <f t="shared" si="12"/>
        <v>1.0786841529293049E-2</v>
      </c>
      <c r="O170">
        <f t="shared" si="12"/>
        <v>7.6742629022881594E-3</v>
      </c>
      <c r="P170">
        <f t="shared" si="12"/>
        <v>4.9573199191772698E-3</v>
      </c>
      <c r="Q170">
        <f t="shared" si="12"/>
        <v>2.2610851331436754E-2</v>
      </c>
      <c r="R170">
        <f t="shared" si="12"/>
        <v>2.8432967451879725E-2</v>
      </c>
    </row>
    <row r="171" spans="1:18" x14ac:dyDescent="0.25">
      <c r="A171" s="27">
        <v>42306</v>
      </c>
      <c r="B171">
        <v>82.230002999999996</v>
      </c>
      <c r="C171">
        <v>189.88999899999999</v>
      </c>
      <c r="D171">
        <v>120.529999</v>
      </c>
      <c r="E171">
        <v>626.54998799999998</v>
      </c>
      <c r="F171">
        <v>211.63000500000001</v>
      </c>
      <c r="H171">
        <f t="shared" si="14"/>
        <v>0.10464468698550357</v>
      </c>
      <c r="I171">
        <f t="shared" si="14"/>
        <v>7.5847304200762772E-2</v>
      </c>
      <c r="J171">
        <f t="shared" si="14"/>
        <v>9.5243781941787495E-2</v>
      </c>
      <c r="K171">
        <f t="shared" si="14"/>
        <v>0.18501614688678036</v>
      </c>
      <c r="L171">
        <f t="shared" si="14"/>
        <v>-0.12529932864556206</v>
      </c>
      <c r="N171">
        <f t="shared" si="12"/>
        <v>1.1483265771013013E-2</v>
      </c>
      <c r="O171">
        <f t="shared" si="12"/>
        <v>4.5128470278374697E-3</v>
      </c>
      <c r="P171">
        <f t="shared" si="12"/>
        <v>7.6503304645944813E-3</v>
      </c>
      <c r="Q171">
        <f t="shared" si="12"/>
        <v>2.2041541006968552E-2</v>
      </c>
      <c r="R171">
        <f t="shared" si="12"/>
        <v>1.9595567926103053E-2</v>
      </c>
    </row>
    <row r="172" spans="1:18" x14ac:dyDescent="0.25">
      <c r="A172" s="27">
        <v>42307</v>
      </c>
      <c r="B172">
        <v>82.739998</v>
      </c>
      <c r="C172">
        <v>187.5</v>
      </c>
      <c r="D172">
        <v>119.5</v>
      </c>
      <c r="E172">
        <v>625.90002400000003</v>
      </c>
      <c r="F172">
        <v>206.929993</v>
      </c>
      <c r="H172">
        <f t="shared" si="14"/>
        <v>8.6550031330456773E-2</v>
      </c>
      <c r="I172">
        <f t="shared" si="14"/>
        <v>5.7572645504392561E-2</v>
      </c>
      <c r="J172">
        <f t="shared" si="14"/>
        <v>7.9387440539047269E-2</v>
      </c>
      <c r="K172">
        <f t="shared" si="14"/>
        <v>0.1615326814535864</v>
      </c>
      <c r="L172">
        <f t="shared" si="14"/>
        <v>-0.17931286058215282</v>
      </c>
      <c r="N172">
        <f t="shared" si="12"/>
        <v>7.9326357054214543E-3</v>
      </c>
      <c r="O172">
        <f t="shared" si="12"/>
        <v>2.3915101062169744E-3</v>
      </c>
      <c r="P172">
        <f t="shared" si="12"/>
        <v>5.1279671997844709E-3</v>
      </c>
      <c r="Q172">
        <f t="shared" si="12"/>
        <v>1.5620118624462517E-2</v>
      </c>
      <c r="R172">
        <f t="shared" si="12"/>
        <v>3.763510846132994E-2</v>
      </c>
    </row>
    <row r="173" spans="1:18" x14ac:dyDescent="0.25">
      <c r="A173" s="27">
        <v>42310</v>
      </c>
      <c r="B173">
        <v>85.279999000000004</v>
      </c>
      <c r="C173">
        <v>189.679993</v>
      </c>
      <c r="D173">
        <v>121.18</v>
      </c>
      <c r="E173">
        <v>628.34997599999997</v>
      </c>
      <c r="F173">
        <v>213.78999300000001</v>
      </c>
      <c r="H173">
        <f t="shared" si="14"/>
        <v>0.10460513471914168</v>
      </c>
      <c r="I173">
        <f t="shared" si="14"/>
        <v>4.8500223856809806E-2</v>
      </c>
      <c r="J173">
        <f t="shared" si="14"/>
        <v>8.973079993878541E-2</v>
      </c>
      <c r="K173">
        <f t="shared" si="14"/>
        <v>0.14473647225753319</v>
      </c>
      <c r="L173">
        <f t="shared" si="14"/>
        <v>-0.14094688975892303</v>
      </c>
      <c r="N173">
        <f t="shared" si="12"/>
        <v>1.1474790493604987E-2</v>
      </c>
      <c r="O173">
        <f t="shared" si="12"/>
        <v>1.5864804266468161E-3</v>
      </c>
      <c r="P173">
        <f t="shared" si="12"/>
        <v>6.7163246200917966E-3</v>
      </c>
      <c r="Q173">
        <f t="shared" si="12"/>
        <v>1.1703834928880134E-2</v>
      </c>
      <c r="R173">
        <f t="shared" si="12"/>
        <v>2.4221235813296681E-2</v>
      </c>
    </row>
    <row r="174" spans="1:18" x14ac:dyDescent="0.25">
      <c r="A174" s="27">
        <v>42311</v>
      </c>
      <c r="B174">
        <v>86.849997999999999</v>
      </c>
      <c r="C174">
        <v>190.69000199999999</v>
      </c>
      <c r="D174">
        <v>122.57</v>
      </c>
      <c r="E174">
        <v>625.30999799999995</v>
      </c>
      <c r="F174">
        <v>208.35000600000001</v>
      </c>
      <c r="H174">
        <f t="shared" si="14"/>
        <v>0.10888490756566556</v>
      </c>
      <c r="I174">
        <f t="shared" si="14"/>
        <v>5.5915994223421105E-2</v>
      </c>
      <c r="J174">
        <f t="shared" si="14"/>
        <v>9.6363211815776992E-2</v>
      </c>
      <c r="K174">
        <f t="shared" si="14"/>
        <v>0.15135601077412594</v>
      </c>
      <c r="L174">
        <f t="shared" si="14"/>
        <v>-0.14748447022839162</v>
      </c>
      <c r="N174">
        <f t="shared" si="12"/>
        <v>1.2410009323088585E-2</v>
      </c>
      <c r="O174">
        <f t="shared" si="12"/>
        <v>2.2322239376204459E-3</v>
      </c>
      <c r="P174">
        <f t="shared" si="12"/>
        <v>7.8474080696584302E-3</v>
      </c>
      <c r="Q174">
        <f t="shared" si="12"/>
        <v>1.3179913020969361E-2</v>
      </c>
      <c r="R174">
        <f t="shared" si="12"/>
        <v>2.6298885706730734E-2</v>
      </c>
    </row>
    <row r="175" spans="1:18" x14ac:dyDescent="0.25">
      <c r="A175" s="27">
        <v>42312</v>
      </c>
      <c r="B175">
        <v>85.980002999999996</v>
      </c>
      <c r="C175">
        <v>191.64999399999999</v>
      </c>
      <c r="D175">
        <v>122</v>
      </c>
      <c r="E175">
        <v>640.95001200000002</v>
      </c>
      <c r="F175">
        <v>231.63000500000001</v>
      </c>
      <c r="H175">
        <f t="shared" si="14"/>
        <v>8.2138485018378699E-2</v>
      </c>
      <c r="I175">
        <f t="shared" si="14"/>
        <v>5.0401156971812439E-2</v>
      </c>
      <c r="J175">
        <f t="shared" si="14"/>
        <v>9.6474801155198978E-2</v>
      </c>
      <c r="K175">
        <f t="shared" si="14"/>
        <v>0.16779617158509191</v>
      </c>
      <c r="L175">
        <f t="shared" si="14"/>
        <v>-1.4236806108719764E-3</v>
      </c>
      <c r="N175">
        <f t="shared" si="12"/>
        <v>7.1662656564869419E-3</v>
      </c>
      <c r="O175">
        <f t="shared" si="12"/>
        <v>1.7415247644448715E-3</v>
      </c>
      <c r="P175">
        <f t="shared" si="12"/>
        <v>7.8671909384351469E-3</v>
      </c>
      <c r="Q175">
        <f t="shared" si="12"/>
        <v>1.7224977851279914E-2</v>
      </c>
      <c r="R175">
        <f t="shared" si="12"/>
        <v>2.5948448859657903E-4</v>
      </c>
    </row>
    <row r="176" spans="1:18" x14ac:dyDescent="0.25">
      <c r="A176" s="27">
        <v>42313</v>
      </c>
      <c r="B176">
        <v>84.809997999999993</v>
      </c>
      <c r="C176">
        <v>192.020004</v>
      </c>
      <c r="D176">
        <v>120.91999800000001</v>
      </c>
      <c r="E176">
        <v>655.65002400000003</v>
      </c>
      <c r="F176">
        <v>231.770004</v>
      </c>
      <c r="H176">
        <f t="shared" si="14"/>
        <v>5.8011884907842981E-2</v>
      </c>
      <c r="I176">
        <f t="shared" si="14"/>
        <v>5.8715818609008374E-2</v>
      </c>
      <c r="J176">
        <f t="shared" si="14"/>
        <v>9.9204604114840583E-2</v>
      </c>
      <c r="K176">
        <f t="shared" si="14"/>
        <v>0.20680563048797077</v>
      </c>
      <c r="L176">
        <f t="shared" si="14"/>
        <v>2.2029737519859899E-2</v>
      </c>
      <c r="N176">
        <f t="shared" si="12"/>
        <v>3.6635417849233535E-3</v>
      </c>
      <c r="O176">
        <f t="shared" si="12"/>
        <v>2.50462629619045E-3</v>
      </c>
      <c r="P176">
        <f t="shared" si="12"/>
        <v>8.3588944484706378E-3</v>
      </c>
      <c r="Q176">
        <f t="shared" si="12"/>
        <v>2.8986227705098819E-2</v>
      </c>
      <c r="R176">
        <f t="shared" si="12"/>
        <v>5.3947495718642103E-5</v>
      </c>
    </row>
    <row r="177" spans="1:18" x14ac:dyDescent="0.25">
      <c r="A177" s="27">
        <v>42314</v>
      </c>
      <c r="B177">
        <v>84.470000999999996</v>
      </c>
      <c r="C177">
        <v>199.16999799999999</v>
      </c>
      <c r="D177">
        <v>121.05999799999999</v>
      </c>
      <c r="E177">
        <v>659.36999500000002</v>
      </c>
      <c r="F177">
        <v>232.36000100000001</v>
      </c>
      <c r="H177">
        <f t="shared" si="14"/>
        <v>6.3662840582229971E-2</v>
      </c>
      <c r="I177">
        <f t="shared" si="14"/>
        <v>0.10571201478384336</v>
      </c>
      <c r="J177">
        <f t="shared" si="14"/>
        <v>7.6716520889174272E-2</v>
      </c>
      <c r="K177">
        <f t="shared" si="14"/>
        <v>0.20008614776084782</v>
      </c>
      <c r="L177">
        <f t="shared" si="14"/>
        <v>5.1528886505444224E-2</v>
      </c>
      <c r="N177">
        <f t="shared" si="12"/>
        <v>4.3795481190833851E-3</v>
      </c>
      <c r="O177">
        <f t="shared" si="12"/>
        <v>9.4172347252201635E-3</v>
      </c>
      <c r="P177">
        <f t="shared" si="12"/>
        <v>4.7525728280385362E-3</v>
      </c>
      <c r="Q177">
        <f t="shared" si="12"/>
        <v>2.6743349296399498E-2</v>
      </c>
      <c r="R177">
        <f t="shared" si="12"/>
        <v>1.3574836432139502E-3</v>
      </c>
    </row>
    <row r="178" spans="1:18" x14ac:dyDescent="0.25">
      <c r="A178" s="27">
        <v>42317</v>
      </c>
      <c r="B178">
        <v>81.949996999999996</v>
      </c>
      <c r="C178">
        <v>196.759995</v>
      </c>
      <c r="D178">
        <v>120.57</v>
      </c>
      <c r="E178">
        <v>655.48999000000003</v>
      </c>
      <c r="F178">
        <v>225.33000200000001</v>
      </c>
      <c r="H178">
        <f t="shared" si="14"/>
        <v>3.2871102110327281E-2</v>
      </c>
      <c r="I178">
        <f t="shared" si="14"/>
        <v>8.775089570461965E-2</v>
      </c>
      <c r="J178">
        <f t="shared" si="14"/>
        <v>7.7309465103156019E-2</v>
      </c>
      <c r="K178">
        <f t="shared" si="14"/>
        <v>0.175119355550099</v>
      </c>
      <c r="L178">
        <f t="shared" si="14"/>
        <v>4.4233923611120281E-2</v>
      </c>
      <c r="N178">
        <f t="shared" si="12"/>
        <v>1.252198431858334E-3</v>
      </c>
      <c r="O178">
        <f t="shared" si="12"/>
        <v>6.2538549633261997E-3</v>
      </c>
      <c r="P178">
        <f t="shared" si="12"/>
        <v>4.8346782623223923E-3</v>
      </c>
      <c r="Q178">
        <f t="shared" si="12"/>
        <v>1.9200854246881637E-2</v>
      </c>
      <c r="R178">
        <f t="shared" si="12"/>
        <v>8.7314824627199154E-4</v>
      </c>
    </row>
    <row r="179" spans="1:18" x14ac:dyDescent="0.25">
      <c r="A179" s="27">
        <v>42318</v>
      </c>
      <c r="B179">
        <v>82.349997999999999</v>
      </c>
      <c r="C179">
        <v>197.80999800000001</v>
      </c>
      <c r="D179">
        <v>116.769997</v>
      </c>
      <c r="E179">
        <v>659.67999299999997</v>
      </c>
      <c r="F179">
        <v>216.5</v>
      </c>
      <c r="H179">
        <f t="shared" si="14"/>
        <v>3.9507261072132732E-2</v>
      </c>
      <c r="I179">
        <f t="shared" si="14"/>
        <v>8.8975686719384772E-2</v>
      </c>
      <c r="J179">
        <f t="shared" si="14"/>
        <v>4.3584042168514539E-2</v>
      </c>
      <c r="K179">
        <f t="shared" si="14"/>
        <v>0.18383853906773043</v>
      </c>
      <c r="L179">
        <f t="shared" si="14"/>
        <v>-1.2622083809747832E-2</v>
      </c>
      <c r="N179">
        <f t="shared" si="12"/>
        <v>1.7658967999286397E-3</v>
      </c>
      <c r="O179">
        <f t="shared" si="12"/>
        <v>6.4490712534530986E-3</v>
      </c>
      <c r="P179">
        <f t="shared" si="12"/>
        <v>1.2821002696017981E-3</v>
      </c>
      <c r="Q179">
        <f t="shared" si="12"/>
        <v>2.1693263177716745E-2</v>
      </c>
      <c r="R179">
        <f t="shared" si="12"/>
        <v>7.4566817665310328E-4</v>
      </c>
    </row>
    <row r="180" spans="1:18" x14ac:dyDescent="0.25">
      <c r="A180" s="27">
        <v>42319</v>
      </c>
      <c r="B180">
        <v>81.620002999999997</v>
      </c>
      <c r="C180">
        <v>197.38999899999999</v>
      </c>
      <c r="D180">
        <v>116.110001</v>
      </c>
      <c r="E180">
        <v>673.25</v>
      </c>
      <c r="F180">
        <v>219.08000200000001</v>
      </c>
      <c r="H180">
        <f t="shared" si="14"/>
        <v>1.8049679496602966E-2</v>
      </c>
      <c r="I180">
        <f t="shared" si="14"/>
        <v>9.4950573259406382E-2</v>
      </c>
      <c r="J180">
        <f t="shared" si="14"/>
        <v>5.2150398621573675E-2</v>
      </c>
      <c r="K180">
        <f t="shared" si="14"/>
        <v>0.21164288109079843</v>
      </c>
      <c r="L180">
        <f t="shared" si="14"/>
        <v>1.0092740799972457E-2</v>
      </c>
      <c r="N180">
        <f t="shared" si="12"/>
        <v>4.2291894980054967E-4</v>
      </c>
      <c r="O180">
        <f t="shared" si="12"/>
        <v>7.4444103103491529E-3</v>
      </c>
      <c r="P180">
        <f t="shared" si="12"/>
        <v>1.9689439796486291E-3</v>
      </c>
      <c r="Q180">
        <f t="shared" si="12"/>
        <v>3.065674363496719E-2</v>
      </c>
      <c r="R180">
        <f t="shared" si="12"/>
        <v>2.1087389979520861E-5</v>
      </c>
    </row>
    <row r="181" spans="1:18" x14ac:dyDescent="0.25">
      <c r="A181" s="27">
        <v>42320</v>
      </c>
      <c r="B181">
        <v>79.410004000000001</v>
      </c>
      <c r="C181">
        <v>192.770004</v>
      </c>
      <c r="D181">
        <v>115.720001</v>
      </c>
      <c r="E181">
        <v>665.59997599999997</v>
      </c>
      <c r="F181">
        <v>212.94000199999999</v>
      </c>
      <c r="H181">
        <f t="shared" ref="H181:L196" si="15">LN(B181/B161)</f>
        <v>-2.5733272898847515E-2</v>
      </c>
      <c r="I181">
        <f t="shared" si="15"/>
        <v>4.1358165829583807E-2</v>
      </c>
      <c r="J181">
        <f t="shared" si="15"/>
        <v>3.392539041629479E-2</v>
      </c>
      <c r="K181">
        <f t="shared" si="15"/>
        <v>0.16840438817075573</v>
      </c>
      <c r="L181">
        <f t="shared" si="15"/>
        <v>-3.8553979248446162E-2</v>
      </c>
      <c r="N181">
        <f t="shared" si="12"/>
        <v>5.3907362413858147E-4</v>
      </c>
      <c r="O181">
        <f t="shared" si="12"/>
        <v>1.068543837712184E-3</v>
      </c>
      <c r="P181">
        <f t="shared" si="12"/>
        <v>6.8370619064209929E-4</v>
      </c>
      <c r="Q181">
        <f t="shared" si="12"/>
        <v>1.7384997288951362E-2</v>
      </c>
      <c r="R181">
        <f t="shared" si="12"/>
        <v>2.8343720479056421E-3</v>
      </c>
    </row>
    <row r="182" spans="1:18" x14ac:dyDescent="0.25">
      <c r="A182" s="27">
        <v>42321</v>
      </c>
      <c r="B182">
        <v>78.099997999999999</v>
      </c>
      <c r="C182">
        <v>190.38999899999999</v>
      </c>
      <c r="D182">
        <v>112.339996</v>
      </c>
      <c r="E182">
        <v>642.34997599999997</v>
      </c>
      <c r="F182">
        <v>207.19000199999999</v>
      </c>
      <c r="H182">
        <f t="shared" si="15"/>
        <v>-5.456584484371238E-2</v>
      </c>
      <c r="I182">
        <f t="shared" si="15"/>
        <v>2.7746307498366467E-2</v>
      </c>
      <c r="J182">
        <f t="shared" si="15"/>
        <v>1.1639445733832503E-2</v>
      </c>
      <c r="K182">
        <f t="shared" si="15"/>
        <v>0.11816446553193628</v>
      </c>
      <c r="L182">
        <f t="shared" si="15"/>
        <v>-9.1357791023711582E-2</v>
      </c>
      <c r="N182">
        <f t="shared" si="12"/>
        <v>2.709257780638543E-3</v>
      </c>
      <c r="O182">
        <f t="shared" si="12"/>
        <v>3.6392164536498212E-4</v>
      </c>
      <c r="P182">
        <f t="shared" si="12"/>
        <v>1.491374125743625E-5</v>
      </c>
      <c r="Q182">
        <f t="shared" si="12"/>
        <v>6.6605605009553556E-3</v>
      </c>
      <c r="R182">
        <f t="shared" si="12"/>
        <v>1.1245039938891832E-2</v>
      </c>
    </row>
    <row r="183" spans="1:18" x14ac:dyDescent="0.25">
      <c r="A183" s="27">
        <v>42324</v>
      </c>
      <c r="B183">
        <v>80.900002000000001</v>
      </c>
      <c r="C183">
        <v>192.16000399999999</v>
      </c>
      <c r="D183">
        <v>114.18</v>
      </c>
      <c r="E183">
        <v>647.80999799999995</v>
      </c>
      <c r="F183">
        <v>214.30999800000001</v>
      </c>
      <c r="H183">
        <f t="shared" si="15"/>
        <v>-1.1118167801669394E-3</v>
      </c>
      <c r="I183">
        <f t="shared" si="15"/>
        <v>3.3980505880448326E-2</v>
      </c>
      <c r="J183">
        <f t="shared" si="15"/>
        <v>2.1690877126424077E-2</v>
      </c>
      <c r="K183">
        <f t="shared" si="15"/>
        <v>0.12244993595911326</v>
      </c>
      <c r="L183">
        <f t="shared" si="15"/>
        <v>-6.2360599980285862E-2</v>
      </c>
      <c r="N183">
        <f t="shared" si="12"/>
        <v>1.9698039195697822E-6</v>
      </c>
      <c r="O183">
        <f t="shared" si="12"/>
        <v>6.4064311927548357E-4</v>
      </c>
      <c r="P183">
        <f t="shared" si="12"/>
        <v>1.93578879717796E-4</v>
      </c>
      <c r="Q183">
        <f t="shared" si="12"/>
        <v>7.3784195859118509E-3</v>
      </c>
      <c r="R183">
        <f t="shared" si="12"/>
        <v>5.9360000720243616E-3</v>
      </c>
    </row>
    <row r="184" spans="1:18" x14ac:dyDescent="0.25">
      <c r="A184" s="27">
        <v>42325</v>
      </c>
      <c r="B184">
        <v>79.959998999999996</v>
      </c>
      <c r="C184">
        <v>190.570007</v>
      </c>
      <c r="D184">
        <v>113.69000200000001</v>
      </c>
      <c r="E184">
        <v>643.29998799999998</v>
      </c>
      <c r="F184">
        <v>214</v>
      </c>
      <c r="H184">
        <f t="shared" si="15"/>
        <v>-1.082171136309489E-2</v>
      </c>
      <c r="I184">
        <f t="shared" si="15"/>
        <v>2.6910855874637072E-2</v>
      </c>
      <c r="J184">
        <f t="shared" si="15"/>
        <v>-7.0337644992298084E-4</v>
      </c>
      <c r="K184">
        <f t="shared" si="15"/>
        <v>0.1371041719498633</v>
      </c>
      <c r="L184">
        <f t="shared" si="15"/>
        <v>4.5430188539139901E-3</v>
      </c>
      <c r="N184">
        <f t="shared" si="12"/>
        <v>6.8996240269700188E-5</v>
      </c>
      <c r="O184">
        <f t="shared" si="12"/>
        <v>3.3274425388998472E-4</v>
      </c>
      <c r="P184">
        <f t="shared" si="12"/>
        <v>7.1927205782277914E-5</v>
      </c>
      <c r="Q184">
        <f t="shared" si="12"/>
        <v>1.0110697357452562E-2</v>
      </c>
      <c r="R184">
        <f t="shared" si="12"/>
        <v>1.0285656910311791E-4</v>
      </c>
    </row>
    <row r="185" spans="1:18" x14ac:dyDescent="0.25">
      <c r="A185" s="27">
        <v>42326</v>
      </c>
      <c r="B185">
        <v>80.739998</v>
      </c>
      <c r="C185">
        <v>193.66000399999999</v>
      </c>
      <c r="D185">
        <v>117.290001</v>
      </c>
      <c r="E185">
        <v>663.53997800000002</v>
      </c>
      <c r="F185">
        <v>221.070007</v>
      </c>
      <c r="H185">
        <f t="shared" si="15"/>
        <v>6.5859077423653387E-3</v>
      </c>
      <c r="I185">
        <f t="shared" si="15"/>
        <v>7.4815287743118228E-2</v>
      </c>
      <c r="J185">
        <f t="shared" si="15"/>
        <v>3.0558525423487155E-2</v>
      </c>
      <c r="K185">
        <f t="shared" si="15"/>
        <v>0.1772345295725318</v>
      </c>
      <c r="L185">
        <f t="shared" si="15"/>
        <v>5.0943433815119336E-2</v>
      </c>
      <c r="N185">
        <f t="shared" si="12"/>
        <v>8.2832233789461988E-5</v>
      </c>
      <c r="O185">
        <f t="shared" si="12"/>
        <v>4.3752550457514311E-3</v>
      </c>
      <c r="P185">
        <f t="shared" si="12"/>
        <v>5.1896990709817987E-4</v>
      </c>
      <c r="Q185">
        <f t="shared" si="12"/>
        <v>1.9791515467713367E-2</v>
      </c>
      <c r="R185">
        <f t="shared" si="12"/>
        <v>1.3146855076701636E-3</v>
      </c>
    </row>
    <row r="186" spans="1:18" x14ac:dyDescent="0.25">
      <c r="A186" s="27">
        <v>42327</v>
      </c>
      <c r="B186">
        <v>80.300003000000004</v>
      </c>
      <c r="C186">
        <v>193.029999</v>
      </c>
      <c r="D186">
        <v>118.779999</v>
      </c>
      <c r="E186">
        <v>661.27002000000005</v>
      </c>
      <c r="F186">
        <v>221.800003</v>
      </c>
      <c r="H186">
        <f t="shared" si="15"/>
        <v>-3.1744757226637638E-2</v>
      </c>
      <c r="I186">
        <f t="shared" si="15"/>
        <v>5.0304033428229179E-2</v>
      </c>
      <c r="J186">
        <f t="shared" si="15"/>
        <v>2.8002504206940063E-2</v>
      </c>
      <c r="K186">
        <f t="shared" si="15"/>
        <v>0.15926764229000742</v>
      </c>
      <c r="L186">
        <f t="shared" si="15"/>
        <v>4.6511436728959209E-2</v>
      </c>
      <c r="N186">
        <f t="shared" si="12"/>
        <v>8.5436036230439609E-4</v>
      </c>
      <c r="O186">
        <f t="shared" si="12"/>
        <v>1.7334279595810243E-3</v>
      </c>
      <c r="P186">
        <f t="shared" si="12"/>
        <v>4.0904616773672987E-4</v>
      </c>
      <c r="Q186">
        <f t="shared" si="12"/>
        <v>1.5059077694943796E-2</v>
      </c>
      <c r="R186">
        <f t="shared" si="12"/>
        <v>1.0129321559647117E-3</v>
      </c>
    </row>
    <row r="187" spans="1:18" x14ac:dyDescent="0.25">
      <c r="A187" s="27">
        <v>42328</v>
      </c>
      <c r="B187">
        <v>79.790001000000004</v>
      </c>
      <c r="C187">
        <v>191.470001</v>
      </c>
      <c r="D187">
        <v>119.300003</v>
      </c>
      <c r="E187">
        <v>668.45001200000002</v>
      </c>
      <c r="F187">
        <v>220.009995</v>
      </c>
      <c r="H187">
        <f t="shared" si="15"/>
        <v>-3.9201455204922728E-2</v>
      </c>
      <c r="I187">
        <f t="shared" si="15"/>
        <v>3.1676261560374203E-2</v>
      </c>
      <c r="J187">
        <f t="shared" si="15"/>
        <v>1.8458013075520563E-3</v>
      </c>
      <c r="K187">
        <f t="shared" si="15"/>
        <v>0.10964988863574412</v>
      </c>
      <c r="L187">
        <f t="shared" si="15"/>
        <v>5.0908214985735889E-2</v>
      </c>
      <c r="N187">
        <f t="shared" si="12"/>
        <v>1.3458729702700057E-3</v>
      </c>
      <c r="O187">
        <f t="shared" si="12"/>
        <v>5.293075330829103E-4</v>
      </c>
      <c r="P187">
        <f t="shared" si="12"/>
        <v>3.518640655380543E-5</v>
      </c>
      <c r="Q187">
        <f t="shared" si="12"/>
        <v>5.3432708440117743E-3</v>
      </c>
      <c r="R187">
        <f t="shared" si="12"/>
        <v>1.3121327776919921E-3</v>
      </c>
    </row>
    <row r="188" spans="1:18" x14ac:dyDescent="0.25">
      <c r="A188" s="27">
        <v>42331</v>
      </c>
      <c r="B188">
        <v>80.279999000000004</v>
      </c>
      <c r="C188">
        <v>189.19000199999999</v>
      </c>
      <c r="D188">
        <v>117.75</v>
      </c>
      <c r="E188">
        <v>678.98999000000003</v>
      </c>
      <c r="F188">
        <v>217.75</v>
      </c>
      <c r="H188">
        <f t="shared" si="15"/>
        <v>-1.1641023098655199E-2</v>
      </c>
      <c r="I188">
        <f t="shared" si="15"/>
        <v>1.1589747045620968E-2</v>
      </c>
      <c r="J188">
        <f t="shared" si="15"/>
        <v>2.1199789879792139E-2</v>
      </c>
      <c r="K188">
        <f t="shared" si="15"/>
        <v>0.10942874134696425</v>
      </c>
      <c r="L188">
        <f t="shared" si="15"/>
        <v>1.150103912418492E-2</v>
      </c>
      <c r="N188">
        <f t="shared" ref="N188:R238" si="16">(H188-H$759)^2</f>
        <v>8.3278569976706171E-5</v>
      </c>
      <c r="O188">
        <f t="shared" si="16"/>
        <v>8.5273929204808805E-6</v>
      </c>
      <c r="P188">
        <f t="shared" si="16"/>
        <v>1.801547946328056E-4</v>
      </c>
      <c r="Q188">
        <f t="shared" si="16"/>
        <v>5.3109890425704466E-3</v>
      </c>
      <c r="R188">
        <f t="shared" si="16"/>
        <v>1.0136598358859322E-5</v>
      </c>
    </row>
    <row r="189" spans="1:18" x14ac:dyDescent="0.25">
      <c r="A189" s="27">
        <v>42332</v>
      </c>
      <c r="B189">
        <v>81.879997000000003</v>
      </c>
      <c r="C189">
        <v>188.66999799999999</v>
      </c>
      <c r="D189">
        <v>118.879997</v>
      </c>
      <c r="E189">
        <v>671.15002400000003</v>
      </c>
      <c r="F189">
        <v>218.25</v>
      </c>
      <c r="H189">
        <f t="shared" si="15"/>
        <v>9.6951245255468919E-3</v>
      </c>
      <c r="I189">
        <f t="shared" si="15"/>
        <v>1.2587504325536654E-2</v>
      </c>
      <c r="J189">
        <f t="shared" si="15"/>
        <v>3.7103120644976E-2</v>
      </c>
      <c r="K189">
        <f t="shared" si="15"/>
        <v>9.3879352677042532E-2</v>
      </c>
      <c r="L189">
        <f t="shared" si="15"/>
        <v>3.6868356159293403E-2</v>
      </c>
      <c r="N189">
        <f t="shared" si="16"/>
        <v>1.4909480440552337E-4</v>
      </c>
      <c r="O189">
        <f t="shared" si="16"/>
        <v>1.5350154293579561E-5</v>
      </c>
      <c r="P189">
        <f t="shared" si="16"/>
        <v>8.5998531657322495E-4</v>
      </c>
      <c r="Q189">
        <f t="shared" si="16"/>
        <v>3.2864014616789511E-3</v>
      </c>
      <c r="R189">
        <f t="shared" si="16"/>
        <v>4.9210831713039313E-4</v>
      </c>
    </row>
    <row r="190" spans="1:18" x14ac:dyDescent="0.25">
      <c r="A190" s="27">
        <v>42333</v>
      </c>
      <c r="B190">
        <v>81.25</v>
      </c>
      <c r="C190">
        <v>189.14999399999999</v>
      </c>
      <c r="D190">
        <v>118.029999</v>
      </c>
      <c r="E190">
        <v>675.34002699999996</v>
      </c>
      <c r="F190">
        <v>229.63999899999999</v>
      </c>
      <c r="H190">
        <f t="shared" si="15"/>
        <v>-1.2597231421287797E-2</v>
      </c>
      <c r="I190">
        <f t="shared" si="15"/>
        <v>-1.1407136041829727E-2</v>
      </c>
      <c r="J190">
        <f t="shared" si="15"/>
        <v>-1.0450984469007779E-2</v>
      </c>
      <c r="K190">
        <f t="shared" si="15"/>
        <v>9.0185261304536773E-2</v>
      </c>
      <c r="L190">
        <f t="shared" si="15"/>
        <v>7.5408473427970413E-2</v>
      </c>
      <c r="N190">
        <f t="shared" si="16"/>
        <v>1.0164506267180723E-4</v>
      </c>
      <c r="O190">
        <f t="shared" si="16"/>
        <v>4.0307440776617842E-4</v>
      </c>
      <c r="P190">
        <f t="shared" si="16"/>
        <v>3.3228181669667223E-4</v>
      </c>
      <c r="Q190">
        <f t="shared" si="16"/>
        <v>2.8765043551770555E-3</v>
      </c>
      <c r="R190">
        <f t="shared" si="16"/>
        <v>3.6873594594445114E-3</v>
      </c>
    </row>
    <row r="191" spans="1:18" x14ac:dyDescent="0.25">
      <c r="A191" s="27">
        <v>42335</v>
      </c>
      <c r="B191">
        <v>81.230002999999996</v>
      </c>
      <c r="C191">
        <v>190.470001</v>
      </c>
      <c r="D191">
        <v>117.80999799999999</v>
      </c>
      <c r="E191">
        <v>673.26000999999997</v>
      </c>
      <c r="F191">
        <v>231.61000100000001</v>
      </c>
      <c r="H191">
        <f t="shared" si="15"/>
        <v>-1.2235561470809078E-2</v>
      </c>
      <c r="I191">
        <f t="shared" si="15"/>
        <v>3.0497552295202174E-3</v>
      </c>
      <c r="J191">
        <f t="shared" si="15"/>
        <v>-2.2825536022022357E-2</v>
      </c>
      <c r="K191">
        <f t="shared" si="15"/>
        <v>7.190303929914052E-2</v>
      </c>
      <c r="L191">
        <f t="shared" si="15"/>
        <v>9.0215436478721503E-2</v>
      </c>
      <c r="N191">
        <f t="shared" si="16"/>
        <v>9.4483214540233909E-5</v>
      </c>
      <c r="O191">
        <f t="shared" si="16"/>
        <v>3.1582397068475956E-5</v>
      </c>
      <c r="P191">
        <f t="shared" si="16"/>
        <v>9.3655281570168935E-4</v>
      </c>
      <c r="Q191">
        <f t="shared" si="16"/>
        <v>1.2496812395359372E-3</v>
      </c>
      <c r="R191">
        <f t="shared" si="16"/>
        <v>5.7048707590836327E-3</v>
      </c>
    </row>
    <row r="192" spans="1:18" x14ac:dyDescent="0.25">
      <c r="A192" s="27">
        <v>42338</v>
      </c>
      <c r="B192">
        <v>81.660004000000001</v>
      </c>
      <c r="C192">
        <v>190.020004</v>
      </c>
      <c r="D192">
        <v>118.300003</v>
      </c>
      <c r="E192">
        <v>664.79998799999998</v>
      </c>
      <c r="F192">
        <v>230.259995</v>
      </c>
      <c r="H192">
        <f t="shared" si="15"/>
        <v>-1.3138801986140777E-2</v>
      </c>
      <c r="I192">
        <f t="shared" si="15"/>
        <v>1.3350505418553553E-2</v>
      </c>
      <c r="J192">
        <f t="shared" si="15"/>
        <v>-1.0092575027968396E-2</v>
      </c>
      <c r="K192">
        <f t="shared" si="15"/>
        <v>6.0295573215258073E-2</v>
      </c>
      <c r="L192">
        <f t="shared" si="15"/>
        <v>0.10682854553506231</v>
      </c>
      <c r="N192">
        <f t="shared" si="16"/>
        <v>1.1285850097698361E-4</v>
      </c>
      <c r="O192">
        <f t="shared" si="16"/>
        <v>2.1911090579326186E-5</v>
      </c>
      <c r="P192">
        <f t="shared" si="16"/>
        <v>3.1934367016155411E-4</v>
      </c>
      <c r="Q192">
        <f t="shared" si="16"/>
        <v>5.6374736890612144E-4</v>
      </c>
      <c r="R192">
        <f t="shared" si="16"/>
        <v>8.4904621704196929E-3</v>
      </c>
    </row>
    <row r="193" spans="1:18" x14ac:dyDescent="0.25">
      <c r="A193" s="27">
        <v>42339</v>
      </c>
      <c r="B193">
        <v>81.889999000000003</v>
      </c>
      <c r="C193">
        <v>193.070007</v>
      </c>
      <c r="D193">
        <v>117.339996</v>
      </c>
      <c r="E193">
        <v>679.05999799999995</v>
      </c>
      <c r="F193">
        <v>237.19000199999999</v>
      </c>
      <c r="H193">
        <f t="shared" si="15"/>
        <v>-4.0563077620861969E-2</v>
      </c>
      <c r="I193">
        <f t="shared" si="15"/>
        <v>1.7714448851115304E-2</v>
      </c>
      <c r="J193">
        <f t="shared" si="15"/>
        <v>-3.2201374108102046E-2</v>
      </c>
      <c r="K193">
        <f t="shared" si="15"/>
        <v>7.7612188086595035E-2</v>
      </c>
      <c r="L193">
        <f t="shared" si="15"/>
        <v>0.10386732408100814</v>
      </c>
      <c r="N193">
        <f t="shared" si="16"/>
        <v>1.4476323308222645E-3</v>
      </c>
      <c r="O193">
        <f t="shared" si="16"/>
        <v>8.1809706261487013E-5</v>
      </c>
      <c r="P193">
        <f t="shared" si="16"/>
        <v>1.5983195220640204E-3</v>
      </c>
      <c r="Q193">
        <f t="shared" si="16"/>
        <v>1.6859219252155317E-3</v>
      </c>
      <c r="R193">
        <f t="shared" si="16"/>
        <v>7.9535151771656966E-3</v>
      </c>
    </row>
    <row r="194" spans="1:18" x14ac:dyDescent="0.25">
      <c r="A194" s="27">
        <v>42340</v>
      </c>
      <c r="B194">
        <v>79.550003000000004</v>
      </c>
      <c r="C194">
        <v>190.259995</v>
      </c>
      <c r="D194">
        <v>116.279999</v>
      </c>
      <c r="E194">
        <v>676.01000999999997</v>
      </c>
      <c r="F194">
        <v>231.990005</v>
      </c>
      <c r="H194">
        <f t="shared" si="15"/>
        <v>-8.7796677162978121E-2</v>
      </c>
      <c r="I194">
        <f t="shared" si="15"/>
        <v>-2.2575518362793236E-3</v>
      </c>
      <c r="J194">
        <f t="shared" si="15"/>
        <v>-5.2681228262329814E-2</v>
      </c>
      <c r="K194">
        <f t="shared" si="15"/>
        <v>7.7960360054991684E-2</v>
      </c>
      <c r="L194">
        <f t="shared" si="15"/>
        <v>0.10747490217554834</v>
      </c>
      <c r="N194">
        <f t="shared" si="16"/>
        <v>7.2729109349282993E-3</v>
      </c>
      <c r="O194">
        <f t="shared" si="16"/>
        <v>1.1940214525896849E-4</v>
      </c>
      <c r="P194">
        <f t="shared" si="16"/>
        <v>3.6552716559671281E-3</v>
      </c>
      <c r="Q194">
        <f t="shared" si="16"/>
        <v>1.7146350167783525E-3</v>
      </c>
      <c r="R194">
        <f t="shared" si="16"/>
        <v>8.6099953371299703E-3</v>
      </c>
    </row>
    <row r="195" spans="1:18" x14ac:dyDescent="0.25">
      <c r="A195" s="27">
        <v>42341</v>
      </c>
      <c r="B195">
        <v>78.410004000000001</v>
      </c>
      <c r="C195">
        <v>185.199997</v>
      </c>
      <c r="D195">
        <v>115.199997</v>
      </c>
      <c r="E195">
        <v>666.25</v>
      </c>
      <c r="F195">
        <v>232.71000699999999</v>
      </c>
      <c r="H195">
        <f t="shared" si="15"/>
        <v>-9.2163224703239566E-2</v>
      </c>
      <c r="I195">
        <f t="shared" si="15"/>
        <v>-3.4234454506118644E-2</v>
      </c>
      <c r="J195">
        <f t="shared" si="15"/>
        <v>-5.7351322513132755E-2</v>
      </c>
      <c r="K195">
        <f t="shared" si="15"/>
        <v>3.8713505999701643E-2</v>
      </c>
      <c r="L195">
        <f t="shared" si="15"/>
        <v>4.6517806762626616E-3</v>
      </c>
      <c r="N195">
        <f t="shared" si="16"/>
        <v>8.0367479270866231E-3</v>
      </c>
      <c r="O195">
        <f t="shared" si="16"/>
        <v>1.8407559220471336E-3</v>
      </c>
      <c r="P195">
        <f t="shared" si="16"/>
        <v>4.241778423325784E-3</v>
      </c>
      <c r="Q195">
        <f t="shared" si="16"/>
        <v>4.6712069645380833E-6</v>
      </c>
      <c r="R195">
        <f t="shared" si="16"/>
        <v>1.0066231198425968E-4</v>
      </c>
    </row>
    <row r="196" spans="1:18" x14ac:dyDescent="0.25">
      <c r="A196" s="27">
        <v>42342</v>
      </c>
      <c r="B196">
        <v>78.860000999999997</v>
      </c>
      <c r="C196">
        <v>189.990005</v>
      </c>
      <c r="D196">
        <v>119.029999</v>
      </c>
      <c r="E196">
        <v>672.64001499999995</v>
      </c>
      <c r="F196">
        <v>230.38000500000001</v>
      </c>
      <c r="H196">
        <f t="shared" si="15"/>
        <v>-7.2739295661302605E-2</v>
      </c>
      <c r="I196">
        <f t="shared" si="15"/>
        <v>-1.0628088587018024E-2</v>
      </c>
      <c r="J196">
        <f t="shared" si="15"/>
        <v>-1.5753599592851188E-2</v>
      </c>
      <c r="K196">
        <f t="shared" si="15"/>
        <v>2.5583143966393176E-2</v>
      </c>
      <c r="L196">
        <f t="shared" si="15"/>
        <v>-6.0153766713241068E-3</v>
      </c>
      <c r="N196">
        <f t="shared" si="16"/>
        <v>4.9314076267108608E-3</v>
      </c>
      <c r="O196">
        <f t="shared" si="16"/>
        <v>3.7239989826393251E-4</v>
      </c>
      <c r="P196">
        <f t="shared" si="16"/>
        <v>5.5371803193795806E-4</v>
      </c>
      <c r="Q196">
        <f t="shared" si="16"/>
        <v>1.2032037632463115E-4</v>
      </c>
      <c r="R196">
        <f t="shared" si="16"/>
        <v>4.2849903748077146E-4</v>
      </c>
    </row>
    <row r="197" spans="1:18" x14ac:dyDescent="0.25">
      <c r="A197" s="27">
        <v>42345</v>
      </c>
      <c r="B197">
        <v>76.800003000000004</v>
      </c>
      <c r="C197">
        <v>185.490005</v>
      </c>
      <c r="D197">
        <v>118.279999</v>
      </c>
      <c r="E197">
        <v>669.830017</v>
      </c>
      <c r="F197">
        <v>231.13000500000001</v>
      </c>
      <c r="H197">
        <f t="shared" ref="H197:L212" si="17">LN(B197/B177)</f>
        <v>-9.5191774361801915E-2</v>
      </c>
      <c r="I197">
        <f t="shared" si="17"/>
        <v>-7.1157722163286904E-2</v>
      </c>
      <c r="J197">
        <f t="shared" si="17"/>
        <v>-2.3231587413045676E-2</v>
      </c>
      <c r="K197">
        <f t="shared" si="17"/>
        <v>1.5739148111762198E-2</v>
      </c>
      <c r="L197">
        <f t="shared" si="17"/>
        <v>-5.3075530065537311E-3</v>
      </c>
      <c r="N197">
        <f t="shared" si="16"/>
        <v>8.5889263399593838E-3</v>
      </c>
      <c r="O197">
        <f t="shared" si="16"/>
        <v>6.3723976964850009E-3</v>
      </c>
      <c r="P197">
        <f t="shared" si="16"/>
        <v>9.6157059703027767E-4</v>
      </c>
      <c r="Q197">
        <f t="shared" si="16"/>
        <v>4.3318348193168631E-4</v>
      </c>
      <c r="R197">
        <f t="shared" si="16"/>
        <v>3.9969584307026506E-4</v>
      </c>
    </row>
    <row r="198" spans="1:18" x14ac:dyDescent="0.25">
      <c r="A198" s="27">
        <v>42346</v>
      </c>
      <c r="B198">
        <v>74.629997000000003</v>
      </c>
      <c r="C198">
        <v>182.91999799999999</v>
      </c>
      <c r="D198">
        <v>118.230003</v>
      </c>
      <c r="E198">
        <v>677.330017</v>
      </c>
      <c r="F198">
        <v>226.720001</v>
      </c>
      <c r="H198">
        <f t="shared" si="17"/>
        <v>-9.3566737637166719E-2</v>
      </c>
      <c r="I198">
        <f t="shared" si="17"/>
        <v>-7.2935798659356926E-2</v>
      </c>
      <c r="J198">
        <f t="shared" si="17"/>
        <v>-1.9598591879927199E-2</v>
      </c>
      <c r="K198">
        <f t="shared" si="17"/>
        <v>3.2775591555364199E-2</v>
      </c>
      <c r="L198">
        <f t="shared" si="17"/>
        <v>6.149777111196221E-3</v>
      </c>
      <c r="N198">
        <f t="shared" si="16"/>
        <v>8.2903617805119255E-3</v>
      </c>
      <c r="O198">
        <f t="shared" si="16"/>
        <v>6.6594373413913308E-3</v>
      </c>
      <c r="P198">
        <f t="shared" si="16"/>
        <v>7.4945667023529046E-4</v>
      </c>
      <c r="Q198">
        <f t="shared" si="16"/>
        <v>1.4262835402662957E-5</v>
      </c>
      <c r="R198">
        <f t="shared" si="16"/>
        <v>7.2847326240485136E-5</v>
      </c>
    </row>
    <row r="199" spans="1:18" x14ac:dyDescent="0.25">
      <c r="A199" s="27">
        <v>42347</v>
      </c>
      <c r="B199">
        <v>75.629997000000003</v>
      </c>
      <c r="C199">
        <v>180.71000699999999</v>
      </c>
      <c r="D199">
        <v>115.620003</v>
      </c>
      <c r="E199">
        <v>664.78997800000002</v>
      </c>
      <c r="F199">
        <v>224.520004</v>
      </c>
      <c r="H199">
        <f t="shared" si="17"/>
        <v>-8.5125442135928903E-2</v>
      </c>
      <c r="I199">
        <f t="shared" si="17"/>
        <v>-9.0413388771103845E-2</v>
      </c>
      <c r="J199">
        <f t="shared" si="17"/>
        <v>-9.8971847946952348E-3</v>
      </c>
      <c r="K199">
        <f t="shared" si="17"/>
        <v>7.7163098696322908E-3</v>
      </c>
      <c r="L199">
        <f t="shared" si="17"/>
        <v>3.6374260447238675E-2</v>
      </c>
      <c r="N199">
        <f t="shared" si="16"/>
        <v>6.8244333016250396E-3</v>
      </c>
      <c r="O199">
        <f t="shared" si="16"/>
        <v>9.817434111930869E-3</v>
      </c>
      <c r="P199">
        <f t="shared" si="16"/>
        <v>3.1239852654320712E-4</v>
      </c>
      <c r="Q199">
        <f t="shared" si="16"/>
        <v>8.3150904872251379E-4</v>
      </c>
      <c r="R199">
        <f t="shared" si="16"/>
        <v>4.7043088888283955E-4</v>
      </c>
    </row>
    <row r="200" spans="1:18" x14ac:dyDescent="0.25">
      <c r="A200" s="27">
        <v>42348</v>
      </c>
      <c r="B200">
        <v>75.690002000000007</v>
      </c>
      <c r="C200">
        <v>182.11000100000001</v>
      </c>
      <c r="D200">
        <v>116.16999800000001</v>
      </c>
      <c r="E200">
        <v>662.32000700000003</v>
      </c>
      <c r="F200">
        <v>227.070007</v>
      </c>
      <c r="H200">
        <f t="shared" si="17"/>
        <v>-7.5428288988710429E-2</v>
      </c>
      <c r="I200">
        <f t="shared" si="17"/>
        <v>-8.0570556489868217E-2</v>
      </c>
      <c r="J200">
        <f t="shared" si="17"/>
        <v>5.1659205779726932E-4</v>
      </c>
      <c r="K200">
        <f t="shared" si="17"/>
        <v>-1.6367898292248575E-2</v>
      </c>
      <c r="L200">
        <f t="shared" si="17"/>
        <v>3.5821401772077675E-2</v>
      </c>
      <c r="N200">
        <f t="shared" si="16"/>
        <v>5.3163019490569605E-3</v>
      </c>
      <c r="O200">
        <f t="shared" si="16"/>
        <v>7.9638014306332387E-3</v>
      </c>
      <c r="P200">
        <f t="shared" si="16"/>
        <v>5.2722445441810378E-5</v>
      </c>
      <c r="Q200">
        <f t="shared" si="16"/>
        <v>2.8005377008873231E-3</v>
      </c>
      <c r="R200">
        <f t="shared" si="16"/>
        <v>4.4675417488646371E-4</v>
      </c>
    </row>
    <row r="201" spans="1:18" x14ac:dyDescent="0.25">
      <c r="A201" s="27">
        <v>42349</v>
      </c>
      <c r="B201">
        <v>74.339995999999999</v>
      </c>
      <c r="C201">
        <v>176.55999800000001</v>
      </c>
      <c r="D201">
        <v>113.18</v>
      </c>
      <c r="E201">
        <v>640.15002400000003</v>
      </c>
      <c r="F201">
        <v>217.020004</v>
      </c>
      <c r="H201">
        <f t="shared" si="17"/>
        <v>-6.5975244216336895E-2</v>
      </c>
      <c r="I201">
        <f t="shared" si="17"/>
        <v>-8.7837038538729567E-2</v>
      </c>
      <c r="J201">
        <f t="shared" si="17"/>
        <v>-2.219401703510503E-2</v>
      </c>
      <c r="K201">
        <f t="shared" si="17"/>
        <v>-3.8986292065905474E-2</v>
      </c>
      <c r="L201">
        <f t="shared" si="17"/>
        <v>1.8979088344765239E-2</v>
      </c>
      <c r="N201">
        <f t="shared" si="16"/>
        <v>4.0271627668687715E-3</v>
      </c>
      <c r="O201">
        <f t="shared" si="16"/>
        <v>9.3135268485190197E-3</v>
      </c>
      <c r="P201">
        <f t="shared" si="16"/>
        <v>8.9829869083159555E-4</v>
      </c>
      <c r="Q201">
        <f t="shared" si="16"/>
        <v>5.706065064868121E-3</v>
      </c>
      <c r="R201">
        <f t="shared" si="16"/>
        <v>1.8440554897412992E-5</v>
      </c>
    </row>
    <row r="202" spans="1:18" x14ac:dyDescent="0.25">
      <c r="A202" s="27">
        <v>42352</v>
      </c>
      <c r="B202">
        <v>76.029999000000004</v>
      </c>
      <c r="C202">
        <v>176.39999399999999</v>
      </c>
      <c r="D202">
        <v>112.480003</v>
      </c>
      <c r="E202">
        <v>657.90997300000004</v>
      </c>
      <c r="F202">
        <v>218.58000200000001</v>
      </c>
      <c r="H202">
        <f t="shared" si="17"/>
        <v>-2.6862045149802925E-2</v>
      </c>
      <c r="I202">
        <f t="shared" si="17"/>
        <v>-7.6320485158123536E-2</v>
      </c>
      <c r="J202">
        <f t="shared" si="17"/>
        <v>1.2455032356721754E-3</v>
      </c>
      <c r="K202">
        <f t="shared" si="17"/>
        <v>2.3934813700977983E-2</v>
      </c>
      <c r="L202">
        <f t="shared" si="17"/>
        <v>5.3515833073128669E-2</v>
      </c>
      <c r="N202">
        <f t="shared" si="16"/>
        <v>5.9276332681424185E-4</v>
      </c>
      <c r="O202">
        <f t="shared" si="16"/>
        <v>7.2233106707309458E-3</v>
      </c>
      <c r="P202">
        <f t="shared" si="16"/>
        <v>4.2668476252199738E-5</v>
      </c>
      <c r="Q202">
        <f t="shared" si="16"/>
        <v>1.5919865103380476E-4</v>
      </c>
      <c r="R202">
        <f t="shared" si="16"/>
        <v>1.5078458969097347E-3</v>
      </c>
    </row>
    <row r="203" spans="1:18" x14ac:dyDescent="0.25">
      <c r="A203" s="27">
        <v>42353</v>
      </c>
      <c r="B203">
        <v>79.430000000000007</v>
      </c>
      <c r="C203">
        <v>182.009995</v>
      </c>
      <c r="D203">
        <v>110.489998</v>
      </c>
      <c r="E203">
        <v>658.64001499999995</v>
      </c>
      <c r="F203">
        <v>221.08999600000001</v>
      </c>
      <c r="H203">
        <f t="shared" si="17"/>
        <v>-1.8337718141283803E-2</v>
      </c>
      <c r="I203">
        <f t="shared" si="17"/>
        <v>-5.4266775996362038E-2</v>
      </c>
      <c r="J203">
        <f t="shared" si="17"/>
        <v>-3.2851149512215336E-2</v>
      </c>
      <c r="K203">
        <f t="shared" si="17"/>
        <v>1.6579685370385608E-2</v>
      </c>
      <c r="L203">
        <f t="shared" si="17"/>
        <v>3.1146284730639611E-2</v>
      </c>
      <c r="N203">
        <f t="shared" si="16"/>
        <v>2.5034847874574781E-4</v>
      </c>
      <c r="O203">
        <f t="shared" si="16"/>
        <v>3.9609845322513462E-3</v>
      </c>
      <c r="P203">
        <f t="shared" si="16"/>
        <v>1.6506964569665081E-3</v>
      </c>
      <c r="Q203">
        <f t="shared" si="16"/>
        <v>3.9890167940224985E-4</v>
      </c>
      <c r="R203">
        <f t="shared" si="16"/>
        <v>2.7097910914780426E-4</v>
      </c>
    </row>
    <row r="204" spans="1:18" x14ac:dyDescent="0.25">
      <c r="A204" s="27">
        <v>42354</v>
      </c>
      <c r="B204">
        <v>79.150002000000001</v>
      </c>
      <c r="C204">
        <v>186.21000699999999</v>
      </c>
      <c r="D204">
        <v>111.339996</v>
      </c>
      <c r="E204">
        <v>675.77002000000005</v>
      </c>
      <c r="F204">
        <v>234.509995</v>
      </c>
      <c r="H204">
        <f t="shared" si="17"/>
        <v>-1.0181685530447591E-2</v>
      </c>
      <c r="I204">
        <f t="shared" si="17"/>
        <v>-2.3144511186557179E-2</v>
      </c>
      <c r="J204">
        <f t="shared" si="17"/>
        <v>-2.0886916903343229E-2</v>
      </c>
      <c r="K204">
        <f t="shared" si="17"/>
        <v>4.9241651295670007E-2</v>
      </c>
      <c r="L204">
        <f t="shared" si="17"/>
        <v>9.1522194557444592E-2</v>
      </c>
      <c r="N204">
        <f t="shared" si="16"/>
        <v>5.8773255318827842E-5</v>
      </c>
      <c r="O204">
        <f t="shared" si="16"/>
        <v>1.0121362090470788E-3</v>
      </c>
      <c r="P204">
        <f t="shared" si="16"/>
        <v>8.2165535479235188E-4</v>
      </c>
      <c r="Q204">
        <f t="shared" si="16"/>
        <v>1.6102195894790873E-4</v>
      </c>
      <c r="R204">
        <f t="shared" si="16"/>
        <v>5.9039788057938533E-3</v>
      </c>
    </row>
    <row r="205" spans="1:18" x14ac:dyDescent="0.25">
      <c r="A205" s="27">
        <v>42355</v>
      </c>
      <c r="B205">
        <v>77.959998999999996</v>
      </c>
      <c r="C205">
        <v>182.61000100000001</v>
      </c>
      <c r="D205">
        <v>108.980003</v>
      </c>
      <c r="E205">
        <v>670.65002400000003</v>
      </c>
      <c r="F205">
        <v>233.38999899999999</v>
      </c>
      <c r="H205">
        <f t="shared" si="17"/>
        <v>-3.5038228841655895E-2</v>
      </c>
      <c r="I205">
        <f t="shared" si="17"/>
        <v>-5.8751328188046362E-2</v>
      </c>
      <c r="J205">
        <f t="shared" si="17"/>
        <v>-7.34851023763511E-2</v>
      </c>
      <c r="K205">
        <f t="shared" si="17"/>
        <v>1.0658321974452501E-2</v>
      </c>
      <c r="L205">
        <f t="shared" si="17"/>
        <v>5.423144463726013E-2</v>
      </c>
      <c r="N205">
        <f t="shared" si="16"/>
        <v>1.0577400019982808E-3</v>
      </c>
      <c r="O205">
        <f t="shared" si="16"/>
        <v>4.5455784604127311E-3</v>
      </c>
      <c r="P205">
        <f t="shared" si="16"/>
        <v>6.6036291377374002E-3</v>
      </c>
      <c r="Q205">
        <f t="shared" si="16"/>
        <v>6.7049335841165981E-4</v>
      </c>
      <c r="R205">
        <f t="shared" si="16"/>
        <v>1.5639338098755945E-3</v>
      </c>
    </row>
    <row r="206" spans="1:18" x14ac:dyDescent="0.25">
      <c r="A206" s="27">
        <v>42356</v>
      </c>
      <c r="B206">
        <v>77.279999000000004</v>
      </c>
      <c r="C206">
        <v>175.490005</v>
      </c>
      <c r="D206">
        <v>106.029999</v>
      </c>
      <c r="E206">
        <v>664.14001499999995</v>
      </c>
      <c r="F206">
        <v>230.46000699999999</v>
      </c>
      <c r="H206">
        <f t="shared" si="17"/>
        <v>-3.8334481348311737E-2</v>
      </c>
      <c r="I206">
        <f t="shared" si="17"/>
        <v>-9.5263522342075177E-2</v>
      </c>
      <c r="J206">
        <f t="shared" si="17"/>
        <v>-0.11355097066237461</v>
      </c>
      <c r="K206">
        <f t="shared" si="17"/>
        <v>4.3307345045474734E-3</v>
      </c>
      <c r="L206">
        <f t="shared" si="17"/>
        <v>3.8301253517936958E-2</v>
      </c>
      <c r="N206">
        <f t="shared" si="16"/>
        <v>1.2830127629636008E-3</v>
      </c>
      <c r="O206">
        <f t="shared" si="16"/>
        <v>1.0802089145073229E-2</v>
      </c>
      <c r="P206">
        <f t="shared" si="16"/>
        <v>1.4720625553034737E-2</v>
      </c>
      <c r="Q206">
        <f t="shared" si="16"/>
        <v>1.0382233852123419E-3</v>
      </c>
      <c r="R206">
        <f t="shared" si="16"/>
        <v>5.5773491073644258E-4</v>
      </c>
    </row>
    <row r="207" spans="1:18" x14ac:dyDescent="0.25">
      <c r="A207" s="27">
        <v>42359</v>
      </c>
      <c r="B207">
        <v>77.260002</v>
      </c>
      <c r="C207">
        <v>177.75</v>
      </c>
      <c r="D207">
        <v>107.33000199999999</v>
      </c>
      <c r="E207">
        <v>664.51000999999997</v>
      </c>
      <c r="F207">
        <v>232.55999800000001</v>
      </c>
      <c r="H207">
        <f t="shared" si="17"/>
        <v>-3.22218127283369E-2</v>
      </c>
      <c r="I207">
        <f t="shared" si="17"/>
        <v>-7.435307492451379E-2</v>
      </c>
      <c r="J207">
        <f t="shared" si="17"/>
        <v>-0.10573313512300726</v>
      </c>
      <c r="K207">
        <f t="shared" si="17"/>
        <v>-5.9116753834071211E-3</v>
      </c>
      <c r="L207">
        <f t="shared" si="17"/>
        <v>5.5475270512139796E-2</v>
      </c>
      <c r="N207">
        <f t="shared" si="16"/>
        <v>8.8247607784080811E-4</v>
      </c>
      <c r="O207">
        <f t="shared" si="16"/>
        <v>6.8927607375504074E-3</v>
      </c>
      <c r="P207">
        <f t="shared" si="16"/>
        <v>1.2884690257084847E-2</v>
      </c>
      <c r="Q207">
        <f t="shared" si="16"/>
        <v>1.8031814328460793E-3</v>
      </c>
      <c r="R207">
        <f t="shared" si="16"/>
        <v>1.6638590888651862E-3</v>
      </c>
    </row>
    <row r="208" spans="1:18" x14ac:dyDescent="0.25">
      <c r="A208" s="27">
        <v>42360</v>
      </c>
      <c r="B208">
        <v>77.650002000000001</v>
      </c>
      <c r="C208">
        <v>180.050003</v>
      </c>
      <c r="D208">
        <v>107.230003</v>
      </c>
      <c r="E208">
        <v>663.15002400000003</v>
      </c>
      <c r="F208">
        <v>229.949997</v>
      </c>
      <c r="H208">
        <f t="shared" si="17"/>
        <v>-3.3308936120438899E-2</v>
      </c>
      <c r="I208">
        <f t="shared" si="17"/>
        <v>-4.9517204912788756E-2</v>
      </c>
      <c r="J208">
        <f t="shared" si="17"/>
        <v>-9.3587644687228091E-2</v>
      </c>
      <c r="K208">
        <f t="shared" si="17"/>
        <v>-2.3605140050718305E-2</v>
      </c>
      <c r="L208">
        <f t="shared" si="17"/>
        <v>5.4514265207006168E-2</v>
      </c>
      <c r="N208">
        <f t="shared" si="16"/>
        <v>9.4824717484833475E-4</v>
      </c>
      <c r="O208">
        <f t="shared" si="16"/>
        <v>3.3857015928506909E-3</v>
      </c>
      <c r="P208">
        <f t="shared" si="16"/>
        <v>1.0274915749651165E-2</v>
      </c>
      <c r="Q208">
        <f t="shared" si="16"/>
        <v>3.618906582361281E-3</v>
      </c>
      <c r="R208">
        <f t="shared" si="16"/>
        <v>1.5863829829416355E-3</v>
      </c>
    </row>
    <row r="209" spans="1:18" x14ac:dyDescent="0.25">
      <c r="A209" s="27">
        <v>42361</v>
      </c>
      <c r="B209">
        <v>80.190002000000007</v>
      </c>
      <c r="C209">
        <v>182.949997</v>
      </c>
      <c r="D209">
        <v>108.610001</v>
      </c>
      <c r="E209">
        <v>663.70001200000002</v>
      </c>
      <c r="F209">
        <v>229.699997</v>
      </c>
      <c r="H209">
        <f t="shared" si="17"/>
        <v>-2.0855880394401512E-2</v>
      </c>
      <c r="I209">
        <f t="shared" si="17"/>
        <v>-3.0786571555709488E-2</v>
      </c>
      <c r="J209">
        <f t="shared" si="17"/>
        <v>-9.0351062234717242E-2</v>
      </c>
      <c r="K209">
        <f t="shared" si="17"/>
        <v>-1.1162436460824534E-2</v>
      </c>
      <c r="L209">
        <f t="shared" si="17"/>
        <v>5.1132901914827111E-2</v>
      </c>
      <c r="N209">
        <f t="shared" si="16"/>
        <v>3.363763825477489E-4</v>
      </c>
      <c r="O209">
        <f t="shared" si="16"/>
        <v>1.5567876612128679E-3</v>
      </c>
      <c r="P209">
        <f t="shared" si="16"/>
        <v>9.6292371779166091E-3</v>
      </c>
      <c r="Q209">
        <f t="shared" si="16"/>
        <v>2.2766873419201384E-3</v>
      </c>
      <c r="R209">
        <f t="shared" si="16"/>
        <v>1.3284610989519703E-3</v>
      </c>
    </row>
    <row r="210" spans="1:18" x14ac:dyDescent="0.25">
      <c r="A210" s="27">
        <v>42362</v>
      </c>
      <c r="B210">
        <v>79.330001999999993</v>
      </c>
      <c r="C210">
        <v>182.470001</v>
      </c>
      <c r="D210">
        <v>108.029999</v>
      </c>
      <c r="E210">
        <v>662.78997800000002</v>
      </c>
      <c r="F210">
        <v>230.570007</v>
      </c>
      <c r="H210">
        <f t="shared" si="17"/>
        <v>-2.3914428684792405E-2</v>
      </c>
      <c r="I210">
        <f t="shared" si="17"/>
        <v>-3.5954537929384522E-2</v>
      </c>
      <c r="J210">
        <f t="shared" si="17"/>
        <v>-8.8529863896349745E-2</v>
      </c>
      <c r="K210">
        <f t="shared" si="17"/>
        <v>-1.8758143001938898E-2</v>
      </c>
      <c r="L210">
        <f t="shared" si="17"/>
        <v>4.0416733832711769E-3</v>
      </c>
      <c r="N210">
        <f t="shared" si="16"/>
        <v>4.5792211732058368E-4</v>
      </c>
      <c r="O210">
        <f t="shared" si="16"/>
        <v>1.9913116359030303E-3</v>
      </c>
      <c r="P210">
        <f t="shared" si="16"/>
        <v>9.2751303756406344E-3</v>
      </c>
      <c r="Q210">
        <f t="shared" si="16"/>
        <v>3.0592349811613224E-3</v>
      </c>
      <c r="R210">
        <f t="shared" si="16"/>
        <v>1.132770302039038E-4</v>
      </c>
    </row>
    <row r="211" spans="1:18" x14ac:dyDescent="0.25">
      <c r="A211" s="27">
        <v>42366</v>
      </c>
      <c r="B211">
        <v>78.739998</v>
      </c>
      <c r="C211">
        <v>181.61999499999999</v>
      </c>
      <c r="D211">
        <v>106.82</v>
      </c>
      <c r="E211">
        <v>675.20001200000002</v>
      </c>
      <c r="F211">
        <v>228.949997</v>
      </c>
      <c r="H211">
        <f t="shared" si="17"/>
        <v>-3.113341387948932E-2</v>
      </c>
      <c r="I211">
        <f t="shared" si="17"/>
        <v>-4.7578142368964745E-2</v>
      </c>
      <c r="J211">
        <f t="shared" si="17"/>
        <v>-9.7927965369915965E-2</v>
      </c>
      <c r="K211">
        <f t="shared" si="17"/>
        <v>2.8773612963264566E-3</v>
      </c>
      <c r="L211">
        <f t="shared" si="17"/>
        <v>-1.1551300977416778E-2</v>
      </c>
      <c r="N211">
        <f t="shared" si="16"/>
        <v>8.1899565144824982E-4</v>
      </c>
      <c r="O211">
        <f t="shared" si="16"/>
        <v>3.1638059375779502E-3</v>
      </c>
      <c r="P211">
        <f t="shared" si="16"/>
        <v>1.1173669594317089E-2</v>
      </c>
      <c r="Q211">
        <f t="shared" si="16"/>
        <v>1.1339953329081208E-3</v>
      </c>
      <c r="R211">
        <f t="shared" si="16"/>
        <v>6.8833517861036878E-4</v>
      </c>
    </row>
    <row r="212" spans="1:18" x14ac:dyDescent="0.25">
      <c r="A212" s="27">
        <v>42367</v>
      </c>
      <c r="B212">
        <v>79.160004000000001</v>
      </c>
      <c r="C212">
        <v>183.529999</v>
      </c>
      <c r="D212">
        <v>108.739998</v>
      </c>
      <c r="E212">
        <v>693.96997099999999</v>
      </c>
      <c r="F212">
        <v>237.19000199999999</v>
      </c>
      <c r="H212">
        <f t="shared" si="17"/>
        <v>-3.1093163610084289E-2</v>
      </c>
      <c r="I212">
        <f t="shared" si="17"/>
        <v>-3.4751214407338762E-2</v>
      </c>
      <c r="J212">
        <f t="shared" si="17"/>
        <v>-8.4264103018318368E-2</v>
      </c>
      <c r="K212">
        <f t="shared" si="17"/>
        <v>4.2942464627508413E-2</v>
      </c>
      <c r="L212">
        <f t="shared" si="17"/>
        <v>2.9652432619978818E-2</v>
      </c>
      <c r="N212">
        <f t="shared" si="16"/>
        <v>8.1669349905731843E-4</v>
      </c>
      <c r="O212">
        <f t="shared" si="16"/>
        <v>1.8853651290396799E-3</v>
      </c>
      <c r="P212">
        <f t="shared" si="16"/>
        <v>8.4716777451594692E-3</v>
      </c>
      <c r="Q212">
        <f t="shared" si="16"/>
        <v>4.0835373618556833E-5</v>
      </c>
      <c r="R212">
        <f t="shared" si="16"/>
        <v>2.2402878021806128E-4</v>
      </c>
    </row>
    <row r="213" spans="1:18" x14ac:dyDescent="0.25">
      <c r="A213" s="27">
        <v>42368</v>
      </c>
      <c r="B213">
        <v>78.110000999999997</v>
      </c>
      <c r="C213">
        <v>182.009995</v>
      </c>
      <c r="D213">
        <v>107.32</v>
      </c>
      <c r="E213">
        <v>689.07000700000003</v>
      </c>
      <c r="F213">
        <v>238.08999600000001</v>
      </c>
      <c r="H213">
        <f t="shared" ref="H213:L228" si="18">LN(B213/B193)</f>
        <v>-4.725876864592974E-2</v>
      </c>
      <c r="I213">
        <f t="shared" si="18"/>
        <v>-5.8991250552707035E-2</v>
      </c>
      <c r="J213">
        <f t="shared" si="18"/>
        <v>-8.9260643851317753E-2</v>
      </c>
      <c r="K213">
        <f t="shared" si="18"/>
        <v>1.4633386575917907E-2</v>
      </c>
      <c r="L213">
        <f t="shared" si="18"/>
        <v>3.7872204995275326E-3</v>
      </c>
      <c r="N213">
        <f t="shared" si="16"/>
        <v>2.0019767504374768E-3</v>
      </c>
      <c r="O213">
        <f t="shared" si="16"/>
        <v>4.5779875891687194E-3</v>
      </c>
      <c r="P213">
        <f t="shared" si="16"/>
        <v>9.4164235642869715E-3</v>
      </c>
      <c r="Q213">
        <f t="shared" si="16"/>
        <v>4.8043475370475726E-4</v>
      </c>
      <c r="R213">
        <f t="shared" si="16"/>
        <v>1.1875814617607604E-4</v>
      </c>
    </row>
    <row r="214" spans="1:18" x14ac:dyDescent="0.25">
      <c r="A214" s="27">
        <v>42369</v>
      </c>
      <c r="B214">
        <v>77.949996999999996</v>
      </c>
      <c r="C214">
        <v>180.229996</v>
      </c>
      <c r="D214">
        <v>105.260002</v>
      </c>
      <c r="E214">
        <v>675.89001499999995</v>
      </c>
      <c r="F214">
        <v>240.009995</v>
      </c>
      <c r="H214">
        <f t="shared" si="18"/>
        <v>-2.0318235478350353E-2</v>
      </c>
      <c r="I214">
        <f t="shared" si="18"/>
        <v>-5.4157740687632926E-2</v>
      </c>
      <c r="J214">
        <f t="shared" si="18"/>
        <v>-9.9567568164541265E-2</v>
      </c>
      <c r="K214">
        <f t="shared" si="18"/>
        <v>-1.7752052384955523E-4</v>
      </c>
      <c r="L214">
        <f t="shared" si="18"/>
        <v>3.39862794664543E-2</v>
      </c>
      <c r="N214">
        <f t="shared" si="16"/>
        <v>3.1694401984291458E-4</v>
      </c>
      <c r="O214">
        <f t="shared" si="16"/>
        <v>3.9472718515848803E-3</v>
      </c>
      <c r="P214">
        <f t="shared" si="16"/>
        <v>1.1522988219634971E-2</v>
      </c>
      <c r="Q214">
        <f t="shared" si="16"/>
        <v>1.3490729927664203E-3</v>
      </c>
      <c r="R214">
        <f t="shared" si="16"/>
        <v>3.7254550277987926E-4</v>
      </c>
    </row>
    <row r="215" spans="1:18" x14ac:dyDescent="0.25">
      <c r="A215" s="27">
        <v>42373</v>
      </c>
      <c r="B215">
        <v>77.459998999999996</v>
      </c>
      <c r="C215">
        <v>177.13999899999999</v>
      </c>
      <c r="D215">
        <v>105.349998</v>
      </c>
      <c r="E215">
        <v>636.98999000000003</v>
      </c>
      <c r="F215">
        <v>223.41000399999999</v>
      </c>
      <c r="H215">
        <f t="shared" si="18"/>
        <v>-1.2189860080013496E-2</v>
      </c>
      <c r="I215">
        <f t="shared" si="18"/>
        <v>-4.4495931277190259E-2</v>
      </c>
      <c r="J215">
        <f t="shared" si="18"/>
        <v>-8.938160095426384E-2</v>
      </c>
      <c r="K215">
        <f t="shared" si="18"/>
        <v>-4.4911034317075861E-2</v>
      </c>
      <c r="L215">
        <f t="shared" si="18"/>
        <v>-4.0784406956281764E-2</v>
      </c>
      <c r="N215">
        <f t="shared" si="16"/>
        <v>9.3596845483623654E-5</v>
      </c>
      <c r="O215">
        <f t="shared" si="16"/>
        <v>2.8265712735555601E-3</v>
      </c>
      <c r="P215">
        <f t="shared" si="16"/>
        <v>9.4399131280935491E-3</v>
      </c>
      <c r="Q215">
        <f t="shared" si="16"/>
        <v>6.6362599271710138E-3</v>
      </c>
      <c r="R215">
        <f t="shared" si="16"/>
        <v>3.0768375380790451E-3</v>
      </c>
    </row>
    <row r="216" spans="1:18" x14ac:dyDescent="0.25">
      <c r="A216" s="27">
        <v>42374</v>
      </c>
      <c r="B216">
        <v>78.120002999999997</v>
      </c>
      <c r="C216">
        <v>174.08999600000001</v>
      </c>
      <c r="D216">
        <v>102.709999</v>
      </c>
      <c r="E216">
        <v>633.78997800000002</v>
      </c>
      <c r="F216">
        <v>223.429993</v>
      </c>
      <c r="H216">
        <f t="shared" si="18"/>
        <v>-9.4279967192457959E-3</v>
      </c>
      <c r="I216">
        <f t="shared" si="18"/>
        <v>-8.7399081619617694E-2</v>
      </c>
      <c r="J216">
        <f t="shared" si="18"/>
        <v>-0.14746608033698244</v>
      </c>
      <c r="K216">
        <f t="shared" si="18"/>
        <v>-5.9492655976087903E-2</v>
      </c>
      <c r="L216">
        <f t="shared" si="18"/>
        <v>-3.0632006639961424E-2</v>
      </c>
      <c r="N216">
        <f t="shared" si="16"/>
        <v>4.7785184970190359E-5</v>
      </c>
      <c r="O216">
        <f t="shared" si="16"/>
        <v>9.2291871747252809E-3</v>
      </c>
      <c r="P216">
        <f t="shared" si="16"/>
        <v>2.4100604755329467E-2</v>
      </c>
      <c r="Q216">
        <f t="shared" si="16"/>
        <v>9.2246159885718462E-3</v>
      </c>
      <c r="R216">
        <f t="shared" si="16"/>
        <v>2.0536167365935725E-3</v>
      </c>
    </row>
    <row r="217" spans="1:18" x14ac:dyDescent="0.25">
      <c r="A217" s="27">
        <v>42375</v>
      </c>
      <c r="B217">
        <v>77.470000999999996</v>
      </c>
      <c r="C217">
        <v>169.83999600000001</v>
      </c>
      <c r="D217">
        <v>100.699997</v>
      </c>
      <c r="E217">
        <v>632.65002400000003</v>
      </c>
      <c r="F217">
        <v>219.03999300000001</v>
      </c>
      <c r="H217">
        <f t="shared" si="18"/>
        <v>8.6860983359078672E-3</v>
      </c>
      <c r="I217">
        <f t="shared" si="18"/>
        <v>-8.814420535079516E-2</v>
      </c>
      <c r="J217">
        <f t="shared" si="18"/>
        <v>-0.16090891659670539</v>
      </c>
      <c r="K217">
        <f t="shared" si="18"/>
        <v>-5.7106589655119E-2</v>
      </c>
      <c r="L217">
        <f t="shared" si="18"/>
        <v>-5.3726014838939899E-2</v>
      </c>
      <c r="N217">
        <f t="shared" si="16"/>
        <v>1.2547163411691969E-4</v>
      </c>
      <c r="O217">
        <f t="shared" si="16"/>
        <v>9.3729084588643902E-3</v>
      </c>
      <c r="P217">
        <f t="shared" si="16"/>
        <v>2.8455145739420019E-2</v>
      </c>
      <c r="Q217">
        <f t="shared" si="16"/>
        <v>8.7719704682939579E-3</v>
      </c>
      <c r="R217">
        <f t="shared" si="16"/>
        <v>4.6800452820151099E-3</v>
      </c>
    </row>
    <row r="218" spans="1:18" x14ac:dyDescent="0.25">
      <c r="A218" s="27">
        <v>42376</v>
      </c>
      <c r="B218">
        <v>76.230002999999996</v>
      </c>
      <c r="C218">
        <v>164.61999499999999</v>
      </c>
      <c r="D218">
        <v>96.449996999999996</v>
      </c>
      <c r="E218">
        <v>607.94000200000005</v>
      </c>
      <c r="F218">
        <v>215.64999399999999</v>
      </c>
      <c r="H218">
        <f t="shared" si="18"/>
        <v>2.1212594409782695E-2</v>
      </c>
      <c r="I218">
        <f t="shared" si="18"/>
        <v>-0.10540913068459566</v>
      </c>
      <c r="J218">
        <f t="shared" si="18"/>
        <v>-0.20360719700175364</v>
      </c>
      <c r="K218">
        <f t="shared" si="18"/>
        <v>-0.10808242768102717</v>
      </c>
      <c r="L218">
        <f t="shared" si="18"/>
        <v>-5.0059085082106582E-2</v>
      </c>
      <c r="N218">
        <f t="shared" si="16"/>
        <v>5.6301362860172461E-4</v>
      </c>
      <c r="O218">
        <f t="shared" si="16"/>
        <v>1.3013951553818511E-2</v>
      </c>
      <c r="P218">
        <f t="shared" si="16"/>
        <v>4.468353849100104E-2</v>
      </c>
      <c r="Q218">
        <f t="shared" si="16"/>
        <v>2.0919177977709119E-2</v>
      </c>
      <c r="R218">
        <f t="shared" si="16"/>
        <v>4.1917760453466582E-3</v>
      </c>
    </row>
    <row r="219" spans="1:18" x14ac:dyDescent="0.25">
      <c r="A219" s="27">
        <v>42377</v>
      </c>
      <c r="B219">
        <v>74.690002000000007</v>
      </c>
      <c r="C219">
        <v>163.94000199999999</v>
      </c>
      <c r="D219">
        <v>96.959998999999996</v>
      </c>
      <c r="E219">
        <v>607.04998799999998</v>
      </c>
      <c r="F219">
        <v>211</v>
      </c>
      <c r="H219">
        <f t="shared" si="18"/>
        <v>-1.2506749054817076E-2</v>
      </c>
      <c r="I219">
        <f t="shared" si="18"/>
        <v>-9.7393055721698693E-2</v>
      </c>
      <c r="J219">
        <f t="shared" si="18"/>
        <v>-0.1760104655939248</v>
      </c>
      <c r="K219">
        <f t="shared" si="18"/>
        <v>-9.0860027994761852E-2</v>
      </c>
      <c r="L219">
        <f t="shared" si="18"/>
        <v>-6.21066744137167E-2</v>
      </c>
      <c r="N219">
        <f t="shared" si="16"/>
        <v>9.9828778202824711E-5</v>
      </c>
      <c r="O219">
        <f t="shared" si="16"/>
        <v>1.1249282066209029E-2</v>
      </c>
      <c r="P219">
        <f t="shared" si="16"/>
        <v>3.3778058347545589E-2</v>
      </c>
      <c r="Q219">
        <f t="shared" si="16"/>
        <v>1.623387800374413E-2</v>
      </c>
      <c r="R219">
        <f t="shared" si="16"/>
        <v>5.8969369353957584E-3</v>
      </c>
    </row>
    <row r="220" spans="1:18" x14ac:dyDescent="0.25">
      <c r="A220" s="27">
        <v>42380</v>
      </c>
      <c r="B220">
        <v>73.690002000000007</v>
      </c>
      <c r="C220">
        <v>165.729996</v>
      </c>
      <c r="D220">
        <v>98.529999000000004</v>
      </c>
      <c r="E220">
        <v>617.73999000000003</v>
      </c>
      <c r="F220">
        <v>207.85000600000001</v>
      </c>
      <c r="H220">
        <f t="shared" si="18"/>
        <v>-2.6778945825013323E-2</v>
      </c>
      <c r="I220">
        <f t="shared" si="18"/>
        <v>-9.4250971599105116E-2</v>
      </c>
      <c r="J220">
        <f t="shared" si="18"/>
        <v>-0.1646935581240446</v>
      </c>
      <c r="K220">
        <f t="shared" si="18"/>
        <v>-6.9681192628031505E-2</v>
      </c>
      <c r="L220">
        <f t="shared" si="18"/>
        <v>-8.8441676251065929E-2</v>
      </c>
      <c r="N220">
        <f t="shared" si="16"/>
        <v>5.8872383844208321E-4</v>
      </c>
      <c r="O220">
        <f t="shared" si="16"/>
        <v>1.0592639330103687E-2</v>
      </c>
      <c r="P220">
        <f t="shared" si="16"/>
        <v>2.974630535152999E-2</v>
      </c>
      <c r="Q220">
        <f t="shared" si="16"/>
        <v>1.128553551118293E-2</v>
      </c>
      <c r="R220">
        <f t="shared" si="16"/>
        <v>1.0635078689069676E-2</v>
      </c>
    </row>
    <row r="221" spans="1:18" x14ac:dyDescent="0.25">
      <c r="A221" s="27">
        <v>42381</v>
      </c>
      <c r="B221">
        <v>75.199996999999996</v>
      </c>
      <c r="C221">
        <v>165.71000699999999</v>
      </c>
      <c r="D221">
        <v>99.959998999999996</v>
      </c>
      <c r="E221">
        <v>617.89001499999995</v>
      </c>
      <c r="F221">
        <v>209.970001</v>
      </c>
      <c r="H221">
        <f t="shared" si="18"/>
        <v>1.1502079999905067E-2</v>
      </c>
      <c r="I221">
        <f t="shared" si="18"/>
        <v>-6.3421435736713647E-2</v>
      </c>
      <c r="J221">
        <f t="shared" si="18"/>
        <v>-0.12420937575162791</v>
      </c>
      <c r="K221">
        <f t="shared" si="18"/>
        <v>-3.5392089019780221E-2</v>
      </c>
      <c r="L221">
        <f t="shared" si="18"/>
        <v>-3.3024865491399262E-2</v>
      </c>
      <c r="N221">
        <f t="shared" si="16"/>
        <v>1.9648732929007507E-4</v>
      </c>
      <c r="O221">
        <f t="shared" si="16"/>
        <v>5.1971141217218523E-3</v>
      </c>
      <c r="P221">
        <f t="shared" si="16"/>
        <v>1.742056556906494E-2</v>
      </c>
      <c r="Q221">
        <f t="shared" si="16"/>
        <v>5.175981942874372E-3</v>
      </c>
      <c r="R221">
        <f t="shared" si="16"/>
        <v>2.276216153052622E-3</v>
      </c>
    </row>
    <row r="222" spans="1:18" x14ac:dyDescent="0.25">
      <c r="A222" s="27">
        <v>42382</v>
      </c>
      <c r="B222">
        <v>75.650002000000001</v>
      </c>
      <c r="C222">
        <v>158.990005</v>
      </c>
      <c r="D222">
        <v>97.389999000000003</v>
      </c>
      <c r="E222">
        <v>581.80999799999995</v>
      </c>
      <c r="F222">
        <v>200.30999800000001</v>
      </c>
      <c r="H222">
        <f t="shared" si="18"/>
        <v>-5.0105194157364797E-3</v>
      </c>
      <c r="I222">
        <f t="shared" si="18"/>
        <v>-0.10391277094994886</v>
      </c>
      <c r="J222">
        <f t="shared" si="18"/>
        <v>-0.14405192902864947</v>
      </c>
      <c r="K222">
        <f t="shared" si="18"/>
        <v>-0.12292417230282117</v>
      </c>
      <c r="L222">
        <f t="shared" si="18"/>
        <v>-8.7285932845132308E-2</v>
      </c>
      <c r="N222">
        <f t="shared" si="16"/>
        <v>6.2260510027746077E-6</v>
      </c>
      <c r="O222">
        <f t="shared" si="16"/>
        <v>1.2674785076664837E-2</v>
      </c>
      <c r="P222">
        <f t="shared" si="16"/>
        <v>2.305221025749795E-2</v>
      </c>
      <c r="Q222">
        <f t="shared" si="16"/>
        <v>2.5432716027892145E-2</v>
      </c>
      <c r="R222">
        <f t="shared" si="16"/>
        <v>1.0398038845867654E-2</v>
      </c>
    </row>
    <row r="223" spans="1:18" x14ac:dyDescent="0.25">
      <c r="A223" s="27">
        <v>42383</v>
      </c>
      <c r="B223">
        <v>79.120002999999997</v>
      </c>
      <c r="C223">
        <v>161.38999899999999</v>
      </c>
      <c r="D223">
        <v>99.519997000000004</v>
      </c>
      <c r="E223">
        <v>593</v>
      </c>
      <c r="F223">
        <v>206.179993</v>
      </c>
      <c r="H223">
        <f t="shared" si="18"/>
        <v>-3.9104054134969091E-3</v>
      </c>
      <c r="I223">
        <f t="shared" si="18"/>
        <v>-0.1202378132997375</v>
      </c>
      <c r="J223">
        <f t="shared" si="18"/>
        <v>-0.10456640217772348</v>
      </c>
      <c r="K223">
        <f t="shared" si="18"/>
        <v>-0.10498272676664613</v>
      </c>
      <c r="L223">
        <f t="shared" si="18"/>
        <v>-6.9820300627627022E-2</v>
      </c>
      <c r="N223">
        <f t="shared" si="16"/>
        <v>1.9462805753688598E-6</v>
      </c>
      <c r="O223">
        <f t="shared" si="16"/>
        <v>1.6617115281607888E-2</v>
      </c>
      <c r="P223">
        <f t="shared" si="16"/>
        <v>1.2621178060627715E-2</v>
      </c>
      <c r="Q223">
        <f t="shared" si="16"/>
        <v>2.0032137895542795E-2</v>
      </c>
      <c r="R223">
        <f t="shared" si="16"/>
        <v>7.1411190669950731E-3</v>
      </c>
    </row>
    <row r="224" spans="1:18" x14ac:dyDescent="0.25">
      <c r="A224" s="27">
        <v>42384</v>
      </c>
      <c r="B224">
        <v>77.580001999999993</v>
      </c>
      <c r="C224">
        <v>155.61000100000001</v>
      </c>
      <c r="D224">
        <v>97.129997000000003</v>
      </c>
      <c r="E224">
        <v>570.17999299999997</v>
      </c>
      <c r="F224">
        <v>204.990005</v>
      </c>
      <c r="H224">
        <f t="shared" si="18"/>
        <v>-2.0035123803837575E-2</v>
      </c>
      <c r="I224">
        <f t="shared" si="18"/>
        <v>-0.1795222232278956</v>
      </c>
      <c r="J224">
        <f t="shared" si="18"/>
        <v>-0.13653829030157072</v>
      </c>
      <c r="K224">
        <f t="shared" si="18"/>
        <v>-0.16990072288435426</v>
      </c>
      <c r="L224">
        <f t="shared" si="18"/>
        <v>-0.1345369877270661</v>
      </c>
      <c r="N224">
        <f t="shared" si="16"/>
        <v>3.0694374213504255E-4</v>
      </c>
      <c r="O224">
        <f t="shared" si="16"/>
        <v>3.5416153684285176E-2</v>
      </c>
      <c r="P224">
        <f t="shared" si="16"/>
        <v>2.0827080349591215E-2</v>
      </c>
      <c r="Q224">
        <f t="shared" si="16"/>
        <v>4.2622812869329313E-2</v>
      </c>
      <c r="R224">
        <f t="shared" si="16"/>
        <v>2.2267154354926991E-2</v>
      </c>
    </row>
    <row r="225" spans="1:18" x14ac:dyDescent="0.25">
      <c r="A225" s="27">
        <v>42388</v>
      </c>
      <c r="B225">
        <v>76.400002000000001</v>
      </c>
      <c r="C225">
        <v>156.820007</v>
      </c>
      <c r="D225">
        <v>96.660004000000001</v>
      </c>
      <c r="E225">
        <v>574.47997999999995</v>
      </c>
      <c r="F225">
        <v>204.720001</v>
      </c>
      <c r="H225">
        <f t="shared" si="18"/>
        <v>-2.0213139461784223E-2</v>
      </c>
      <c r="I225">
        <f t="shared" si="18"/>
        <v>-0.15225404121015559</v>
      </c>
      <c r="J225">
        <f t="shared" si="18"/>
        <v>-0.11996469888383716</v>
      </c>
      <c r="K225">
        <f t="shared" si="18"/>
        <v>-0.15478217814630768</v>
      </c>
      <c r="L225">
        <f t="shared" si="18"/>
        <v>-0.1310676730122021</v>
      </c>
      <c r="N225">
        <f t="shared" si="16"/>
        <v>3.1321303271495841E-4</v>
      </c>
      <c r="O225">
        <f t="shared" si="16"/>
        <v>2.58964109074841E-2</v>
      </c>
      <c r="P225">
        <f t="shared" si="16"/>
        <v>1.6318098602892128E-2</v>
      </c>
      <c r="Q225">
        <f t="shared" si="16"/>
        <v>3.6608847506031036E-2</v>
      </c>
      <c r="R225">
        <f t="shared" si="16"/>
        <v>2.1243795522823482E-2</v>
      </c>
    </row>
    <row r="226" spans="1:18" x14ac:dyDescent="0.25">
      <c r="A226" s="27">
        <v>42389</v>
      </c>
      <c r="B226">
        <v>73.180000000000007</v>
      </c>
      <c r="C226">
        <v>153.75</v>
      </c>
      <c r="D226">
        <v>96.790001000000004</v>
      </c>
      <c r="E226">
        <v>571.77002000000005</v>
      </c>
      <c r="F226">
        <v>198.699997</v>
      </c>
      <c r="H226">
        <f t="shared" si="18"/>
        <v>-5.4513017373243107E-2</v>
      </c>
      <c r="I226">
        <f t="shared" si="18"/>
        <v>-0.13225418303053962</v>
      </c>
      <c r="J226">
        <f t="shared" si="18"/>
        <v>-9.1178370013770729E-2</v>
      </c>
      <c r="K226">
        <f t="shared" si="18"/>
        <v>-0.14975614561742592</v>
      </c>
      <c r="L226">
        <f t="shared" si="18"/>
        <v>-0.14828120750026932</v>
      </c>
      <c r="N226">
        <f t="shared" si="16"/>
        <v>2.7037611755982493E-3</v>
      </c>
      <c r="O226">
        <f t="shared" si="16"/>
        <v>1.9859506149583695E-2</v>
      </c>
      <c r="P226">
        <f t="shared" si="16"/>
        <v>9.792286851132757E-3</v>
      </c>
      <c r="Q226">
        <f t="shared" si="16"/>
        <v>3.4710802806847886E-2</v>
      </c>
      <c r="R226">
        <f t="shared" si="16"/>
        <v>2.6557933167226509E-2</v>
      </c>
    </row>
    <row r="227" spans="1:18" x14ac:dyDescent="0.25">
      <c r="A227" s="27">
        <v>42390</v>
      </c>
      <c r="B227">
        <v>74.099997999999999</v>
      </c>
      <c r="C227">
        <v>151.64999399999999</v>
      </c>
      <c r="D227">
        <v>96.300003000000004</v>
      </c>
      <c r="E227">
        <v>575.02002000000005</v>
      </c>
      <c r="F227">
        <v>199.970001</v>
      </c>
      <c r="H227">
        <f t="shared" si="18"/>
        <v>-4.1760877813264013E-2</v>
      </c>
      <c r="I227">
        <f t="shared" si="18"/>
        <v>-0.15880287411354838</v>
      </c>
      <c r="J227">
        <f t="shared" si="18"/>
        <v>-0.10843986917082442</v>
      </c>
      <c r="K227">
        <f t="shared" si="18"/>
        <v>-0.14464508441515914</v>
      </c>
      <c r="L227">
        <f t="shared" si="18"/>
        <v>-0.1509808873530277</v>
      </c>
      <c r="N227">
        <f t="shared" si="16"/>
        <v>1.5402142937435987E-3</v>
      </c>
      <c r="O227">
        <f t="shared" si="16"/>
        <v>2.8047021892008177E-2</v>
      </c>
      <c r="P227">
        <f t="shared" si="16"/>
        <v>1.3506503487340265E-2</v>
      </c>
      <c r="Q227">
        <f t="shared" si="16"/>
        <v>3.2832458952880367E-2</v>
      </c>
      <c r="R227">
        <f t="shared" si="16"/>
        <v>2.7445133757543618E-2</v>
      </c>
    </row>
    <row r="228" spans="1:18" x14ac:dyDescent="0.25">
      <c r="A228" s="27">
        <v>42391</v>
      </c>
      <c r="B228">
        <v>76.569999999999993</v>
      </c>
      <c r="C228">
        <v>156.86000100000001</v>
      </c>
      <c r="D228">
        <v>101.41999800000001</v>
      </c>
      <c r="E228">
        <v>596.38000499999998</v>
      </c>
      <c r="F228">
        <v>202.550003</v>
      </c>
      <c r="H228">
        <f t="shared" si="18"/>
        <v>-1.4006220226263903E-2</v>
      </c>
      <c r="I228">
        <f t="shared" si="18"/>
        <v>-0.13788091259729041</v>
      </c>
      <c r="J228">
        <f t="shared" si="18"/>
        <v>-5.570579756240248E-2</v>
      </c>
      <c r="K228">
        <f t="shared" si="18"/>
        <v>-0.10612318895964078</v>
      </c>
      <c r="L228">
        <f t="shared" si="18"/>
        <v>-0.12687509647976108</v>
      </c>
      <c r="N228">
        <f t="shared" si="16"/>
        <v>1.3204093021150089E-4</v>
      </c>
      <c r="O228">
        <f t="shared" si="16"/>
        <v>2.1477046009981033E-2</v>
      </c>
      <c r="P228">
        <f t="shared" si="16"/>
        <v>4.0301435942818181E-3</v>
      </c>
      <c r="Q228">
        <f t="shared" si="16"/>
        <v>2.035626903483212E-2</v>
      </c>
      <c r="R228">
        <f t="shared" si="16"/>
        <v>2.003921607598649E-2</v>
      </c>
    </row>
    <row r="229" spans="1:18" x14ac:dyDescent="0.25">
      <c r="A229" s="27">
        <v>42394</v>
      </c>
      <c r="B229">
        <v>73.980002999999996</v>
      </c>
      <c r="C229">
        <v>151.11999499999999</v>
      </c>
      <c r="D229">
        <v>99.440002000000007</v>
      </c>
      <c r="E229">
        <v>596.53002900000001</v>
      </c>
      <c r="F229">
        <v>196.38000500000001</v>
      </c>
      <c r="H229">
        <f t="shared" ref="H229:L244" si="19">LN(B229/B209)</f>
        <v>-8.0604016803895354E-2</v>
      </c>
      <c r="I229">
        <f t="shared" si="19"/>
        <v>-0.19113868496032824</v>
      </c>
      <c r="J229">
        <f t="shared" si="19"/>
        <v>-8.8209026184113706E-2</v>
      </c>
      <c r="K229">
        <f t="shared" si="19"/>
        <v>-0.10670067596651141</v>
      </c>
      <c r="L229">
        <f t="shared" si="19"/>
        <v>-0.15672251343255358</v>
      </c>
      <c r="N229">
        <f t="shared" si="16"/>
        <v>6.09784553488937E-3</v>
      </c>
      <c r="O229">
        <f t="shared" si="16"/>
        <v>3.9923341559571765E-2</v>
      </c>
      <c r="P229">
        <f t="shared" si="16"/>
        <v>9.2134351704631183E-3</v>
      </c>
      <c r="Q229">
        <f t="shared" si="16"/>
        <v>2.0521388902519318E-2</v>
      </c>
      <c r="R229">
        <f t="shared" si="16"/>
        <v>2.9380481367538906E-2</v>
      </c>
    </row>
    <row r="230" spans="1:18" x14ac:dyDescent="0.25">
      <c r="A230" s="27">
        <v>42395</v>
      </c>
      <c r="B230">
        <v>76.699996999999996</v>
      </c>
      <c r="C230">
        <v>154.449997</v>
      </c>
      <c r="D230">
        <v>99.989998</v>
      </c>
      <c r="E230">
        <v>601.25</v>
      </c>
      <c r="F230">
        <v>193.55999800000001</v>
      </c>
      <c r="H230">
        <f t="shared" si="19"/>
        <v>-3.371472326527377E-2</v>
      </c>
      <c r="I230">
        <f t="shared" si="19"/>
        <v>-0.16671538148796802</v>
      </c>
      <c r="J230">
        <f t="shared" si="19"/>
        <v>-7.7338796086447933E-2</v>
      </c>
      <c r="K230">
        <f t="shared" si="19"/>
        <v>-9.7447343318057711E-2</v>
      </c>
      <c r="L230">
        <f t="shared" si="19"/>
        <v>-0.17496700273566079</v>
      </c>
      <c r="N230">
        <f t="shared" si="16"/>
        <v>9.7340315020622904E-4</v>
      </c>
      <c r="O230">
        <f t="shared" si="16"/>
        <v>3.0759883674328397E-2</v>
      </c>
      <c r="P230">
        <f t="shared" si="16"/>
        <v>7.2448033339549966E-3</v>
      </c>
      <c r="Q230">
        <f t="shared" si="16"/>
        <v>1.7955879882336431E-2</v>
      </c>
      <c r="R230">
        <f t="shared" si="16"/>
        <v>3.5967822069082389E-2</v>
      </c>
    </row>
    <row r="231" spans="1:18" x14ac:dyDescent="0.25">
      <c r="A231" s="27">
        <v>42396</v>
      </c>
      <c r="B231">
        <v>75.290001000000004</v>
      </c>
      <c r="C231">
        <v>153.720001</v>
      </c>
      <c r="D231">
        <v>93.419998000000007</v>
      </c>
      <c r="E231">
        <v>583.34997599999997</v>
      </c>
      <c r="F231">
        <v>188.070007</v>
      </c>
      <c r="H231">
        <f t="shared" si="19"/>
        <v>-4.4803922971533079E-2</v>
      </c>
      <c r="I231">
        <f t="shared" si="19"/>
        <v>-0.16678379252969655</v>
      </c>
      <c r="J231">
        <f t="shared" si="19"/>
        <v>-0.13403974124635429</v>
      </c>
      <c r="K231">
        <f t="shared" si="19"/>
        <v>-0.1462216529260757</v>
      </c>
      <c r="L231">
        <f t="shared" si="19"/>
        <v>-0.19668935482563657</v>
      </c>
      <c r="N231">
        <f t="shared" si="16"/>
        <v>1.7883264646114199E-3</v>
      </c>
      <c r="O231">
        <f t="shared" si="16"/>
        <v>3.0783884889830478E-2</v>
      </c>
      <c r="P231">
        <f t="shared" si="16"/>
        <v>2.0112162362287096E-2</v>
      </c>
      <c r="Q231">
        <f t="shared" si="16"/>
        <v>3.3406284413636661E-2</v>
      </c>
      <c r="R231">
        <f t="shared" si="16"/>
        <v>4.4679050924797972E-2</v>
      </c>
    </row>
    <row r="232" spans="1:18" x14ac:dyDescent="0.25">
      <c r="A232" s="27">
        <v>42397</v>
      </c>
      <c r="B232">
        <v>76.989998</v>
      </c>
      <c r="C232">
        <v>157.05999800000001</v>
      </c>
      <c r="D232">
        <v>94.089995999999999</v>
      </c>
      <c r="E232">
        <v>635.34997599999997</v>
      </c>
      <c r="F232">
        <v>189.699997</v>
      </c>
      <c r="H232">
        <f t="shared" si="19"/>
        <v>-2.7795653952376504E-2</v>
      </c>
      <c r="I232">
        <f t="shared" si="19"/>
        <v>-0.15575025120893873</v>
      </c>
      <c r="J232">
        <f t="shared" si="19"/>
        <v>-0.14470796481909332</v>
      </c>
      <c r="K232">
        <f t="shared" si="19"/>
        <v>-8.8252699742117524E-2</v>
      </c>
      <c r="L232">
        <f t="shared" si="19"/>
        <v>-0.22341765502438904</v>
      </c>
      <c r="N232">
        <f t="shared" si="16"/>
        <v>6.3909559759141635E-4</v>
      </c>
      <c r="O232">
        <f t="shared" si="16"/>
        <v>2.7033879918102459E-2</v>
      </c>
      <c r="P232">
        <f t="shared" si="16"/>
        <v>2.3251851869527079E-2</v>
      </c>
      <c r="Q232">
        <f t="shared" si="16"/>
        <v>1.5576265116569687E-2</v>
      </c>
      <c r="R232">
        <f t="shared" si="16"/>
        <v>5.6692798910273179E-2</v>
      </c>
    </row>
    <row r="233" spans="1:18" x14ac:dyDescent="0.25">
      <c r="A233" s="27">
        <v>42398</v>
      </c>
      <c r="B233">
        <v>77.849997999999999</v>
      </c>
      <c r="C233">
        <v>161.55999800000001</v>
      </c>
      <c r="D233">
        <v>97.339995999999999</v>
      </c>
      <c r="E233">
        <v>587</v>
      </c>
      <c r="F233">
        <v>191.199997</v>
      </c>
      <c r="H233">
        <f t="shared" si="19"/>
        <v>-3.3342298350871975E-3</v>
      </c>
      <c r="I233">
        <f t="shared" si="19"/>
        <v>-0.11918502483538748</v>
      </c>
      <c r="J233">
        <f t="shared" si="19"/>
        <v>-9.760506224519172E-2</v>
      </c>
      <c r="K233">
        <f t="shared" si="19"/>
        <v>-0.16031805270029595</v>
      </c>
      <c r="L233">
        <f t="shared" si="19"/>
        <v>-0.21932875172351698</v>
      </c>
      <c r="N233">
        <f t="shared" si="16"/>
        <v>6.7062345216552181E-7</v>
      </c>
      <c r="O233">
        <f t="shared" si="16"/>
        <v>1.6346799218141458E-2</v>
      </c>
      <c r="P233">
        <f t="shared" si="16"/>
        <v>1.1105508536728599E-2</v>
      </c>
      <c r="Q233">
        <f t="shared" si="16"/>
        <v>3.8757899737574174E-2</v>
      </c>
      <c r="R233">
        <f t="shared" si="16"/>
        <v>5.476236187149279E-2</v>
      </c>
    </row>
    <row r="234" spans="1:18" x14ac:dyDescent="0.25">
      <c r="A234" s="27">
        <v>42401</v>
      </c>
      <c r="B234">
        <v>76.290001000000004</v>
      </c>
      <c r="C234">
        <v>159.64999399999999</v>
      </c>
      <c r="D234">
        <v>96.43</v>
      </c>
      <c r="E234">
        <v>574.80999799999995</v>
      </c>
      <c r="F234">
        <v>196.94000199999999</v>
      </c>
      <c r="H234">
        <f t="shared" si="19"/>
        <v>-2.1525675807559871E-2</v>
      </c>
      <c r="I234">
        <f t="shared" si="19"/>
        <v>-0.12124990923227096</v>
      </c>
      <c r="J234">
        <f t="shared" si="19"/>
        <v>-8.7616142403909622E-2</v>
      </c>
      <c r="K234">
        <f t="shared" si="19"/>
        <v>-0.16199081517206051</v>
      </c>
      <c r="L234">
        <f t="shared" si="19"/>
        <v>-0.19778144433312778</v>
      </c>
      <c r="N234">
        <f t="shared" si="16"/>
        <v>3.6139386318589771E-4</v>
      </c>
      <c r="O234">
        <f t="shared" si="16"/>
        <v>1.6879072910636877E-2</v>
      </c>
      <c r="P234">
        <f t="shared" si="16"/>
        <v>9.0999688370037388E-3</v>
      </c>
      <c r="Q234">
        <f t="shared" si="16"/>
        <v>3.9419332241282086E-2</v>
      </c>
      <c r="R234">
        <f t="shared" si="16"/>
        <v>4.5141922668484762E-2</v>
      </c>
    </row>
    <row r="235" spans="1:18" x14ac:dyDescent="0.25">
      <c r="A235" s="27">
        <v>42402</v>
      </c>
      <c r="B235">
        <v>74.589995999999999</v>
      </c>
      <c r="C235">
        <v>151.699997</v>
      </c>
      <c r="D235">
        <v>94.480002999999996</v>
      </c>
      <c r="E235">
        <v>552.09997599999997</v>
      </c>
      <c r="F235">
        <v>182.779999</v>
      </c>
      <c r="H235">
        <f t="shared" si="19"/>
        <v>-3.7755264836138142E-2</v>
      </c>
      <c r="I235">
        <f t="shared" si="19"/>
        <v>-0.15503550815757158</v>
      </c>
      <c r="J235">
        <f t="shared" si="19"/>
        <v>-0.10889991762400165</v>
      </c>
      <c r="K235">
        <f t="shared" si="19"/>
        <v>-0.14302479534336629</v>
      </c>
      <c r="L235">
        <f t="shared" si="19"/>
        <v>-0.20072542792196765</v>
      </c>
      <c r="N235">
        <f t="shared" si="16"/>
        <v>1.2418541481533844E-3</v>
      </c>
      <c r="O235">
        <f t="shared" si="16"/>
        <v>2.67993549162505E-2</v>
      </c>
      <c r="P235">
        <f t="shared" si="16"/>
        <v>1.3613646479016583E-2</v>
      </c>
      <c r="Q235">
        <f t="shared" si="16"/>
        <v>3.2247900302520491E-2</v>
      </c>
      <c r="R235">
        <f t="shared" si="16"/>
        <v>4.6401584225936161E-2</v>
      </c>
    </row>
    <row r="236" spans="1:18" x14ac:dyDescent="0.25">
      <c r="A236" s="27">
        <v>42403</v>
      </c>
      <c r="B236">
        <v>78.480002999999996</v>
      </c>
      <c r="C236">
        <v>152.679993</v>
      </c>
      <c r="D236">
        <v>96.349997999999999</v>
      </c>
      <c r="E236">
        <v>531.07000700000003</v>
      </c>
      <c r="F236">
        <v>173.479996</v>
      </c>
      <c r="H236">
        <f t="shared" si="19"/>
        <v>4.5977090724713442E-3</v>
      </c>
      <c r="I236">
        <f t="shared" si="19"/>
        <v>-0.13122820186450143</v>
      </c>
      <c r="J236">
        <f t="shared" si="19"/>
        <v>-6.3922099338841756E-2</v>
      </c>
      <c r="K236">
        <f t="shared" si="19"/>
        <v>-0.17682378209614336</v>
      </c>
      <c r="L236">
        <f t="shared" si="19"/>
        <v>-0.25303583865191931</v>
      </c>
      <c r="N236">
        <f t="shared" si="16"/>
        <v>5.0595094561122962E-5</v>
      </c>
      <c r="O236">
        <f t="shared" si="16"/>
        <v>1.9571388539598087E-2</v>
      </c>
      <c r="P236">
        <f t="shared" si="16"/>
        <v>5.1408489501118095E-3</v>
      </c>
      <c r="Q236">
        <f t="shared" si="16"/>
        <v>4.552931335475819E-2</v>
      </c>
      <c r="R236">
        <f t="shared" si="16"/>
        <v>7.1674362647487666E-2</v>
      </c>
    </row>
    <row r="237" spans="1:18" x14ac:dyDescent="0.25">
      <c r="A237" s="27">
        <v>42404</v>
      </c>
      <c r="B237">
        <v>79.830001999999993</v>
      </c>
      <c r="C237">
        <v>156.490005</v>
      </c>
      <c r="D237">
        <v>96.599997999999999</v>
      </c>
      <c r="E237">
        <v>536.26000999999997</v>
      </c>
      <c r="F237">
        <v>175.33000200000001</v>
      </c>
      <c r="H237">
        <f t="shared" si="19"/>
        <v>3.000862115891173E-2</v>
      </c>
      <c r="I237">
        <f t="shared" si="19"/>
        <v>-8.1864651717419079E-2</v>
      </c>
      <c r="J237">
        <f t="shared" si="19"/>
        <v>-4.1567049418517965E-2</v>
      </c>
      <c r="K237">
        <f t="shared" si="19"/>
        <v>-0.16529824783626618</v>
      </c>
      <c r="L237">
        <f t="shared" si="19"/>
        <v>-0.22258440569340712</v>
      </c>
      <c r="N237">
        <f t="shared" si="16"/>
        <v>1.0578063460200324E-3</v>
      </c>
      <c r="O237">
        <f t="shared" si="16"/>
        <v>8.1964465748791803E-3</v>
      </c>
      <c r="P237">
        <f t="shared" si="16"/>
        <v>2.4348958472799405E-3</v>
      </c>
      <c r="Q237">
        <f t="shared" si="16"/>
        <v>4.0743606715470629E-2</v>
      </c>
      <c r="R237">
        <f t="shared" si="16"/>
        <v>5.6296695722645708E-2</v>
      </c>
    </row>
    <row r="238" spans="1:18" x14ac:dyDescent="0.25">
      <c r="A238" s="27">
        <v>42405</v>
      </c>
      <c r="B238">
        <v>80.080001999999993</v>
      </c>
      <c r="C238">
        <v>156.470001</v>
      </c>
      <c r="D238">
        <v>94.019997000000004</v>
      </c>
      <c r="E238">
        <v>502.13000499999998</v>
      </c>
      <c r="F238">
        <v>162.60000600000001</v>
      </c>
      <c r="H238">
        <f t="shared" si="19"/>
        <v>4.9271034627223383E-2</v>
      </c>
      <c r="I238">
        <f t="shared" si="19"/>
        <v>-5.0775452466549936E-2</v>
      </c>
      <c r="J238">
        <f t="shared" si="19"/>
        <v>-2.5517214559659107E-2</v>
      </c>
      <c r="K238">
        <f t="shared" si="19"/>
        <v>-0.19121713590852191</v>
      </c>
      <c r="L238">
        <f t="shared" si="19"/>
        <v>-0.28236346125691197</v>
      </c>
      <c r="N238">
        <f t="shared" si="16"/>
        <v>2.6818258847131375E-3</v>
      </c>
      <c r="O238">
        <f t="shared" si="16"/>
        <v>3.533711531838585E-3</v>
      </c>
      <c r="P238">
        <f t="shared" si="16"/>
        <v>1.1085456353972106E-3</v>
      </c>
      <c r="Q238">
        <f t="shared" si="16"/>
        <v>5.1878874243612379E-2</v>
      </c>
      <c r="R238">
        <f t="shared" si="16"/>
        <v>8.8237694244526169E-2</v>
      </c>
    </row>
    <row r="239" spans="1:18" x14ac:dyDescent="0.25">
      <c r="A239" s="27">
        <v>42408</v>
      </c>
      <c r="B239">
        <v>81.160004000000001</v>
      </c>
      <c r="C239">
        <v>149.25</v>
      </c>
      <c r="D239">
        <v>95.010002</v>
      </c>
      <c r="E239">
        <v>488.10000600000001</v>
      </c>
      <c r="F239">
        <v>147.990005</v>
      </c>
      <c r="H239">
        <f t="shared" si="19"/>
        <v>8.3076323096653693E-2</v>
      </c>
      <c r="I239">
        <f t="shared" si="19"/>
        <v>-9.387776715175819E-2</v>
      </c>
      <c r="J239">
        <f t="shared" si="19"/>
        <v>-2.0316341738399222E-2</v>
      </c>
      <c r="K239">
        <f t="shared" si="19"/>
        <v>-0.21809082503659019</v>
      </c>
      <c r="L239">
        <f t="shared" si="19"/>
        <v>-0.35471339577624389</v>
      </c>
      <c r="N239">
        <f t="shared" ref="N239:R289" si="20">(H239-H$759)^2</f>
        <v>7.3259283087763307E-3</v>
      </c>
      <c r="O239">
        <f t="shared" si="20"/>
        <v>1.0515957798719716E-2</v>
      </c>
      <c r="P239">
        <f t="shared" si="20"/>
        <v>7.8927037145926267E-4</v>
      </c>
      <c r="Q239">
        <f t="shared" si="20"/>
        <v>6.4843074519017926E-2</v>
      </c>
      <c r="R239">
        <f t="shared" si="20"/>
        <v>0.13645505779452652</v>
      </c>
    </row>
    <row r="240" spans="1:18" x14ac:dyDescent="0.25">
      <c r="A240" s="27">
        <v>42409</v>
      </c>
      <c r="B240">
        <v>80.080001999999993</v>
      </c>
      <c r="C240">
        <v>148.25</v>
      </c>
      <c r="D240">
        <v>94.989998</v>
      </c>
      <c r="E240">
        <v>482.07000699999998</v>
      </c>
      <c r="F240">
        <v>148.25</v>
      </c>
      <c r="H240">
        <f t="shared" si="19"/>
        <v>8.315902806235749E-2</v>
      </c>
      <c r="I240">
        <f t="shared" si="19"/>
        <v>-0.11145989612197521</v>
      </c>
      <c r="J240">
        <f t="shared" si="19"/>
        <v>-3.6589458337947085E-2</v>
      </c>
      <c r="K240">
        <f t="shared" si="19"/>
        <v>-0.2479782945289441</v>
      </c>
      <c r="L240">
        <f t="shared" si="19"/>
        <v>-0.33791665668778259</v>
      </c>
      <c r="N240">
        <f t="shared" si="20"/>
        <v>7.3400928556778778E-3</v>
      </c>
      <c r="O240">
        <f t="shared" si="20"/>
        <v>1.4431090319756772E-2</v>
      </c>
      <c r="P240">
        <f t="shared" si="20"/>
        <v>1.9684371432600054E-3</v>
      </c>
      <c r="Q240">
        <f t="shared" si="20"/>
        <v>8.0957607143066504E-2</v>
      </c>
      <c r="R240">
        <f t="shared" si="20"/>
        <v>0.12432781661182815</v>
      </c>
    </row>
    <row r="241" spans="1:18" x14ac:dyDescent="0.25">
      <c r="A241" s="27">
        <v>42410</v>
      </c>
      <c r="B241">
        <v>79.349997999999999</v>
      </c>
      <c r="C241">
        <v>147.229996</v>
      </c>
      <c r="D241">
        <v>94.269997000000004</v>
      </c>
      <c r="E241">
        <v>490.48001099999999</v>
      </c>
      <c r="F241">
        <v>143.66999799999999</v>
      </c>
      <c r="H241">
        <f t="shared" si="19"/>
        <v>5.3717230705452569E-2</v>
      </c>
      <c r="I241">
        <f t="shared" si="19"/>
        <v>-0.11824335217523248</v>
      </c>
      <c r="J241">
        <f t="shared" si="19"/>
        <v>-5.8607122378177209E-2</v>
      </c>
      <c r="K241">
        <f t="shared" si="19"/>
        <v>-0.23092594648217757</v>
      </c>
      <c r="L241">
        <f t="shared" si="19"/>
        <v>-0.37944567903030624</v>
      </c>
      <c r="N241">
        <f t="shared" si="20"/>
        <v>3.1620990629555876E-3</v>
      </c>
      <c r="O241">
        <f t="shared" si="20"/>
        <v>1.6106891599437175E-2</v>
      </c>
      <c r="P241">
        <f t="shared" si="20"/>
        <v>4.4069332769967285E-3</v>
      </c>
      <c r="Q241">
        <f t="shared" si="20"/>
        <v>7.1544563382481843E-2</v>
      </c>
      <c r="R241">
        <f t="shared" si="20"/>
        <v>0.15533886731136209</v>
      </c>
    </row>
    <row r="242" spans="1:18" x14ac:dyDescent="0.25">
      <c r="A242" s="27">
        <v>42411</v>
      </c>
      <c r="B242">
        <v>79.599997999999999</v>
      </c>
      <c r="C242">
        <v>140.69000199999999</v>
      </c>
      <c r="D242">
        <v>93.699996999999996</v>
      </c>
      <c r="E242">
        <v>503.82000699999998</v>
      </c>
      <c r="F242">
        <v>150.470001</v>
      </c>
      <c r="H242">
        <f t="shared" si="19"/>
        <v>5.0896601052802887E-2</v>
      </c>
      <c r="I242">
        <f t="shared" si="19"/>
        <v>-0.12228243600436278</v>
      </c>
      <c r="J242">
        <f t="shared" si="19"/>
        <v>-3.862536847781306E-2</v>
      </c>
      <c r="K242">
        <f t="shared" si="19"/>
        <v>-0.14392485519558867</v>
      </c>
      <c r="L242">
        <f t="shared" si="19"/>
        <v>-0.28610242113673345</v>
      </c>
      <c r="N242">
        <f t="shared" si="20"/>
        <v>2.8528326495708312E-3</v>
      </c>
      <c r="O242">
        <f t="shared" si="20"/>
        <v>1.7148429717736266E-2</v>
      </c>
      <c r="P242">
        <f t="shared" si="20"/>
        <v>2.1532368198809216E-3</v>
      </c>
      <c r="Q242">
        <f t="shared" si="20"/>
        <v>3.2571970513307388E-2</v>
      </c>
      <c r="R242">
        <f t="shared" si="20"/>
        <v>9.0472977439191873E-2</v>
      </c>
    </row>
    <row r="243" spans="1:18" x14ac:dyDescent="0.25">
      <c r="A243" s="27">
        <v>42412</v>
      </c>
      <c r="B243">
        <v>81.029999000000004</v>
      </c>
      <c r="C243">
        <v>146.13000500000001</v>
      </c>
      <c r="D243">
        <v>93.989998</v>
      </c>
      <c r="E243">
        <v>507.07998700000002</v>
      </c>
      <c r="F243">
        <v>151.03999300000001</v>
      </c>
      <c r="H243">
        <f t="shared" si="19"/>
        <v>2.3853718899981675E-2</v>
      </c>
      <c r="I243">
        <f t="shared" si="19"/>
        <v>-9.9327119148890794E-2</v>
      </c>
      <c r="J243">
        <f t="shared" si="19"/>
        <v>-5.7170226492824008E-2</v>
      </c>
      <c r="K243">
        <f t="shared" si="19"/>
        <v>-0.1565256425641802</v>
      </c>
      <c r="L243">
        <f t="shared" si="19"/>
        <v>-0.31120488366547089</v>
      </c>
      <c r="N243">
        <f t="shared" si="20"/>
        <v>6.9532588618821016E-4</v>
      </c>
      <c r="O243">
        <f t="shared" si="20"/>
        <v>1.1663286385542735E-2</v>
      </c>
      <c r="P243">
        <f t="shared" si="20"/>
        <v>4.2182220365308432E-3</v>
      </c>
      <c r="Q243">
        <f t="shared" si="20"/>
        <v>3.7279056564207616E-2</v>
      </c>
      <c r="R243">
        <f t="shared" si="20"/>
        <v>0.10620411304935229</v>
      </c>
    </row>
    <row r="244" spans="1:18" x14ac:dyDescent="0.25">
      <c r="A244" s="27">
        <v>42416</v>
      </c>
      <c r="B244">
        <v>81.220000999999996</v>
      </c>
      <c r="C244">
        <v>149.020004</v>
      </c>
      <c r="D244">
        <v>96.639999000000003</v>
      </c>
      <c r="E244">
        <v>521.09997599999997</v>
      </c>
      <c r="F244">
        <v>155.16999799999999</v>
      </c>
      <c r="H244">
        <f t="shared" si="19"/>
        <v>4.5851846778729013E-2</v>
      </c>
      <c r="I244">
        <f t="shared" si="19"/>
        <v>-4.3272331490125118E-2</v>
      </c>
      <c r="J244">
        <f t="shared" si="19"/>
        <v>-5.0575326889752128E-3</v>
      </c>
      <c r="K244">
        <f t="shared" si="19"/>
        <v>-9.0010172315705128E-2</v>
      </c>
      <c r="L244">
        <f t="shared" si="19"/>
        <v>-0.27843994464592697</v>
      </c>
      <c r="N244">
        <f t="shared" si="20"/>
        <v>2.339382223650916E-3</v>
      </c>
      <c r="O244">
        <f t="shared" si="20"/>
        <v>2.6979618607068366E-3</v>
      </c>
      <c r="P244">
        <f t="shared" si="20"/>
        <v>1.6474100077413947E-4</v>
      </c>
      <c r="Q244">
        <f t="shared" si="20"/>
        <v>1.6018036232918937E-2</v>
      </c>
      <c r="R244">
        <f t="shared" si="20"/>
        <v>8.5922140325885243E-2</v>
      </c>
    </row>
    <row r="245" spans="1:18" x14ac:dyDescent="0.25">
      <c r="A245" s="27">
        <v>42417</v>
      </c>
      <c r="B245">
        <v>82</v>
      </c>
      <c r="C245">
        <v>150.94000199999999</v>
      </c>
      <c r="D245">
        <v>98.120002999999997</v>
      </c>
      <c r="E245">
        <v>534.09997599999997</v>
      </c>
      <c r="F245">
        <v>168.679993</v>
      </c>
      <c r="H245">
        <f t="shared" ref="H245:L260" si="21">LN(B245/B225)</f>
        <v>7.0736524913768264E-2</v>
      </c>
      <c r="I245">
        <f t="shared" si="21"/>
        <v>-3.8216275332918243E-2</v>
      </c>
      <c r="J245">
        <f t="shared" si="21"/>
        <v>1.4991542165993011E-2</v>
      </c>
      <c r="K245">
        <f t="shared" si="21"/>
        <v>-7.2882206577650419E-2</v>
      </c>
      <c r="L245">
        <f t="shared" si="21"/>
        <v>-0.19363980935659142</v>
      </c>
      <c r="N245">
        <f t="shared" si="20"/>
        <v>5.3658318767688847E-3</v>
      </c>
      <c r="O245">
        <f t="shared" si="20"/>
        <v>2.1982831517917607E-3</v>
      </c>
      <c r="P245">
        <f t="shared" si="20"/>
        <v>5.2040753825042918E-5</v>
      </c>
      <c r="Q245">
        <f t="shared" si="20"/>
        <v>1.1975891199219242E-2</v>
      </c>
      <c r="R245">
        <f t="shared" si="20"/>
        <v>4.339916020625266E-2</v>
      </c>
    </row>
    <row r="246" spans="1:18" x14ac:dyDescent="0.25">
      <c r="A246" s="27">
        <v>42418</v>
      </c>
      <c r="B246">
        <v>82.449996999999996</v>
      </c>
      <c r="C246">
        <v>147.729996</v>
      </c>
      <c r="D246">
        <v>96.260002</v>
      </c>
      <c r="E246">
        <v>525</v>
      </c>
      <c r="F246">
        <v>166.770004</v>
      </c>
      <c r="H246">
        <f t="shared" si="21"/>
        <v>0.11926985302885813</v>
      </c>
      <c r="I246">
        <f t="shared" si="21"/>
        <v>-3.9941650429534133E-2</v>
      </c>
      <c r="J246">
        <f t="shared" si="21"/>
        <v>-5.4908088406178399E-3</v>
      </c>
      <c r="K246">
        <f t="shared" si="21"/>
        <v>-8.5338585002136938E-2</v>
      </c>
      <c r="L246">
        <f t="shared" si="21"/>
        <v>-0.17518049284101639</v>
      </c>
      <c r="N246">
        <f t="shared" si="20"/>
        <v>1.4831626862560262E-2</v>
      </c>
      <c r="O246">
        <f t="shared" si="20"/>
        <v>2.3630514351167535E-3</v>
      </c>
      <c r="P246">
        <f t="shared" si="20"/>
        <v>1.760510552699528E-4</v>
      </c>
      <c r="Q246">
        <f t="shared" si="20"/>
        <v>1.4857365535937901E-2</v>
      </c>
      <c r="R246">
        <f t="shared" si="20"/>
        <v>3.6048845231573992E-2</v>
      </c>
    </row>
    <row r="247" spans="1:18" x14ac:dyDescent="0.25">
      <c r="A247" s="27">
        <v>42419</v>
      </c>
      <c r="B247">
        <v>82.5</v>
      </c>
      <c r="C247">
        <v>146.91000399999999</v>
      </c>
      <c r="D247">
        <v>96.040001000000004</v>
      </c>
      <c r="E247">
        <v>534.90002400000003</v>
      </c>
      <c r="F247">
        <v>166.58000200000001</v>
      </c>
      <c r="H247">
        <f t="shared" si="21"/>
        <v>0.10738278802914783</v>
      </c>
      <c r="I247">
        <f t="shared" si="21"/>
        <v>-3.1755012959912426E-2</v>
      </c>
      <c r="J247">
        <f t="shared" si="21"/>
        <v>-2.7035681913467717E-3</v>
      </c>
      <c r="K247">
        <f t="shared" si="21"/>
        <v>-7.232499917714047E-2</v>
      </c>
      <c r="L247">
        <f t="shared" si="21"/>
        <v>-0.18269167378422399</v>
      </c>
      <c r="N247">
        <f t="shared" si="20"/>
        <v>1.20775927883817E-2</v>
      </c>
      <c r="O247">
        <f t="shared" si="20"/>
        <v>1.6341474758476949E-3</v>
      </c>
      <c r="P247">
        <f t="shared" si="20"/>
        <v>1.0985518849560236E-4</v>
      </c>
      <c r="Q247">
        <f t="shared" si="20"/>
        <v>1.1854246347424158E-2</v>
      </c>
      <c r="R247">
        <f t="shared" si="20"/>
        <v>3.8957488834756769E-2</v>
      </c>
    </row>
    <row r="248" spans="1:18" x14ac:dyDescent="0.25">
      <c r="A248" s="27">
        <v>42422</v>
      </c>
      <c r="B248">
        <v>82.389999000000003</v>
      </c>
      <c r="C248">
        <v>148.78999300000001</v>
      </c>
      <c r="D248">
        <v>96.879997000000003</v>
      </c>
      <c r="E248">
        <v>559.5</v>
      </c>
      <c r="F248">
        <v>177.740005</v>
      </c>
      <c r="H248">
        <f t="shared" si="21"/>
        <v>7.3258703065071262E-2</v>
      </c>
      <c r="I248">
        <f t="shared" si="21"/>
        <v>-5.2817825366199535E-2</v>
      </c>
      <c r="J248">
        <f t="shared" si="21"/>
        <v>-4.5797222368203862E-2</v>
      </c>
      <c r="K248">
        <f t="shared" si="21"/>
        <v>-6.3834528419647568E-2</v>
      </c>
      <c r="L248">
        <f t="shared" si="21"/>
        <v>-0.13066494801855066</v>
      </c>
      <c r="N248">
        <f t="shared" si="20"/>
        <v>5.741701633751769E-3</v>
      </c>
      <c r="O248">
        <f t="shared" si="20"/>
        <v>3.7807006534248131E-3</v>
      </c>
      <c r="P248">
        <f t="shared" si="20"/>
        <v>2.8702631346499904E-3</v>
      </c>
      <c r="Q248">
        <f t="shared" si="20"/>
        <v>1.0077496945550907E-2</v>
      </c>
      <c r="R248">
        <f t="shared" si="20"/>
        <v>2.1126561349180773E-2</v>
      </c>
    </row>
    <row r="249" spans="1:18" x14ac:dyDescent="0.25">
      <c r="A249" s="27">
        <v>42423</v>
      </c>
      <c r="B249">
        <v>81.230002999999996</v>
      </c>
      <c r="C249">
        <v>144.91000399999999</v>
      </c>
      <c r="D249">
        <v>94.690002000000007</v>
      </c>
      <c r="E249">
        <v>552.94000200000005</v>
      </c>
      <c r="F249">
        <v>177.21000699999999</v>
      </c>
      <c r="H249">
        <f t="shared" si="21"/>
        <v>9.3489847039222126E-2</v>
      </c>
      <c r="I249">
        <f t="shared" si="21"/>
        <v>-4.1961302445792124E-2</v>
      </c>
      <c r="J249">
        <f t="shared" si="21"/>
        <v>-4.8946048198123114E-2</v>
      </c>
      <c r="K249">
        <f t="shared" si="21"/>
        <v>-7.5880082108755478E-2</v>
      </c>
      <c r="L249">
        <f t="shared" si="21"/>
        <v>-0.10271607371357558</v>
      </c>
      <c r="N249">
        <f t="shared" si="20"/>
        <v>9.2169909101515006E-3</v>
      </c>
      <c r="O249">
        <f t="shared" si="20"/>
        <v>2.563485956486135E-3</v>
      </c>
      <c r="P249">
        <f t="shared" si="20"/>
        <v>3.2175738984507409E-3</v>
      </c>
      <c r="Q249">
        <f t="shared" si="20"/>
        <v>1.2641019967249222E-2</v>
      </c>
      <c r="R249">
        <f t="shared" si="20"/>
        <v>1.3782974922138591E-2</v>
      </c>
    </row>
    <row r="250" spans="1:18" x14ac:dyDescent="0.25">
      <c r="A250" s="27">
        <v>42424</v>
      </c>
      <c r="B250">
        <v>81.519997000000004</v>
      </c>
      <c r="C250">
        <v>145.55999800000001</v>
      </c>
      <c r="D250">
        <v>96.099997999999999</v>
      </c>
      <c r="E250">
        <v>554.03997800000002</v>
      </c>
      <c r="F250">
        <v>179</v>
      </c>
      <c r="H250">
        <f t="shared" si="21"/>
        <v>6.0946682853902825E-2</v>
      </c>
      <c r="I250">
        <f t="shared" si="21"/>
        <v>-5.9282040936908184E-2</v>
      </c>
      <c r="J250">
        <f t="shared" si="21"/>
        <v>-3.9680865821165506E-2</v>
      </c>
      <c r="K250">
        <f t="shared" si="21"/>
        <v>-8.1773974821398088E-2</v>
      </c>
      <c r="L250">
        <f t="shared" si="21"/>
        <v>-7.8201725751649478E-2</v>
      </c>
      <c r="N250">
        <f t="shared" si="20"/>
        <v>4.0274250208775743E-3</v>
      </c>
      <c r="O250">
        <f t="shared" si="20"/>
        <v>4.6174223843125162E-3</v>
      </c>
      <c r="P250">
        <f t="shared" si="20"/>
        <v>2.2523073448233E-3</v>
      </c>
      <c r="Q250">
        <f t="shared" si="20"/>
        <v>1.4001085654902188E-2</v>
      </c>
      <c r="R250">
        <f t="shared" si="20"/>
        <v>8.6279143988611372E-3</v>
      </c>
    </row>
    <row r="251" spans="1:18" x14ac:dyDescent="0.25">
      <c r="A251" s="27">
        <v>42425</v>
      </c>
      <c r="B251">
        <v>82.010002</v>
      </c>
      <c r="C251">
        <v>148.25</v>
      </c>
      <c r="D251">
        <v>96.760002</v>
      </c>
      <c r="E251">
        <v>555.15002400000003</v>
      </c>
      <c r="F251">
        <v>187.429993</v>
      </c>
      <c r="H251">
        <f t="shared" si="21"/>
        <v>8.5493878291582184E-2</v>
      </c>
      <c r="I251">
        <f t="shared" si="21"/>
        <v>-3.6232734324142708E-2</v>
      </c>
      <c r="J251">
        <f t="shared" si="21"/>
        <v>3.5128272746254706E-2</v>
      </c>
      <c r="K251">
        <f t="shared" si="21"/>
        <v>-4.9548917396350568E-2</v>
      </c>
      <c r="L251">
        <f t="shared" si="21"/>
        <v>-3.4088661505535388E-3</v>
      </c>
      <c r="N251">
        <f t="shared" si="20"/>
        <v>7.7456178948008304E-3</v>
      </c>
      <c r="O251">
        <f t="shared" si="20"/>
        <v>2.0162175649390047E-3</v>
      </c>
      <c r="P251">
        <f t="shared" si="20"/>
        <v>7.4805851201934447E-4</v>
      </c>
      <c r="Q251">
        <f t="shared" si="20"/>
        <v>7.4134038773397111E-3</v>
      </c>
      <c r="R251">
        <f t="shared" si="20"/>
        <v>3.27382261036796E-4</v>
      </c>
    </row>
    <row r="252" spans="1:18" x14ac:dyDescent="0.25">
      <c r="A252" s="27">
        <v>42426</v>
      </c>
      <c r="B252">
        <v>81.75</v>
      </c>
      <c r="C252">
        <v>150.25</v>
      </c>
      <c r="D252">
        <v>96.910004000000001</v>
      </c>
      <c r="E252">
        <v>555.22997999999995</v>
      </c>
      <c r="F252">
        <v>190.33999600000001</v>
      </c>
      <c r="H252">
        <f t="shared" si="21"/>
        <v>5.9990292464804661E-2</v>
      </c>
      <c r="I252">
        <f t="shared" si="21"/>
        <v>-4.4327311797424607E-2</v>
      </c>
      <c r="J252">
        <f t="shared" si="21"/>
        <v>2.9531025515682683E-2</v>
      </c>
      <c r="K252">
        <f t="shared" si="21"/>
        <v>-0.13479358408228487</v>
      </c>
      <c r="L252">
        <f t="shared" si="21"/>
        <v>3.3680645026468231E-3</v>
      </c>
      <c r="N252">
        <f t="shared" si="20"/>
        <v>3.9069508160846124E-3</v>
      </c>
      <c r="O252">
        <f t="shared" si="20"/>
        <v>2.8086702253800671E-3</v>
      </c>
      <c r="P252">
        <f t="shared" si="20"/>
        <v>4.7321089520432788E-4</v>
      </c>
      <c r="Q252">
        <f t="shared" si="20"/>
        <v>2.9359380629125006E-2</v>
      </c>
      <c r="R252">
        <f t="shared" si="20"/>
        <v>1.2806944441804587E-4</v>
      </c>
    </row>
    <row r="253" spans="1:18" x14ac:dyDescent="0.25">
      <c r="A253" s="27">
        <v>42429</v>
      </c>
      <c r="B253">
        <v>80.150002000000001</v>
      </c>
      <c r="C253">
        <v>149.529999</v>
      </c>
      <c r="D253">
        <v>96.690002000000007</v>
      </c>
      <c r="E253">
        <v>552.52002000000005</v>
      </c>
      <c r="F253">
        <v>191.929993</v>
      </c>
      <c r="H253">
        <f t="shared" si="21"/>
        <v>2.9116031419197656E-2</v>
      </c>
      <c r="I253">
        <f t="shared" si="21"/>
        <v>-7.7379543407779208E-2</v>
      </c>
      <c r="J253">
        <f t="shared" si="21"/>
        <v>-6.6999581321131978E-3</v>
      </c>
      <c r="K253">
        <f t="shared" si="21"/>
        <v>-6.0535151798553274E-2</v>
      </c>
      <c r="L253">
        <f t="shared" si="21"/>
        <v>3.8107008192315877E-3</v>
      </c>
      <c r="N253">
        <f t="shared" si="20"/>
        <v>1.0005420011623815E-3</v>
      </c>
      <c r="O253">
        <f t="shared" si="20"/>
        <v>7.4044511281051448E-3</v>
      </c>
      <c r="P253">
        <f t="shared" si="20"/>
        <v>2.0960010639835928E-4</v>
      </c>
      <c r="Q253">
        <f t="shared" si="20"/>
        <v>9.4259555260431463E-3</v>
      </c>
      <c r="R253">
        <f t="shared" si="20"/>
        <v>1.1824693824544929E-4</v>
      </c>
    </row>
    <row r="254" spans="1:18" x14ac:dyDescent="0.25">
      <c r="A254" s="27">
        <v>42430</v>
      </c>
      <c r="B254">
        <v>81.279999000000004</v>
      </c>
      <c r="C254">
        <v>154.64999399999999</v>
      </c>
      <c r="D254">
        <v>100.529999</v>
      </c>
      <c r="E254">
        <v>579.03997800000002</v>
      </c>
      <c r="F254">
        <v>186.35000600000001</v>
      </c>
      <c r="H254">
        <f t="shared" si="21"/>
        <v>6.3358090317006274E-2</v>
      </c>
      <c r="I254">
        <f t="shared" si="21"/>
        <v>-3.181942124478556E-2</v>
      </c>
      <c r="J254">
        <f t="shared" si="21"/>
        <v>4.1638823947756198E-2</v>
      </c>
      <c r="K254">
        <f t="shared" si="21"/>
        <v>7.3319738917818414E-3</v>
      </c>
      <c r="L254">
        <f t="shared" si="21"/>
        <v>-5.5272465852288358E-2</v>
      </c>
      <c r="N254">
        <f t="shared" si="20"/>
        <v>4.3393053715999651E-3</v>
      </c>
      <c r="O254">
        <f t="shared" si="20"/>
        <v>1.6393589812907473E-3</v>
      </c>
      <c r="P254">
        <f t="shared" si="20"/>
        <v>1.1465815120937479E-3</v>
      </c>
      <c r="Q254">
        <f t="shared" si="20"/>
        <v>8.5382210944634279E-4</v>
      </c>
      <c r="R254">
        <f t="shared" si="20"/>
        <v>4.8940248693545964E-3</v>
      </c>
    </row>
    <row r="255" spans="1:18" x14ac:dyDescent="0.25">
      <c r="A255" s="27">
        <v>42431</v>
      </c>
      <c r="B255">
        <v>82.699996999999996</v>
      </c>
      <c r="C255">
        <v>154.199997</v>
      </c>
      <c r="D255">
        <v>100.75</v>
      </c>
      <c r="E255">
        <v>580.21002199999998</v>
      </c>
      <c r="F255">
        <v>188.33999600000001</v>
      </c>
      <c r="H255">
        <f t="shared" si="21"/>
        <v>0.10321316941337066</v>
      </c>
      <c r="I255">
        <f t="shared" si="21"/>
        <v>1.6345575095362979E-2</v>
      </c>
      <c r="J255">
        <f t="shared" si="21"/>
        <v>6.42539971849342E-2</v>
      </c>
      <c r="K255">
        <f t="shared" si="21"/>
        <v>4.9660999072524713E-2</v>
      </c>
      <c r="L255">
        <f t="shared" si="21"/>
        <v>2.9965580470733218E-2</v>
      </c>
      <c r="N255">
        <f t="shared" si="20"/>
        <v>1.1178512165228305E-2</v>
      </c>
      <c r="O255">
        <f t="shared" si="20"/>
        <v>5.8920946300373888E-5</v>
      </c>
      <c r="P255">
        <f t="shared" si="20"/>
        <v>3.1895818125649679E-3</v>
      </c>
      <c r="Q255">
        <f t="shared" si="20"/>
        <v>1.7184039077361259E-4</v>
      </c>
      <c r="R255">
        <f t="shared" si="20"/>
        <v>2.3350097969711538E-4</v>
      </c>
    </row>
    <row r="256" spans="1:18" x14ac:dyDescent="0.25">
      <c r="A256" s="27">
        <v>42432</v>
      </c>
      <c r="B256">
        <v>82.400002000000001</v>
      </c>
      <c r="C256">
        <v>155.33000200000001</v>
      </c>
      <c r="D256">
        <v>101.5</v>
      </c>
      <c r="E256">
        <v>577.48999000000003</v>
      </c>
      <c r="F256">
        <v>195.740005</v>
      </c>
      <c r="H256">
        <f t="shared" si="21"/>
        <v>4.8741607703863842E-2</v>
      </c>
      <c r="I256">
        <f t="shared" si="21"/>
        <v>1.7207716846124998E-2</v>
      </c>
      <c r="J256">
        <f t="shared" si="21"/>
        <v>5.2071424379121323E-2</v>
      </c>
      <c r="K256">
        <f t="shared" si="21"/>
        <v>8.3797256435901094E-2</v>
      </c>
      <c r="L256">
        <f t="shared" si="21"/>
        <v>0.1207249776320099</v>
      </c>
      <c r="N256">
        <f t="shared" si="20"/>
        <v>2.6272720033274541E-3</v>
      </c>
      <c r="O256">
        <f t="shared" si="20"/>
        <v>7.2899831520719773E-5</v>
      </c>
      <c r="P256">
        <f t="shared" si="20"/>
        <v>1.9619416025406667E-3</v>
      </c>
      <c r="Q256">
        <f t="shared" si="20"/>
        <v>2.2320945562651056E-3</v>
      </c>
      <c r="R256">
        <f t="shared" si="20"/>
        <v>1.1244510444562912E-2</v>
      </c>
    </row>
    <row r="257" spans="1:18" x14ac:dyDescent="0.25">
      <c r="A257" s="27">
        <v>42433</v>
      </c>
      <c r="B257">
        <v>82.290001000000004</v>
      </c>
      <c r="C257">
        <v>156.83999600000001</v>
      </c>
      <c r="D257">
        <v>103.010002</v>
      </c>
      <c r="E257">
        <v>575.14001499999995</v>
      </c>
      <c r="F257">
        <v>201.03999300000001</v>
      </c>
      <c r="H257">
        <f t="shared" si="21"/>
        <v>3.0350207058821084E-2</v>
      </c>
      <c r="I257">
        <f t="shared" si="21"/>
        <v>2.2340097944290971E-3</v>
      </c>
      <c r="J257">
        <f t="shared" si="21"/>
        <v>6.4247369796654255E-2</v>
      </c>
      <c r="K257">
        <f t="shared" si="21"/>
        <v>6.9994378768131346E-2</v>
      </c>
      <c r="L257">
        <f t="shared" si="21"/>
        <v>0.1368339345272967</v>
      </c>
      <c r="N257">
        <f t="shared" si="20"/>
        <v>1.080142462138607E-3</v>
      </c>
      <c r="O257">
        <f t="shared" si="20"/>
        <v>4.1416525642784316E-5</v>
      </c>
      <c r="P257">
        <f t="shared" si="20"/>
        <v>3.1888332746525072E-3</v>
      </c>
      <c r="Q257">
        <f t="shared" si="20"/>
        <v>1.1183787535164647E-3</v>
      </c>
      <c r="R257">
        <f t="shared" si="20"/>
        <v>1.4920400897058667E-2</v>
      </c>
    </row>
    <row r="258" spans="1:18" x14ac:dyDescent="0.25">
      <c r="A258" s="27">
        <v>42436</v>
      </c>
      <c r="B258">
        <v>84.459998999999996</v>
      </c>
      <c r="C258">
        <v>155.35000600000001</v>
      </c>
      <c r="D258">
        <v>101.870003</v>
      </c>
      <c r="E258">
        <v>562.79998799999998</v>
      </c>
      <c r="F258">
        <v>205.28999300000001</v>
      </c>
      <c r="H258">
        <f t="shared" si="21"/>
        <v>5.3251877683883474E-2</v>
      </c>
      <c r="I258">
        <f t="shared" si="21"/>
        <v>-7.1836302434462361E-3</v>
      </c>
      <c r="J258">
        <f t="shared" si="21"/>
        <v>8.019002636339323E-2</v>
      </c>
      <c r="K258">
        <f t="shared" si="21"/>
        <v>0.11406524365096207</v>
      </c>
      <c r="L258">
        <f t="shared" si="21"/>
        <v>0.23313034552033174</v>
      </c>
      <c r="N258">
        <f t="shared" si="20"/>
        <v>3.109979647386441E-3</v>
      </c>
      <c r="O258">
        <f t="shared" si="20"/>
        <v>2.5132418085295336E-4</v>
      </c>
      <c r="P258">
        <f t="shared" si="20"/>
        <v>5.2435574064774119E-3</v>
      </c>
      <c r="Q258">
        <f t="shared" si="20"/>
        <v>6.0082706212666714E-3</v>
      </c>
      <c r="R258">
        <f t="shared" si="20"/>
        <v>4.7718438172451583E-2</v>
      </c>
    </row>
    <row r="259" spans="1:18" x14ac:dyDescent="0.25">
      <c r="A259" s="27">
        <v>42437</v>
      </c>
      <c r="B259">
        <v>82.629997000000003</v>
      </c>
      <c r="C259">
        <v>151.60000600000001</v>
      </c>
      <c r="D259">
        <v>101.029999</v>
      </c>
      <c r="E259">
        <v>560.26000999999997</v>
      </c>
      <c r="F259">
        <v>202.60000600000001</v>
      </c>
      <c r="H259">
        <f t="shared" si="21"/>
        <v>1.795021016369119E-2</v>
      </c>
      <c r="I259">
        <f t="shared" si="21"/>
        <v>1.5622760513395579E-2</v>
      </c>
      <c r="J259">
        <f t="shared" si="21"/>
        <v>6.1435322272517218E-2</v>
      </c>
      <c r="K259">
        <f t="shared" si="21"/>
        <v>0.13788066435940827</v>
      </c>
      <c r="L259">
        <f t="shared" si="21"/>
        <v>0.31408888372976501</v>
      </c>
      <c r="N259">
        <f t="shared" si="20"/>
        <v>4.1883767161717027E-4</v>
      </c>
      <c r="O259">
        <f t="shared" si="20"/>
        <v>4.8346760554596354E-5</v>
      </c>
      <c r="P259">
        <f t="shared" si="20"/>
        <v>2.8791496142222331E-3</v>
      </c>
      <c r="Q259">
        <f t="shared" si="20"/>
        <v>1.0267455970711544E-2</v>
      </c>
      <c r="R259">
        <f t="shared" si="20"/>
        <v>8.9642780429173799E-2</v>
      </c>
    </row>
    <row r="260" spans="1:18" x14ac:dyDescent="0.25">
      <c r="A260" s="27">
        <v>42438</v>
      </c>
      <c r="B260">
        <v>82.400002000000001</v>
      </c>
      <c r="C260">
        <v>149.91000399999999</v>
      </c>
      <c r="D260">
        <v>101.120003</v>
      </c>
      <c r="E260">
        <v>559.46997099999999</v>
      </c>
      <c r="F260">
        <v>208.720001</v>
      </c>
      <c r="H260">
        <f t="shared" si="21"/>
        <v>2.8559301205280635E-2</v>
      </c>
      <c r="I260">
        <f t="shared" si="21"/>
        <v>1.1135102829064341E-2</v>
      </c>
      <c r="J260">
        <f t="shared" si="21"/>
        <v>6.253635821902527E-2</v>
      </c>
      <c r="K260">
        <f t="shared" si="21"/>
        <v>0.14890050893420692</v>
      </c>
      <c r="L260">
        <f t="shared" si="21"/>
        <v>0.3420936077417458</v>
      </c>
      <c r="N260">
        <f t="shared" si="20"/>
        <v>9.6563169849889566E-4</v>
      </c>
      <c r="O260">
        <f t="shared" si="20"/>
        <v>6.0788174661466169E-6</v>
      </c>
      <c r="P260">
        <f t="shared" si="20"/>
        <v>2.9985200247293186E-3</v>
      </c>
      <c r="Q260">
        <f t="shared" si="20"/>
        <v>1.2622140614734047E-2</v>
      </c>
      <c r="R260">
        <f t="shared" si="20"/>
        <v>0.10719650013063879</v>
      </c>
    </row>
    <row r="261" spans="1:18" x14ac:dyDescent="0.25">
      <c r="A261" s="27">
        <v>42439</v>
      </c>
      <c r="B261">
        <v>82.18</v>
      </c>
      <c r="C261">
        <v>151.020004</v>
      </c>
      <c r="D261">
        <v>101.16999800000001</v>
      </c>
      <c r="E261">
        <v>558.92999299999997</v>
      </c>
      <c r="F261">
        <v>205.179993</v>
      </c>
      <c r="H261">
        <f t="shared" ref="H261:L276" si="22">LN(B261/B241)</f>
        <v>3.5043541687634863E-2</v>
      </c>
      <c r="I261">
        <f t="shared" si="22"/>
        <v>2.5416342152896385E-2</v>
      </c>
      <c r="J261">
        <f t="shared" si="22"/>
        <v>7.0639276864520054E-2</v>
      </c>
      <c r="K261">
        <f t="shared" si="22"/>
        <v>0.1306397032949998</v>
      </c>
      <c r="L261">
        <f t="shared" si="22"/>
        <v>0.35636861944134363</v>
      </c>
      <c r="N261">
        <f t="shared" si="20"/>
        <v>1.4106676264747143E-3</v>
      </c>
      <c r="O261">
        <f t="shared" si="20"/>
        <v>2.8045414208346096E-4</v>
      </c>
      <c r="P261">
        <f t="shared" si="20"/>
        <v>3.9515886079084959E-3</v>
      </c>
      <c r="Q261">
        <f t="shared" si="20"/>
        <v>8.8524566803828073E-3</v>
      </c>
      <c r="R261">
        <f t="shared" si="20"/>
        <v>0.11674780402342125</v>
      </c>
    </row>
    <row r="262" spans="1:18" x14ac:dyDescent="0.25">
      <c r="A262" s="27">
        <v>42440</v>
      </c>
      <c r="B262">
        <v>82.190002000000007</v>
      </c>
      <c r="C262">
        <v>153.94000199999999</v>
      </c>
      <c r="D262">
        <v>102.260002</v>
      </c>
      <c r="E262">
        <v>569.60998500000005</v>
      </c>
      <c r="F262">
        <v>207.5</v>
      </c>
      <c r="H262">
        <f t="shared" si="22"/>
        <v>3.2019596769560038E-2</v>
      </c>
      <c r="I262">
        <f t="shared" si="22"/>
        <v>9.0004026493472888E-2</v>
      </c>
      <c r="J262">
        <f t="shared" si="22"/>
        <v>8.7420451982542294E-2</v>
      </c>
      <c r="K262">
        <f t="shared" si="22"/>
        <v>0.12273281447224817</v>
      </c>
      <c r="L262">
        <f t="shared" si="22"/>
        <v>0.32136760425412336</v>
      </c>
      <c r="N262">
        <f t="shared" si="20"/>
        <v>1.1926600489060124E-3</v>
      </c>
      <c r="O262">
        <f t="shared" si="20"/>
        <v>6.6152926695359484E-3</v>
      </c>
      <c r="P262">
        <f t="shared" si="20"/>
        <v>6.3429815783325539E-3</v>
      </c>
      <c r="Q262">
        <f t="shared" si="20"/>
        <v>7.4270968490264223E-3</v>
      </c>
      <c r="R262">
        <f t="shared" si="20"/>
        <v>9.4054316894345319E-2</v>
      </c>
    </row>
    <row r="263" spans="1:18" x14ac:dyDescent="0.25">
      <c r="A263" s="27">
        <v>42443</v>
      </c>
      <c r="B263">
        <v>82.410004000000001</v>
      </c>
      <c r="C263">
        <v>153.490005</v>
      </c>
      <c r="D263">
        <v>102.519997</v>
      </c>
      <c r="E263">
        <v>573.36999500000002</v>
      </c>
      <c r="F263">
        <v>215.14999399999999</v>
      </c>
      <c r="H263">
        <f t="shared" si="22"/>
        <v>1.6887393181564094E-2</v>
      </c>
      <c r="I263">
        <f t="shared" si="22"/>
        <v>4.9138780198058854E-2</v>
      </c>
      <c r="J263">
        <f t="shared" si="22"/>
        <v>8.686949987993671E-2</v>
      </c>
      <c r="K263">
        <f t="shared" si="22"/>
        <v>0.12286246742890625</v>
      </c>
      <c r="L263">
        <f t="shared" si="22"/>
        <v>0.35379077534523734</v>
      </c>
      <c r="N263">
        <f t="shared" si="20"/>
        <v>3.7646503869476742E-4</v>
      </c>
      <c r="O263">
        <f t="shared" si="20"/>
        <v>1.6377564050624631E-3</v>
      </c>
      <c r="P263">
        <f t="shared" si="20"/>
        <v>6.2555263489038433E-3</v>
      </c>
      <c r="Q263">
        <f t="shared" si="20"/>
        <v>7.4494607996623075E-3</v>
      </c>
      <c r="R263">
        <f t="shared" si="20"/>
        <v>0.11499283428484246</v>
      </c>
    </row>
    <row r="264" spans="1:18" x14ac:dyDescent="0.25">
      <c r="A264" s="27">
        <v>42444</v>
      </c>
      <c r="B264">
        <v>82.82</v>
      </c>
      <c r="C264">
        <v>152.029999</v>
      </c>
      <c r="D264">
        <v>104.58000199999999</v>
      </c>
      <c r="E264">
        <v>577.02002000000005</v>
      </c>
      <c r="F264">
        <v>218.33999600000001</v>
      </c>
      <c r="H264">
        <f t="shared" si="22"/>
        <v>1.9508043547031235E-2</v>
      </c>
      <c r="I264">
        <f t="shared" si="22"/>
        <v>1.9997311247479655E-2</v>
      </c>
      <c r="J264">
        <f t="shared" si="22"/>
        <v>7.8959624045277219E-2</v>
      </c>
      <c r="K264">
        <f t="shared" si="22"/>
        <v>0.10193504675453974</v>
      </c>
      <c r="L264">
        <f t="shared" si="22"/>
        <v>0.34153218532576884</v>
      </c>
      <c r="N264">
        <f t="shared" si="20"/>
        <v>4.8502826938251291E-4</v>
      </c>
      <c r="O264">
        <f t="shared" si="20"/>
        <v>1.2831756250321368E-4</v>
      </c>
      <c r="P264">
        <f t="shared" si="20"/>
        <v>5.066878497259516E-3</v>
      </c>
      <c r="Q264">
        <f t="shared" si="20"/>
        <v>4.2749155407096678E-3</v>
      </c>
      <c r="R264">
        <f t="shared" si="20"/>
        <v>0.10682918608479643</v>
      </c>
    </row>
    <row r="265" spans="1:18" x14ac:dyDescent="0.25">
      <c r="A265" s="27">
        <v>42445</v>
      </c>
      <c r="B265">
        <v>82.870002999999997</v>
      </c>
      <c r="C265">
        <v>150.53999300000001</v>
      </c>
      <c r="D265">
        <v>105.970001</v>
      </c>
      <c r="E265">
        <v>574.27002000000005</v>
      </c>
      <c r="F265">
        <v>221.929993</v>
      </c>
      <c r="H265">
        <f t="shared" si="22"/>
        <v>1.0553903797976348E-2</v>
      </c>
      <c r="I265">
        <f t="shared" si="22"/>
        <v>-2.6536369999047267E-3</v>
      </c>
      <c r="J265">
        <f t="shared" si="22"/>
        <v>7.6964794658283098E-2</v>
      </c>
      <c r="K265">
        <f t="shared" si="22"/>
        <v>7.2516661415800002E-2</v>
      </c>
      <c r="L265">
        <f t="shared" si="22"/>
        <v>0.27435859791349759</v>
      </c>
      <c r="N265">
        <f t="shared" si="20"/>
        <v>1.7080444894814205E-4</v>
      </c>
      <c r="O265">
        <f t="shared" si="20"/>
        <v>1.2821517596567754E-4</v>
      </c>
      <c r="P265">
        <f t="shared" si="20"/>
        <v>4.7868659122079953E-3</v>
      </c>
      <c r="Q265">
        <f t="shared" si="20"/>
        <v>1.2934418749026427E-3</v>
      </c>
      <c r="R265">
        <f t="shared" si="20"/>
        <v>6.7430459705413337E-2</v>
      </c>
    </row>
    <row r="266" spans="1:18" x14ac:dyDescent="0.25">
      <c r="A266" s="27">
        <v>42446</v>
      </c>
      <c r="B266">
        <v>84.099997999999999</v>
      </c>
      <c r="C266">
        <v>152.91000399999999</v>
      </c>
      <c r="D266">
        <v>105.800003</v>
      </c>
      <c r="E266">
        <v>559.44000200000005</v>
      </c>
      <c r="F266">
        <v>226.38000500000001</v>
      </c>
      <c r="H266">
        <f t="shared" si="22"/>
        <v>1.9814530577770276E-2</v>
      </c>
      <c r="I266">
        <f t="shared" si="22"/>
        <v>3.4463282922145115E-2</v>
      </c>
      <c r="J266">
        <f t="shared" si="22"/>
        <v>9.449766312756086E-2</v>
      </c>
      <c r="K266">
        <f t="shared" si="22"/>
        <v>6.3538024378991295E-2</v>
      </c>
      <c r="L266">
        <f t="shared" si="22"/>
        <v>0.3055993836724139</v>
      </c>
      <c r="N266">
        <f t="shared" si="20"/>
        <v>4.9862195049053587E-4</v>
      </c>
      <c r="O266">
        <f t="shared" si="20"/>
        <v>6.6531526365356543E-4</v>
      </c>
      <c r="P266">
        <f t="shared" si="20"/>
        <v>7.5203668514557216E-3</v>
      </c>
      <c r="Q266">
        <f t="shared" si="20"/>
        <v>7.2823425968267957E-4</v>
      </c>
      <c r="R266">
        <f t="shared" si="20"/>
        <v>8.4631270775144221E-2</v>
      </c>
    </row>
    <row r="267" spans="1:18" x14ac:dyDescent="0.25">
      <c r="A267" s="27">
        <v>42447</v>
      </c>
      <c r="B267">
        <v>84.199996999999996</v>
      </c>
      <c r="C267">
        <v>157.60000600000001</v>
      </c>
      <c r="D267">
        <v>105.91999800000001</v>
      </c>
      <c r="E267">
        <v>552.080017</v>
      </c>
      <c r="F267">
        <v>232.740005</v>
      </c>
      <c r="H267">
        <f t="shared" si="22"/>
        <v>2.0396592278191378E-2</v>
      </c>
      <c r="I267">
        <f t="shared" si="22"/>
        <v>7.0240033884954575E-2</v>
      </c>
      <c r="J267">
        <f t="shared" si="22"/>
        <v>9.7919291541142081E-2</v>
      </c>
      <c r="K267">
        <f t="shared" si="22"/>
        <v>3.1613135699581615E-2</v>
      </c>
      <c r="L267">
        <f t="shared" si="22"/>
        <v>0.33444628564969303</v>
      </c>
      <c r="N267">
        <f t="shared" si="20"/>
        <v>5.2495544070542963E-4</v>
      </c>
      <c r="O267">
        <f t="shared" si="20"/>
        <v>3.790921157335184E-3</v>
      </c>
      <c r="P267">
        <f t="shared" si="20"/>
        <v>8.1255219579688173E-3</v>
      </c>
      <c r="Q267">
        <f t="shared" si="20"/>
        <v>2.4394439939708707E-5</v>
      </c>
      <c r="R267">
        <f t="shared" si="20"/>
        <v>0.10224738108529292</v>
      </c>
    </row>
    <row r="268" spans="1:18" x14ac:dyDescent="0.25">
      <c r="A268" s="27">
        <v>42450</v>
      </c>
      <c r="B268">
        <v>83.620002999999997</v>
      </c>
      <c r="C268">
        <v>156.28999300000001</v>
      </c>
      <c r="D268">
        <v>105.910004</v>
      </c>
      <c r="E268">
        <v>553.97997999999995</v>
      </c>
      <c r="F268">
        <v>238.320007</v>
      </c>
      <c r="H268">
        <f t="shared" si="22"/>
        <v>1.4818703614899419E-2</v>
      </c>
      <c r="I268">
        <f t="shared" si="22"/>
        <v>4.917734227213473E-2</v>
      </c>
      <c r="J268">
        <f t="shared" si="22"/>
        <v>8.9116646344800529E-2</v>
      </c>
      <c r="K268">
        <f t="shared" si="22"/>
        <v>-9.9149788417754823E-3</v>
      </c>
      <c r="L268">
        <f t="shared" si="22"/>
        <v>0.29329250133599244</v>
      </c>
      <c r="N268">
        <f t="shared" si="20"/>
        <v>3.0046816017094229E-4</v>
      </c>
      <c r="O268">
        <f t="shared" si="20"/>
        <v>1.6408790449167416E-3</v>
      </c>
      <c r="P268">
        <f t="shared" si="20"/>
        <v>6.6160381178534634E-3</v>
      </c>
      <c r="Q268">
        <f t="shared" si="20"/>
        <v>2.1591994976857742E-3</v>
      </c>
      <c r="R268">
        <f t="shared" si="20"/>
        <v>7.7622228050103201E-2</v>
      </c>
    </row>
    <row r="269" spans="1:18" x14ac:dyDescent="0.25">
      <c r="A269" s="27">
        <v>42451</v>
      </c>
      <c r="B269">
        <v>84.120002999999997</v>
      </c>
      <c r="C269">
        <v>154.199997</v>
      </c>
      <c r="D269">
        <v>106.720001</v>
      </c>
      <c r="E269">
        <v>560.47997999999995</v>
      </c>
      <c r="F269">
        <v>234.240005</v>
      </c>
      <c r="H269">
        <f t="shared" si="22"/>
        <v>3.4959712502806786E-2</v>
      </c>
      <c r="I269">
        <f t="shared" si="22"/>
        <v>6.2137554012803575E-2</v>
      </c>
      <c r="J269">
        <f t="shared" si="22"/>
        <v>0.11960017242066531</v>
      </c>
      <c r="K269">
        <f t="shared" si="22"/>
        <v>1.354402360840605E-2</v>
      </c>
      <c r="L269">
        <f t="shared" si="22"/>
        <v>0.27901074263016534</v>
      </c>
      <c r="N269">
        <f t="shared" si="20"/>
        <v>1.4043775973276514E-3</v>
      </c>
      <c r="O269">
        <f t="shared" si="20"/>
        <v>2.8588245626400052E-3</v>
      </c>
      <c r="P269">
        <f t="shared" si="20"/>
        <v>1.250428448247228E-2</v>
      </c>
      <c r="Q269">
        <f t="shared" si="20"/>
        <v>5.2937657112941494E-4</v>
      </c>
      <c r="R269">
        <f t="shared" si="20"/>
        <v>6.9868181942635568E-2</v>
      </c>
    </row>
    <row r="270" spans="1:18" x14ac:dyDescent="0.25">
      <c r="A270" s="27">
        <v>42452</v>
      </c>
      <c r="B270">
        <v>83.75</v>
      </c>
      <c r="C270">
        <v>154.08000200000001</v>
      </c>
      <c r="D270">
        <v>106.129997</v>
      </c>
      <c r="E270">
        <v>569.63000499999998</v>
      </c>
      <c r="F270">
        <v>222.58000200000001</v>
      </c>
      <c r="H270">
        <f t="shared" si="22"/>
        <v>2.6987818591492092E-2</v>
      </c>
      <c r="I270">
        <f t="shared" si="22"/>
        <v>5.6883602026164916E-2</v>
      </c>
      <c r="J270">
        <f t="shared" si="22"/>
        <v>9.927543434191935E-2</v>
      </c>
      <c r="K270">
        <f t="shared" si="22"/>
        <v>2.7750189429207841E-2</v>
      </c>
      <c r="L270">
        <f t="shared" si="22"/>
        <v>0.21790079069005733</v>
      </c>
      <c r="N270">
        <f t="shared" si="20"/>
        <v>8.7043482164332739E-4</v>
      </c>
      <c r="O270">
        <f t="shared" si="20"/>
        <v>2.3245922063365797E-3</v>
      </c>
      <c r="P270">
        <f t="shared" si="20"/>
        <v>8.3718510542770859E-3</v>
      </c>
      <c r="Q270">
        <f t="shared" si="20"/>
        <v>7.7475539387329383E-5</v>
      </c>
      <c r="R270">
        <f t="shared" si="20"/>
        <v>4.1296721954752633E-2</v>
      </c>
    </row>
    <row r="271" spans="1:18" x14ac:dyDescent="0.25">
      <c r="A271" s="27">
        <v>42453</v>
      </c>
      <c r="B271">
        <v>83.980002999999996</v>
      </c>
      <c r="C271">
        <v>153</v>
      </c>
      <c r="D271">
        <v>105.66999800000001</v>
      </c>
      <c r="E271">
        <v>582.95001200000002</v>
      </c>
      <c r="F271">
        <v>227.75</v>
      </c>
      <c r="H271">
        <f t="shared" si="22"/>
        <v>2.3737495543248336E-2</v>
      </c>
      <c r="I271">
        <f t="shared" si="22"/>
        <v>3.1537883514600733E-2</v>
      </c>
      <c r="J271">
        <f t="shared" si="22"/>
        <v>8.808730511456711E-2</v>
      </c>
      <c r="K271">
        <f t="shared" si="22"/>
        <v>4.8863049232423302E-2</v>
      </c>
      <c r="L271">
        <f t="shared" si="22"/>
        <v>0.19484313111645105</v>
      </c>
      <c r="N271">
        <f t="shared" si="20"/>
        <v>6.8920999906556496E-4</v>
      </c>
      <c r="O271">
        <f t="shared" si="20"/>
        <v>5.2295944147636602E-4</v>
      </c>
      <c r="P271">
        <f t="shared" si="20"/>
        <v>6.4496464228038855E-3</v>
      </c>
      <c r="Q271">
        <f t="shared" si="20"/>
        <v>1.5155680000799945E-4</v>
      </c>
      <c r="R271">
        <f t="shared" si="20"/>
        <v>3.2457009272787482E-2</v>
      </c>
    </row>
    <row r="272" spans="1:18" x14ac:dyDescent="0.25">
      <c r="A272" s="27">
        <v>42457</v>
      </c>
      <c r="B272">
        <v>84.220000999999996</v>
      </c>
      <c r="C272">
        <v>153.83999600000001</v>
      </c>
      <c r="D272">
        <v>105.19000200000001</v>
      </c>
      <c r="E272">
        <v>579.86999500000002</v>
      </c>
      <c r="F272">
        <v>230.259995</v>
      </c>
      <c r="H272">
        <f t="shared" si="22"/>
        <v>2.9766624830083039E-2</v>
      </c>
      <c r="I272">
        <f t="shared" si="22"/>
        <v>2.361250186416693E-2</v>
      </c>
      <c r="J272">
        <f t="shared" si="22"/>
        <v>8.198550374252879E-2</v>
      </c>
      <c r="K272">
        <f t="shared" si="22"/>
        <v>4.342152557034544E-2</v>
      </c>
      <c r="L272">
        <f t="shared" si="22"/>
        <v>0.19039715790176318</v>
      </c>
      <c r="N272">
        <f t="shared" si="20"/>
        <v>1.0421235625189434E-3</v>
      </c>
      <c r="O272">
        <f t="shared" si="20"/>
        <v>2.2329100260134926E-4</v>
      </c>
      <c r="P272">
        <f t="shared" si="20"/>
        <v>5.5068108407972409E-3</v>
      </c>
      <c r="Q272">
        <f t="shared" si="20"/>
        <v>4.7187517274584197E-5</v>
      </c>
      <c r="R272">
        <f t="shared" si="20"/>
        <v>3.0874818091639805E-2</v>
      </c>
    </row>
    <row r="273" spans="1:18" x14ac:dyDescent="0.25">
      <c r="A273" s="27">
        <v>42458</v>
      </c>
      <c r="B273">
        <v>84.529999000000004</v>
      </c>
      <c r="C273">
        <v>155.029999</v>
      </c>
      <c r="D273">
        <v>107.68</v>
      </c>
      <c r="E273">
        <v>593.85998500000005</v>
      </c>
      <c r="F273">
        <v>230.13000500000001</v>
      </c>
      <c r="H273">
        <f t="shared" si="22"/>
        <v>5.32065851019424E-2</v>
      </c>
      <c r="I273">
        <f t="shared" si="22"/>
        <v>3.6121605219775345E-2</v>
      </c>
      <c r="J273">
        <f t="shared" si="22"/>
        <v>0.10765386071629933</v>
      </c>
      <c r="K273">
        <f t="shared" si="22"/>
        <v>7.2153908059624197E-2</v>
      </c>
      <c r="L273">
        <f t="shared" si="22"/>
        <v>0.18151370262000865</v>
      </c>
      <c r="N273">
        <f t="shared" si="20"/>
        <v>3.1049300186234792E-3</v>
      </c>
      <c r="O273">
        <f t="shared" si="20"/>
        <v>7.5361385173550231E-4</v>
      </c>
      <c r="P273">
        <f t="shared" si="20"/>
        <v>9.975264578401314E-3</v>
      </c>
      <c r="Q273">
        <f t="shared" si="20"/>
        <v>1.2674810128897765E-3</v>
      </c>
      <c r="R273">
        <f t="shared" si="20"/>
        <v>2.7831868861171581E-2</v>
      </c>
    </row>
    <row r="274" spans="1:18" x14ac:dyDescent="0.25">
      <c r="A274" s="27">
        <v>42459</v>
      </c>
      <c r="B274">
        <v>84.519997000000004</v>
      </c>
      <c r="C274">
        <v>156.5</v>
      </c>
      <c r="D274">
        <v>109.55999799999999</v>
      </c>
      <c r="E274">
        <v>598.69000200000005</v>
      </c>
      <c r="F274">
        <v>226.88999899999999</v>
      </c>
      <c r="H274">
        <f t="shared" si="22"/>
        <v>3.9088185726275759E-2</v>
      </c>
      <c r="I274">
        <f t="shared" si="22"/>
        <v>1.1891549646414264E-2</v>
      </c>
      <c r="J274">
        <f t="shared" si="22"/>
        <v>8.6016145669990454E-2</v>
      </c>
      <c r="K274">
        <f t="shared" si="22"/>
        <v>3.3372416454740081E-2</v>
      </c>
      <c r="L274">
        <f t="shared" si="22"/>
        <v>0.19683865600588085</v>
      </c>
      <c r="N274">
        <f t="shared" si="20"/>
        <v>1.730851173867048E-3</v>
      </c>
      <c r="O274">
        <f t="shared" si="20"/>
        <v>1.0381107541308572E-5</v>
      </c>
      <c r="P274">
        <f t="shared" si="20"/>
        <v>6.1212677754162656E-3</v>
      </c>
      <c r="Q274">
        <f t="shared" si="20"/>
        <v>1.0111077329983383E-5</v>
      </c>
      <c r="R274">
        <f t="shared" si="20"/>
        <v>3.3180012093809746E-2</v>
      </c>
    </row>
    <row r="275" spans="1:18" x14ac:dyDescent="0.25">
      <c r="A275" s="27">
        <v>42460</v>
      </c>
      <c r="B275">
        <v>83.589995999999999</v>
      </c>
      <c r="C275">
        <v>156.979996</v>
      </c>
      <c r="D275">
        <v>108.989998</v>
      </c>
      <c r="E275">
        <v>593.64001499999995</v>
      </c>
      <c r="F275">
        <v>229.770004</v>
      </c>
      <c r="H275">
        <f t="shared" si="22"/>
        <v>1.0704282104500052E-2</v>
      </c>
      <c r="I275">
        <f t="shared" si="22"/>
        <v>1.7867941543738382E-2</v>
      </c>
      <c r="J275">
        <f t="shared" si="22"/>
        <v>7.8613915724120284E-2</v>
      </c>
      <c r="K275">
        <f t="shared" si="22"/>
        <v>2.2882955403319347E-2</v>
      </c>
      <c r="L275">
        <f t="shared" si="22"/>
        <v>0.1988300071545939</v>
      </c>
      <c r="N275">
        <f t="shared" si="20"/>
        <v>1.7475771620690015E-4</v>
      </c>
      <c r="O275">
        <f t="shared" si="20"/>
        <v>8.4609909728701241E-5</v>
      </c>
      <c r="P275">
        <f t="shared" si="20"/>
        <v>5.017781585400163E-3</v>
      </c>
      <c r="Q275">
        <f t="shared" si="20"/>
        <v>1.868484797004664E-4</v>
      </c>
      <c r="R275">
        <f t="shared" si="20"/>
        <v>3.3909441988230225E-2</v>
      </c>
    </row>
    <row r="276" spans="1:18" x14ac:dyDescent="0.25">
      <c r="A276" s="27">
        <v>42461</v>
      </c>
      <c r="B276">
        <v>82.959998999999996</v>
      </c>
      <c r="C276">
        <v>159.820007</v>
      </c>
      <c r="D276">
        <v>109.989998</v>
      </c>
      <c r="E276">
        <v>598.5</v>
      </c>
      <c r="F276">
        <v>237.58999600000001</v>
      </c>
      <c r="H276">
        <f t="shared" si="22"/>
        <v>6.7730906799993509E-3</v>
      </c>
      <c r="I276">
        <f t="shared" si="22"/>
        <v>2.8496326869961335E-2</v>
      </c>
      <c r="J276">
        <f t="shared" si="22"/>
        <v>8.0330635903711797E-2</v>
      </c>
      <c r="K276">
        <f t="shared" si="22"/>
        <v>3.5735416085636483E-2</v>
      </c>
      <c r="L276">
        <f t="shared" si="22"/>
        <v>0.19375920868320926</v>
      </c>
      <c r="N276">
        <f t="shared" si="20"/>
        <v>8.6274458014972243E-5</v>
      </c>
      <c r="O276">
        <f t="shared" si="20"/>
        <v>3.9310000921877723E-4</v>
      </c>
      <c r="P276">
        <f t="shared" si="20"/>
        <v>5.2639409294395392E-3</v>
      </c>
      <c r="Q276">
        <f t="shared" si="20"/>
        <v>6.6714981705103449E-7</v>
      </c>
      <c r="R276">
        <f t="shared" si="20"/>
        <v>3.2067628937598444E-2</v>
      </c>
    </row>
    <row r="277" spans="1:18" x14ac:dyDescent="0.25">
      <c r="A277" s="27">
        <v>42464</v>
      </c>
      <c r="B277">
        <v>83.160004000000001</v>
      </c>
      <c r="C277">
        <v>157.770004</v>
      </c>
      <c r="D277">
        <v>111.120003</v>
      </c>
      <c r="E277">
        <v>593.19000200000005</v>
      </c>
      <c r="F277">
        <v>246.990005</v>
      </c>
      <c r="H277">
        <f t="shared" ref="H277:L292" si="23">LN(B277/B257)</f>
        <v>1.0516905320092826E-2</v>
      </c>
      <c r="I277">
        <f t="shared" si="23"/>
        <v>5.9121497022920329E-3</v>
      </c>
      <c r="J277">
        <f t="shared" si="23"/>
        <v>7.5784635132735631E-2</v>
      </c>
      <c r="K277">
        <f t="shared" si="23"/>
        <v>3.0901240269644407E-2</v>
      </c>
      <c r="L277">
        <f t="shared" si="23"/>
        <v>0.20584401180578402</v>
      </c>
      <c r="N277">
        <f t="shared" si="20"/>
        <v>1.6983873551808064E-4</v>
      </c>
      <c r="O277">
        <f t="shared" si="20"/>
        <v>7.6034054672610415E-6</v>
      </c>
      <c r="P277">
        <f t="shared" si="20"/>
        <v>4.6249548690565955E-3</v>
      </c>
      <c r="Q277">
        <f t="shared" si="20"/>
        <v>3.1933441725248882E-5</v>
      </c>
      <c r="R277">
        <f t="shared" si="20"/>
        <v>3.6541828344526392E-2</v>
      </c>
    </row>
    <row r="278" spans="1:18" x14ac:dyDescent="0.25">
      <c r="A278" s="27">
        <v>42465</v>
      </c>
      <c r="B278">
        <v>82.209998999999996</v>
      </c>
      <c r="C278">
        <v>155.35000600000001</v>
      </c>
      <c r="D278">
        <v>109.80999799999999</v>
      </c>
      <c r="E278">
        <v>586.14001499999995</v>
      </c>
      <c r="F278">
        <v>255.470001</v>
      </c>
      <c r="H278">
        <f t="shared" si="23"/>
        <v>-2.700110066580156E-2</v>
      </c>
      <c r="I278">
        <f t="shared" si="23"/>
        <v>0</v>
      </c>
      <c r="J278">
        <f t="shared" si="23"/>
        <v>7.5054061345071602E-2</v>
      </c>
      <c r="K278">
        <f t="shared" si="23"/>
        <v>4.0634390565789331E-2</v>
      </c>
      <c r="L278">
        <f t="shared" si="23"/>
        <v>0.21868141030006136</v>
      </c>
      <c r="N278">
        <f t="shared" si="20"/>
        <v>5.9955375782876845E-4</v>
      </c>
      <c r="O278">
        <f t="shared" si="20"/>
        <v>7.516156587806715E-5</v>
      </c>
      <c r="P278">
        <f t="shared" si="20"/>
        <v>4.5261203136656722E-3</v>
      </c>
      <c r="Q278">
        <f t="shared" si="20"/>
        <v>1.6664210573738E-5</v>
      </c>
      <c r="R278">
        <f t="shared" si="20"/>
        <v>4.1614600031540987E-2</v>
      </c>
    </row>
    <row r="279" spans="1:18" x14ac:dyDescent="0.25">
      <c r="A279" s="27">
        <v>42466</v>
      </c>
      <c r="B279">
        <v>83.309997999999993</v>
      </c>
      <c r="C279">
        <v>155.19000199999999</v>
      </c>
      <c r="D279">
        <v>110.959999</v>
      </c>
      <c r="E279">
        <v>602.080017</v>
      </c>
      <c r="F279">
        <v>265.42001299999998</v>
      </c>
      <c r="H279">
        <f t="shared" si="23"/>
        <v>8.1957915734295773E-3</v>
      </c>
      <c r="I279">
        <f t="shared" si="23"/>
        <v>2.3404672784854641E-2</v>
      </c>
      <c r="J279">
        <f t="shared" si="23"/>
        <v>9.3752274452728698E-2</v>
      </c>
      <c r="K279">
        <f t="shared" si="23"/>
        <v>7.1989375535503983E-2</v>
      </c>
      <c r="L279">
        <f t="shared" si="23"/>
        <v>0.27007990455849112</v>
      </c>
      <c r="N279">
        <f t="shared" si="20"/>
        <v>1.1472777858697908E-4</v>
      </c>
      <c r="O279">
        <f t="shared" si="20"/>
        <v>2.1712304690649689E-4</v>
      </c>
      <c r="P279">
        <f t="shared" si="20"/>
        <v>7.3916421713262079E-3</v>
      </c>
      <c r="Q279">
        <f t="shared" si="20"/>
        <v>1.2557928088519738E-3</v>
      </c>
      <c r="R279">
        <f t="shared" si="20"/>
        <v>6.522663817123002E-2</v>
      </c>
    </row>
    <row r="280" spans="1:18" x14ac:dyDescent="0.25">
      <c r="A280" s="27">
        <v>42467</v>
      </c>
      <c r="B280">
        <v>82.370002999999997</v>
      </c>
      <c r="C280">
        <v>150.41000399999999</v>
      </c>
      <c r="D280">
        <v>108.540001</v>
      </c>
      <c r="E280">
        <v>591.42999299999997</v>
      </c>
      <c r="F280">
        <v>257.20001200000002</v>
      </c>
      <c r="H280">
        <f t="shared" si="23"/>
        <v>-3.6413181308667656E-4</v>
      </c>
      <c r="I280">
        <f t="shared" si="23"/>
        <v>3.3297845541988657E-3</v>
      </c>
      <c r="J280">
        <f t="shared" si="23"/>
        <v>7.0810817782183691E-2</v>
      </c>
      <c r="K280">
        <f t="shared" si="23"/>
        <v>5.5553466207655382E-2</v>
      </c>
      <c r="L280">
        <f t="shared" si="23"/>
        <v>0.20886039340018114</v>
      </c>
      <c r="N280">
        <f t="shared" si="20"/>
        <v>4.6275839942965358E-6</v>
      </c>
      <c r="O280">
        <f t="shared" si="20"/>
        <v>2.8513383683984012E-5</v>
      </c>
      <c r="P280">
        <f t="shared" si="20"/>
        <v>3.973184728725267E-3</v>
      </c>
      <c r="Q280">
        <f t="shared" si="20"/>
        <v>3.610477951964706E-4</v>
      </c>
      <c r="R280">
        <f t="shared" si="20"/>
        <v>3.7704144907521553E-2</v>
      </c>
    </row>
    <row r="281" spans="1:18" x14ac:dyDescent="0.25">
      <c r="A281" s="27">
        <v>42468</v>
      </c>
      <c r="B281">
        <v>83.209998999999996</v>
      </c>
      <c r="C281">
        <v>150.279999</v>
      </c>
      <c r="D281">
        <v>108.660004</v>
      </c>
      <c r="E281">
        <v>594.59997599999997</v>
      </c>
      <c r="F281">
        <v>250.070007</v>
      </c>
      <c r="H281">
        <f t="shared" si="23"/>
        <v>1.2455557439288407E-2</v>
      </c>
      <c r="I281">
        <f t="shared" si="23"/>
        <v>-4.9120908103145065E-3</v>
      </c>
      <c r="J281">
        <f t="shared" si="23"/>
        <v>7.1421527486357952E-2</v>
      </c>
      <c r="K281">
        <f t="shared" si="23"/>
        <v>6.1864641024284732E-2</v>
      </c>
      <c r="L281">
        <f t="shared" si="23"/>
        <v>0.19785329811854363</v>
      </c>
      <c r="N281">
        <f t="shared" si="20"/>
        <v>2.2412698603551333E-4</v>
      </c>
      <c r="O281">
        <f t="shared" si="20"/>
        <v>1.8446170132300956E-4</v>
      </c>
      <c r="P281">
        <f t="shared" si="20"/>
        <v>4.0505476730504416E-3</v>
      </c>
      <c r="Q281">
        <f t="shared" si="20"/>
        <v>6.4071924126059103E-4</v>
      </c>
      <c r="R281">
        <f t="shared" si="20"/>
        <v>3.3550683454534234E-2</v>
      </c>
    </row>
    <row r="282" spans="1:18" x14ac:dyDescent="0.25">
      <c r="A282" s="27">
        <v>42471</v>
      </c>
      <c r="B282">
        <v>83.32</v>
      </c>
      <c r="C282">
        <v>152.199997</v>
      </c>
      <c r="D282">
        <v>109.019997</v>
      </c>
      <c r="E282">
        <v>595.92999299999997</v>
      </c>
      <c r="F282">
        <v>249.91999799999999</v>
      </c>
      <c r="H282">
        <f t="shared" si="23"/>
        <v>1.3654951898502134E-2</v>
      </c>
      <c r="I282">
        <f t="shared" si="23"/>
        <v>-1.1367503381567546E-2</v>
      </c>
      <c r="J282">
        <f t="shared" si="23"/>
        <v>6.4012714908405363E-2</v>
      </c>
      <c r="K282">
        <f t="shared" si="23"/>
        <v>4.5171308967196282E-2</v>
      </c>
      <c r="L282">
        <f t="shared" si="23"/>
        <v>0.18600951897800724</v>
      </c>
      <c r="N282">
        <f t="shared" si="20"/>
        <v>2.6147749316213095E-4</v>
      </c>
      <c r="O282">
        <f t="shared" si="20"/>
        <v>4.0148459141722842E-4</v>
      </c>
      <c r="P282">
        <f t="shared" si="20"/>
        <v>3.162386529284605E-3</v>
      </c>
      <c r="Q282">
        <f t="shared" si="20"/>
        <v>7.4288893191915481E-5</v>
      </c>
      <c r="R282">
        <f t="shared" si="20"/>
        <v>2.9352145070399228E-2</v>
      </c>
    </row>
    <row r="283" spans="1:18" x14ac:dyDescent="0.25">
      <c r="A283" s="27">
        <v>42472</v>
      </c>
      <c r="B283">
        <v>84.349997999999999</v>
      </c>
      <c r="C283">
        <v>154.30999800000001</v>
      </c>
      <c r="D283">
        <v>110.44000200000001</v>
      </c>
      <c r="E283">
        <v>603.169983</v>
      </c>
      <c r="F283">
        <v>247.820007</v>
      </c>
      <c r="H283">
        <f t="shared" si="23"/>
        <v>2.3267947968157978E-2</v>
      </c>
      <c r="I283">
        <f t="shared" si="23"/>
        <v>5.3281022214622543E-3</v>
      </c>
      <c r="J283">
        <f t="shared" si="23"/>
        <v>7.4414532938047256E-2</v>
      </c>
      <c r="K283">
        <f t="shared" si="23"/>
        <v>5.0667828662044709E-2</v>
      </c>
      <c r="L283">
        <f t="shared" si="23"/>
        <v>0.14136727303756638</v>
      </c>
      <c r="N283">
        <f t="shared" si="20"/>
        <v>6.6477658804630225E-4</v>
      </c>
      <c r="O283">
        <f t="shared" si="20"/>
        <v>1.1165453895692881E-5</v>
      </c>
      <c r="P283">
        <f t="shared" si="20"/>
        <v>4.4404789123579135E-3</v>
      </c>
      <c r="Q283">
        <f t="shared" si="20"/>
        <v>1.9925073309677195E-4</v>
      </c>
      <c r="R283">
        <f t="shared" si="20"/>
        <v>1.6048438428811946E-2</v>
      </c>
    </row>
    <row r="284" spans="1:18" x14ac:dyDescent="0.25">
      <c r="A284" s="27">
        <v>42473</v>
      </c>
      <c r="B284">
        <v>84.830001999999993</v>
      </c>
      <c r="C284">
        <v>159.85000600000001</v>
      </c>
      <c r="D284">
        <v>112.040001</v>
      </c>
      <c r="E284">
        <v>614.82000700000003</v>
      </c>
      <c r="F284">
        <v>254.529999</v>
      </c>
      <c r="H284">
        <f t="shared" si="23"/>
        <v>2.397969927878681E-2</v>
      </c>
      <c r="I284">
        <f t="shared" si="23"/>
        <v>5.0158049825943636E-2</v>
      </c>
      <c r="J284">
        <f t="shared" si="23"/>
        <v>6.8903611433191805E-2</v>
      </c>
      <c r="K284">
        <f t="shared" si="23"/>
        <v>6.3452590811839224E-2</v>
      </c>
      <c r="L284">
        <f t="shared" si="23"/>
        <v>0.15336524077514152</v>
      </c>
      <c r="N284">
        <f t="shared" si="20"/>
        <v>7.0198571870372297E-4</v>
      </c>
      <c r="O284">
        <f t="shared" si="20"/>
        <v>1.7212933749447153E-3</v>
      </c>
      <c r="P284">
        <f t="shared" si="20"/>
        <v>3.7363875134041142E-3</v>
      </c>
      <c r="Q284">
        <f t="shared" si="20"/>
        <v>7.2363056954771938E-4</v>
      </c>
      <c r="R284">
        <f t="shared" si="20"/>
        <v>1.9232253108675046E-2</v>
      </c>
    </row>
    <row r="285" spans="1:18" x14ac:dyDescent="0.25">
      <c r="A285" s="27">
        <v>42474</v>
      </c>
      <c r="B285">
        <v>85.43</v>
      </c>
      <c r="C285">
        <v>160.91000399999999</v>
      </c>
      <c r="D285">
        <v>112.099998</v>
      </c>
      <c r="E285">
        <v>620.75</v>
      </c>
      <c r="F285">
        <v>251.86000100000001</v>
      </c>
      <c r="H285">
        <f t="shared" si="23"/>
        <v>3.042417610129788E-2</v>
      </c>
      <c r="I285">
        <f t="shared" si="23"/>
        <v>6.6616444222559454E-2</v>
      </c>
      <c r="J285">
        <f t="shared" si="23"/>
        <v>5.6235267613523342E-2</v>
      </c>
      <c r="K285">
        <f t="shared" si="23"/>
        <v>7.7828720562157741E-2</v>
      </c>
      <c r="L285">
        <f t="shared" si="23"/>
        <v>0.12651139625500002</v>
      </c>
      <c r="N285">
        <f t="shared" si="20"/>
        <v>1.085009995776547E-3</v>
      </c>
      <c r="O285">
        <f t="shared" si="20"/>
        <v>3.3578394174390513E-3</v>
      </c>
      <c r="P285">
        <f t="shared" si="20"/>
        <v>2.3481441550432195E-3</v>
      </c>
      <c r="Q285">
        <f t="shared" si="20"/>
        <v>1.7037504495896318E-3</v>
      </c>
      <c r="R285">
        <f t="shared" si="20"/>
        <v>1.2505178320603834E-2</v>
      </c>
    </row>
    <row r="286" spans="1:18" x14ac:dyDescent="0.25">
      <c r="A286" s="27">
        <v>42475</v>
      </c>
      <c r="B286">
        <v>84.970000999999996</v>
      </c>
      <c r="C286">
        <v>158.520004</v>
      </c>
      <c r="D286">
        <v>109.849998</v>
      </c>
      <c r="E286">
        <v>625.89001499999995</v>
      </c>
      <c r="F286">
        <v>254.509995</v>
      </c>
      <c r="H286">
        <f t="shared" si="23"/>
        <v>1.0291721586620202E-2</v>
      </c>
      <c r="I286">
        <f t="shared" si="23"/>
        <v>3.6031254376404802E-2</v>
      </c>
      <c r="J286">
        <f t="shared" si="23"/>
        <v>3.7565232844387529E-2</v>
      </c>
      <c r="K286">
        <f t="shared" si="23"/>
        <v>0.11223837380514966</v>
      </c>
      <c r="L286">
        <f t="shared" si="23"/>
        <v>0.11712508301285883</v>
      </c>
      <c r="N286">
        <f t="shared" si="20"/>
        <v>1.6402015571251186E-4</v>
      </c>
      <c r="O286">
        <f t="shared" si="20"/>
        <v>7.4866138721203302E-4</v>
      </c>
      <c r="P286">
        <f t="shared" si="20"/>
        <v>8.8730221263828846E-4</v>
      </c>
      <c r="Q286">
        <f t="shared" si="20"/>
        <v>5.7283956214812439E-3</v>
      </c>
      <c r="R286">
        <f t="shared" si="20"/>
        <v>1.0494003055774505E-2</v>
      </c>
    </row>
    <row r="287" spans="1:18" x14ac:dyDescent="0.25">
      <c r="A287" s="27">
        <v>42478</v>
      </c>
      <c r="B287">
        <v>85.779999000000004</v>
      </c>
      <c r="C287">
        <v>159.020004</v>
      </c>
      <c r="D287">
        <v>107.480003</v>
      </c>
      <c r="E287">
        <v>635.34997599999997</v>
      </c>
      <c r="F287">
        <v>253.88000500000001</v>
      </c>
      <c r="H287">
        <f t="shared" si="23"/>
        <v>1.859098181217865E-2</v>
      </c>
      <c r="I287">
        <f t="shared" si="23"/>
        <v>8.9697901325617359E-3</v>
      </c>
      <c r="J287">
        <f t="shared" si="23"/>
        <v>1.4620738352936953E-2</v>
      </c>
      <c r="K287">
        <f t="shared" si="23"/>
        <v>0.14048299627110297</v>
      </c>
      <c r="L287">
        <f t="shared" si="23"/>
        <v>8.6939761969482277E-2</v>
      </c>
      <c r="N287">
        <f t="shared" si="20"/>
        <v>4.4547571499335275E-4</v>
      </c>
      <c r="O287">
        <f t="shared" si="20"/>
        <v>9.0127906985634829E-8</v>
      </c>
      <c r="P287">
        <f t="shared" si="20"/>
        <v>4.6828345446716655E-5</v>
      </c>
      <c r="Q287">
        <f t="shared" si="20"/>
        <v>1.0801608650680661E-2</v>
      </c>
      <c r="R287">
        <f t="shared" si="20"/>
        <v>5.2207735141085992E-3</v>
      </c>
    </row>
    <row r="288" spans="1:18" x14ac:dyDescent="0.25">
      <c r="A288" s="27">
        <v>42479</v>
      </c>
      <c r="B288">
        <v>86.209998999999996</v>
      </c>
      <c r="C288">
        <v>162.64999399999999</v>
      </c>
      <c r="D288">
        <v>106.910004</v>
      </c>
      <c r="E288">
        <v>627.90002400000003</v>
      </c>
      <c r="F288">
        <v>247.36999499999999</v>
      </c>
      <c r="H288">
        <f t="shared" si="23"/>
        <v>3.050340681724836E-2</v>
      </c>
      <c r="I288">
        <f t="shared" si="23"/>
        <v>3.9887404964767087E-2</v>
      </c>
      <c r="J288">
        <f t="shared" si="23"/>
        <v>9.3976818165623262E-3</v>
      </c>
      <c r="K288">
        <f t="shared" si="23"/>
        <v>0.12525240743250554</v>
      </c>
      <c r="L288">
        <f t="shared" si="23"/>
        <v>3.7270833500125659E-2</v>
      </c>
      <c r="N288">
        <f t="shared" si="20"/>
        <v>1.0902359120207135E-3</v>
      </c>
      <c r="O288">
        <f t="shared" si="20"/>
        <v>9.7455278096845663E-4</v>
      </c>
      <c r="P288">
        <f t="shared" si="20"/>
        <v>2.6246184369193473E-6</v>
      </c>
      <c r="Q288">
        <f t="shared" si="20"/>
        <v>7.8677252940445534E-3</v>
      </c>
      <c r="R288">
        <f t="shared" si="20"/>
        <v>5.1012702902110342E-4</v>
      </c>
    </row>
    <row r="289" spans="1:18" x14ac:dyDescent="0.25">
      <c r="A289" s="27">
        <v>42480</v>
      </c>
      <c r="B289">
        <v>86.800003000000004</v>
      </c>
      <c r="C289">
        <v>166.979996</v>
      </c>
      <c r="D289">
        <v>107.129997</v>
      </c>
      <c r="E289">
        <v>632.98999000000003</v>
      </c>
      <c r="F289">
        <v>249.970001</v>
      </c>
      <c r="H289">
        <f t="shared" si="23"/>
        <v>3.136226973067946E-2</v>
      </c>
      <c r="I289">
        <f t="shared" si="23"/>
        <v>7.9623579136913564E-2</v>
      </c>
      <c r="J289">
        <f t="shared" si="23"/>
        <v>3.8344307334776742E-3</v>
      </c>
      <c r="K289">
        <f t="shared" si="23"/>
        <v>0.12166108466756588</v>
      </c>
      <c r="L289">
        <f t="shared" si="23"/>
        <v>6.4994662543575582E-2</v>
      </c>
      <c r="N289">
        <f t="shared" si="20"/>
        <v>1.1476906667203263E-3</v>
      </c>
      <c r="O289">
        <f t="shared" si="20"/>
        <v>5.0344704149963768E-3</v>
      </c>
      <c r="P289">
        <f t="shared" si="20"/>
        <v>1.5548697421326528E-5</v>
      </c>
      <c r="Q289">
        <f t="shared" si="20"/>
        <v>7.2435208057477687E-3</v>
      </c>
      <c r="R289">
        <f t="shared" si="20"/>
        <v>2.5310780809434802E-3</v>
      </c>
    </row>
    <row r="290" spans="1:18" x14ac:dyDescent="0.25">
      <c r="A290" s="27">
        <v>42481</v>
      </c>
      <c r="B290">
        <v>86.790001000000004</v>
      </c>
      <c r="C290">
        <v>165.320007</v>
      </c>
      <c r="D290">
        <v>105.970001</v>
      </c>
      <c r="E290">
        <v>631</v>
      </c>
      <c r="F290">
        <v>248.28999300000001</v>
      </c>
      <c r="H290">
        <f t="shared" si="23"/>
        <v>3.5655248473042439E-2</v>
      </c>
      <c r="I290">
        <f t="shared" si="23"/>
        <v>7.0411070955569643E-2</v>
      </c>
      <c r="J290">
        <f t="shared" si="23"/>
        <v>-1.5086848831337902E-3</v>
      </c>
      <c r="K290">
        <f t="shared" si="23"/>
        <v>0.10231882651343258</v>
      </c>
      <c r="L290">
        <f t="shared" si="23"/>
        <v>0.10931079311719206</v>
      </c>
      <c r="N290">
        <f t="shared" ref="N290:R340" si="24">(H290-H$759)^2</f>
        <v>1.4569918251890921E-3</v>
      </c>
      <c r="O290">
        <f t="shared" si="24"/>
        <v>3.8120120721685346E-3</v>
      </c>
      <c r="P290">
        <f t="shared" si="24"/>
        <v>8.6235354360383461E-5</v>
      </c>
      <c r="Q290">
        <f t="shared" si="24"/>
        <v>4.3252480474297349E-3</v>
      </c>
      <c r="R290">
        <f t="shared" si="24"/>
        <v>8.9540706959613074E-3</v>
      </c>
    </row>
    <row r="291" spans="1:18" x14ac:dyDescent="0.25">
      <c r="A291" s="27">
        <v>42482</v>
      </c>
      <c r="B291">
        <v>87.529999000000004</v>
      </c>
      <c r="C291">
        <v>166.75</v>
      </c>
      <c r="D291">
        <v>105.68</v>
      </c>
      <c r="E291">
        <v>620.5</v>
      </c>
      <c r="F291">
        <v>253.75</v>
      </c>
      <c r="H291">
        <f t="shared" si="23"/>
        <v>4.1402869340854451E-2</v>
      </c>
      <c r="I291">
        <f t="shared" si="23"/>
        <v>8.6057763403297544E-2</v>
      </c>
      <c r="J291">
        <f t="shared" si="23"/>
        <v>9.4648687978336375E-5</v>
      </c>
      <c r="K291">
        <f t="shared" si="23"/>
        <v>6.2424164680405826E-2</v>
      </c>
      <c r="L291">
        <f t="shared" si="23"/>
        <v>0.10810099421592936</v>
      </c>
      <c r="N291">
        <f t="shared" si="24"/>
        <v>1.9288068114853933E-3</v>
      </c>
      <c r="O291">
        <f t="shared" si="24"/>
        <v>5.9889313901574865E-3</v>
      </c>
      <c r="P291">
        <f t="shared" si="24"/>
        <v>5.9027962119237242E-5</v>
      </c>
      <c r="Q291">
        <f t="shared" si="24"/>
        <v>6.6935811758627437E-4</v>
      </c>
      <c r="R291">
        <f t="shared" si="24"/>
        <v>8.7265775650483927E-3</v>
      </c>
    </row>
    <row r="292" spans="1:18" x14ac:dyDescent="0.25">
      <c r="A292" s="27">
        <v>42485</v>
      </c>
      <c r="B292">
        <v>87.330001999999993</v>
      </c>
      <c r="C292">
        <v>165.08999600000001</v>
      </c>
      <c r="D292">
        <v>105.08000199999999</v>
      </c>
      <c r="E292">
        <v>626.20001200000002</v>
      </c>
      <c r="F292">
        <v>251.820007</v>
      </c>
      <c r="H292">
        <f t="shared" si="23"/>
        <v>3.6261634719832896E-2</v>
      </c>
      <c r="I292">
        <f t="shared" si="23"/>
        <v>7.0577680231084641E-2</v>
      </c>
      <c r="J292">
        <f t="shared" si="23"/>
        <v>-1.0462739139402671E-3</v>
      </c>
      <c r="K292">
        <f t="shared" si="23"/>
        <v>7.6865896191363761E-2</v>
      </c>
      <c r="L292">
        <f t="shared" si="23"/>
        <v>8.9505490840252805E-2</v>
      </c>
      <c r="N292">
        <f t="shared" si="24"/>
        <v>1.5036517374737259E-3</v>
      </c>
      <c r="O292">
        <f t="shared" si="24"/>
        <v>3.8326132419635481E-3</v>
      </c>
      <c r="P292">
        <f t="shared" si="24"/>
        <v>7.7861004962118097E-5</v>
      </c>
      <c r="Q292">
        <f t="shared" si="24"/>
        <v>1.6251934168123193E-3</v>
      </c>
      <c r="R292">
        <f t="shared" si="24"/>
        <v>5.5981295491173318E-3</v>
      </c>
    </row>
    <row r="293" spans="1:18" x14ac:dyDescent="0.25">
      <c r="A293" s="27">
        <v>42486</v>
      </c>
      <c r="B293">
        <v>87.629997000000003</v>
      </c>
      <c r="C293">
        <v>165.83999600000001</v>
      </c>
      <c r="D293">
        <v>104.349998</v>
      </c>
      <c r="E293">
        <v>616.88000499999998</v>
      </c>
      <c r="F293">
        <v>253.740005</v>
      </c>
      <c r="H293">
        <f t="shared" ref="H293:L308" si="25">LN(B293/B273)</f>
        <v>3.6016881722190815E-2</v>
      </c>
      <c r="I293">
        <f t="shared" si="25"/>
        <v>6.7404803879984238E-2</v>
      </c>
      <c r="J293">
        <f t="shared" si="25"/>
        <v>-3.1413251539475578E-2</v>
      </c>
      <c r="K293">
        <f t="shared" si="25"/>
        <v>3.8030947540841756E-2</v>
      </c>
      <c r="L293">
        <f t="shared" si="25"/>
        <v>9.7665752051497495E-2</v>
      </c>
      <c r="N293">
        <f t="shared" si="24"/>
        <v>1.484730092718213E-3</v>
      </c>
      <c r="O293">
        <f t="shared" si="24"/>
        <v>3.4498268731261313E-3</v>
      </c>
      <c r="P293">
        <f t="shared" si="24"/>
        <v>1.5359239730203314E-3</v>
      </c>
      <c r="Q293">
        <f t="shared" si="24"/>
        <v>2.1866692072331839E-6</v>
      </c>
      <c r="R293">
        <f t="shared" si="24"/>
        <v>6.8858314953495012E-3</v>
      </c>
    </row>
    <row r="294" spans="1:18" x14ac:dyDescent="0.25">
      <c r="A294" s="27">
        <v>42487</v>
      </c>
      <c r="B294">
        <v>88.459998999999996</v>
      </c>
      <c r="C294">
        <v>166.91999799999999</v>
      </c>
      <c r="D294">
        <v>97.82</v>
      </c>
      <c r="E294">
        <v>606.57000700000003</v>
      </c>
      <c r="F294">
        <v>251.470001</v>
      </c>
      <c r="H294">
        <f t="shared" si="25"/>
        <v>4.556230388233827E-2</v>
      </c>
      <c r="I294">
        <f t="shared" si="25"/>
        <v>6.4458633761356118E-2</v>
      </c>
      <c r="J294">
        <f t="shared" si="25"/>
        <v>-0.11334327102882862</v>
      </c>
      <c r="K294">
        <f t="shared" si="25"/>
        <v>1.307621131136873E-2</v>
      </c>
      <c r="L294">
        <f t="shared" si="25"/>
        <v>0.10285838797861377</v>
      </c>
      <c r="N294">
        <f t="shared" si="24"/>
        <v>2.3114573232042462E-3</v>
      </c>
      <c r="O294">
        <f t="shared" si="24"/>
        <v>3.1124188509811415E-3</v>
      </c>
      <c r="P294">
        <f t="shared" si="24"/>
        <v>1.4670268886860641E-2</v>
      </c>
      <c r="Q294">
        <f t="shared" si="24"/>
        <v>5.5112244310644772E-4</v>
      </c>
      <c r="R294">
        <f t="shared" si="24"/>
        <v>7.7745742767206813E-3</v>
      </c>
    </row>
    <row r="295" spans="1:18" x14ac:dyDescent="0.25">
      <c r="A295" s="27">
        <v>42488</v>
      </c>
      <c r="B295">
        <v>88.029999000000004</v>
      </c>
      <c r="C295">
        <v>164.28999300000001</v>
      </c>
      <c r="D295">
        <v>94.830001999999993</v>
      </c>
      <c r="E295">
        <v>602</v>
      </c>
      <c r="F295">
        <v>247.71000699999999</v>
      </c>
      <c r="H295">
        <f t="shared" si="25"/>
        <v>5.1753806254601312E-2</v>
      </c>
      <c r="I295">
        <f t="shared" si="25"/>
        <v>4.5514733092946152E-2</v>
      </c>
      <c r="J295">
        <f t="shared" si="25"/>
        <v>-0.13917028056490466</v>
      </c>
      <c r="K295">
        <f t="shared" si="25"/>
        <v>1.3984345013364817E-2</v>
      </c>
      <c r="L295">
        <f t="shared" si="25"/>
        <v>7.5179909357972682E-2</v>
      </c>
      <c r="N295">
        <f t="shared" si="24"/>
        <v>2.9451373928498052E-3</v>
      </c>
      <c r="O295">
        <f t="shared" si="24"/>
        <v>1.3575655253072628E-3</v>
      </c>
      <c r="P295">
        <f t="shared" si="24"/>
        <v>2.159368383437062E-2</v>
      </c>
      <c r="Q295">
        <f t="shared" si="24"/>
        <v>5.0930846149181567E-4</v>
      </c>
      <c r="R295">
        <f t="shared" si="24"/>
        <v>3.6596532201183612E-3</v>
      </c>
    </row>
    <row r="296" spans="1:18" x14ac:dyDescent="0.25">
      <c r="A296" s="27">
        <v>42489</v>
      </c>
      <c r="B296">
        <v>88.400002000000001</v>
      </c>
      <c r="C296">
        <v>164.11000100000001</v>
      </c>
      <c r="D296">
        <v>93.739998</v>
      </c>
      <c r="E296">
        <v>659.59002699999996</v>
      </c>
      <c r="F296">
        <v>240.759995</v>
      </c>
      <c r="H296">
        <f t="shared" si="25"/>
        <v>6.3513440400762136E-2</v>
      </c>
      <c r="I296">
        <f t="shared" si="25"/>
        <v>2.6488715039420328E-2</v>
      </c>
      <c r="J296">
        <f t="shared" si="25"/>
        <v>-0.15986446322660319</v>
      </c>
      <c r="K296">
        <f t="shared" si="25"/>
        <v>9.7191945803553864E-2</v>
      </c>
      <c r="L296">
        <f t="shared" si="25"/>
        <v>1.32540836870291E-2</v>
      </c>
      <c r="N296">
        <f t="shared" si="24"/>
        <v>4.3597963829460707E-3</v>
      </c>
      <c r="O296">
        <f t="shared" si="24"/>
        <v>3.1752167940089852E-4</v>
      </c>
      <c r="P296">
        <f t="shared" si="24"/>
        <v>2.810386619068337E-2</v>
      </c>
      <c r="Q296">
        <f t="shared" si="24"/>
        <v>3.6771777425537249E-3</v>
      </c>
      <c r="R296">
        <f t="shared" si="24"/>
        <v>2.0470682746683507E-6</v>
      </c>
    </row>
    <row r="297" spans="1:18" x14ac:dyDescent="0.25">
      <c r="A297" s="27">
        <v>42492</v>
      </c>
      <c r="B297">
        <v>89.129997000000003</v>
      </c>
      <c r="C297">
        <v>166.179993</v>
      </c>
      <c r="D297">
        <v>93.639999000000003</v>
      </c>
      <c r="E297">
        <v>683.84997599999997</v>
      </c>
      <c r="F297">
        <v>241.800003</v>
      </c>
      <c r="H297">
        <f t="shared" si="25"/>
        <v>6.9329433394065609E-2</v>
      </c>
      <c r="I297">
        <f t="shared" si="25"/>
        <v>5.1933194491110522E-2</v>
      </c>
      <c r="J297">
        <f t="shared" si="25"/>
        <v>-0.17115309350041508</v>
      </c>
      <c r="K297">
        <f t="shared" si="25"/>
        <v>0.14222380445969468</v>
      </c>
      <c r="L297">
        <f t="shared" si="25"/>
        <v>-2.1236919634538567E-2</v>
      </c>
      <c r="N297">
        <f t="shared" si="24"/>
        <v>5.1616677011651858E-3</v>
      </c>
      <c r="O297">
        <f t="shared" si="24"/>
        <v>1.8717405958264797E-3</v>
      </c>
      <c r="P297">
        <f t="shared" si="24"/>
        <v>3.2016198229444084E-2</v>
      </c>
      <c r="Q297">
        <f t="shared" si="24"/>
        <v>1.1166486196693881E-2</v>
      </c>
      <c r="R297">
        <f t="shared" si="24"/>
        <v>1.2903729319270697E-3</v>
      </c>
    </row>
    <row r="298" spans="1:18" x14ac:dyDescent="0.25">
      <c r="A298" s="27">
        <v>42493</v>
      </c>
      <c r="B298">
        <v>88.110000999999997</v>
      </c>
      <c r="C298">
        <v>163.13999899999999</v>
      </c>
      <c r="D298">
        <v>95.18</v>
      </c>
      <c r="E298">
        <v>671.32000700000003</v>
      </c>
      <c r="F298">
        <v>232.320007</v>
      </c>
      <c r="H298">
        <f t="shared" si="25"/>
        <v>6.9309108228016308E-2</v>
      </c>
      <c r="I298">
        <f t="shared" si="25"/>
        <v>4.8928047281208531E-2</v>
      </c>
      <c r="J298">
        <f t="shared" si="25"/>
        <v>-0.14298174570337965</v>
      </c>
      <c r="K298">
        <f t="shared" si="25"/>
        <v>0.13568723938313507</v>
      </c>
      <c r="L298">
        <f t="shared" si="25"/>
        <v>-9.498922806718707E-2</v>
      </c>
      <c r="N298">
        <f t="shared" si="24"/>
        <v>5.158747601444076E-3</v>
      </c>
      <c r="O298">
        <f t="shared" si="24"/>
        <v>1.6207444269722554E-3</v>
      </c>
      <c r="P298">
        <f t="shared" si="24"/>
        <v>2.2728384658528087E-2</v>
      </c>
      <c r="Q298">
        <f t="shared" si="24"/>
        <v>9.8277543519760917E-3</v>
      </c>
      <c r="R298">
        <f t="shared" si="24"/>
        <v>1.202840156266286E-2</v>
      </c>
    </row>
    <row r="299" spans="1:18" x14ac:dyDescent="0.25">
      <c r="A299" s="27">
        <v>42494</v>
      </c>
      <c r="B299">
        <v>87.940002000000007</v>
      </c>
      <c r="C299">
        <v>160.070007</v>
      </c>
      <c r="D299">
        <v>94.190002000000007</v>
      </c>
      <c r="E299">
        <v>670.90002400000003</v>
      </c>
      <c r="F299">
        <v>222.55999800000001</v>
      </c>
      <c r="H299">
        <f t="shared" si="25"/>
        <v>5.4086220515347505E-2</v>
      </c>
      <c r="I299">
        <f t="shared" si="25"/>
        <v>3.0961077718511431E-2</v>
      </c>
      <c r="J299">
        <f t="shared" si="25"/>
        <v>-0.16385572692591721</v>
      </c>
      <c r="K299">
        <f t="shared" si="25"/>
        <v>0.10822977526110705</v>
      </c>
      <c r="L299">
        <f t="shared" si="25"/>
        <v>-0.17611680679928665</v>
      </c>
      <c r="N299">
        <f t="shared" si="24"/>
        <v>3.2037336882585177E-3</v>
      </c>
      <c r="O299">
        <f t="shared" si="24"/>
        <v>4.9691100294857059E-4</v>
      </c>
      <c r="P299">
        <f t="shared" si="24"/>
        <v>2.9458003854411437E-2</v>
      </c>
      <c r="Q299">
        <f t="shared" si="24"/>
        <v>5.1376735795230812E-3</v>
      </c>
      <c r="R299">
        <f t="shared" si="24"/>
        <v>3.6405269041105241E-2</v>
      </c>
    </row>
    <row r="300" spans="1:18" x14ac:dyDescent="0.25">
      <c r="A300" s="27">
        <v>42495</v>
      </c>
      <c r="B300">
        <v>88.040001000000004</v>
      </c>
      <c r="C300">
        <v>159.529999</v>
      </c>
      <c r="D300">
        <v>93.239998</v>
      </c>
      <c r="E300">
        <v>659.09002699999996</v>
      </c>
      <c r="F300">
        <v>211.529999</v>
      </c>
      <c r="H300">
        <f t="shared" si="25"/>
        <v>6.656993864255048E-2</v>
      </c>
      <c r="I300">
        <f t="shared" si="25"/>
        <v>5.8867060783394771E-2</v>
      </c>
      <c r="J300">
        <f t="shared" si="25"/>
        <v>-0.15194198513091736</v>
      </c>
      <c r="K300">
        <f t="shared" si="25"/>
        <v>0.10831681532028026</v>
      </c>
      <c r="L300">
        <f t="shared" si="25"/>
        <v>-0.1954872113481648</v>
      </c>
      <c r="N300">
        <f t="shared" si="24"/>
        <v>4.7727721067683162E-3</v>
      </c>
      <c r="O300">
        <f t="shared" si="24"/>
        <v>2.5197873751783336E-3</v>
      </c>
      <c r="P300">
        <f t="shared" si="24"/>
        <v>2.55103504740492E-2</v>
      </c>
      <c r="Q300">
        <f t="shared" si="24"/>
        <v>5.1501587948028539E-3</v>
      </c>
      <c r="R300">
        <f t="shared" si="24"/>
        <v>4.4172291850602473E-2</v>
      </c>
    </row>
    <row r="301" spans="1:18" x14ac:dyDescent="0.25">
      <c r="A301" s="27">
        <v>42496</v>
      </c>
      <c r="B301">
        <v>88.510002</v>
      </c>
      <c r="C301">
        <v>158.85000600000001</v>
      </c>
      <c r="D301">
        <v>92.720000999999996</v>
      </c>
      <c r="E301">
        <v>673.95001200000002</v>
      </c>
      <c r="F301">
        <v>214.929993</v>
      </c>
      <c r="H301">
        <f t="shared" si="25"/>
        <v>6.1748041682550013E-2</v>
      </c>
      <c r="I301">
        <f t="shared" si="25"/>
        <v>5.5460184435484228E-2</v>
      </c>
      <c r="J301">
        <f t="shared" si="25"/>
        <v>-0.1586395681187949</v>
      </c>
      <c r="K301">
        <f t="shared" si="25"/>
        <v>0.12526707178902668</v>
      </c>
      <c r="L301">
        <f t="shared" si="25"/>
        <v>-0.15142854551128351</v>
      </c>
      <c r="N301">
        <f t="shared" si="24"/>
        <v>4.1297788594741114E-3</v>
      </c>
      <c r="O301">
        <f t="shared" si="24"/>
        <v>2.1893609413797498E-3</v>
      </c>
      <c r="P301">
        <f t="shared" si="24"/>
        <v>2.7694678637215264E-2</v>
      </c>
      <c r="Q301">
        <f t="shared" si="24"/>
        <v>7.8703269717697501E-3</v>
      </c>
      <c r="R301">
        <f t="shared" si="24"/>
        <v>2.7593657385610339E-2</v>
      </c>
    </row>
    <row r="302" spans="1:18" x14ac:dyDescent="0.25">
      <c r="A302" s="27">
        <v>42499</v>
      </c>
      <c r="B302">
        <v>88.57</v>
      </c>
      <c r="C302">
        <v>157.509995</v>
      </c>
      <c r="D302">
        <v>92.790001000000004</v>
      </c>
      <c r="E302">
        <v>679.75</v>
      </c>
      <c r="F302">
        <v>208.91999799999999</v>
      </c>
      <c r="H302">
        <f t="shared" si="25"/>
        <v>6.1104583428720396E-2</v>
      </c>
      <c r="I302">
        <f t="shared" si="25"/>
        <v>3.4293490852948867E-2</v>
      </c>
      <c r="J302">
        <f t="shared" si="25"/>
        <v>-0.16119243797613658</v>
      </c>
      <c r="K302">
        <f t="shared" si="25"/>
        <v>0.13160188475575796</v>
      </c>
      <c r="L302">
        <f t="shared" si="25"/>
        <v>-0.17918946465370467</v>
      </c>
      <c r="N302">
        <f t="shared" si="24"/>
        <v>4.0474913249744712E-3</v>
      </c>
      <c r="O302">
        <f t="shared" si="24"/>
        <v>6.5658495960897354E-4</v>
      </c>
      <c r="P302">
        <f t="shared" si="24"/>
        <v>2.8550878599711435E-2</v>
      </c>
      <c r="Q302">
        <f t="shared" si="24"/>
        <v>9.0344409599447395E-3</v>
      </c>
      <c r="R302">
        <f t="shared" si="24"/>
        <v>3.7587246634723986E-2</v>
      </c>
    </row>
    <row r="303" spans="1:18" x14ac:dyDescent="0.25">
      <c r="A303" s="27">
        <v>42500</v>
      </c>
      <c r="B303">
        <v>89.989998</v>
      </c>
      <c r="C303">
        <v>161.41999799999999</v>
      </c>
      <c r="D303">
        <v>93.419998000000007</v>
      </c>
      <c r="E303">
        <v>703.07000700000003</v>
      </c>
      <c r="F303">
        <v>208.69000199999999</v>
      </c>
      <c r="H303">
        <f t="shared" si="25"/>
        <v>6.4723745539917305E-2</v>
      </c>
      <c r="I303">
        <f t="shared" si="25"/>
        <v>4.5046098383997146E-2</v>
      </c>
      <c r="J303">
        <f t="shared" si="25"/>
        <v>-0.16736697150606442</v>
      </c>
      <c r="K303">
        <f t="shared" si="25"/>
        <v>0.15325741754288338</v>
      </c>
      <c r="L303">
        <f t="shared" si="25"/>
        <v>-0.17185279758432231</v>
      </c>
      <c r="N303">
        <f t="shared" si="24"/>
        <v>4.5210911025884148E-3</v>
      </c>
      <c r="O303">
        <f t="shared" si="24"/>
        <v>1.3232513058221594E-3</v>
      </c>
      <c r="P303">
        <f t="shared" si="24"/>
        <v>3.0675625971913537E-2</v>
      </c>
      <c r="Q303">
        <f t="shared" si="24"/>
        <v>1.3620105822188288E-2</v>
      </c>
      <c r="R303">
        <f t="shared" si="24"/>
        <v>3.4796290841474606E-2</v>
      </c>
    </row>
    <row r="304" spans="1:18" x14ac:dyDescent="0.25">
      <c r="A304" s="27">
        <v>42501</v>
      </c>
      <c r="B304">
        <v>88.809997999999993</v>
      </c>
      <c r="C304">
        <v>159.41999799999999</v>
      </c>
      <c r="D304">
        <v>92.510002</v>
      </c>
      <c r="E304">
        <v>713.22997999999995</v>
      </c>
      <c r="F304">
        <v>208.96000699999999</v>
      </c>
      <c r="H304">
        <f t="shared" si="25"/>
        <v>4.5849956354217992E-2</v>
      </c>
      <c r="I304">
        <f t="shared" si="25"/>
        <v>-2.6936965867393392E-3</v>
      </c>
      <c r="J304">
        <f t="shared" si="25"/>
        <v>-0.19153919091478011</v>
      </c>
      <c r="K304">
        <f t="shared" si="25"/>
        <v>0.14847436757493396</v>
      </c>
      <c r="L304">
        <f t="shared" si="25"/>
        <v>-0.19727582371991376</v>
      </c>
      <c r="N304">
        <f t="shared" si="24"/>
        <v>2.3391993582928009E-3</v>
      </c>
      <c r="O304">
        <f t="shared" si="24"/>
        <v>1.291239872875258E-4</v>
      </c>
      <c r="P304">
        <f t="shared" si="24"/>
        <v>3.9727188880556243E-2</v>
      </c>
      <c r="Q304">
        <f t="shared" si="24"/>
        <v>1.2526569696257818E-2</v>
      </c>
      <c r="R304">
        <f t="shared" si="24"/>
        <v>4.4927323653103209E-2</v>
      </c>
    </row>
    <row r="305" spans="1:18" x14ac:dyDescent="0.25">
      <c r="A305" s="27">
        <v>42502</v>
      </c>
      <c r="B305">
        <v>89.669998000000007</v>
      </c>
      <c r="C305">
        <v>158.070007</v>
      </c>
      <c r="D305">
        <v>90.339995999999999</v>
      </c>
      <c r="E305">
        <v>717.92999299999997</v>
      </c>
      <c r="F305">
        <v>207.279999</v>
      </c>
      <c r="H305">
        <f t="shared" si="25"/>
        <v>4.8438915496425004E-2</v>
      </c>
      <c r="I305">
        <f t="shared" si="25"/>
        <v>-1.7807210156193982E-2</v>
      </c>
      <c r="J305">
        <f t="shared" si="25"/>
        <v>-0.21581102628761892</v>
      </c>
      <c r="K305">
        <f t="shared" si="25"/>
        <v>0.14544363712072716</v>
      </c>
      <c r="L305">
        <f t="shared" si="25"/>
        <v>-0.19480285011869775</v>
      </c>
      <c r="N305">
        <f t="shared" si="24"/>
        <v>2.5963334844593265E-3</v>
      </c>
      <c r="O305">
        <f t="shared" si="24"/>
        <v>7.0102025969984052E-4</v>
      </c>
      <c r="P305">
        <f t="shared" si="24"/>
        <v>4.9991880244162804E-2</v>
      </c>
      <c r="Q305">
        <f t="shared" si="24"/>
        <v>1.1857343231210479E-2</v>
      </c>
      <c r="R305">
        <f t="shared" si="24"/>
        <v>4.3885092991751362E-2</v>
      </c>
    </row>
    <row r="306" spans="1:18" x14ac:dyDescent="0.25">
      <c r="A306" s="27">
        <v>42503</v>
      </c>
      <c r="B306">
        <v>88.660004000000001</v>
      </c>
      <c r="C306">
        <v>155.33999600000001</v>
      </c>
      <c r="D306">
        <v>90.519997000000004</v>
      </c>
      <c r="E306">
        <v>709.919983</v>
      </c>
      <c r="F306">
        <v>207.61000100000001</v>
      </c>
      <c r="H306">
        <f t="shared" si="25"/>
        <v>4.2510609648771201E-2</v>
      </c>
      <c r="I306">
        <f t="shared" si="25"/>
        <v>-2.02645563141098E-2</v>
      </c>
      <c r="J306">
        <f t="shared" si="25"/>
        <v>-0.19354499300048456</v>
      </c>
      <c r="K306">
        <f t="shared" si="25"/>
        <v>0.12597760290847426</v>
      </c>
      <c r="L306">
        <f t="shared" si="25"/>
        <v>-0.20367878379870785</v>
      </c>
      <c r="N306">
        <f t="shared" si="24"/>
        <v>2.0273337835339028E-3</v>
      </c>
      <c r="O306">
        <f t="shared" si="24"/>
        <v>8.3718407237126755E-4</v>
      </c>
      <c r="P306">
        <f t="shared" si="24"/>
        <v>4.0530792250192564E-2</v>
      </c>
      <c r="Q306">
        <f t="shared" si="24"/>
        <v>7.996901168517298E-3</v>
      </c>
      <c r="R306">
        <f t="shared" si="24"/>
        <v>4.7682672907819343E-2</v>
      </c>
    </row>
    <row r="307" spans="1:18" x14ac:dyDescent="0.25">
      <c r="A307" s="27">
        <v>42506</v>
      </c>
      <c r="B307">
        <v>89.57</v>
      </c>
      <c r="C307">
        <v>155.38000500000001</v>
      </c>
      <c r="D307">
        <v>93.879997000000003</v>
      </c>
      <c r="E307">
        <v>710.65997300000004</v>
      </c>
      <c r="F307">
        <v>208.28999300000001</v>
      </c>
      <c r="H307">
        <f t="shared" si="25"/>
        <v>4.3234575056098651E-2</v>
      </c>
      <c r="I307">
        <f t="shared" si="25"/>
        <v>-2.31562439259578E-2</v>
      </c>
      <c r="J307">
        <f t="shared" si="25"/>
        <v>-0.13528747263232566</v>
      </c>
      <c r="K307">
        <f t="shared" si="25"/>
        <v>0.11201808734164558</v>
      </c>
      <c r="L307">
        <f t="shared" si="25"/>
        <v>-0.19793042830631205</v>
      </c>
      <c r="N307">
        <f t="shared" si="24"/>
        <v>2.0930523314826753E-3</v>
      </c>
      <c r="O307">
        <f t="shared" si="24"/>
        <v>1.0128828795168778E-3</v>
      </c>
      <c r="P307">
        <f t="shared" si="24"/>
        <v>2.0467619127327384E-2</v>
      </c>
      <c r="Q307">
        <f t="shared" si="24"/>
        <v>5.6950988722163426E-3</v>
      </c>
      <c r="R307">
        <f t="shared" si="24"/>
        <v>4.5205253007608276E-2</v>
      </c>
    </row>
    <row r="308" spans="1:18" x14ac:dyDescent="0.25">
      <c r="A308" s="27">
        <v>42507</v>
      </c>
      <c r="B308">
        <v>89.529999000000004</v>
      </c>
      <c r="C308">
        <v>154.64999399999999</v>
      </c>
      <c r="D308">
        <v>93.489998</v>
      </c>
      <c r="E308">
        <v>695.27002000000005</v>
      </c>
      <c r="F308">
        <v>204.66000399999999</v>
      </c>
      <c r="H308">
        <f t="shared" si="25"/>
        <v>3.7787584854373168E-2</v>
      </c>
      <c r="I308">
        <f t="shared" si="25"/>
        <v>-5.0436155696540565E-2</v>
      </c>
      <c r="J308">
        <f t="shared" si="25"/>
        <v>-0.13413293912949384</v>
      </c>
      <c r="K308">
        <f t="shared" si="25"/>
        <v>0.10191933175412393</v>
      </c>
      <c r="L308">
        <f t="shared" si="25"/>
        <v>-0.18953508607420497</v>
      </c>
      <c r="N308">
        <f t="shared" si="24"/>
        <v>1.6243236409465634E-3</v>
      </c>
      <c r="O308">
        <f t="shared" si="24"/>
        <v>3.4934876411341818E-3</v>
      </c>
      <c r="P308">
        <f t="shared" si="24"/>
        <v>2.0138605202809738E-2</v>
      </c>
      <c r="Q308">
        <f t="shared" si="24"/>
        <v>4.2728608050095944E-3</v>
      </c>
      <c r="R308">
        <f t="shared" si="24"/>
        <v>4.1705778869126166E-2</v>
      </c>
    </row>
    <row r="309" spans="1:18" x14ac:dyDescent="0.25">
      <c r="A309" s="27">
        <v>42508</v>
      </c>
      <c r="B309">
        <v>89.349997999999999</v>
      </c>
      <c r="C309">
        <v>159.94000199999999</v>
      </c>
      <c r="D309">
        <v>94.559997999999993</v>
      </c>
      <c r="E309">
        <v>697.45001200000002</v>
      </c>
      <c r="F309">
        <v>211.16999799999999</v>
      </c>
      <c r="H309">
        <f t="shared" ref="H309:L324" si="26">LN(B309/B289)</f>
        <v>2.895456299303734E-2</v>
      </c>
      <c r="I309">
        <f t="shared" si="26"/>
        <v>-4.3075263402456508E-2</v>
      </c>
      <c r="J309">
        <f t="shared" si="26"/>
        <v>-0.1248084897639105</v>
      </c>
      <c r="K309">
        <f t="shared" si="26"/>
        <v>9.6976235310736375E-2</v>
      </c>
      <c r="L309">
        <f t="shared" si="26"/>
        <v>-0.16867742784504289</v>
      </c>
      <c r="N309">
        <f t="shared" si="24"/>
        <v>9.9035314615125887E-4</v>
      </c>
      <c r="O309">
        <f t="shared" si="24"/>
        <v>2.6775285113741993E-3</v>
      </c>
      <c r="P309">
        <f t="shared" si="24"/>
        <v>1.7579075017141343E-2</v>
      </c>
      <c r="Q309">
        <f t="shared" si="24"/>
        <v>3.651063018326075E-3</v>
      </c>
      <c r="R309">
        <f t="shared" si="24"/>
        <v>3.3621721864897244E-2</v>
      </c>
    </row>
    <row r="310" spans="1:18" x14ac:dyDescent="0.25">
      <c r="A310" s="27">
        <v>42509</v>
      </c>
      <c r="B310">
        <v>90.110000999999997</v>
      </c>
      <c r="C310">
        <v>154.699997</v>
      </c>
      <c r="D310">
        <v>94.199996999999996</v>
      </c>
      <c r="E310">
        <v>698.52002000000005</v>
      </c>
      <c r="F310">
        <v>215.21000699999999</v>
      </c>
      <c r="H310">
        <f t="shared" si="26"/>
        <v>3.7539738166275177E-2</v>
      </c>
      <c r="I310">
        <f t="shared" si="26"/>
        <v>-6.6395293799007188E-2</v>
      </c>
      <c r="J310">
        <f t="shared" si="26"/>
        <v>-0.11773589488819454</v>
      </c>
      <c r="K310">
        <f t="shared" si="26"/>
        <v>0.10165797716239564</v>
      </c>
      <c r="L310">
        <f t="shared" si="26"/>
        <v>-0.14298306151214174</v>
      </c>
      <c r="N310">
        <f t="shared" si="24"/>
        <v>1.6044071890167326E-3</v>
      </c>
      <c r="O310">
        <f t="shared" si="24"/>
        <v>5.6347348325665606E-3</v>
      </c>
      <c r="P310">
        <f t="shared" si="24"/>
        <v>1.5753641013627556E-2</v>
      </c>
      <c r="Q310">
        <f t="shared" si="24"/>
        <v>4.2387611156011872E-3</v>
      </c>
      <c r="R310">
        <f t="shared" si="24"/>
        <v>2.4859167679398806E-2</v>
      </c>
    </row>
    <row r="311" spans="1:18" x14ac:dyDescent="0.25">
      <c r="A311" s="27">
        <v>42510</v>
      </c>
      <c r="B311">
        <v>89.739998</v>
      </c>
      <c r="C311">
        <v>154.509995</v>
      </c>
      <c r="D311">
        <v>95.220000999999996</v>
      </c>
      <c r="E311">
        <v>702.79998799999998</v>
      </c>
      <c r="F311">
        <v>220.279999</v>
      </c>
      <c r="H311">
        <f t="shared" si="26"/>
        <v>2.4934997941539035E-2</v>
      </c>
      <c r="I311">
        <f t="shared" si="26"/>
        <v>-7.6236897993771827E-2</v>
      </c>
      <c r="J311">
        <f t="shared" si="26"/>
        <v>-0.10422564594570194</v>
      </c>
      <c r="K311">
        <f t="shared" si="26"/>
        <v>0.12454673459372108</v>
      </c>
      <c r="L311">
        <f t="shared" si="26"/>
        <v>-0.1414500705013931</v>
      </c>
      <c r="N311">
        <f t="shared" si="24"/>
        <v>7.535196153900625E-4</v>
      </c>
      <c r="O311">
        <f t="shared" si="24"/>
        <v>7.2091095009522389E-3</v>
      </c>
      <c r="P311">
        <f t="shared" si="24"/>
        <v>1.2544730327879566E-2</v>
      </c>
      <c r="Q311">
        <f t="shared" si="24"/>
        <v>7.7430366258101763E-3</v>
      </c>
      <c r="R311">
        <f t="shared" si="24"/>
        <v>2.4378110784454763E-2</v>
      </c>
    </row>
    <row r="312" spans="1:18" x14ac:dyDescent="0.25">
      <c r="A312" s="27">
        <v>42513</v>
      </c>
      <c r="B312">
        <v>89.599997999999999</v>
      </c>
      <c r="C312">
        <v>155.449997</v>
      </c>
      <c r="D312">
        <v>96.43</v>
      </c>
      <c r="E312">
        <v>696.75</v>
      </c>
      <c r="F312">
        <v>216.220001</v>
      </c>
      <c r="H312">
        <f t="shared" si="26"/>
        <v>2.5661228332177308E-2</v>
      </c>
      <c r="I312">
        <f t="shared" si="26"/>
        <v>-6.0166638304615855E-2</v>
      </c>
      <c r="J312">
        <f t="shared" si="26"/>
        <v>-8.5904627328163341E-2</v>
      </c>
      <c r="K312">
        <f t="shared" si="26"/>
        <v>0.10675683830654582</v>
      </c>
      <c r="L312">
        <f t="shared" si="26"/>
        <v>-0.15241816188164298</v>
      </c>
      <c r="N312">
        <f t="shared" si="24"/>
        <v>7.9391752722680301E-4</v>
      </c>
      <c r="O312">
        <f t="shared" si="24"/>
        <v>4.7384245415853744E-3</v>
      </c>
      <c r="P312">
        <f t="shared" si="24"/>
        <v>8.7763624150571807E-3</v>
      </c>
      <c r="Q312">
        <f t="shared" si="24"/>
        <v>4.9286900489481601E-3</v>
      </c>
      <c r="R312">
        <f t="shared" si="24"/>
        <v>2.7923413780661016E-2</v>
      </c>
    </row>
    <row r="313" spans="1:18" x14ac:dyDescent="0.25">
      <c r="A313" s="27">
        <v>42514</v>
      </c>
      <c r="B313">
        <v>89.669998000000007</v>
      </c>
      <c r="C313">
        <v>157.58999600000001</v>
      </c>
      <c r="D313">
        <v>97.900002000000001</v>
      </c>
      <c r="E313">
        <v>704.20001200000002</v>
      </c>
      <c r="F313">
        <v>217.91000399999999</v>
      </c>
      <c r="H313">
        <f t="shared" si="26"/>
        <v>2.3012871827044722E-2</v>
      </c>
      <c r="I313">
        <f t="shared" si="26"/>
        <v>-5.1026745756232117E-2</v>
      </c>
      <c r="J313">
        <f t="shared" si="26"/>
        <v>-6.3804044391468445E-2</v>
      </c>
      <c r="K313">
        <f t="shared" si="26"/>
        <v>0.13238790013155619</v>
      </c>
      <c r="L313">
        <f t="shared" si="26"/>
        <v>-0.15222798855263014</v>
      </c>
      <c r="N313">
        <f t="shared" si="24"/>
        <v>6.5168826204345734E-4</v>
      </c>
      <c r="O313">
        <f t="shared" si="24"/>
        <v>3.5636509541908789E-3</v>
      </c>
      <c r="P313">
        <f t="shared" si="24"/>
        <v>5.1239338752183654E-3</v>
      </c>
      <c r="Q313">
        <f t="shared" si="24"/>
        <v>9.1844797941490093E-3</v>
      </c>
      <c r="R313">
        <f t="shared" si="24"/>
        <v>2.7859892877626601E-2</v>
      </c>
    </row>
    <row r="314" spans="1:18" x14ac:dyDescent="0.25">
      <c r="A314" s="27">
        <v>42515</v>
      </c>
      <c r="B314">
        <v>90.260002</v>
      </c>
      <c r="C314">
        <v>161.25</v>
      </c>
      <c r="D314">
        <v>99.620002999999997</v>
      </c>
      <c r="E314">
        <v>708.34997599999997</v>
      </c>
      <c r="F314">
        <v>219.58000200000001</v>
      </c>
      <c r="H314">
        <f t="shared" si="26"/>
        <v>2.0143955421428376E-2</v>
      </c>
      <c r="I314">
        <f t="shared" si="26"/>
        <v>-3.4558688065682144E-2</v>
      </c>
      <c r="J314">
        <f t="shared" si="26"/>
        <v>1.8233922648360719E-2</v>
      </c>
      <c r="K314">
        <f t="shared" si="26"/>
        <v>0.15511813835618415</v>
      </c>
      <c r="L314">
        <f t="shared" si="26"/>
        <v>-0.13560706219235558</v>
      </c>
      <c r="N314">
        <f t="shared" si="24"/>
        <v>5.134424822124577E-4</v>
      </c>
      <c r="O314">
        <f t="shared" si="24"/>
        <v>1.8686829031774029E-3</v>
      </c>
      <c r="P314">
        <f t="shared" si="24"/>
        <v>1.0933438220224302E-4</v>
      </c>
      <c r="Q314">
        <f t="shared" si="24"/>
        <v>1.4057879727177633E-2</v>
      </c>
      <c r="R314">
        <f t="shared" si="24"/>
        <v>2.258765635279332E-2</v>
      </c>
    </row>
    <row r="315" spans="1:18" x14ac:dyDescent="0.25">
      <c r="A315" s="27">
        <v>42516</v>
      </c>
      <c r="B315">
        <v>89.800003000000004</v>
      </c>
      <c r="C315">
        <v>159.220001</v>
      </c>
      <c r="D315">
        <v>100.410004</v>
      </c>
      <c r="E315">
        <v>714.90997300000004</v>
      </c>
      <c r="F315">
        <v>225.11999499999999</v>
      </c>
      <c r="H315">
        <f t="shared" si="26"/>
        <v>1.9907354602674777E-2</v>
      </c>
      <c r="I315">
        <f t="shared" si="26"/>
        <v>-3.1346216369610359E-2</v>
      </c>
      <c r="J315">
        <f t="shared" si="26"/>
        <v>5.7176007742005756E-2</v>
      </c>
      <c r="K315">
        <f t="shared" si="26"/>
        <v>0.17189917756950746</v>
      </c>
      <c r="L315">
        <f t="shared" si="26"/>
        <v>-9.5625164200595539E-2</v>
      </c>
      <c r="N315">
        <f t="shared" si="24"/>
        <v>5.0277605885371435E-4</v>
      </c>
      <c r="O315">
        <f t="shared" si="24"/>
        <v>1.6012637213955159E-3</v>
      </c>
      <c r="P315">
        <f t="shared" si="24"/>
        <v>2.4402012648542244E-3</v>
      </c>
      <c r="Q315">
        <f t="shared" si="24"/>
        <v>1.831880204145743E-2</v>
      </c>
      <c r="R315">
        <f t="shared" si="24"/>
        <v>1.216829738505801E-2</v>
      </c>
    </row>
    <row r="316" spans="1:18" x14ac:dyDescent="0.25">
      <c r="A316" s="27">
        <v>42517</v>
      </c>
      <c r="B316">
        <v>90.010002</v>
      </c>
      <c r="C316">
        <v>159.529999</v>
      </c>
      <c r="D316">
        <v>100.349998</v>
      </c>
      <c r="E316">
        <v>712.23999000000003</v>
      </c>
      <c r="F316">
        <v>223.03999300000001</v>
      </c>
      <c r="H316">
        <f t="shared" si="26"/>
        <v>1.8048805220715104E-2</v>
      </c>
      <c r="I316">
        <f t="shared" si="26"/>
        <v>-2.8304954740517741E-2</v>
      </c>
      <c r="J316">
        <f t="shared" si="26"/>
        <v>6.8139084153152188E-2</v>
      </c>
      <c r="K316">
        <f t="shared" si="26"/>
        <v>7.6796448423623001E-2</v>
      </c>
      <c r="L316">
        <f t="shared" si="26"/>
        <v>-7.644946972434688E-2</v>
      </c>
      <c r="N316">
        <f t="shared" si="24"/>
        <v>4.2288299160933958E-4</v>
      </c>
      <c r="O316">
        <f t="shared" si="24"/>
        <v>1.3671159996446055E-3</v>
      </c>
      <c r="P316">
        <f t="shared" si="24"/>
        <v>3.643507030861767E-3</v>
      </c>
      <c r="Q316">
        <f t="shared" si="24"/>
        <v>1.6195988485629914E-3</v>
      </c>
      <c r="R316">
        <f t="shared" si="24"/>
        <v>8.3054627049669282E-3</v>
      </c>
    </row>
    <row r="317" spans="1:18" x14ac:dyDescent="0.25">
      <c r="A317" s="27">
        <v>42521</v>
      </c>
      <c r="B317">
        <v>89.019997000000004</v>
      </c>
      <c r="C317">
        <v>159.479996</v>
      </c>
      <c r="D317">
        <v>99.860000999999997</v>
      </c>
      <c r="E317">
        <v>722.78997800000002</v>
      </c>
      <c r="F317">
        <v>223.229996</v>
      </c>
      <c r="H317">
        <f t="shared" si="26"/>
        <v>-1.2349145965089418E-3</v>
      </c>
      <c r="I317">
        <f t="shared" si="26"/>
        <v>-4.1152998682196171E-2</v>
      </c>
      <c r="J317">
        <f t="shared" si="26"/>
        <v>6.4311583142969767E-2</v>
      </c>
      <c r="K317">
        <f t="shared" si="26"/>
        <v>5.5380132866836171E-2</v>
      </c>
      <c r="L317">
        <f t="shared" si="26"/>
        <v>-7.9908338429099238E-2</v>
      </c>
      <c r="N317">
        <f t="shared" si="24"/>
        <v>1.6394221521299501E-6</v>
      </c>
      <c r="O317">
        <f t="shared" si="24"/>
        <v>2.482289050591563E-3</v>
      </c>
      <c r="P317">
        <f t="shared" si="24"/>
        <v>3.1960896219257349E-3</v>
      </c>
      <c r="Q317">
        <f t="shared" si="24"/>
        <v>3.5449073668043871E-4</v>
      </c>
      <c r="R317">
        <f t="shared" si="24"/>
        <v>8.947869712588671E-3</v>
      </c>
    </row>
    <row r="318" spans="1:18" x14ac:dyDescent="0.25">
      <c r="A318" s="27">
        <v>42522</v>
      </c>
      <c r="B318">
        <v>89.239998</v>
      </c>
      <c r="C318">
        <v>159.970001</v>
      </c>
      <c r="D318">
        <v>98.459998999999996</v>
      </c>
      <c r="E318">
        <v>719.44000200000005</v>
      </c>
      <c r="F318">
        <v>219.55999800000001</v>
      </c>
      <c r="H318">
        <f t="shared" si="26"/>
        <v>1.274330192476897E-2</v>
      </c>
      <c r="I318">
        <f t="shared" si="26"/>
        <v>-1.9622417838053272E-2</v>
      </c>
      <c r="J318">
        <f t="shared" si="26"/>
        <v>3.3880528480681363E-2</v>
      </c>
      <c r="K318">
        <f t="shared" si="26"/>
        <v>6.9227200519003496E-2</v>
      </c>
      <c r="L318">
        <f t="shared" si="26"/>
        <v>-5.6490227194723699E-2</v>
      </c>
      <c r="N318">
        <f t="shared" si="24"/>
        <v>2.3282535421548044E-4</v>
      </c>
      <c r="O318">
        <f t="shared" si="24"/>
        <v>8.0043697361057038E-4</v>
      </c>
      <c r="P318">
        <f t="shared" si="24"/>
        <v>6.8136212354713652E-4</v>
      </c>
      <c r="Q318">
        <f t="shared" si="24"/>
        <v>1.0676551046864976E-3</v>
      </c>
      <c r="R318">
        <f t="shared" si="24"/>
        <v>5.0658904213730944E-3</v>
      </c>
    </row>
    <row r="319" spans="1:18" x14ac:dyDescent="0.25">
      <c r="A319" s="27">
        <v>42523</v>
      </c>
      <c r="B319">
        <v>88.529999000000004</v>
      </c>
      <c r="C319">
        <v>159.279999</v>
      </c>
      <c r="D319">
        <v>97.720000999999996</v>
      </c>
      <c r="E319">
        <v>728.23999000000003</v>
      </c>
      <c r="F319">
        <v>218.96000699999999</v>
      </c>
      <c r="H319">
        <f t="shared" si="26"/>
        <v>6.6866798319086011E-3</v>
      </c>
      <c r="I319">
        <f t="shared" si="26"/>
        <v>-4.9476098117842253E-3</v>
      </c>
      <c r="J319">
        <f t="shared" si="26"/>
        <v>3.6792216554457031E-2</v>
      </c>
      <c r="K319">
        <f t="shared" si="26"/>
        <v>8.2010520123612193E-2</v>
      </c>
      <c r="L319">
        <f t="shared" si="26"/>
        <v>-1.6307622487059494E-2</v>
      </c>
      <c r="N319">
        <f t="shared" si="24"/>
        <v>8.4676687030438576E-5</v>
      </c>
      <c r="O319">
        <f t="shared" si="24"/>
        <v>1.8542777748243347E-4</v>
      </c>
      <c r="P319">
        <f t="shared" si="24"/>
        <v>8.4184713823000075E-4</v>
      </c>
      <c r="Q319">
        <f t="shared" si="24"/>
        <v>2.066458097400894E-3</v>
      </c>
      <c r="R319">
        <f t="shared" si="24"/>
        <v>9.6053283168534293E-4</v>
      </c>
    </row>
    <row r="320" spans="1:18" x14ac:dyDescent="0.25">
      <c r="A320" s="27">
        <v>42524</v>
      </c>
      <c r="B320">
        <v>88.370002999999997</v>
      </c>
      <c r="C320">
        <v>155.66999799999999</v>
      </c>
      <c r="D320">
        <v>97.919998000000007</v>
      </c>
      <c r="E320">
        <v>725.53997800000002</v>
      </c>
      <c r="F320">
        <v>218.990005</v>
      </c>
      <c r="H320">
        <f t="shared" si="26"/>
        <v>3.7413114613506471E-3</v>
      </c>
      <c r="I320">
        <f t="shared" si="26"/>
        <v>-2.4493616844425532E-2</v>
      </c>
      <c r="J320">
        <f t="shared" si="26"/>
        <v>4.8974005621644424E-2</v>
      </c>
      <c r="K320">
        <f t="shared" si="26"/>
        <v>9.6056038167603872E-2</v>
      </c>
      <c r="L320">
        <f t="shared" si="26"/>
        <v>3.4659261833994238E-2</v>
      </c>
      <c r="N320">
        <f t="shared" si="24"/>
        <v>3.9145359816504356E-5</v>
      </c>
      <c r="O320">
        <f t="shared" si="24"/>
        <v>1.0997974279487702E-3</v>
      </c>
      <c r="P320">
        <f t="shared" si="24"/>
        <v>1.6971426497557551E-3</v>
      </c>
      <c r="Q320">
        <f t="shared" si="24"/>
        <v>3.5407057473776518E-3</v>
      </c>
      <c r="R320">
        <f t="shared" si="24"/>
        <v>3.9897746271896076E-4</v>
      </c>
    </row>
    <row r="321" spans="1:18" x14ac:dyDescent="0.25">
      <c r="A321" s="27">
        <v>42527</v>
      </c>
      <c r="B321">
        <v>89.339995999999999</v>
      </c>
      <c r="C321">
        <v>157.05999800000001</v>
      </c>
      <c r="D321">
        <v>98.629997000000003</v>
      </c>
      <c r="E321">
        <v>726.72997999999995</v>
      </c>
      <c r="F321">
        <v>220.679993</v>
      </c>
      <c r="H321">
        <f t="shared" si="26"/>
        <v>9.3337085740912672E-3</v>
      </c>
      <c r="I321">
        <f t="shared" si="26"/>
        <v>-1.1332513274265455E-2</v>
      </c>
      <c r="J321">
        <f t="shared" si="26"/>
        <v>6.1791234732536934E-2</v>
      </c>
      <c r="K321">
        <f t="shared" si="26"/>
        <v>7.5399049770176127E-2</v>
      </c>
      <c r="L321">
        <f t="shared" si="26"/>
        <v>2.6401295533651135E-2</v>
      </c>
      <c r="N321">
        <f t="shared" si="24"/>
        <v>1.4039933151627001E-4</v>
      </c>
      <c r="O321">
        <f t="shared" si="24"/>
        <v>4.0008361653759878E-4</v>
      </c>
      <c r="P321">
        <f t="shared" si="24"/>
        <v>2.9174711815178802E-3</v>
      </c>
      <c r="Q321">
        <f t="shared" si="24"/>
        <v>1.5090770781498938E-3</v>
      </c>
      <c r="R321">
        <f t="shared" si="24"/>
        <v>1.3727529221318685E-4</v>
      </c>
    </row>
    <row r="322" spans="1:18" x14ac:dyDescent="0.25">
      <c r="A322" s="27">
        <v>42528</v>
      </c>
      <c r="B322">
        <v>90.709998999999996</v>
      </c>
      <c r="C322">
        <v>155.16999799999999</v>
      </c>
      <c r="D322">
        <v>99.029999000000004</v>
      </c>
      <c r="E322">
        <v>723.73999000000003</v>
      </c>
      <c r="F322">
        <v>232.33999600000001</v>
      </c>
      <c r="H322">
        <f t="shared" si="26"/>
        <v>2.3874393781218323E-2</v>
      </c>
      <c r="I322">
        <f t="shared" si="26"/>
        <v>-1.4967639363324238E-2</v>
      </c>
      <c r="J322">
        <f t="shared" si="26"/>
        <v>6.5083938293149998E-2</v>
      </c>
      <c r="K322">
        <f t="shared" si="26"/>
        <v>6.2707114536319497E-2</v>
      </c>
      <c r="L322">
        <f t="shared" si="26"/>
        <v>0.10625040487412432</v>
      </c>
      <c r="N322">
        <f t="shared" si="24"/>
        <v>6.9641666687823291E-4</v>
      </c>
      <c r="O322">
        <f t="shared" si="24"/>
        <v>5.5871799882201026E-4</v>
      </c>
      <c r="P322">
        <f t="shared" si="24"/>
        <v>3.2840147582425599E-3</v>
      </c>
      <c r="Q322">
        <f t="shared" si="24"/>
        <v>6.8407911076491447E-4</v>
      </c>
      <c r="R322">
        <f t="shared" si="24"/>
        <v>8.3842523732828769E-3</v>
      </c>
    </row>
    <row r="323" spans="1:18" x14ac:dyDescent="0.25">
      <c r="A323" s="27">
        <v>42529</v>
      </c>
      <c r="B323">
        <v>90.790001000000004</v>
      </c>
      <c r="C323">
        <v>154.63999899999999</v>
      </c>
      <c r="D323">
        <v>98.940002000000007</v>
      </c>
      <c r="E323">
        <v>726.64001499999995</v>
      </c>
      <c r="F323">
        <v>235.520004</v>
      </c>
      <c r="H323">
        <f t="shared" si="26"/>
        <v>8.8506275769293201E-3</v>
      </c>
      <c r="I323">
        <f t="shared" si="26"/>
        <v>-4.2909823072744539E-2</v>
      </c>
      <c r="J323">
        <f t="shared" si="26"/>
        <v>5.7408192348563758E-2</v>
      </c>
      <c r="K323">
        <f t="shared" si="26"/>
        <v>3.2974719769537759E-2</v>
      </c>
      <c r="L323">
        <f t="shared" si="26"/>
        <v>0.120945945673875</v>
      </c>
      <c r="N323">
        <f t="shared" si="24"/>
        <v>1.2918462366633964E-4</v>
      </c>
      <c r="O323">
        <f t="shared" si="24"/>
        <v>2.6604345149528366E-3</v>
      </c>
      <c r="P323">
        <f t="shared" si="24"/>
        <v>2.4631942675915576E-3</v>
      </c>
      <c r="Q323">
        <f t="shared" si="24"/>
        <v>1.2798425480321616E-5</v>
      </c>
      <c r="R323">
        <f t="shared" si="24"/>
        <v>1.1291422233863964E-2</v>
      </c>
    </row>
    <row r="324" spans="1:18" x14ac:dyDescent="0.25">
      <c r="A324" s="27">
        <v>42530</v>
      </c>
      <c r="B324">
        <v>90.669998000000007</v>
      </c>
      <c r="C324">
        <v>153.16999799999999</v>
      </c>
      <c r="D324">
        <v>99.650002000000001</v>
      </c>
      <c r="E324">
        <v>727.65002400000003</v>
      </c>
      <c r="F324">
        <v>229.36000100000001</v>
      </c>
      <c r="H324">
        <f t="shared" si="26"/>
        <v>2.0727285849526187E-2</v>
      </c>
      <c r="I324">
        <f t="shared" si="26"/>
        <v>-3.9993813835224407E-2</v>
      </c>
      <c r="J324">
        <f t="shared" si="26"/>
        <v>7.4347298326538025E-2</v>
      </c>
      <c r="K324">
        <f t="shared" si="26"/>
        <v>2.0016275342163364E-2</v>
      </c>
      <c r="L324">
        <f t="shared" si="26"/>
        <v>9.3149946347772711E-2</v>
      </c>
      <c r="N324">
        <f t="shared" si="24"/>
        <v>5.4021843904594204E-4</v>
      </c>
      <c r="O324">
        <f t="shared" si="24"/>
        <v>2.368125610495788E-3</v>
      </c>
      <c r="P324">
        <f t="shared" si="24"/>
        <v>4.4315228181906301E-3</v>
      </c>
      <c r="Q324">
        <f t="shared" si="24"/>
        <v>2.734370847706051E-4</v>
      </c>
      <c r="R324">
        <f t="shared" si="24"/>
        <v>6.156772659287219E-3</v>
      </c>
    </row>
    <row r="325" spans="1:18" x14ac:dyDescent="0.25">
      <c r="A325" s="27">
        <v>42531</v>
      </c>
      <c r="B325">
        <v>89.980002999999996</v>
      </c>
      <c r="C325">
        <v>149.88999899999999</v>
      </c>
      <c r="D325">
        <v>98.830001999999993</v>
      </c>
      <c r="E325">
        <v>717.90997300000004</v>
      </c>
      <c r="F325">
        <v>218.78999300000001</v>
      </c>
      <c r="H325">
        <f t="shared" ref="H325:L340" si="27">LN(B325/B305)</f>
        <v>3.4512140938155024E-3</v>
      </c>
      <c r="I325">
        <f t="shared" si="27"/>
        <v>-5.313633210253587E-2</v>
      </c>
      <c r="J325">
        <f t="shared" si="27"/>
        <v>8.9820936675580387E-2</v>
      </c>
      <c r="K325">
        <f t="shared" si="27"/>
        <v>-2.7886116106630841E-5</v>
      </c>
      <c r="L325">
        <f t="shared" si="27"/>
        <v>5.4041802240638787E-2</v>
      </c>
      <c r="N325">
        <f t="shared" si="24"/>
        <v>3.5599455256000232E-5</v>
      </c>
      <c r="O325">
        <f t="shared" si="24"/>
        <v>3.8199704036918918E-3</v>
      </c>
      <c r="P325">
        <f t="shared" si="24"/>
        <v>6.7311067301521069E-3</v>
      </c>
      <c r="Q325">
        <f t="shared" si="24"/>
        <v>1.3381033207300165E-3</v>
      </c>
      <c r="R325">
        <f t="shared" si="24"/>
        <v>1.5489703489669172E-3</v>
      </c>
    </row>
    <row r="326" spans="1:18" x14ac:dyDescent="0.25">
      <c r="A326" s="27">
        <v>42534</v>
      </c>
      <c r="B326">
        <v>90.589995999999999</v>
      </c>
      <c r="C326">
        <v>148.63000500000001</v>
      </c>
      <c r="D326">
        <v>97.339995999999999</v>
      </c>
      <c r="E326">
        <v>715.23999000000003</v>
      </c>
      <c r="F326">
        <v>217.86999499999999</v>
      </c>
      <c r="H326">
        <f t="shared" si="27"/>
        <v>2.1534913093130759E-2</v>
      </c>
      <c r="I326">
        <f t="shared" si="27"/>
        <v>-4.4156207440146152E-2</v>
      </c>
      <c r="J326">
        <f t="shared" si="27"/>
        <v>7.2639175688742619E-2</v>
      </c>
      <c r="K326">
        <f t="shared" si="27"/>
        <v>7.4658730414423492E-3</v>
      </c>
      <c r="L326">
        <f t="shared" si="27"/>
        <v>4.8237207183595351E-2</v>
      </c>
      <c r="N326">
        <f t="shared" si="24"/>
        <v>5.7841341420893392E-4</v>
      </c>
      <c r="O326">
        <f t="shared" si="24"/>
        <v>2.7905635048800187E-3</v>
      </c>
      <c r="P326">
        <f t="shared" si="24"/>
        <v>4.20702213292191E-3</v>
      </c>
      <c r="Q326">
        <f t="shared" si="24"/>
        <v>8.460149092998808E-4</v>
      </c>
      <c r="R326">
        <f t="shared" si="24"/>
        <v>1.1257612346338597E-3</v>
      </c>
    </row>
    <row r="327" spans="1:18" x14ac:dyDescent="0.25">
      <c r="A327" s="27">
        <v>42535</v>
      </c>
      <c r="B327">
        <v>90.43</v>
      </c>
      <c r="C327">
        <v>146.19000199999999</v>
      </c>
      <c r="D327">
        <v>97.459998999999996</v>
      </c>
      <c r="E327">
        <v>719.29998799999998</v>
      </c>
      <c r="F327">
        <v>214.96000699999999</v>
      </c>
      <c r="H327">
        <f t="shared" si="27"/>
        <v>9.5556282652850839E-3</v>
      </c>
      <c r="I327">
        <f t="shared" si="27"/>
        <v>-6.0966602497097247E-2</v>
      </c>
      <c r="J327">
        <f t="shared" si="27"/>
        <v>3.7424688127606145E-2</v>
      </c>
      <c r="K327">
        <f t="shared" si="27"/>
        <v>1.2084422472691229E-2</v>
      </c>
      <c r="L327">
        <f t="shared" si="27"/>
        <v>3.1520691045132297E-2</v>
      </c>
      <c r="N327">
        <f t="shared" si="24"/>
        <v>1.4570764264354018E-4</v>
      </c>
      <c r="O327">
        <f t="shared" si="24"/>
        <v>4.8491974991217929E-3</v>
      </c>
      <c r="P327">
        <f t="shared" si="24"/>
        <v>8.7894898065975159E-4</v>
      </c>
      <c r="Q327">
        <f t="shared" si="24"/>
        <v>5.9867255214621445E-4</v>
      </c>
      <c r="R327">
        <f t="shared" si="24"/>
        <v>2.8344582572559115E-4</v>
      </c>
    </row>
    <row r="328" spans="1:18" x14ac:dyDescent="0.25">
      <c r="A328" s="27">
        <v>42536</v>
      </c>
      <c r="B328">
        <v>90.160004000000001</v>
      </c>
      <c r="C328">
        <v>146.16000399999999</v>
      </c>
      <c r="D328">
        <v>97.139999000000003</v>
      </c>
      <c r="E328">
        <v>714.26000999999997</v>
      </c>
      <c r="F328">
        <v>217.699997</v>
      </c>
      <c r="H328">
        <f t="shared" si="27"/>
        <v>7.0121606204679556E-3</v>
      </c>
      <c r="I328">
        <f t="shared" si="27"/>
        <v>-5.6462520896774053E-2</v>
      </c>
      <c r="J328">
        <f t="shared" si="27"/>
        <v>3.829876931261661E-2</v>
      </c>
      <c r="K328">
        <f t="shared" si="27"/>
        <v>2.69467676165785E-2</v>
      </c>
      <c r="L328">
        <f t="shared" si="27"/>
        <v>6.1767869256850211E-2</v>
      </c>
      <c r="N328">
        <f t="shared" si="24"/>
        <v>9.0772769069514484E-5</v>
      </c>
      <c r="O328">
        <f t="shared" si="24"/>
        <v>4.2421901803350983E-3</v>
      </c>
      <c r="P328">
        <f t="shared" si="24"/>
        <v>9.3154089725104149E-4</v>
      </c>
      <c r="Q328">
        <f t="shared" si="24"/>
        <v>9.2264494199044246E-5</v>
      </c>
      <c r="R328">
        <f t="shared" si="24"/>
        <v>2.2168114910604965E-3</v>
      </c>
    </row>
    <row r="329" spans="1:18" x14ac:dyDescent="0.25">
      <c r="A329" s="27">
        <v>42537</v>
      </c>
      <c r="B329">
        <v>91.220000999999996</v>
      </c>
      <c r="C329">
        <v>146.63000500000001</v>
      </c>
      <c r="D329">
        <v>97.550003000000004</v>
      </c>
      <c r="E329">
        <v>717.51000999999997</v>
      </c>
      <c r="F329">
        <v>217.929993</v>
      </c>
      <c r="H329">
        <f t="shared" si="27"/>
        <v>2.0712963024509395E-2</v>
      </c>
      <c r="I329">
        <f t="shared" si="27"/>
        <v>-8.6886316320011675E-2</v>
      </c>
      <c r="J329">
        <f t="shared" si="27"/>
        <v>3.113056531538403E-2</v>
      </c>
      <c r="K329">
        <f t="shared" si="27"/>
        <v>2.8356055012192516E-2</v>
      </c>
      <c r="L329">
        <f t="shared" si="27"/>
        <v>3.1510391370205983E-2</v>
      </c>
      <c r="N329">
        <f t="shared" si="24"/>
        <v>5.3955284481347157E-4</v>
      </c>
      <c r="O329">
        <f t="shared" si="24"/>
        <v>9.1309287539073827E-3</v>
      </c>
      <c r="P329">
        <f t="shared" si="24"/>
        <v>5.4536031649543484E-4</v>
      </c>
      <c r="Q329">
        <f t="shared" si="24"/>
        <v>6.7176931683516071E-5</v>
      </c>
      <c r="R329">
        <f t="shared" si="24"/>
        <v>2.8309912425660596E-4</v>
      </c>
    </row>
    <row r="330" spans="1:18" x14ac:dyDescent="0.25">
      <c r="A330" s="27">
        <v>42538</v>
      </c>
      <c r="B330">
        <v>90.720000999999996</v>
      </c>
      <c r="C330">
        <v>145.63999899999999</v>
      </c>
      <c r="D330">
        <v>95.330001999999993</v>
      </c>
      <c r="E330">
        <v>706.39001499999995</v>
      </c>
      <c r="F330">
        <v>215.470001</v>
      </c>
      <c r="H330">
        <f t="shared" si="27"/>
        <v>6.7466936578761466E-3</v>
      </c>
      <c r="I330">
        <f t="shared" si="27"/>
        <v>-6.0349921745660812E-2</v>
      </c>
      <c r="J330">
        <f t="shared" si="27"/>
        <v>1.1924427750057989E-2</v>
      </c>
      <c r="K330">
        <f t="shared" si="27"/>
        <v>1.120367443527784E-2</v>
      </c>
      <c r="L330">
        <f t="shared" si="27"/>
        <v>1.2073652212964473E-3</v>
      </c>
      <c r="N330">
        <f t="shared" si="24"/>
        <v>8.5784782379997367E-5</v>
      </c>
      <c r="O330">
        <f t="shared" si="24"/>
        <v>4.7636912112351939E-3</v>
      </c>
      <c r="P330">
        <f t="shared" si="24"/>
        <v>1.7196060967162016E-5</v>
      </c>
      <c r="Q330">
        <f t="shared" si="24"/>
        <v>6.4254817826488132E-4</v>
      </c>
      <c r="R330">
        <f t="shared" si="24"/>
        <v>1.8164237018979368E-4</v>
      </c>
    </row>
    <row r="331" spans="1:18" x14ac:dyDescent="0.25">
      <c r="A331" s="27">
        <v>42541</v>
      </c>
      <c r="B331">
        <v>91.120002999999997</v>
      </c>
      <c r="C331">
        <v>147.75</v>
      </c>
      <c r="D331">
        <v>95.099997999999999</v>
      </c>
      <c r="E331">
        <v>714.01000999999997</v>
      </c>
      <c r="F331">
        <v>219.699997</v>
      </c>
      <c r="H331">
        <f t="shared" si="27"/>
        <v>1.5260773801312006E-2</v>
      </c>
      <c r="I331">
        <f t="shared" si="27"/>
        <v>-4.4737130515753724E-2</v>
      </c>
      <c r="J331">
        <f t="shared" si="27"/>
        <v>-1.2610657475178577E-3</v>
      </c>
      <c r="K331">
        <f t="shared" si="27"/>
        <v>1.5824642610770743E-2</v>
      </c>
      <c r="L331">
        <f t="shared" si="27"/>
        <v>-2.6364941190236604E-3</v>
      </c>
      <c r="N331">
        <f t="shared" si="24"/>
        <v>3.1598929085141378E-4</v>
      </c>
      <c r="O331">
        <f t="shared" si="24"/>
        <v>2.8522764108712827E-3</v>
      </c>
      <c r="P331">
        <f t="shared" si="24"/>
        <v>8.1697738794000329E-5</v>
      </c>
      <c r="Q331">
        <f t="shared" si="24"/>
        <v>4.2963198690284946E-4</v>
      </c>
      <c r="R331">
        <f t="shared" si="24"/>
        <v>3.0002867192815578E-4</v>
      </c>
    </row>
    <row r="332" spans="1:18" x14ac:dyDescent="0.25">
      <c r="A332" s="27">
        <v>42542</v>
      </c>
      <c r="B332">
        <v>91.529999000000004</v>
      </c>
      <c r="C332">
        <v>148.35000600000001</v>
      </c>
      <c r="D332">
        <v>95.910004000000001</v>
      </c>
      <c r="E332">
        <v>715.82000700000003</v>
      </c>
      <c r="F332">
        <v>219.61000100000001</v>
      </c>
      <c r="H332">
        <f t="shared" si="27"/>
        <v>2.1311478811852226E-2</v>
      </c>
      <c r="I332">
        <f t="shared" si="27"/>
        <v>-4.6749730024228824E-2</v>
      </c>
      <c r="J332">
        <f t="shared" si="27"/>
        <v>-5.4070630766684027E-3</v>
      </c>
      <c r="K332">
        <f t="shared" si="27"/>
        <v>2.7002082124103672E-2</v>
      </c>
      <c r="L332">
        <f t="shared" si="27"/>
        <v>1.5556838003184135E-2</v>
      </c>
      <c r="N332">
        <f t="shared" si="24"/>
        <v>5.6771604676052558E-4</v>
      </c>
      <c r="O332">
        <f t="shared" si="24"/>
        <v>3.0712995943642709E-3</v>
      </c>
      <c r="P332">
        <f t="shared" si="24"/>
        <v>1.7383572014169249E-4</v>
      </c>
      <c r="Q332">
        <f t="shared" si="24"/>
        <v>9.1204913431836642E-5</v>
      </c>
      <c r="R332">
        <f t="shared" si="24"/>
        <v>7.6037768502798375E-7</v>
      </c>
    </row>
    <row r="333" spans="1:18" x14ac:dyDescent="0.25">
      <c r="A333" s="27">
        <v>42543</v>
      </c>
      <c r="B333">
        <v>91.169998000000007</v>
      </c>
      <c r="C333">
        <v>148.13999899999999</v>
      </c>
      <c r="D333">
        <v>95.550003000000004</v>
      </c>
      <c r="E333">
        <v>710.59997599999997</v>
      </c>
      <c r="F333">
        <v>196.66000399999999</v>
      </c>
      <c r="H333">
        <f t="shared" si="27"/>
        <v>1.6589630999818004E-2</v>
      </c>
      <c r="I333">
        <f t="shared" si="27"/>
        <v>-6.1838932416886594E-2</v>
      </c>
      <c r="J333">
        <f t="shared" si="27"/>
        <v>-2.4296867882017788E-2</v>
      </c>
      <c r="K333">
        <f t="shared" si="27"/>
        <v>9.0472260510852925E-3</v>
      </c>
      <c r="L333">
        <f t="shared" si="27"/>
        <v>-0.10260578217334949</v>
      </c>
      <c r="N333">
        <f t="shared" si="24"/>
        <v>3.6499891627902228E-4</v>
      </c>
      <c r="O333">
        <f t="shared" si="24"/>
        <v>4.9714499044132675E-3</v>
      </c>
      <c r="P333">
        <f t="shared" si="24"/>
        <v>1.0287724136057719E-3</v>
      </c>
      <c r="Q333">
        <f t="shared" si="24"/>
        <v>7.5652405846747062E-4</v>
      </c>
      <c r="R333">
        <f t="shared" si="24"/>
        <v>1.3757090430809334E-2</v>
      </c>
    </row>
    <row r="334" spans="1:18" x14ac:dyDescent="0.25">
      <c r="A334" s="27">
        <v>42544</v>
      </c>
      <c r="B334">
        <v>91.800003000000004</v>
      </c>
      <c r="C334">
        <v>152.66000399999999</v>
      </c>
      <c r="D334">
        <v>96.099997999999999</v>
      </c>
      <c r="E334">
        <v>722.080017</v>
      </c>
      <c r="F334">
        <v>196.39999399999999</v>
      </c>
      <c r="H334">
        <f t="shared" si="27"/>
        <v>1.6917913749118413E-2</v>
      </c>
      <c r="I334">
        <f t="shared" si="27"/>
        <v>-5.4742703103540485E-2</v>
      </c>
      <c r="J334">
        <f t="shared" si="27"/>
        <v>-3.5973682594979607E-2</v>
      </c>
      <c r="K334">
        <f t="shared" si="27"/>
        <v>1.9197671677984977E-2</v>
      </c>
      <c r="L334">
        <f t="shared" si="27"/>
        <v>-0.1115632745444172</v>
      </c>
      <c r="N334">
        <f t="shared" si="24"/>
        <v>3.7765033345890506E-4</v>
      </c>
      <c r="O334">
        <f t="shared" si="24"/>
        <v>4.0211172717270326E-3</v>
      </c>
      <c r="P334">
        <f t="shared" si="24"/>
        <v>1.9141759886696606E-3</v>
      </c>
      <c r="Q334">
        <f t="shared" si="24"/>
        <v>3.0117994764565959E-4</v>
      </c>
      <c r="R334">
        <f t="shared" si="24"/>
        <v>1.5938586836115026E-2</v>
      </c>
    </row>
    <row r="335" spans="1:18" x14ac:dyDescent="0.25">
      <c r="A335" s="27">
        <v>42545</v>
      </c>
      <c r="B335">
        <v>89.389999000000003</v>
      </c>
      <c r="C335">
        <v>141.86000100000001</v>
      </c>
      <c r="D335">
        <v>93.400002000000001</v>
      </c>
      <c r="E335">
        <v>698.96002199999998</v>
      </c>
      <c r="F335">
        <v>193.14999399999999</v>
      </c>
      <c r="H335">
        <f t="shared" si="27"/>
        <v>-4.5762008028982703E-3</v>
      </c>
      <c r="I335">
        <f t="shared" si="27"/>
        <v>-0.11544623711790589</v>
      </c>
      <c r="J335">
        <f t="shared" si="27"/>
        <v>-7.2370477079940806E-2</v>
      </c>
      <c r="K335">
        <f t="shared" si="27"/>
        <v>-2.2563075413155172E-2</v>
      </c>
      <c r="L335">
        <f t="shared" si="27"/>
        <v>-0.15316651310735205</v>
      </c>
      <c r="N335">
        <f t="shared" si="24"/>
        <v>4.2472551874834739E-6</v>
      </c>
      <c r="O335">
        <f t="shared" si="24"/>
        <v>1.5404735321582678E-2</v>
      </c>
      <c r="P335">
        <f t="shared" si="24"/>
        <v>6.4237165677427715E-3</v>
      </c>
      <c r="Q335">
        <f t="shared" si="24"/>
        <v>3.4946167898813048E-3</v>
      </c>
      <c r="R335">
        <f t="shared" si="24"/>
        <v>2.8174077285204508E-2</v>
      </c>
    </row>
    <row r="336" spans="1:18" x14ac:dyDescent="0.25">
      <c r="A336" s="27">
        <v>42548</v>
      </c>
      <c r="B336">
        <v>88.860000999999997</v>
      </c>
      <c r="C336">
        <v>139.509995</v>
      </c>
      <c r="D336">
        <v>92.040001000000004</v>
      </c>
      <c r="E336">
        <v>691.35998500000005</v>
      </c>
      <c r="F336">
        <v>198.550003</v>
      </c>
      <c r="H336">
        <f t="shared" si="27"/>
        <v>-1.2858688727327287E-2</v>
      </c>
      <c r="I336">
        <f t="shared" si="27"/>
        <v>-0.13409573860420146</v>
      </c>
      <c r="J336">
        <f t="shared" si="27"/>
        <v>-8.6440779280096372E-2</v>
      </c>
      <c r="K336">
        <f t="shared" si="27"/>
        <v>-2.9754268737948217E-2</v>
      </c>
      <c r="L336">
        <f t="shared" si="27"/>
        <v>-0.11631012350084902</v>
      </c>
      <c r="N336">
        <f t="shared" si="24"/>
        <v>1.0698540463013705E-4</v>
      </c>
      <c r="O336">
        <f t="shared" si="24"/>
        <v>2.0381935348116102E-2</v>
      </c>
      <c r="P336">
        <f t="shared" si="24"/>
        <v>8.8771057074998778E-3</v>
      </c>
      <c r="Q336">
        <f t="shared" si="24"/>
        <v>4.3965489211810031E-3</v>
      </c>
      <c r="R336">
        <f t="shared" si="24"/>
        <v>1.715968088810281E-2</v>
      </c>
    </row>
    <row r="337" spans="1:18" x14ac:dyDescent="0.25">
      <c r="A337" s="27">
        <v>42549</v>
      </c>
      <c r="B337">
        <v>90.910004000000001</v>
      </c>
      <c r="C337">
        <v>142.41000399999999</v>
      </c>
      <c r="D337">
        <v>93.589995999999999</v>
      </c>
      <c r="E337">
        <v>707.95001200000002</v>
      </c>
      <c r="F337">
        <v>201.78999300000001</v>
      </c>
      <c r="H337">
        <f t="shared" si="27"/>
        <v>2.1009020245910268E-2</v>
      </c>
      <c r="I337">
        <f t="shared" si="27"/>
        <v>-0.113208248112388</v>
      </c>
      <c r="J337">
        <f t="shared" si="27"/>
        <v>-6.4845717656927468E-2</v>
      </c>
      <c r="K337">
        <f t="shared" si="27"/>
        <v>-2.0745206417650586E-2</v>
      </c>
      <c r="L337">
        <f t="shared" si="27"/>
        <v>-0.10097509417027736</v>
      </c>
      <c r="N337">
        <f t="shared" si="24"/>
        <v>5.5339429288836387E-4</v>
      </c>
      <c r="O337">
        <f t="shared" si="24"/>
        <v>1.4854204261423934E-2</v>
      </c>
      <c r="P337">
        <f t="shared" si="24"/>
        <v>5.2741483589291583E-3</v>
      </c>
      <c r="Q337">
        <f t="shared" si="24"/>
        <v>3.2829937540630109E-3</v>
      </c>
      <c r="R337">
        <f t="shared" si="24"/>
        <v>1.3377220747973801E-2</v>
      </c>
    </row>
    <row r="338" spans="1:18" x14ac:dyDescent="0.25">
      <c r="A338" s="27">
        <v>42550</v>
      </c>
      <c r="B338">
        <v>92.459998999999996</v>
      </c>
      <c r="C338">
        <v>145.5</v>
      </c>
      <c r="D338">
        <v>94.400002000000001</v>
      </c>
      <c r="E338">
        <v>715.59997599999997</v>
      </c>
      <c r="F338">
        <v>210.19000199999999</v>
      </c>
      <c r="H338">
        <f t="shared" si="27"/>
        <v>3.5446760591734766E-2</v>
      </c>
      <c r="I338">
        <f t="shared" si="27"/>
        <v>-9.4810217293129162E-2</v>
      </c>
      <c r="J338">
        <f t="shared" si="27"/>
        <v>-4.2109269835750328E-2</v>
      </c>
      <c r="K338">
        <f t="shared" si="27"/>
        <v>-5.3518162899260533E-3</v>
      </c>
      <c r="L338">
        <f t="shared" si="27"/>
        <v>-4.3613641485472046E-2</v>
      </c>
      <c r="N338">
        <f t="shared" si="24"/>
        <v>1.441119093067303E-3</v>
      </c>
      <c r="O338">
        <f t="shared" si="24"/>
        <v>1.0708067833144744E-2</v>
      </c>
      <c r="P338">
        <f t="shared" si="24"/>
        <v>2.4887012186676312E-3</v>
      </c>
      <c r="Q338">
        <f t="shared" si="24"/>
        <v>1.7559472919986576E-3</v>
      </c>
      <c r="R338">
        <f t="shared" si="24"/>
        <v>3.3987131328842681E-3</v>
      </c>
    </row>
    <row r="339" spans="1:18" x14ac:dyDescent="0.25">
      <c r="A339" s="27">
        <v>42551</v>
      </c>
      <c r="B339">
        <v>93.739998</v>
      </c>
      <c r="C339">
        <v>148.58000200000001</v>
      </c>
      <c r="D339">
        <v>95.599997999999999</v>
      </c>
      <c r="E339">
        <v>715.61999500000002</v>
      </c>
      <c r="F339">
        <v>212.279999</v>
      </c>
      <c r="H339">
        <f t="shared" si="27"/>
        <v>5.7183504831599057E-2</v>
      </c>
      <c r="I339">
        <f t="shared" si="27"/>
        <v>-6.9540106293266665E-2</v>
      </c>
      <c r="J339">
        <f t="shared" si="27"/>
        <v>-2.1933457486006037E-2</v>
      </c>
      <c r="K339">
        <f t="shared" si="27"/>
        <v>-1.7481357633612197E-2</v>
      </c>
      <c r="L339">
        <f t="shared" si="27"/>
        <v>-3.0982943452797663E-2</v>
      </c>
      <c r="N339">
        <f t="shared" si="24"/>
        <v>3.5639489474926104E-3</v>
      </c>
      <c r="O339">
        <f t="shared" si="24"/>
        <v>6.1167545655163068E-3</v>
      </c>
      <c r="P339">
        <f t="shared" si="24"/>
        <v>8.8274779256567414E-4</v>
      </c>
      <c r="Q339">
        <f t="shared" si="24"/>
        <v>2.9196262670573626E-3</v>
      </c>
      <c r="R339">
        <f t="shared" si="24"/>
        <v>2.0855465938353656E-3</v>
      </c>
    </row>
    <row r="340" spans="1:18" x14ac:dyDescent="0.25">
      <c r="A340" s="27">
        <v>42552</v>
      </c>
      <c r="B340">
        <v>93.839995999999999</v>
      </c>
      <c r="C340">
        <v>148.25</v>
      </c>
      <c r="D340">
        <v>95.889999000000003</v>
      </c>
      <c r="E340">
        <v>725.67999299999997</v>
      </c>
      <c r="F340">
        <v>216.5</v>
      </c>
      <c r="H340">
        <f t="shared" si="27"/>
        <v>6.005858224138836E-2</v>
      </c>
      <c r="I340">
        <f t="shared" si="27"/>
        <v>-4.8838331322232337E-2</v>
      </c>
      <c r="J340">
        <f t="shared" si="27"/>
        <v>-2.0949107602205586E-2</v>
      </c>
      <c r="K340">
        <f t="shared" si="27"/>
        <v>1.9296178833309475E-4</v>
      </c>
      <c r="L340">
        <f t="shared" si="27"/>
        <v>-1.1435542063046708E-2</v>
      </c>
      <c r="N340">
        <f t="shared" si="24"/>
        <v>3.9154924673540006E-3</v>
      </c>
      <c r="O340">
        <f t="shared" si="24"/>
        <v>3.3071595230418781E-3</v>
      </c>
      <c r="P340">
        <f t="shared" si="24"/>
        <v>8.2522455694390641E-4</v>
      </c>
      <c r="Q340">
        <f t="shared" si="24"/>
        <v>1.3219948200549761E-3</v>
      </c>
      <c r="R340">
        <f t="shared" si="24"/>
        <v>6.8227444396699074E-4</v>
      </c>
    </row>
    <row r="341" spans="1:18" x14ac:dyDescent="0.25">
      <c r="A341" s="27">
        <v>42556</v>
      </c>
      <c r="B341">
        <v>93.019997000000004</v>
      </c>
      <c r="C341">
        <v>144.449997</v>
      </c>
      <c r="D341">
        <v>94.989998</v>
      </c>
      <c r="E341">
        <v>728.09997599999997</v>
      </c>
      <c r="F341">
        <v>213.979996</v>
      </c>
      <c r="H341">
        <f t="shared" ref="H341:L356" si="28">LN(B341/B321)</f>
        <v>4.03652203936282E-2</v>
      </c>
      <c r="I341">
        <f t="shared" si="28"/>
        <v>-8.3694479068929475E-2</v>
      </c>
      <c r="J341">
        <f t="shared" si="28"/>
        <v>-3.7603842701949809E-2</v>
      </c>
      <c r="K341">
        <f t="shared" si="28"/>
        <v>1.8833766782298002E-3</v>
      </c>
      <c r="L341">
        <f t="shared" si="28"/>
        <v>-3.0831122666967213E-2</v>
      </c>
      <c r="N341">
        <f t="shared" ref="N341:R391" si="29">(H341-H$759)^2</f>
        <v>1.8387402137968836E-3</v>
      </c>
      <c r="O341">
        <f t="shared" si="29"/>
        <v>8.5311188590351493E-3</v>
      </c>
      <c r="P341">
        <f t="shared" si="29"/>
        <v>2.0594766486201305E-3</v>
      </c>
      <c r="Q341">
        <f t="shared" si="29"/>
        <v>1.2019278985656876E-3</v>
      </c>
      <c r="R341">
        <f t="shared" si="29"/>
        <v>2.0717030053513355E-3</v>
      </c>
    </row>
    <row r="342" spans="1:18" x14ac:dyDescent="0.25">
      <c r="A342" s="27">
        <v>42557</v>
      </c>
      <c r="B342">
        <v>94.089995999999999</v>
      </c>
      <c r="C342">
        <v>145.58000200000001</v>
      </c>
      <c r="D342">
        <v>95.529999000000004</v>
      </c>
      <c r="E342">
        <v>737.60998500000005</v>
      </c>
      <c r="F342">
        <v>214.44000199999999</v>
      </c>
      <c r="H342">
        <f t="shared" si="28"/>
        <v>3.6584134903475528E-2</v>
      </c>
      <c r="I342">
        <f t="shared" si="28"/>
        <v>-6.3795499778040429E-2</v>
      </c>
      <c r="J342">
        <f t="shared" si="28"/>
        <v>-3.5982500621260065E-2</v>
      </c>
      <c r="K342">
        <f t="shared" si="28"/>
        <v>1.8983011249363423E-2</v>
      </c>
      <c r="L342">
        <f t="shared" si="28"/>
        <v>-8.017181058322484E-2</v>
      </c>
      <c r="N342">
        <f t="shared" si="29"/>
        <v>1.5287668898876865E-3</v>
      </c>
      <c r="O342">
        <f t="shared" si="29"/>
        <v>5.2511873567865361E-3</v>
      </c>
      <c r="P342">
        <f t="shared" si="29"/>
        <v>1.9149476666006451E-3</v>
      </c>
      <c r="Q342">
        <f t="shared" si="29"/>
        <v>3.0867669136258391E-4</v>
      </c>
      <c r="R342">
        <f t="shared" si="29"/>
        <v>8.9977844679931182E-3</v>
      </c>
    </row>
    <row r="343" spans="1:18" x14ac:dyDescent="0.25">
      <c r="A343" s="27">
        <v>42558</v>
      </c>
      <c r="B343">
        <v>92.959998999999996</v>
      </c>
      <c r="C343">
        <v>147</v>
      </c>
      <c r="D343">
        <v>95.940002000000007</v>
      </c>
      <c r="E343">
        <v>736.57000700000003</v>
      </c>
      <c r="F343">
        <v>215.94000199999999</v>
      </c>
      <c r="H343">
        <f t="shared" si="28"/>
        <v>2.3620123948191272E-2</v>
      </c>
      <c r="I343">
        <f t="shared" si="28"/>
        <v>-5.0667241654706895E-2</v>
      </c>
      <c r="J343">
        <f t="shared" si="28"/>
        <v>-3.079060909355363E-2</v>
      </c>
      <c r="K343">
        <f t="shared" si="28"/>
        <v>1.3573095180500995E-2</v>
      </c>
      <c r="L343">
        <f t="shared" si="28"/>
        <v>-8.6795251943380641E-2</v>
      </c>
      <c r="N343">
        <f t="shared" si="29"/>
        <v>6.8306110693928143E-4</v>
      </c>
      <c r="O343">
        <f t="shared" si="29"/>
        <v>3.5208580516146873E-3</v>
      </c>
      <c r="P343">
        <f t="shared" si="29"/>
        <v>1.4875078633841288E-3</v>
      </c>
      <c r="Q343">
        <f t="shared" si="29"/>
        <v>5.2803964807512666E-4</v>
      </c>
      <c r="R343">
        <f t="shared" si="29"/>
        <v>1.0298209390477179E-2</v>
      </c>
    </row>
    <row r="344" spans="1:18" x14ac:dyDescent="0.25">
      <c r="A344" s="27">
        <v>42559</v>
      </c>
      <c r="B344">
        <v>93.540001000000004</v>
      </c>
      <c r="C344">
        <v>150.38000500000001</v>
      </c>
      <c r="D344">
        <v>96.68</v>
      </c>
      <c r="E344">
        <v>745.80999799999995</v>
      </c>
      <c r="F344">
        <v>216.779999</v>
      </c>
      <c r="H344">
        <f t="shared" si="28"/>
        <v>3.1162643388401835E-2</v>
      </c>
      <c r="I344">
        <f t="shared" si="28"/>
        <v>-1.8382945420092597E-2</v>
      </c>
      <c r="J344">
        <f t="shared" si="28"/>
        <v>-3.0257510893767055E-2</v>
      </c>
      <c r="K344">
        <f t="shared" si="28"/>
        <v>2.4650677051443325E-2</v>
      </c>
      <c r="L344">
        <f t="shared" si="28"/>
        <v>-5.6409816160440385E-2</v>
      </c>
      <c r="N344">
        <f t="shared" si="29"/>
        <v>1.1342048012210266E-3</v>
      </c>
      <c r="O344">
        <f t="shared" si="29"/>
        <v>7.318389709095297E-4</v>
      </c>
      <c r="P344">
        <f t="shared" si="29"/>
        <v>1.4466707560488777E-3</v>
      </c>
      <c r="Q344">
        <f t="shared" si="29"/>
        <v>1.4164645036766695E-4</v>
      </c>
      <c r="R344">
        <f t="shared" si="29"/>
        <v>5.0544503655097035E-3</v>
      </c>
    </row>
    <row r="345" spans="1:18" x14ac:dyDescent="0.25">
      <c r="A345" s="27">
        <v>42562</v>
      </c>
      <c r="B345">
        <v>93.889999000000003</v>
      </c>
      <c r="C345">
        <v>152.19000199999999</v>
      </c>
      <c r="D345">
        <v>96.980002999999996</v>
      </c>
      <c r="E345">
        <v>753.78002900000001</v>
      </c>
      <c r="F345">
        <v>224.779999</v>
      </c>
      <c r="H345">
        <f t="shared" si="28"/>
        <v>4.2536416865926539E-2</v>
      </c>
      <c r="I345">
        <f t="shared" si="28"/>
        <v>1.5228068317230866E-2</v>
      </c>
      <c r="J345">
        <f t="shared" si="28"/>
        <v>-1.8896420013443473E-2</v>
      </c>
      <c r="K345">
        <f t="shared" si="28"/>
        <v>4.8756411324248142E-2</v>
      </c>
      <c r="L345">
        <f t="shared" si="28"/>
        <v>2.700980797122534E-2</v>
      </c>
      <c r="N345">
        <f t="shared" si="29"/>
        <v>2.0296584371151259E-3</v>
      </c>
      <c r="O345">
        <f t="shared" si="29"/>
        <v>4.3013807965467266E-5</v>
      </c>
      <c r="P345">
        <f t="shared" si="29"/>
        <v>7.1150411184490731E-4</v>
      </c>
      <c r="Q345">
        <f t="shared" si="29"/>
        <v>1.4894256704023134E-4</v>
      </c>
      <c r="R345">
        <f t="shared" si="29"/>
        <v>1.5190479545624765E-4</v>
      </c>
    </row>
    <row r="346" spans="1:18" x14ac:dyDescent="0.25">
      <c r="A346" s="27">
        <v>42563</v>
      </c>
      <c r="B346">
        <v>94.949996999999996</v>
      </c>
      <c r="C346">
        <v>156.91999799999999</v>
      </c>
      <c r="D346">
        <v>97.419998000000007</v>
      </c>
      <c r="E346">
        <v>748.21002199999998</v>
      </c>
      <c r="F346">
        <v>224.64999399999999</v>
      </c>
      <c r="H346">
        <f t="shared" si="28"/>
        <v>4.7006618136506306E-2</v>
      </c>
      <c r="I346">
        <f t="shared" si="28"/>
        <v>5.4276078794616676E-2</v>
      </c>
      <c r="J346">
        <f t="shared" si="28"/>
        <v>8.2154453649950303E-4</v>
      </c>
      <c r="K346">
        <f t="shared" si="28"/>
        <v>4.5065579912875652E-2</v>
      </c>
      <c r="L346">
        <f t="shared" si="28"/>
        <v>3.0645077119178975E-2</v>
      </c>
      <c r="N346">
        <f t="shared" si="29"/>
        <v>2.452421743955028E-3</v>
      </c>
      <c r="O346">
        <f t="shared" si="29"/>
        <v>2.0799530032114366E-3</v>
      </c>
      <c r="P346">
        <f t="shared" si="29"/>
        <v>4.8386907934253537E-5</v>
      </c>
      <c r="Q346">
        <f t="shared" si="29"/>
        <v>7.2477493137833578E-5</v>
      </c>
      <c r="R346">
        <f t="shared" si="29"/>
        <v>2.5472911705640464E-4</v>
      </c>
    </row>
    <row r="347" spans="1:18" x14ac:dyDescent="0.25">
      <c r="A347" s="27">
        <v>42564</v>
      </c>
      <c r="B347">
        <v>94.879997000000003</v>
      </c>
      <c r="C347">
        <v>157.91999799999999</v>
      </c>
      <c r="D347">
        <v>96.870002999999997</v>
      </c>
      <c r="E347">
        <v>742.63000499999998</v>
      </c>
      <c r="F347">
        <v>222.529999</v>
      </c>
      <c r="H347">
        <f t="shared" si="28"/>
        <v>4.8036832878139028E-2</v>
      </c>
      <c r="I347">
        <f t="shared" si="28"/>
        <v>7.7181403816180286E-2</v>
      </c>
      <c r="J347">
        <f t="shared" si="28"/>
        <v>-6.072122747106906E-3</v>
      </c>
      <c r="K347">
        <f t="shared" si="28"/>
        <v>3.191944606889708E-2</v>
      </c>
      <c r="L347">
        <f t="shared" si="28"/>
        <v>3.4609922612815362E-2</v>
      </c>
      <c r="N347">
        <f t="shared" si="29"/>
        <v>2.5555195350247576E-3</v>
      </c>
      <c r="O347">
        <f t="shared" si="29"/>
        <v>4.6938704095877606E-3</v>
      </c>
      <c r="P347">
        <f t="shared" si="29"/>
        <v>1.9181521902076484E-4</v>
      </c>
      <c r="Q347">
        <f t="shared" si="29"/>
        <v>2.1462487566581678E-5</v>
      </c>
      <c r="R347">
        <f t="shared" si="29"/>
        <v>3.9700885240440186E-4</v>
      </c>
    </row>
    <row r="348" spans="1:18" x14ac:dyDescent="0.25">
      <c r="A348" s="27">
        <v>42565</v>
      </c>
      <c r="B348">
        <v>94.949996999999996</v>
      </c>
      <c r="C348">
        <v>162.53999300000001</v>
      </c>
      <c r="D348">
        <v>98.790001000000004</v>
      </c>
      <c r="E348">
        <v>741.20001200000002</v>
      </c>
      <c r="F348">
        <v>221.529999</v>
      </c>
      <c r="H348">
        <f t="shared" si="28"/>
        <v>5.1764491565625556E-2</v>
      </c>
      <c r="I348">
        <f t="shared" si="28"/>
        <v>0.10622214282171616</v>
      </c>
      <c r="J348">
        <f t="shared" si="28"/>
        <v>1.6843168555686298E-2</v>
      </c>
      <c r="K348">
        <f t="shared" si="28"/>
        <v>3.7023454887754374E-2</v>
      </c>
      <c r="L348">
        <f t="shared" si="28"/>
        <v>1.7440061520452816E-2</v>
      </c>
      <c r="N348">
        <f t="shared" si="29"/>
        <v>2.9462972718795337E-3</v>
      </c>
      <c r="O348">
        <f t="shared" si="29"/>
        <v>9.5165030925587722E-3</v>
      </c>
      <c r="P348">
        <f t="shared" si="29"/>
        <v>8.2184272164859237E-5</v>
      </c>
      <c r="Q348">
        <f t="shared" si="29"/>
        <v>2.2207317592081707E-7</v>
      </c>
      <c r="R348">
        <f t="shared" si="29"/>
        <v>7.5912366769176237E-6</v>
      </c>
    </row>
    <row r="349" spans="1:18" x14ac:dyDescent="0.25">
      <c r="A349" s="27">
        <v>42566</v>
      </c>
      <c r="B349">
        <v>95.120002999999997</v>
      </c>
      <c r="C349">
        <v>161.63999899999999</v>
      </c>
      <c r="D349">
        <v>98.779999000000004</v>
      </c>
      <c r="E349">
        <v>735.44000200000005</v>
      </c>
      <c r="F349">
        <v>220.39999399999999</v>
      </c>
      <c r="H349">
        <f t="shared" si="28"/>
        <v>4.1865101675571913E-2</v>
      </c>
      <c r="I349">
        <f t="shared" si="28"/>
        <v>9.745919293526413E-2</v>
      </c>
      <c r="J349">
        <f t="shared" si="28"/>
        <v>1.2530047166392468E-2</v>
      </c>
      <c r="K349">
        <f t="shared" si="28"/>
        <v>2.4682063518988787E-2</v>
      </c>
      <c r="L349">
        <f t="shared" si="28"/>
        <v>1.1270171868214931E-2</v>
      </c>
      <c r="N349">
        <f t="shared" si="29"/>
        <v>1.9696212788876347E-3</v>
      </c>
      <c r="O349">
        <f t="shared" si="29"/>
        <v>7.8835958926149474E-3</v>
      </c>
      <c r="P349">
        <f t="shared" si="29"/>
        <v>2.2585617207037586E-5</v>
      </c>
      <c r="Q349">
        <f t="shared" si="29"/>
        <v>1.4090034141810457E-4</v>
      </c>
      <c r="R349">
        <f t="shared" si="29"/>
        <v>1.1659969542178563E-5</v>
      </c>
    </row>
    <row r="350" spans="1:18" x14ac:dyDescent="0.25">
      <c r="A350" s="27">
        <v>42569</v>
      </c>
      <c r="B350">
        <v>94.82</v>
      </c>
      <c r="C350">
        <v>163.33000200000001</v>
      </c>
      <c r="D350">
        <v>99.830001999999993</v>
      </c>
      <c r="E350">
        <v>736.07000700000003</v>
      </c>
      <c r="F350">
        <v>226.25</v>
      </c>
      <c r="H350">
        <f t="shared" si="28"/>
        <v>4.4202506471602614E-2</v>
      </c>
      <c r="I350">
        <f t="shared" si="28"/>
        <v>0.11463488986920864</v>
      </c>
      <c r="J350">
        <f t="shared" si="28"/>
        <v>4.6124181897150354E-2</v>
      </c>
      <c r="K350">
        <f t="shared" si="28"/>
        <v>4.1157718273061396E-2</v>
      </c>
      <c r="L350">
        <f t="shared" si="28"/>
        <v>4.8818889222876367E-2</v>
      </c>
      <c r="N350">
        <f t="shared" si="29"/>
        <v>2.1825547320911214E-3</v>
      </c>
      <c r="O350">
        <f t="shared" si="29"/>
        <v>1.1228647525124022E-2</v>
      </c>
      <c r="P350">
        <f t="shared" si="29"/>
        <v>1.4704592388777101E-3</v>
      </c>
      <c r="Q350">
        <f t="shared" si="29"/>
        <v>2.1210720445182968E-5</v>
      </c>
      <c r="R350">
        <f t="shared" si="29"/>
        <v>1.1651332054713086E-3</v>
      </c>
    </row>
    <row r="351" spans="1:18" x14ac:dyDescent="0.25">
      <c r="A351" s="27">
        <v>42570</v>
      </c>
      <c r="B351">
        <v>94.470000999999996</v>
      </c>
      <c r="C351">
        <v>161.41000399999999</v>
      </c>
      <c r="D351">
        <v>99.870002999999997</v>
      </c>
      <c r="E351">
        <v>739.95001200000002</v>
      </c>
      <c r="F351">
        <v>225.259995</v>
      </c>
      <c r="H351">
        <f t="shared" si="28"/>
        <v>3.6104982303870596E-2</v>
      </c>
      <c r="I351">
        <f t="shared" si="28"/>
        <v>8.8426080280592373E-2</v>
      </c>
      <c r="J351">
        <f t="shared" si="28"/>
        <v>4.894042177324337E-2</v>
      </c>
      <c r="K351">
        <f t="shared" si="28"/>
        <v>3.5685650716015059E-2</v>
      </c>
      <c r="L351">
        <f t="shared" si="28"/>
        <v>2.4992302687397078E-2</v>
      </c>
      <c r="N351">
        <f t="shared" si="29"/>
        <v>1.4915272721107034E-3</v>
      </c>
      <c r="O351">
        <f t="shared" si="29"/>
        <v>6.3610998107712863E-3</v>
      </c>
      <c r="P351">
        <f t="shared" si="29"/>
        <v>1.6943767109156558E-3</v>
      </c>
      <c r="Q351">
        <f t="shared" si="29"/>
        <v>7.5092235997863326E-7</v>
      </c>
      <c r="R351">
        <f t="shared" si="29"/>
        <v>1.0624375357011037E-4</v>
      </c>
    </row>
    <row r="352" spans="1:18" x14ac:dyDescent="0.25">
      <c r="A352" s="27">
        <v>42571</v>
      </c>
      <c r="B352">
        <v>93.93</v>
      </c>
      <c r="C352">
        <v>161.770004</v>
      </c>
      <c r="D352">
        <v>99.959998999999996</v>
      </c>
      <c r="E352">
        <v>745.71997099999999</v>
      </c>
      <c r="F352">
        <v>228.36000100000001</v>
      </c>
      <c r="H352">
        <f t="shared" si="28"/>
        <v>2.5883047535115781E-2</v>
      </c>
      <c r="I352">
        <f t="shared" si="28"/>
        <v>8.6601210886341887E-2</v>
      </c>
      <c r="J352">
        <f t="shared" si="28"/>
        <v>4.1359802517125198E-2</v>
      </c>
      <c r="K352">
        <f t="shared" si="28"/>
        <v>4.0921407252507876E-2</v>
      </c>
      <c r="L352">
        <f t="shared" si="28"/>
        <v>3.9070084982380793E-2</v>
      </c>
      <c r="N352">
        <f t="shared" si="29"/>
        <v>8.0646692722575303E-4</v>
      </c>
      <c r="O352">
        <f t="shared" si="29"/>
        <v>6.0733395555282489E-3</v>
      </c>
      <c r="P352">
        <f t="shared" si="29"/>
        <v>1.1277633587902102E-3</v>
      </c>
      <c r="Q352">
        <f t="shared" si="29"/>
        <v>1.9089897905334483E-5</v>
      </c>
      <c r="R352">
        <f t="shared" si="29"/>
        <v>5.9464009363956129E-4</v>
      </c>
    </row>
    <row r="353" spans="1:18" x14ac:dyDescent="0.25">
      <c r="A353" s="27">
        <v>42572</v>
      </c>
      <c r="B353">
        <v>93.849997999999999</v>
      </c>
      <c r="C353">
        <v>160.050003</v>
      </c>
      <c r="D353">
        <v>99.43</v>
      </c>
      <c r="E353">
        <v>744.42999299999997</v>
      </c>
      <c r="F353">
        <v>220.5</v>
      </c>
      <c r="H353">
        <f t="shared" si="28"/>
        <v>2.8971868062145027E-2</v>
      </c>
      <c r="I353">
        <f t="shared" si="28"/>
        <v>7.7328519325242526E-2</v>
      </c>
      <c r="J353">
        <f t="shared" si="28"/>
        <v>3.9804176908526515E-2</v>
      </c>
      <c r="K353">
        <f t="shared" si="28"/>
        <v>4.6509165653704616E-2</v>
      </c>
      <c r="L353">
        <f t="shared" si="28"/>
        <v>0.1144213251952183</v>
      </c>
      <c r="N353">
        <f t="shared" si="29"/>
        <v>9.9144262240253374E-4</v>
      </c>
      <c r="O353">
        <f t="shared" si="29"/>
        <v>4.7140503571096509E-3</v>
      </c>
      <c r="P353">
        <f t="shared" si="29"/>
        <v>1.0257007061661768E-3</v>
      </c>
      <c r="Q353">
        <f t="shared" si="29"/>
        <v>9.9140996139959381E-5</v>
      </c>
      <c r="R353">
        <f t="shared" si="29"/>
        <v>9.9473661551196142E-3</v>
      </c>
    </row>
    <row r="354" spans="1:18" x14ac:dyDescent="0.25">
      <c r="A354" s="27">
        <v>42573</v>
      </c>
      <c r="B354">
        <v>94.010002</v>
      </c>
      <c r="C354">
        <v>160.41000399999999</v>
      </c>
      <c r="D354">
        <v>98.660004000000001</v>
      </c>
      <c r="E354">
        <v>744.85998500000005</v>
      </c>
      <c r="F354">
        <v>222.270004</v>
      </c>
      <c r="H354">
        <f t="shared" si="28"/>
        <v>2.3788850558608993E-2</v>
      </c>
      <c r="I354">
        <f t="shared" si="28"/>
        <v>4.9519809992509205E-2</v>
      </c>
      <c r="J354">
        <f t="shared" si="28"/>
        <v>2.6290341184279174E-2</v>
      </c>
      <c r="K354">
        <f t="shared" si="28"/>
        <v>3.1060301497596383E-2</v>
      </c>
      <c r="L354">
        <f t="shared" si="28"/>
        <v>0.12373951172233899</v>
      </c>
      <c r="N354">
        <f t="shared" si="29"/>
        <v>6.9190906325861036E-4</v>
      </c>
      <c r="O354">
        <f t="shared" si="29"/>
        <v>1.6687415330961576E-3</v>
      </c>
      <c r="P354">
        <f t="shared" si="29"/>
        <v>3.4272105302036272E-4</v>
      </c>
      <c r="Q354">
        <f t="shared" si="29"/>
        <v>3.0161042313869024E-5</v>
      </c>
      <c r="R354">
        <f t="shared" si="29"/>
        <v>1.1892921070222251E-2</v>
      </c>
    </row>
    <row r="355" spans="1:18" x14ac:dyDescent="0.25">
      <c r="A355" s="27">
        <v>42576</v>
      </c>
      <c r="B355">
        <v>92.199996999999996</v>
      </c>
      <c r="C355">
        <v>160.509995</v>
      </c>
      <c r="D355">
        <v>97.339995999999999</v>
      </c>
      <c r="E355">
        <v>739.60998500000005</v>
      </c>
      <c r="F355">
        <v>230.009995</v>
      </c>
      <c r="H355">
        <f t="shared" si="28"/>
        <v>3.095129011175915E-2</v>
      </c>
      <c r="I355">
        <f t="shared" si="28"/>
        <v>0.12351555195127453</v>
      </c>
      <c r="J355">
        <f t="shared" si="28"/>
        <v>4.131859666415854E-2</v>
      </c>
      <c r="K355">
        <f t="shared" si="28"/>
        <v>5.6529452497497884E-2</v>
      </c>
      <c r="L355">
        <f t="shared" si="28"/>
        <v>0.17465570645237743</v>
      </c>
      <c r="N355">
        <f t="shared" si="29"/>
        <v>1.1200135782185184E-3</v>
      </c>
      <c r="O355">
        <f t="shared" si="29"/>
        <v>1.3189597955631748E-2</v>
      </c>
      <c r="P355">
        <f t="shared" si="29"/>
        <v>1.124997491300754E-3</v>
      </c>
      <c r="Q355">
        <f t="shared" si="29"/>
        <v>3.9909027849647708E-4</v>
      </c>
      <c r="R355">
        <f t="shared" si="29"/>
        <v>2.5590677593887227E-2</v>
      </c>
    </row>
    <row r="356" spans="1:18" x14ac:dyDescent="0.25">
      <c r="A356" s="27">
        <v>42577</v>
      </c>
      <c r="B356">
        <v>91.529999000000004</v>
      </c>
      <c r="C356">
        <v>161.16000399999999</v>
      </c>
      <c r="D356">
        <v>96.669998000000007</v>
      </c>
      <c r="E356">
        <v>735.59002699999996</v>
      </c>
      <c r="F356">
        <v>229.509995</v>
      </c>
      <c r="H356">
        <f t="shared" si="28"/>
        <v>2.960466770988858E-2</v>
      </c>
      <c r="I356">
        <f t="shared" si="28"/>
        <v>0.14426143770290947</v>
      </c>
      <c r="J356">
        <f t="shared" si="28"/>
        <v>4.9079819755565642E-2</v>
      </c>
      <c r="K356">
        <f t="shared" si="28"/>
        <v>6.2012284510982355E-2</v>
      </c>
      <c r="L356">
        <f t="shared" si="28"/>
        <v>0.1449056070637264</v>
      </c>
      <c r="N356">
        <f t="shared" si="29"/>
        <v>1.0316932129940542E-3</v>
      </c>
      <c r="O356">
        <f t="shared" si="29"/>
        <v>1.8385152680757903E-2</v>
      </c>
      <c r="P356">
        <f t="shared" si="29"/>
        <v>1.7058721673024657E-3</v>
      </c>
      <c r="Q356">
        <f t="shared" si="29"/>
        <v>6.4821547145474617E-4</v>
      </c>
      <c r="R356">
        <f t="shared" si="29"/>
        <v>1.6957447751666094E-2</v>
      </c>
    </row>
    <row r="357" spans="1:18" x14ac:dyDescent="0.25">
      <c r="A357" s="27">
        <v>42578</v>
      </c>
      <c r="B357">
        <v>90.910004000000001</v>
      </c>
      <c r="C357">
        <v>160.990005</v>
      </c>
      <c r="D357">
        <v>102.949997</v>
      </c>
      <c r="E357">
        <v>736.669983</v>
      </c>
      <c r="F357">
        <v>228.490005</v>
      </c>
      <c r="H357">
        <f t="shared" ref="H357:L372" si="30">LN(B357/B337)</f>
        <v>0</v>
      </c>
      <c r="I357">
        <f t="shared" si="30"/>
        <v>0.12263203299278112</v>
      </c>
      <c r="J357">
        <f t="shared" si="30"/>
        <v>9.5319906903883325E-2</v>
      </c>
      <c r="K357">
        <f t="shared" si="30"/>
        <v>3.9766520962181022E-2</v>
      </c>
      <c r="L357">
        <f t="shared" si="30"/>
        <v>0.12426494959498492</v>
      </c>
      <c r="N357">
        <f t="shared" si="29"/>
        <v>6.3268035749985669E-6</v>
      </c>
      <c r="O357">
        <f t="shared" si="29"/>
        <v>1.2987441369082451E-2</v>
      </c>
      <c r="P357">
        <f t="shared" si="29"/>
        <v>7.6636529769820352E-3</v>
      </c>
      <c r="Q357">
        <f t="shared" si="29"/>
        <v>1.0331804726961947E-5</v>
      </c>
      <c r="R357">
        <f t="shared" si="29"/>
        <v>1.2007800062897242E-2</v>
      </c>
    </row>
    <row r="358" spans="1:18" x14ac:dyDescent="0.25">
      <c r="A358" s="27">
        <v>42579</v>
      </c>
      <c r="B358">
        <v>90.199996999999996</v>
      </c>
      <c r="C358">
        <v>160.529999</v>
      </c>
      <c r="D358">
        <v>104.339996</v>
      </c>
      <c r="E358">
        <v>752.60998500000005</v>
      </c>
      <c r="F358">
        <v>230.61000100000001</v>
      </c>
      <c r="H358">
        <f t="shared" si="30"/>
        <v>-2.4746713935437627E-2</v>
      </c>
      <c r="I358">
        <f t="shared" si="30"/>
        <v>9.8304748150410556E-2</v>
      </c>
      <c r="J358">
        <f t="shared" si="30"/>
        <v>0.100113664920142</v>
      </c>
      <c r="K358">
        <f t="shared" si="30"/>
        <v>5.0425827314941121E-2</v>
      </c>
      <c r="L358">
        <f t="shared" si="30"/>
        <v>9.2716083278386582E-2</v>
      </c>
      <c r="N358">
        <f t="shared" si="29"/>
        <v>4.942351514292862E-4</v>
      </c>
      <c r="O358">
        <f t="shared" si="29"/>
        <v>8.0344639017959976E-3</v>
      </c>
      <c r="P358">
        <f t="shared" si="29"/>
        <v>8.5259462258128089E-3</v>
      </c>
      <c r="Q358">
        <f t="shared" si="29"/>
        <v>1.9247729955071958E-4</v>
      </c>
      <c r="R358">
        <f t="shared" si="29"/>
        <v>6.0888746741000165E-3</v>
      </c>
    </row>
    <row r="359" spans="1:18" x14ac:dyDescent="0.25">
      <c r="A359" s="27">
        <v>42580</v>
      </c>
      <c r="B359">
        <v>88.949996999999996</v>
      </c>
      <c r="C359">
        <v>158.80999800000001</v>
      </c>
      <c r="D359">
        <v>104.209999</v>
      </c>
      <c r="E359">
        <v>758.80999799999995</v>
      </c>
      <c r="F359">
        <v>234.78999300000001</v>
      </c>
      <c r="H359">
        <f t="shared" si="30"/>
        <v>-5.245059077391994E-2</v>
      </c>
      <c r="I359">
        <f t="shared" si="30"/>
        <v>6.6584959344467828E-2</v>
      </c>
      <c r="J359">
        <f t="shared" si="30"/>
        <v>8.6235285271474685E-2</v>
      </c>
      <c r="K359">
        <f t="shared" si="30"/>
        <v>5.8602121209846161E-2</v>
      </c>
      <c r="L359">
        <f t="shared" si="30"/>
        <v>0.10078531454635455</v>
      </c>
      <c r="N359">
        <f t="shared" si="29"/>
        <v>2.4935318852207589E-3</v>
      </c>
      <c r="O359">
        <f t="shared" si="29"/>
        <v>3.3541915086378973E-3</v>
      </c>
      <c r="P359">
        <f t="shared" si="29"/>
        <v>6.1556061187080053E-3</v>
      </c>
      <c r="Q359">
        <f t="shared" si="29"/>
        <v>4.8619865135169287E-4</v>
      </c>
      <c r="R359">
        <f t="shared" si="29"/>
        <v>7.4132914374252373E-3</v>
      </c>
    </row>
    <row r="360" spans="1:18" x14ac:dyDescent="0.25">
      <c r="A360" s="27">
        <v>42583</v>
      </c>
      <c r="B360">
        <v>85.860000999999997</v>
      </c>
      <c r="C360">
        <v>158.179993</v>
      </c>
      <c r="D360">
        <v>106.050003</v>
      </c>
      <c r="E360">
        <v>767.73999000000003</v>
      </c>
      <c r="F360">
        <v>230.009995</v>
      </c>
      <c r="H360">
        <f t="shared" si="30"/>
        <v>-8.8873087276191684E-2</v>
      </c>
      <c r="I360">
        <f t="shared" si="30"/>
        <v>6.4833542960053198E-2</v>
      </c>
      <c r="J360">
        <f t="shared" si="30"/>
        <v>0.10070901856226046</v>
      </c>
      <c r="K360">
        <f t="shared" si="30"/>
        <v>5.6341984477032092E-2</v>
      </c>
      <c r="L360">
        <f t="shared" si="30"/>
        <v>6.0532217058182632E-2</v>
      </c>
      <c r="N360">
        <f t="shared" si="29"/>
        <v>7.4576650376184696E-3</v>
      </c>
      <c r="O360">
        <f t="shared" si="29"/>
        <v>3.1543910689988911E-3</v>
      </c>
      <c r="P360">
        <f t="shared" si="29"/>
        <v>8.6362458797249915E-3</v>
      </c>
      <c r="Q360">
        <f t="shared" si="29"/>
        <v>3.916352339748879E-4</v>
      </c>
      <c r="R360">
        <f t="shared" si="29"/>
        <v>2.1019818341880526E-3</v>
      </c>
    </row>
    <row r="361" spans="1:18" x14ac:dyDescent="0.25">
      <c r="A361" s="27">
        <v>42584</v>
      </c>
      <c r="B361">
        <v>87.040001000000004</v>
      </c>
      <c r="C361">
        <v>156.05999800000001</v>
      </c>
      <c r="D361">
        <v>104.480003</v>
      </c>
      <c r="E361">
        <v>760.580017</v>
      </c>
      <c r="F361">
        <v>227.199997</v>
      </c>
      <c r="H361">
        <f t="shared" si="30"/>
        <v>-6.6446696948218573E-2</v>
      </c>
      <c r="I361">
        <f t="shared" si="30"/>
        <v>7.7307129729219354E-2</v>
      </c>
      <c r="J361">
        <f t="shared" si="30"/>
        <v>9.5224092394506854E-2</v>
      </c>
      <c r="K361">
        <f t="shared" si="30"/>
        <v>4.3642954031403232E-2</v>
      </c>
      <c r="L361">
        <f t="shared" si="30"/>
        <v>5.9948139625646393E-2</v>
      </c>
      <c r="N361">
        <f t="shared" si="29"/>
        <v>4.087221749655057E-3</v>
      </c>
      <c r="O361">
        <f t="shared" si="29"/>
        <v>4.7111136405463194E-3</v>
      </c>
      <c r="P361">
        <f t="shared" si="29"/>
        <v>7.6468865137901791E-3</v>
      </c>
      <c r="Q361">
        <f t="shared" si="29"/>
        <v>5.0278672461193814E-5</v>
      </c>
      <c r="R361">
        <f t="shared" si="29"/>
        <v>2.0487661459711952E-3</v>
      </c>
    </row>
    <row r="362" spans="1:18" x14ac:dyDescent="0.25">
      <c r="A362" s="27">
        <v>42585</v>
      </c>
      <c r="B362">
        <v>87.489998</v>
      </c>
      <c r="C362">
        <v>158.33999600000001</v>
      </c>
      <c r="D362">
        <v>105.790001</v>
      </c>
      <c r="E362">
        <v>754.64001499999995</v>
      </c>
      <c r="F362">
        <v>225.78999300000001</v>
      </c>
      <c r="H362">
        <f t="shared" si="30"/>
        <v>-7.2727250247767841E-2</v>
      </c>
      <c r="I362">
        <f t="shared" si="30"/>
        <v>8.4018817052930503E-2</v>
      </c>
      <c r="J362">
        <f t="shared" si="30"/>
        <v>0.10201568263737137</v>
      </c>
      <c r="K362">
        <f t="shared" si="30"/>
        <v>2.2825624920361838E-2</v>
      </c>
      <c r="L362">
        <f t="shared" si="30"/>
        <v>5.1575344467022152E-2</v>
      </c>
      <c r="N362">
        <f t="shared" si="29"/>
        <v>4.9297160179999928E-3</v>
      </c>
      <c r="O362">
        <f t="shared" si="29"/>
        <v>5.6775079720421994E-3</v>
      </c>
      <c r="P362">
        <f t="shared" si="29"/>
        <v>8.8808135052692427E-3</v>
      </c>
      <c r="Q362">
        <f t="shared" si="29"/>
        <v>1.8841909624596112E-4</v>
      </c>
      <c r="R362">
        <f t="shared" si="29"/>
        <v>1.3609091999990846E-3</v>
      </c>
    </row>
    <row r="363" spans="1:18" x14ac:dyDescent="0.25">
      <c r="A363" s="27">
        <v>42586</v>
      </c>
      <c r="B363">
        <v>87.480002999999996</v>
      </c>
      <c r="C363">
        <v>158.050003</v>
      </c>
      <c r="D363">
        <v>105.870003</v>
      </c>
      <c r="E363">
        <v>760.77002000000005</v>
      </c>
      <c r="F363">
        <v>230.61000100000001</v>
      </c>
      <c r="H363">
        <f t="shared" si="30"/>
        <v>-6.0759052244166729E-2</v>
      </c>
      <c r="I363">
        <f t="shared" si="30"/>
        <v>7.247887086422522E-2</v>
      </c>
      <c r="J363">
        <f t="shared" si="30"/>
        <v>9.8488937771647161E-2</v>
      </c>
      <c r="K363">
        <f t="shared" si="30"/>
        <v>3.2326819548791547E-2</v>
      </c>
      <c r="L363">
        <f t="shared" si="30"/>
        <v>6.572737578464953E-2</v>
      </c>
      <c r="N363">
        <f t="shared" si="29"/>
        <v>3.3923330665046256E-3</v>
      </c>
      <c r="O363">
        <f t="shared" si="29"/>
        <v>4.0716259796301207E-3</v>
      </c>
      <c r="P363">
        <f t="shared" si="29"/>
        <v>8.2285441879874147E-3</v>
      </c>
      <c r="Q363">
        <f t="shared" si="29"/>
        <v>1.7853911628053929E-5</v>
      </c>
      <c r="R363">
        <f t="shared" si="29"/>
        <v>2.6053402935245526E-3</v>
      </c>
    </row>
    <row r="364" spans="1:18" x14ac:dyDescent="0.25">
      <c r="A364" s="27">
        <v>42587</v>
      </c>
      <c r="B364">
        <v>87.559997999999993</v>
      </c>
      <c r="C364">
        <v>162.08999600000001</v>
      </c>
      <c r="D364">
        <v>107.480003</v>
      </c>
      <c r="E364">
        <v>765.97997999999995</v>
      </c>
      <c r="F364">
        <v>230.029999</v>
      </c>
      <c r="H364">
        <f t="shared" si="30"/>
        <v>-6.6064913175172046E-2</v>
      </c>
      <c r="I364">
        <f t="shared" si="30"/>
        <v>7.4986254647452927E-2</v>
      </c>
      <c r="J364">
        <f t="shared" si="30"/>
        <v>0.10589825582417749</v>
      </c>
      <c r="K364">
        <f t="shared" si="30"/>
        <v>2.6685160235142748E-2</v>
      </c>
      <c r="L364">
        <f t="shared" si="30"/>
        <v>5.9326721078036312E-2</v>
      </c>
      <c r="N364">
        <f t="shared" si="29"/>
        <v>4.0385515791650888E-3</v>
      </c>
      <c r="O364">
        <f t="shared" si="29"/>
        <v>4.3979017302251096E-3</v>
      </c>
      <c r="P364">
        <f t="shared" si="29"/>
        <v>9.6276602736562935E-3</v>
      </c>
      <c r="Q364">
        <f t="shared" si="29"/>
        <v>9.7358641085197188E-5</v>
      </c>
      <c r="R364">
        <f t="shared" si="29"/>
        <v>1.9928974011742596E-3</v>
      </c>
    </row>
    <row r="365" spans="1:18" x14ac:dyDescent="0.25">
      <c r="A365" s="27">
        <v>42590</v>
      </c>
      <c r="B365">
        <v>88.589995999999999</v>
      </c>
      <c r="C365">
        <v>162.83000200000001</v>
      </c>
      <c r="D365">
        <v>108.370003</v>
      </c>
      <c r="E365">
        <v>766.55999799999995</v>
      </c>
      <c r="F365">
        <v>226.16000399999999</v>
      </c>
      <c r="H365">
        <f t="shared" si="30"/>
        <v>-5.8104934347577547E-2</v>
      </c>
      <c r="I365">
        <f t="shared" si="30"/>
        <v>6.7576970670701619E-2</v>
      </c>
      <c r="J365">
        <f t="shared" si="30"/>
        <v>0.1110465230064225</v>
      </c>
      <c r="K365">
        <f t="shared" si="30"/>
        <v>1.6812383808608593E-2</v>
      </c>
      <c r="L365">
        <f t="shared" si="30"/>
        <v>6.1205894306015857E-3</v>
      </c>
      <c r="N365">
        <f t="shared" si="29"/>
        <v>3.0902059112417547E-3</v>
      </c>
      <c r="O365">
        <f t="shared" si="29"/>
        <v>3.4700810255476164E-3</v>
      </c>
      <c r="P365">
        <f t="shared" si="29"/>
        <v>1.0664467484934541E-2</v>
      </c>
      <c r="Q365">
        <f t="shared" si="29"/>
        <v>3.8966067809499704E-4</v>
      </c>
      <c r="R365">
        <f t="shared" si="29"/>
        <v>7.3346415634901712E-5</v>
      </c>
    </row>
    <row r="366" spans="1:18" x14ac:dyDescent="0.25">
      <c r="A366" s="27">
        <v>42591</v>
      </c>
      <c r="B366">
        <v>88.699996999999996</v>
      </c>
      <c r="C366">
        <v>163.44000199999999</v>
      </c>
      <c r="D366">
        <v>108.80999799999999</v>
      </c>
      <c r="E366">
        <v>768.30999799999995</v>
      </c>
      <c r="F366">
        <v>229.08000200000001</v>
      </c>
      <c r="H366">
        <f t="shared" si="30"/>
        <v>-6.8090550169056061E-2</v>
      </c>
      <c r="I366">
        <f t="shared" si="30"/>
        <v>4.0709854150269308E-2</v>
      </c>
      <c r="J366">
        <f t="shared" si="30"/>
        <v>0.11057171573352581</v>
      </c>
      <c r="K366">
        <f t="shared" si="30"/>
        <v>2.6509578296268727E-2</v>
      </c>
      <c r="L366">
        <f t="shared" si="30"/>
        <v>1.9527687448275127E-2</v>
      </c>
      <c r="N366">
        <f t="shared" si="29"/>
        <v>4.300111623227439E-3</v>
      </c>
      <c r="O366">
        <f t="shared" si="29"/>
        <v>1.0265793579474834E-3</v>
      </c>
      <c r="P366">
        <f t="shared" si="29"/>
        <v>1.0566627269139277E-2</v>
      </c>
      <c r="Q366">
        <f t="shared" si="29"/>
        <v>1.0085442102638259E-4</v>
      </c>
      <c r="R366">
        <f t="shared" si="29"/>
        <v>2.3453155676131448E-5</v>
      </c>
    </row>
    <row r="367" spans="1:18" x14ac:dyDescent="0.25">
      <c r="A367" s="27">
        <v>42592</v>
      </c>
      <c r="B367">
        <v>86.410004000000001</v>
      </c>
      <c r="C367">
        <v>162.19000199999999</v>
      </c>
      <c r="D367">
        <v>108</v>
      </c>
      <c r="E367">
        <v>768.55999799999995</v>
      </c>
      <c r="F367">
        <v>225.64999399999999</v>
      </c>
      <c r="H367">
        <f t="shared" si="30"/>
        <v>-9.3509447486282468E-2</v>
      </c>
      <c r="I367">
        <f t="shared" si="30"/>
        <v>2.6679936810283581E-2</v>
      </c>
      <c r="J367">
        <f t="shared" si="30"/>
        <v>0.10876132271658628</v>
      </c>
      <c r="K367">
        <f t="shared" si="30"/>
        <v>3.4320685239892568E-2</v>
      </c>
      <c r="L367">
        <f t="shared" si="30"/>
        <v>1.3923180198909747E-2</v>
      </c>
      <c r="N367">
        <f t="shared" si="29"/>
        <v>8.2799323630550238E-3</v>
      </c>
      <c r="O367">
        <f t="shared" si="29"/>
        <v>3.2437305941740956E-4</v>
      </c>
      <c r="P367">
        <f t="shared" si="29"/>
        <v>1.0197709345538451E-2</v>
      </c>
      <c r="Q367">
        <f t="shared" si="29"/>
        <v>4.9796959754041705E-6</v>
      </c>
      <c r="R367">
        <f t="shared" si="29"/>
        <v>5.8012812671705947E-7</v>
      </c>
    </row>
    <row r="368" spans="1:18" x14ac:dyDescent="0.25">
      <c r="A368" s="27">
        <v>42593</v>
      </c>
      <c r="B368">
        <v>86.720000999999996</v>
      </c>
      <c r="C368">
        <v>163.86000100000001</v>
      </c>
      <c r="D368">
        <v>107.93</v>
      </c>
      <c r="E368">
        <v>771.23999000000003</v>
      </c>
      <c r="F368">
        <v>224.91000399999999</v>
      </c>
      <c r="H368">
        <f t="shared" si="30"/>
        <v>-9.0665856440016498E-2</v>
      </c>
      <c r="I368">
        <f t="shared" si="30"/>
        <v>8.0883285577035089E-3</v>
      </c>
      <c r="J368">
        <f t="shared" si="30"/>
        <v>8.8486473658390352E-2</v>
      </c>
      <c r="K368">
        <f t="shared" si="30"/>
        <v>3.9729085603895757E-2</v>
      </c>
      <c r="L368">
        <f t="shared" si="30"/>
        <v>1.5142323987449234E-2</v>
      </c>
      <c r="N368">
        <f t="shared" si="29"/>
        <v>7.7705181655380344E-3</v>
      </c>
      <c r="O368">
        <f t="shared" si="29"/>
        <v>3.3784978647751465E-7</v>
      </c>
      <c r="P368">
        <f t="shared" si="29"/>
        <v>6.5139199629257894E-3</v>
      </c>
      <c r="Q368">
        <f t="shared" si="29"/>
        <v>1.0092548254260942E-5</v>
      </c>
      <c r="R368">
        <f t="shared" si="29"/>
        <v>2.09290112719014E-7</v>
      </c>
    </row>
    <row r="369" spans="1:18" x14ac:dyDescent="0.25">
      <c r="A369" s="27">
        <v>42594</v>
      </c>
      <c r="B369">
        <v>87.849997999999999</v>
      </c>
      <c r="C369">
        <v>163.25</v>
      </c>
      <c r="D369">
        <v>108.18</v>
      </c>
      <c r="E369">
        <v>772.55999799999995</v>
      </c>
      <c r="F369">
        <v>225.61000100000001</v>
      </c>
      <c r="H369">
        <f t="shared" si="30"/>
        <v>-7.9508492054606916E-2</v>
      </c>
      <c r="I369">
        <f t="shared" si="30"/>
        <v>9.9111341328551854E-3</v>
      </c>
      <c r="J369">
        <f t="shared" si="30"/>
        <v>9.0901361454308993E-2</v>
      </c>
      <c r="K369">
        <f t="shared" si="30"/>
        <v>4.924071079490687E-2</v>
      </c>
      <c r="L369">
        <f t="shared" si="30"/>
        <v>2.3363799259559018E-2</v>
      </c>
      <c r="N369">
        <f t="shared" si="29"/>
        <v>5.927949495831703E-3</v>
      </c>
      <c r="O369">
        <f t="shared" si="29"/>
        <v>1.5414640397985938E-6</v>
      </c>
      <c r="P369">
        <f t="shared" si="29"/>
        <v>6.9095573244879133E-3</v>
      </c>
      <c r="Q369">
        <f t="shared" si="29"/>
        <v>1.6099809097114837E-4</v>
      </c>
      <c r="R369">
        <f t="shared" si="29"/>
        <v>7.5324305637018867E-5</v>
      </c>
    </row>
    <row r="370" spans="1:18" x14ac:dyDescent="0.25">
      <c r="A370" s="27">
        <v>42597</v>
      </c>
      <c r="B370">
        <v>87.809997999999993</v>
      </c>
      <c r="C370">
        <v>165.550003</v>
      </c>
      <c r="D370">
        <v>109.480003</v>
      </c>
      <c r="E370">
        <v>768.48999000000003</v>
      </c>
      <c r="F370">
        <v>225.58999600000001</v>
      </c>
      <c r="H370">
        <f t="shared" si="30"/>
        <v>-7.6804990878517457E-2</v>
      </c>
      <c r="I370">
        <f t="shared" si="30"/>
        <v>1.3500575804472807E-2</v>
      </c>
      <c r="J370">
        <f t="shared" si="30"/>
        <v>9.2273152192351757E-2</v>
      </c>
      <c r="K370">
        <f t="shared" si="30"/>
        <v>4.3102305107765963E-2</v>
      </c>
      <c r="L370">
        <f t="shared" si="30"/>
        <v>-2.9214079109857998E-3</v>
      </c>
      <c r="N370">
        <f t="shared" si="29"/>
        <v>5.5189561185836362E-3</v>
      </c>
      <c r="O370">
        <f t="shared" si="29"/>
        <v>2.3338549159535323E-5</v>
      </c>
      <c r="P370">
        <f t="shared" si="29"/>
        <v>7.139495906960211E-3</v>
      </c>
      <c r="Q370">
        <f t="shared" si="29"/>
        <v>4.2903765820553354E-5</v>
      </c>
      <c r="R370">
        <f t="shared" si="29"/>
        <v>3.0998002269388671E-4</v>
      </c>
    </row>
    <row r="371" spans="1:18" x14ac:dyDescent="0.25">
      <c r="A371" s="27">
        <v>42598</v>
      </c>
      <c r="B371">
        <v>87.919998000000007</v>
      </c>
      <c r="C371">
        <v>165.64999399999999</v>
      </c>
      <c r="D371">
        <v>109.379997</v>
      </c>
      <c r="E371">
        <v>764.03997800000002</v>
      </c>
      <c r="F371">
        <v>223.61000100000001</v>
      </c>
      <c r="H371">
        <f t="shared" si="30"/>
        <v>-7.1855047019000862E-2</v>
      </c>
      <c r="I371">
        <f t="shared" si="30"/>
        <v>2.5929355958156527E-2</v>
      </c>
      <c r="J371">
        <f t="shared" si="30"/>
        <v>9.0958660197215185E-2</v>
      </c>
      <c r="K371">
        <f t="shared" si="30"/>
        <v>3.2037482457461013E-2</v>
      </c>
      <c r="L371">
        <f t="shared" si="30"/>
        <v>-7.3518009508509764E-3</v>
      </c>
      <c r="N371">
        <f t="shared" si="29"/>
        <v>4.8079986011584962E-3</v>
      </c>
      <c r="O371">
        <f t="shared" si="29"/>
        <v>2.9789996865089963E-4</v>
      </c>
      <c r="P371">
        <f t="shared" si="29"/>
        <v>6.9190863800576768E-3</v>
      </c>
      <c r="Q371">
        <f t="shared" si="29"/>
        <v>2.0382751067218664E-5</v>
      </c>
      <c r="R371">
        <f t="shared" si="29"/>
        <v>4.8561361597886782E-4</v>
      </c>
    </row>
    <row r="372" spans="1:18" x14ac:dyDescent="0.25">
      <c r="A372" s="27">
        <v>42599</v>
      </c>
      <c r="B372">
        <v>88.110000999999997</v>
      </c>
      <c r="C372">
        <v>165.66999799999999</v>
      </c>
      <c r="D372">
        <v>109.220001</v>
      </c>
      <c r="E372">
        <v>764.63000499999998</v>
      </c>
      <c r="F372">
        <v>223.240005</v>
      </c>
      <c r="H372">
        <f t="shared" si="30"/>
        <v>-6.3963778778336269E-2</v>
      </c>
      <c r="I372">
        <f t="shared" si="30"/>
        <v>2.3822247810188477E-2</v>
      </c>
      <c r="J372">
        <f t="shared" si="30"/>
        <v>8.8594109917089908E-2</v>
      </c>
      <c r="K372">
        <f t="shared" si="30"/>
        <v>2.5041907494969672E-2</v>
      </c>
      <c r="L372">
        <f t="shared" si="30"/>
        <v>-2.2675887157456689E-2</v>
      </c>
      <c r="N372">
        <f t="shared" si="29"/>
        <v>3.7759138466662728E-3</v>
      </c>
      <c r="O372">
        <f t="shared" si="29"/>
        <v>2.2960343177458922E-4</v>
      </c>
      <c r="P372">
        <f t="shared" si="29"/>
        <v>6.5313059477991207E-3</v>
      </c>
      <c r="Q372">
        <f t="shared" si="29"/>
        <v>1.3248702878798714E-4</v>
      </c>
      <c r="R372">
        <f t="shared" si="29"/>
        <v>1.3958240550936596E-3</v>
      </c>
    </row>
    <row r="373" spans="1:18" x14ac:dyDescent="0.25">
      <c r="A373" s="27">
        <v>42600</v>
      </c>
      <c r="B373">
        <v>88.910004000000001</v>
      </c>
      <c r="C373">
        <v>166.05999800000001</v>
      </c>
      <c r="D373">
        <v>109.08000199999999</v>
      </c>
      <c r="E373">
        <v>764.46002199999998</v>
      </c>
      <c r="F373">
        <v>223.509995</v>
      </c>
      <c r="H373">
        <f t="shared" ref="H373:L388" si="31">LN(B373/B353)</f>
        <v>-5.4073074599553961E-2</v>
      </c>
      <c r="I373">
        <f t="shared" si="31"/>
        <v>3.6862871630030672E-2</v>
      </c>
      <c r="J373">
        <f t="shared" si="31"/>
        <v>9.2627697320572161E-2</v>
      </c>
      <c r="K373">
        <f t="shared" si="31"/>
        <v>2.6550915533472708E-2</v>
      </c>
      <c r="L373">
        <f t="shared" si="31"/>
        <v>1.3558438524739215E-2</v>
      </c>
      <c r="N373">
        <f t="shared" si="29"/>
        <v>2.6582026973823499E-3</v>
      </c>
      <c r="O373">
        <f t="shared" si="29"/>
        <v>7.9486186040748929E-4</v>
      </c>
      <c r="P373">
        <f t="shared" si="29"/>
        <v>7.1995365717700327E-3</v>
      </c>
      <c r="Q373">
        <f t="shared" si="29"/>
        <v>1.0002586062136973E-4</v>
      </c>
      <c r="R373">
        <f t="shared" si="29"/>
        <v>1.2687839423889103E-6</v>
      </c>
    </row>
    <row r="374" spans="1:18" x14ac:dyDescent="0.25">
      <c r="A374" s="27">
        <v>42601</v>
      </c>
      <c r="B374">
        <v>87.800003000000004</v>
      </c>
      <c r="C374">
        <v>166.229996</v>
      </c>
      <c r="D374">
        <v>109.360001</v>
      </c>
      <c r="E374">
        <v>757.30999799999995</v>
      </c>
      <c r="F374">
        <v>225</v>
      </c>
      <c r="H374">
        <f t="shared" si="31"/>
        <v>-6.833964605515648E-2</v>
      </c>
      <c r="I374">
        <f t="shared" si="31"/>
        <v>3.5639284919471853E-2</v>
      </c>
      <c r="J374">
        <f t="shared" si="31"/>
        <v>0.10296556521093397</v>
      </c>
      <c r="K374">
        <f t="shared" si="31"/>
        <v>1.6576417078832402E-2</v>
      </c>
      <c r="L374">
        <f t="shared" si="31"/>
        <v>1.2207525111614183E-2</v>
      </c>
      <c r="N374">
        <f t="shared" si="29"/>
        <v>4.332842715200908E-3</v>
      </c>
      <c r="O374">
        <f t="shared" si="29"/>
        <v>7.2736514364666477E-4</v>
      </c>
      <c r="P374">
        <f t="shared" si="29"/>
        <v>9.0607459797441541E-3</v>
      </c>
      <c r="Q374">
        <f t="shared" si="29"/>
        <v>3.9903224214113647E-4</v>
      </c>
      <c r="R374">
        <f t="shared" si="29"/>
        <v>6.137097103341313E-6</v>
      </c>
    </row>
    <row r="375" spans="1:18" x14ac:dyDescent="0.25">
      <c r="A375" s="27">
        <v>42604</v>
      </c>
      <c r="B375">
        <v>87.989998</v>
      </c>
      <c r="C375">
        <v>166.259995</v>
      </c>
      <c r="D375">
        <v>108.510002</v>
      </c>
      <c r="E375">
        <v>759.47997999999995</v>
      </c>
      <c r="F375">
        <v>222.929993</v>
      </c>
      <c r="H375">
        <f t="shared" si="31"/>
        <v>-4.67369490969732E-2</v>
      </c>
      <c r="I375">
        <f t="shared" si="31"/>
        <v>3.5196583255143785E-2</v>
      </c>
      <c r="J375">
        <f t="shared" si="31"/>
        <v>0.10863238975136555</v>
      </c>
      <c r="K375">
        <f t="shared" si="31"/>
        <v>2.6510962278735298E-2</v>
      </c>
      <c r="L375">
        <f t="shared" si="31"/>
        <v>-3.1264975063231233E-2</v>
      </c>
      <c r="N375">
        <f t="shared" si="29"/>
        <v>1.9555530272392014E-3</v>
      </c>
      <c r="O375">
        <f t="shared" si="29"/>
        <v>7.0368205927198854E-4</v>
      </c>
      <c r="P375">
        <f t="shared" si="29"/>
        <v>1.0171685711343269E-2</v>
      </c>
      <c r="Q375">
        <f t="shared" si="29"/>
        <v>1.0082662529360234E-4</v>
      </c>
      <c r="R375">
        <f t="shared" si="29"/>
        <v>2.1113856536050272E-3</v>
      </c>
    </row>
    <row r="376" spans="1:18" x14ac:dyDescent="0.25">
      <c r="A376" s="27">
        <v>42605</v>
      </c>
      <c r="B376">
        <v>87.720000999999996</v>
      </c>
      <c r="C376">
        <v>166.08000200000001</v>
      </c>
      <c r="D376">
        <v>108.849998</v>
      </c>
      <c r="E376">
        <v>762.45001200000002</v>
      </c>
      <c r="F376">
        <v>224.83999600000001</v>
      </c>
      <c r="H376">
        <f t="shared" si="31"/>
        <v>-4.2516841521712194E-2</v>
      </c>
      <c r="I376">
        <f t="shared" si="31"/>
        <v>3.0071926876712327E-2</v>
      </c>
      <c r="J376">
        <f t="shared" si="31"/>
        <v>0.11866767351907502</v>
      </c>
      <c r="K376">
        <f t="shared" si="31"/>
        <v>3.5864013301519421E-2</v>
      </c>
      <c r="L376">
        <f t="shared" si="31"/>
        <v>-2.055755940708566E-2</v>
      </c>
      <c r="N376">
        <f t="shared" si="29"/>
        <v>1.600122219076512E-3</v>
      </c>
      <c r="O376">
        <f t="shared" si="29"/>
        <v>4.5806057896362594E-4</v>
      </c>
      <c r="P376">
        <f t="shared" si="29"/>
        <v>1.2296605211617611E-2</v>
      </c>
      <c r="Q376">
        <f t="shared" si="29"/>
        <v>4.7361260499910563E-7</v>
      </c>
      <c r="R376">
        <f t="shared" si="29"/>
        <v>1.2420268304472752E-3</v>
      </c>
    </row>
    <row r="377" spans="1:18" x14ac:dyDescent="0.25">
      <c r="A377" s="27">
        <v>42606</v>
      </c>
      <c r="B377">
        <v>88.019997000000004</v>
      </c>
      <c r="C377">
        <v>165.300003</v>
      </c>
      <c r="D377">
        <v>108.029999</v>
      </c>
      <c r="E377">
        <v>757.25</v>
      </c>
      <c r="F377">
        <v>222.61999499999999</v>
      </c>
      <c r="H377">
        <f t="shared" si="31"/>
        <v>-3.2306022833543939E-2</v>
      </c>
      <c r="I377">
        <f t="shared" si="31"/>
        <v>2.6419740663766653E-2</v>
      </c>
      <c r="J377">
        <f t="shared" si="31"/>
        <v>4.8165552738767096E-2</v>
      </c>
      <c r="K377">
        <f t="shared" si="31"/>
        <v>2.7553442263836273E-2</v>
      </c>
      <c r="L377">
        <f t="shared" si="31"/>
        <v>-2.602620797796593E-2</v>
      </c>
      <c r="N377">
        <f t="shared" si="29"/>
        <v>8.8748634398070985E-4</v>
      </c>
      <c r="O377">
        <f t="shared" si="29"/>
        <v>3.1506830902761421E-4</v>
      </c>
      <c r="P377">
        <f t="shared" si="29"/>
        <v>1.6311855633236729E-3</v>
      </c>
      <c r="Q377">
        <f t="shared" si="29"/>
        <v>8.0977793430366907E-5</v>
      </c>
      <c r="R377">
        <f t="shared" si="29"/>
        <v>1.6573895597069082E-3</v>
      </c>
    </row>
    <row r="378" spans="1:18" x14ac:dyDescent="0.25">
      <c r="A378" s="27">
        <v>42607</v>
      </c>
      <c r="B378">
        <v>87.459998999999996</v>
      </c>
      <c r="C378">
        <v>165.89999399999999</v>
      </c>
      <c r="D378">
        <v>107.57</v>
      </c>
      <c r="E378">
        <v>759.21997099999999</v>
      </c>
      <c r="F378">
        <v>220.96000699999999</v>
      </c>
      <c r="H378">
        <f t="shared" si="31"/>
        <v>-3.0847859258177755E-2</v>
      </c>
      <c r="I378">
        <f t="shared" si="31"/>
        <v>3.2904326268075039E-2</v>
      </c>
      <c r="J378">
        <f t="shared" si="31"/>
        <v>3.0487039185876676E-2</v>
      </c>
      <c r="K378">
        <f t="shared" si="31"/>
        <v>8.7444068599150885E-3</v>
      </c>
      <c r="L378">
        <f t="shared" si="31"/>
        <v>-4.2746255024552184E-2</v>
      </c>
      <c r="N378">
        <f t="shared" si="29"/>
        <v>8.0273313143539081E-4</v>
      </c>
      <c r="O378">
        <f t="shared" si="29"/>
        <v>5.8732307063527611E-4</v>
      </c>
      <c r="P378">
        <f t="shared" si="29"/>
        <v>5.1571797414341151E-4</v>
      </c>
      <c r="Q378">
        <f t="shared" si="29"/>
        <v>7.7327383099513977E-4</v>
      </c>
      <c r="R378">
        <f t="shared" si="29"/>
        <v>3.2983308622739314E-3</v>
      </c>
    </row>
    <row r="379" spans="1:18" x14ac:dyDescent="0.25">
      <c r="A379" s="27">
        <v>42608</v>
      </c>
      <c r="B379">
        <v>87.269997000000004</v>
      </c>
      <c r="C379">
        <v>165.970001</v>
      </c>
      <c r="D379">
        <v>106.94000200000001</v>
      </c>
      <c r="E379">
        <v>769</v>
      </c>
      <c r="F379">
        <v>219.990005</v>
      </c>
      <c r="H379">
        <f t="shared" si="31"/>
        <v>-1.9067653585885525E-2</v>
      </c>
      <c r="I379">
        <f t="shared" si="31"/>
        <v>4.4098548628922839E-2</v>
      </c>
      <c r="J379">
        <f t="shared" si="31"/>
        <v>2.5859863814333292E-2</v>
      </c>
      <c r="K379">
        <f t="shared" si="31"/>
        <v>1.333955546411358E-2</v>
      </c>
      <c r="L379">
        <f t="shared" si="31"/>
        <v>-6.5109354293166097E-2</v>
      </c>
      <c r="N379">
        <f t="shared" si="29"/>
        <v>2.7397995197593459E-4</v>
      </c>
      <c r="O379">
        <f t="shared" si="29"/>
        <v>1.255212028561517E-3</v>
      </c>
      <c r="P379">
        <f t="shared" si="29"/>
        <v>3.2696774391243112E-4</v>
      </c>
      <c r="Q379">
        <f t="shared" si="29"/>
        <v>5.3882726008030188E-4</v>
      </c>
      <c r="R379">
        <f t="shared" si="29"/>
        <v>6.3671137020929166E-3</v>
      </c>
    </row>
    <row r="380" spans="1:18" x14ac:dyDescent="0.25">
      <c r="A380" s="27">
        <v>42611</v>
      </c>
      <c r="B380">
        <v>87.839995999999999</v>
      </c>
      <c r="C380">
        <v>166.86999499999999</v>
      </c>
      <c r="D380">
        <v>106.82</v>
      </c>
      <c r="E380">
        <v>771.28997800000002</v>
      </c>
      <c r="F380">
        <v>215.199997</v>
      </c>
      <c r="H380">
        <f t="shared" si="31"/>
        <v>2.2798857780597474E-2</v>
      </c>
      <c r="I380">
        <f t="shared" si="31"/>
        <v>5.3481455357478259E-2</v>
      </c>
      <c r="J380">
        <f t="shared" si="31"/>
        <v>7.2344656123900335E-3</v>
      </c>
      <c r="K380">
        <f t="shared" si="31"/>
        <v>4.6132880708502806E-3</v>
      </c>
      <c r="L380">
        <f t="shared" si="31"/>
        <v>-6.6554950153618481E-2</v>
      </c>
      <c r="N380">
        <f t="shared" si="29"/>
        <v>6.4080728344121328E-4</v>
      </c>
      <c r="O380">
        <f t="shared" si="29"/>
        <v>2.0081044392420734E-3</v>
      </c>
      <c r="P380">
        <f t="shared" si="29"/>
        <v>2.9501060457280313E-7</v>
      </c>
      <c r="Q380">
        <f t="shared" si="29"/>
        <v>1.0200946369630377E-3</v>
      </c>
      <c r="R380">
        <f t="shared" si="29"/>
        <v>6.5999037680971049E-3</v>
      </c>
    </row>
    <row r="381" spans="1:18" x14ac:dyDescent="0.25">
      <c r="A381" s="27">
        <v>42612</v>
      </c>
      <c r="B381">
        <v>87.519997000000004</v>
      </c>
      <c r="C381">
        <v>169.36999499999999</v>
      </c>
      <c r="D381">
        <v>106</v>
      </c>
      <c r="E381">
        <v>767.580017</v>
      </c>
      <c r="F381">
        <v>211.33999600000001</v>
      </c>
      <c r="H381">
        <f t="shared" si="31"/>
        <v>5.4995097991881398E-3</v>
      </c>
      <c r="I381">
        <f t="shared" si="31"/>
        <v>8.1845105508831381E-2</v>
      </c>
      <c r="J381">
        <f t="shared" si="31"/>
        <v>1.4443399870317331E-2</v>
      </c>
      <c r="K381">
        <f t="shared" si="31"/>
        <v>9.1614082349640753E-3</v>
      </c>
      <c r="L381">
        <f t="shared" si="31"/>
        <v>-7.2362481556733957E-2</v>
      </c>
      <c r="N381">
        <f t="shared" si="29"/>
        <v>6.4237397525343455E-5</v>
      </c>
      <c r="O381">
        <f t="shared" si="29"/>
        <v>5.3546579681650105E-3</v>
      </c>
      <c r="P381">
        <f t="shared" si="29"/>
        <v>4.4432695947453919E-5</v>
      </c>
      <c r="Q381">
        <f t="shared" si="29"/>
        <v>7.5025593811580576E-4</v>
      </c>
      <c r="R381">
        <f t="shared" si="29"/>
        <v>7.5772364729593204E-3</v>
      </c>
    </row>
    <row r="382" spans="1:18" x14ac:dyDescent="0.25">
      <c r="A382" s="27">
        <v>42613</v>
      </c>
      <c r="B382">
        <v>87.139999000000003</v>
      </c>
      <c r="C382">
        <v>169.46000699999999</v>
      </c>
      <c r="D382">
        <v>106.099998</v>
      </c>
      <c r="E382">
        <v>769.15997300000004</v>
      </c>
      <c r="F382">
        <v>212.009995</v>
      </c>
      <c r="H382">
        <f t="shared" si="31"/>
        <v>-4.0084690449075557E-3</v>
      </c>
      <c r="I382">
        <f t="shared" si="31"/>
        <v>6.7872357596807181E-2</v>
      </c>
      <c r="J382">
        <f t="shared" si="31"/>
        <v>2.9260203184233676E-3</v>
      </c>
      <c r="K382">
        <f t="shared" si="31"/>
        <v>1.9058140960531499E-2</v>
      </c>
      <c r="L382">
        <f t="shared" si="31"/>
        <v>-6.2971912965898102E-2</v>
      </c>
      <c r="N382">
        <f t="shared" si="29"/>
        <v>2.2295125482766318E-6</v>
      </c>
      <c r="O382">
        <f t="shared" si="29"/>
        <v>3.5049692268485999E-3</v>
      </c>
      <c r="P382">
        <f t="shared" si="29"/>
        <v>2.3537965124266562E-5</v>
      </c>
      <c r="Q382">
        <f t="shared" si="29"/>
        <v>3.0604239840915519E-4</v>
      </c>
      <c r="R382">
        <f t="shared" si="29"/>
        <v>6.0305715334607974E-3</v>
      </c>
    </row>
    <row r="383" spans="1:18" x14ac:dyDescent="0.25">
      <c r="A383" s="27">
        <v>42614</v>
      </c>
      <c r="B383">
        <v>86.839995999999999</v>
      </c>
      <c r="C383">
        <v>168.509995</v>
      </c>
      <c r="D383">
        <v>106.730003</v>
      </c>
      <c r="E383">
        <v>770.61999500000002</v>
      </c>
      <c r="F383">
        <v>200.770004</v>
      </c>
      <c r="H383">
        <f t="shared" si="31"/>
        <v>-7.3429311537519587E-3</v>
      </c>
      <c r="I383">
        <f t="shared" si="31"/>
        <v>6.4083607897659406E-2</v>
      </c>
      <c r="J383">
        <f t="shared" si="31"/>
        <v>8.0903543422566528E-3</v>
      </c>
      <c r="K383">
        <f t="shared" si="31"/>
        <v>1.2864274603003191E-2</v>
      </c>
      <c r="L383">
        <f t="shared" si="31"/>
        <v>-0.13856798217669367</v>
      </c>
      <c r="N383">
        <f t="shared" si="29"/>
        <v>2.3305889194237438E-5</v>
      </c>
      <c r="O383">
        <f t="shared" si="29"/>
        <v>3.0707148170085346E-3</v>
      </c>
      <c r="P383">
        <f t="shared" si="29"/>
        <v>9.7806272006303172E-8</v>
      </c>
      <c r="Q383">
        <f t="shared" si="29"/>
        <v>5.6111821140624233E-4</v>
      </c>
      <c r="R383">
        <f t="shared" si="29"/>
        <v>2.3486428002936065E-2</v>
      </c>
    </row>
    <row r="384" spans="1:18" x14ac:dyDescent="0.25">
      <c r="A384" s="27">
        <v>42615</v>
      </c>
      <c r="B384">
        <v>87.419998000000007</v>
      </c>
      <c r="C384">
        <v>169.179993</v>
      </c>
      <c r="D384">
        <v>107.730003</v>
      </c>
      <c r="E384">
        <v>772.44000200000005</v>
      </c>
      <c r="F384">
        <v>197.779999</v>
      </c>
      <c r="H384">
        <f t="shared" si="31"/>
        <v>-1.6001832560733436E-3</v>
      </c>
      <c r="I384">
        <f t="shared" si="31"/>
        <v>4.2811483653382693E-2</v>
      </c>
      <c r="J384">
        <f t="shared" si="31"/>
        <v>2.3233130940372329E-3</v>
      </c>
      <c r="K384">
        <f t="shared" si="31"/>
        <v>8.3983048129117124E-3</v>
      </c>
      <c r="L384">
        <f t="shared" si="31"/>
        <v>-0.15105443406694666</v>
      </c>
      <c r="N384">
        <f t="shared" si="29"/>
        <v>8.3746393517670681E-7</v>
      </c>
      <c r="O384">
        <f t="shared" si="29"/>
        <v>1.165669787883865E-3</v>
      </c>
      <c r="P384">
        <f t="shared" si="29"/>
        <v>2.9749402727095222E-5</v>
      </c>
      <c r="Q384">
        <f t="shared" si="29"/>
        <v>7.9264229174949141E-4</v>
      </c>
      <c r="R384">
        <f t="shared" si="29"/>
        <v>2.7469507506613266E-2</v>
      </c>
    </row>
    <row r="385" spans="1:18" x14ac:dyDescent="0.25">
      <c r="A385" s="27">
        <v>42619</v>
      </c>
      <c r="B385">
        <v>88.57</v>
      </c>
      <c r="C385">
        <v>169.33000200000001</v>
      </c>
      <c r="D385">
        <v>107.699997</v>
      </c>
      <c r="E385">
        <v>788.86999500000002</v>
      </c>
      <c r="F385">
        <v>202.83000200000001</v>
      </c>
      <c r="H385">
        <f t="shared" si="31"/>
        <v>-2.2573945062544766E-4</v>
      </c>
      <c r="I385">
        <f t="shared" si="31"/>
        <v>3.9142761429627589E-2</v>
      </c>
      <c r="J385">
        <f t="shared" si="31"/>
        <v>-6.2017693106522316E-3</v>
      </c>
      <c r="K385">
        <f t="shared" si="31"/>
        <v>2.8688564880628278E-2</v>
      </c>
      <c r="L385">
        <f t="shared" si="31"/>
        <v>-0.10887453144075772</v>
      </c>
      <c r="N385">
        <f t="shared" si="29"/>
        <v>5.2421507582303801E-6</v>
      </c>
      <c r="O385">
        <f t="shared" si="29"/>
        <v>9.286149674573495E-4</v>
      </c>
      <c r="P385">
        <f t="shared" si="29"/>
        <v>1.954231689062438E-4</v>
      </c>
      <c r="Q385">
        <f t="shared" si="29"/>
        <v>6.1836890672967816E-5</v>
      </c>
      <c r="R385">
        <f t="shared" si="29"/>
        <v>1.5266918672195972E-2</v>
      </c>
    </row>
    <row r="386" spans="1:18" x14ac:dyDescent="0.25">
      <c r="A386" s="27">
        <v>42620</v>
      </c>
      <c r="B386">
        <v>88.239998</v>
      </c>
      <c r="C386">
        <v>169.66999799999999</v>
      </c>
      <c r="D386">
        <v>108.360001</v>
      </c>
      <c r="E386">
        <v>784.47997999999995</v>
      </c>
      <c r="F386">
        <v>201.71000699999999</v>
      </c>
      <c r="H386">
        <f t="shared" si="31"/>
        <v>-5.1995032138728052E-3</v>
      </c>
      <c r="I386">
        <f t="shared" si="31"/>
        <v>3.7409399520987305E-2</v>
      </c>
      <c r="J386">
        <f t="shared" si="31"/>
        <v>-4.1441971368649765E-3</v>
      </c>
      <c r="K386">
        <f t="shared" si="31"/>
        <v>2.0827757473502205E-2</v>
      </c>
      <c r="L386">
        <f t="shared" si="31"/>
        <v>-0.12724023923970335</v>
      </c>
      <c r="N386">
        <f t="shared" si="29"/>
        <v>7.2048727428206325E-6</v>
      </c>
      <c r="O386">
        <f t="shared" si="29"/>
        <v>8.2597739681689573E-4</v>
      </c>
      <c r="P386">
        <f t="shared" si="29"/>
        <v>1.421295903005666E-4</v>
      </c>
      <c r="Q386">
        <f t="shared" si="29"/>
        <v>2.4725835948580005E-4</v>
      </c>
      <c r="R386">
        <f t="shared" si="29"/>
        <v>2.0142728578214673E-2</v>
      </c>
    </row>
    <row r="387" spans="1:18" x14ac:dyDescent="0.25">
      <c r="A387" s="27">
        <v>42621</v>
      </c>
      <c r="B387">
        <v>89.050003000000004</v>
      </c>
      <c r="C387">
        <v>171.66000399999999</v>
      </c>
      <c r="D387">
        <v>105.519997</v>
      </c>
      <c r="E387">
        <v>784.05999799999995</v>
      </c>
      <c r="F387">
        <v>197.36000100000001</v>
      </c>
      <c r="H387">
        <f t="shared" si="31"/>
        <v>3.009458728036352E-2</v>
      </c>
      <c r="I387">
        <f t="shared" si="31"/>
        <v>5.6747299761134941E-2</v>
      </c>
      <c r="J387">
        <f t="shared" si="31"/>
        <v>-2.3230747145790168E-2</v>
      </c>
      <c r="K387">
        <f t="shared" si="31"/>
        <v>1.9966913984295856E-2</v>
      </c>
      <c r="L387">
        <f t="shared" si="31"/>
        <v>-0.13395562239517417</v>
      </c>
      <c r="N387">
        <f t="shared" si="29"/>
        <v>1.0634056492817424E-3</v>
      </c>
      <c r="O387">
        <f t="shared" si="29"/>
        <v>2.3114674230176376E-3</v>
      </c>
      <c r="P387">
        <f t="shared" si="29"/>
        <v>9.6151848570252222E-4</v>
      </c>
      <c r="Q387">
        <f t="shared" si="29"/>
        <v>2.7507199354092986E-4</v>
      </c>
      <c r="R387">
        <f t="shared" si="29"/>
        <v>2.2093987543883521E-2</v>
      </c>
    </row>
    <row r="388" spans="1:18" x14ac:dyDescent="0.25">
      <c r="A388" s="27">
        <v>42622</v>
      </c>
      <c r="B388">
        <v>86.839995999999999</v>
      </c>
      <c r="C388">
        <v>168.570007</v>
      </c>
      <c r="D388">
        <v>103.129997</v>
      </c>
      <c r="E388">
        <v>760.14001499999995</v>
      </c>
      <c r="F388">
        <v>194.470001</v>
      </c>
      <c r="H388">
        <f t="shared" si="31"/>
        <v>1.3827497256660474E-3</v>
      </c>
      <c r="I388">
        <f t="shared" si="31"/>
        <v>2.8338724501551917E-2</v>
      </c>
      <c r="J388">
        <f t="shared" si="31"/>
        <v>-4.5492569598776421E-2</v>
      </c>
      <c r="K388">
        <f t="shared" si="31"/>
        <v>-1.4496949629838904E-2</v>
      </c>
      <c r="L388">
        <f t="shared" si="31"/>
        <v>-0.14542242530899968</v>
      </c>
      <c r="N388">
        <f t="shared" si="29"/>
        <v>1.5194899347029883E-5</v>
      </c>
      <c r="O388">
        <f t="shared" si="29"/>
        <v>3.8687536226000862E-4</v>
      </c>
      <c r="P388">
        <f t="shared" si="29"/>
        <v>2.8377125031743074E-3</v>
      </c>
      <c r="Q388">
        <f t="shared" si="29"/>
        <v>2.6060165438208899E-3</v>
      </c>
      <c r="R388">
        <f t="shared" si="29"/>
        <v>2.5634336924806635E-2</v>
      </c>
    </row>
    <row r="389" spans="1:18" x14ac:dyDescent="0.25">
      <c r="A389" s="27">
        <v>42625</v>
      </c>
      <c r="B389">
        <v>87.290001000000004</v>
      </c>
      <c r="C389">
        <v>171.05999800000001</v>
      </c>
      <c r="D389">
        <v>105.44000200000001</v>
      </c>
      <c r="E389">
        <v>771.48999000000003</v>
      </c>
      <c r="F389">
        <v>198.300003</v>
      </c>
      <c r="H389">
        <f t="shared" ref="H389:L404" si="32">LN(B389/B369)</f>
        <v>-6.3948716637030377E-3</v>
      </c>
      <c r="I389">
        <f t="shared" si="32"/>
        <v>4.6731592304291095E-2</v>
      </c>
      <c r="J389">
        <f t="shared" si="32"/>
        <v>-2.5654416720950486E-2</v>
      </c>
      <c r="K389">
        <f t="shared" si="32"/>
        <v>-1.3859760753860513E-3</v>
      </c>
      <c r="L389">
        <f t="shared" si="32"/>
        <v>-0.12902679866074426</v>
      </c>
      <c r="N389">
        <f t="shared" si="29"/>
        <v>1.5050969121378241E-5</v>
      </c>
      <c r="O389">
        <f t="shared" si="29"/>
        <v>1.4487170067449193E-3</v>
      </c>
      <c r="P389">
        <f t="shared" si="29"/>
        <v>1.1177007048162281E-3</v>
      </c>
      <c r="Q389">
        <f t="shared" si="29"/>
        <v>1.4393058474310349E-3</v>
      </c>
      <c r="R389">
        <f t="shared" si="29"/>
        <v>2.0653035553378246E-2</v>
      </c>
    </row>
    <row r="390" spans="1:18" x14ac:dyDescent="0.25">
      <c r="A390" s="27">
        <v>42626</v>
      </c>
      <c r="B390">
        <v>85.209998999999996</v>
      </c>
      <c r="C390">
        <v>167</v>
      </c>
      <c r="D390">
        <v>107.949997</v>
      </c>
      <c r="E390">
        <v>761.01000999999997</v>
      </c>
      <c r="F390">
        <v>196.050003</v>
      </c>
      <c r="H390">
        <f t="shared" si="32"/>
        <v>-3.0056580491301957E-2</v>
      </c>
      <c r="I390">
        <f t="shared" si="32"/>
        <v>8.7205303020864849E-3</v>
      </c>
      <c r="J390">
        <f t="shared" si="32"/>
        <v>-1.4073782404571076E-2</v>
      </c>
      <c r="K390">
        <f t="shared" si="32"/>
        <v>-9.7810259994659809E-3</v>
      </c>
      <c r="L390">
        <f t="shared" si="32"/>
        <v>-0.14034943062849034</v>
      </c>
      <c r="N390">
        <f t="shared" si="29"/>
        <v>7.585213702767709E-4</v>
      </c>
      <c r="O390">
        <f t="shared" si="29"/>
        <v>2.5962359424109918E-9</v>
      </c>
      <c r="P390">
        <f t="shared" si="29"/>
        <v>4.774835422742341E-4</v>
      </c>
      <c r="Q390">
        <f t="shared" si="29"/>
        <v>2.1467686174177214E-3</v>
      </c>
      <c r="R390">
        <f t="shared" si="29"/>
        <v>2.4035625572909478E-2</v>
      </c>
    </row>
    <row r="391" spans="1:18" x14ac:dyDescent="0.25">
      <c r="A391" s="27">
        <v>42627</v>
      </c>
      <c r="B391">
        <v>84.599997999999999</v>
      </c>
      <c r="C391">
        <v>166.16000399999999</v>
      </c>
      <c r="D391">
        <v>111.769997</v>
      </c>
      <c r="E391">
        <v>761.09002699999996</v>
      </c>
      <c r="F391">
        <v>196.41000399999999</v>
      </c>
      <c r="H391">
        <f t="shared" si="32"/>
        <v>-3.8493044375897741E-2</v>
      </c>
      <c r="I391">
        <f t="shared" si="32"/>
        <v>3.0741111160825815E-3</v>
      </c>
      <c r="J391">
        <f t="shared" si="32"/>
        <v>2.1615131065377317E-2</v>
      </c>
      <c r="K391">
        <f t="shared" si="32"/>
        <v>-3.8684632381038174E-3</v>
      </c>
      <c r="L391">
        <f t="shared" si="32"/>
        <v>-0.12969913598545516</v>
      </c>
      <c r="N391">
        <f t="shared" si="29"/>
        <v>1.2943970964975175E-3</v>
      </c>
      <c r="O391">
        <f t="shared" si="29"/>
        <v>3.1309238793142731E-5</v>
      </c>
      <c r="P391">
        <f t="shared" si="29"/>
        <v>1.9147686748776263E-4</v>
      </c>
      <c r="Q391">
        <f t="shared" si="29"/>
        <v>1.6338307022199644E-3</v>
      </c>
      <c r="R391">
        <f t="shared" si="29"/>
        <v>2.0846732990374379E-2</v>
      </c>
    </row>
    <row r="392" spans="1:18" x14ac:dyDescent="0.25">
      <c r="A392" s="27">
        <v>42628</v>
      </c>
      <c r="B392">
        <v>85.080001999999993</v>
      </c>
      <c r="C392">
        <v>168.08000200000001</v>
      </c>
      <c r="D392">
        <v>115.57</v>
      </c>
      <c r="E392">
        <v>769.69000200000005</v>
      </c>
      <c r="F392">
        <v>200.41999799999999</v>
      </c>
      <c r="H392">
        <f t="shared" si="32"/>
        <v>-3.4994031388764453E-2</v>
      </c>
      <c r="I392">
        <f t="shared" si="32"/>
        <v>1.4442222557586402E-2</v>
      </c>
      <c r="J392">
        <f t="shared" si="32"/>
        <v>5.6512201107510131E-2</v>
      </c>
      <c r="K392">
        <f t="shared" si="32"/>
        <v>6.5957757458495565E-3</v>
      </c>
      <c r="L392">
        <f t="shared" si="32"/>
        <v>-0.10783229366651363</v>
      </c>
      <c r="N392">
        <f t="shared" ref="N392:R442" si="33">(H392-H$759)^2</f>
        <v>1.0548670954033297E-3</v>
      </c>
      <c r="O392">
        <f t="shared" si="33"/>
        <v>3.3323436387853424E-5</v>
      </c>
      <c r="P392">
        <f t="shared" si="33"/>
        <v>2.3750599416334172E-3</v>
      </c>
      <c r="Q392">
        <f t="shared" si="33"/>
        <v>8.9738786221292902E-4</v>
      </c>
      <c r="R392">
        <f t="shared" si="33"/>
        <v>1.5010448439833679E-2</v>
      </c>
    </row>
    <row r="393" spans="1:18" x14ac:dyDescent="0.25">
      <c r="A393" s="27">
        <v>42629</v>
      </c>
      <c r="B393">
        <v>84.029999000000004</v>
      </c>
      <c r="C393">
        <v>166</v>
      </c>
      <c r="D393">
        <v>114.91999800000001</v>
      </c>
      <c r="E393">
        <v>778.52002000000005</v>
      </c>
      <c r="F393">
        <v>205.39999399999999</v>
      </c>
      <c r="H393">
        <f t="shared" si="32"/>
        <v>-5.6450801082746527E-2</v>
      </c>
      <c r="I393">
        <f t="shared" si="32"/>
        <v>-3.6136843350176545E-4</v>
      </c>
      <c r="J393">
        <f t="shared" si="32"/>
        <v>5.2154640395123165E-2</v>
      </c>
      <c r="K393">
        <f t="shared" si="32"/>
        <v>1.8224976064316088E-2</v>
      </c>
      <c r="L393">
        <f t="shared" si="32"/>
        <v>-8.4496865128477594E-2</v>
      </c>
      <c r="N393">
        <f t="shared" si="33"/>
        <v>2.9090367870865312E-3</v>
      </c>
      <c r="O393">
        <f t="shared" si="33"/>
        <v>8.1557975963663434E-5</v>
      </c>
      <c r="P393">
        <f t="shared" si="33"/>
        <v>1.9693204362461357E-3</v>
      </c>
      <c r="Q393">
        <f t="shared" si="33"/>
        <v>3.3588744805351979E-4</v>
      </c>
      <c r="R393">
        <f t="shared" si="33"/>
        <v>9.8370109543665651E-3</v>
      </c>
    </row>
    <row r="394" spans="1:18" x14ac:dyDescent="0.25">
      <c r="A394" s="27">
        <v>42632</v>
      </c>
      <c r="B394">
        <v>83.830001999999993</v>
      </c>
      <c r="C394">
        <v>166.21000699999999</v>
      </c>
      <c r="D394">
        <v>113.58000199999999</v>
      </c>
      <c r="E394">
        <v>775.09997599999997</v>
      </c>
      <c r="F394">
        <v>206.33999600000001</v>
      </c>
      <c r="H394">
        <f t="shared" si="32"/>
        <v>-4.6270572302062218E-2</v>
      </c>
      <c r="I394">
        <f t="shared" si="32"/>
        <v>-1.2025628590850212E-4</v>
      </c>
      <c r="J394">
        <f t="shared" si="32"/>
        <v>3.786225049821506E-2</v>
      </c>
      <c r="K394">
        <f t="shared" si="32"/>
        <v>2.3219344125501234E-2</v>
      </c>
      <c r="L394">
        <f t="shared" si="32"/>
        <v>-8.6575127917670636E-2</v>
      </c>
      <c r="N394">
        <f t="shared" si="33"/>
        <v>1.9145226454945769E-3</v>
      </c>
      <c r="O394">
        <f t="shared" si="33"/>
        <v>7.7261169720404212E-5</v>
      </c>
      <c r="P394">
        <f t="shared" si="33"/>
        <v>9.0508532921239424E-4</v>
      </c>
      <c r="Q394">
        <f t="shared" si="33"/>
        <v>1.7776527192094383E-4</v>
      </c>
      <c r="R394">
        <f t="shared" si="33"/>
        <v>1.0253581431612842E-2</v>
      </c>
    </row>
    <row r="395" spans="1:18" x14ac:dyDescent="0.25">
      <c r="A395" s="27">
        <v>42633</v>
      </c>
      <c r="B395">
        <v>82.540001000000004</v>
      </c>
      <c r="C395">
        <v>166.470001</v>
      </c>
      <c r="D395">
        <v>113.57</v>
      </c>
      <c r="E395">
        <v>780.21997099999999</v>
      </c>
      <c r="F395">
        <v>204.63999899999999</v>
      </c>
      <c r="H395">
        <f t="shared" si="32"/>
        <v>-6.3940112487839651E-2</v>
      </c>
      <c r="I395">
        <f t="shared" si="32"/>
        <v>1.2623209834452551E-3</v>
      </c>
      <c r="J395">
        <f t="shared" si="32"/>
        <v>4.5577033839957849E-2</v>
      </c>
      <c r="K395">
        <f t="shared" si="32"/>
        <v>2.6941931786292787E-2</v>
      </c>
      <c r="L395">
        <f t="shared" si="32"/>
        <v>-8.5605456493593704E-2</v>
      </c>
      <c r="N395">
        <f t="shared" si="33"/>
        <v>3.7730058923146699E-3</v>
      </c>
      <c r="O395">
        <f t="shared" si="33"/>
        <v>5.4867442138336273E-5</v>
      </c>
      <c r="P395">
        <f t="shared" si="33"/>
        <v>1.4287961100611494E-3</v>
      </c>
      <c r="Q395">
        <f t="shared" si="33"/>
        <v>9.2357418147977964E-5</v>
      </c>
      <c r="R395">
        <f t="shared" si="33"/>
        <v>1.0058143896548284E-2</v>
      </c>
    </row>
    <row r="396" spans="1:18" x14ac:dyDescent="0.25">
      <c r="A396" s="27">
        <v>42634</v>
      </c>
      <c r="B396">
        <v>83.300003000000004</v>
      </c>
      <c r="C396">
        <v>167.029999</v>
      </c>
      <c r="D396">
        <v>113.550003</v>
      </c>
      <c r="E396">
        <v>789.73999000000003</v>
      </c>
      <c r="F396">
        <v>205.220001</v>
      </c>
      <c r="H396">
        <f t="shared" si="32"/>
        <v>-5.170134976239394E-2</v>
      </c>
      <c r="I396">
        <f t="shared" si="32"/>
        <v>5.7038189949946685E-3</v>
      </c>
      <c r="J396">
        <f t="shared" si="32"/>
        <v>4.2272525664999158E-2</v>
      </c>
      <c r="K396">
        <f t="shared" si="32"/>
        <v>3.516681640498999E-2</v>
      </c>
      <c r="L396">
        <f t="shared" si="32"/>
        <v>-9.1306441036562866E-2</v>
      </c>
      <c r="N396">
        <f t="shared" si="33"/>
        <v>2.4192661324711952E-3</v>
      </c>
      <c r="O396">
        <f t="shared" si="33"/>
        <v>8.7957207218441196E-6</v>
      </c>
      <c r="P396">
        <f t="shared" si="33"/>
        <v>1.1898989032379191E-3</v>
      </c>
      <c r="Q396">
        <f t="shared" si="33"/>
        <v>1.919311204148124E-6</v>
      </c>
      <c r="R396">
        <f t="shared" si="33"/>
        <v>1.1234152000065644E-2</v>
      </c>
    </row>
    <row r="397" spans="1:18" x14ac:dyDescent="0.25">
      <c r="A397" s="27">
        <v>42635</v>
      </c>
      <c r="B397">
        <v>83.540001000000004</v>
      </c>
      <c r="C397">
        <v>168.020004</v>
      </c>
      <c r="D397">
        <v>114.620003</v>
      </c>
      <c r="E397">
        <v>804.70001200000002</v>
      </c>
      <c r="F397">
        <v>206.429993</v>
      </c>
      <c r="H397">
        <f t="shared" si="32"/>
        <v>-5.2238456260439076E-2</v>
      </c>
      <c r="I397">
        <f t="shared" si="32"/>
        <v>1.6321020767591749E-2</v>
      </c>
      <c r="J397">
        <f t="shared" si="32"/>
        <v>5.9213378224828105E-2</v>
      </c>
      <c r="K397">
        <f t="shared" si="32"/>
        <v>6.0776102157130092E-2</v>
      </c>
      <c r="L397">
        <f t="shared" si="32"/>
        <v>-7.5504921632584848E-2</v>
      </c>
      <c r="N397">
        <f t="shared" si="33"/>
        <v>2.4723908949050525E-3</v>
      </c>
      <c r="O397">
        <f t="shared" si="33"/>
        <v>5.8544591270446748E-5</v>
      </c>
      <c r="P397">
        <f t="shared" si="33"/>
        <v>2.6456378003296122E-3</v>
      </c>
      <c r="Q397">
        <f t="shared" si="33"/>
        <v>5.8679702483460975E-4</v>
      </c>
      <c r="R397">
        <f t="shared" si="33"/>
        <v>8.1341933963080173E-3</v>
      </c>
    </row>
    <row r="398" spans="1:18" x14ac:dyDescent="0.25">
      <c r="A398" s="27">
        <v>42636</v>
      </c>
      <c r="B398">
        <v>83.449996999999996</v>
      </c>
      <c r="C398">
        <v>165.13000500000001</v>
      </c>
      <c r="D398">
        <v>112.709999</v>
      </c>
      <c r="E398">
        <v>805.75</v>
      </c>
      <c r="F398">
        <v>207.449997</v>
      </c>
      <c r="H398">
        <f t="shared" si="32"/>
        <v>-4.6933920392803148E-2</v>
      </c>
      <c r="I398">
        <f t="shared" si="32"/>
        <v>-4.6520882759622448E-3</v>
      </c>
      <c r="J398">
        <f t="shared" si="32"/>
        <v>4.6676340937745843E-2</v>
      </c>
      <c r="K398">
        <f t="shared" si="32"/>
        <v>5.9481968424417019E-2</v>
      </c>
      <c r="L398">
        <f t="shared" si="32"/>
        <v>-6.3091389023362726E-2</v>
      </c>
      <c r="N398">
        <f t="shared" si="33"/>
        <v>1.9730126105420142E-3</v>
      </c>
      <c r="O398">
        <f t="shared" si="33"/>
        <v>1.774667665224855E-4</v>
      </c>
      <c r="P398">
        <f t="shared" si="33"/>
        <v>1.5131109263234591E-3</v>
      </c>
      <c r="Q398">
        <f t="shared" si="33"/>
        <v>5.2577389106477079E-4</v>
      </c>
      <c r="R398">
        <f t="shared" si="33"/>
        <v>6.0491420537369415E-3</v>
      </c>
    </row>
    <row r="399" spans="1:18" x14ac:dyDescent="0.25">
      <c r="A399" s="27">
        <v>42639</v>
      </c>
      <c r="B399">
        <v>83.059997999999993</v>
      </c>
      <c r="C399">
        <v>161.479996</v>
      </c>
      <c r="D399">
        <v>112.879997</v>
      </c>
      <c r="E399">
        <v>799.15997300000004</v>
      </c>
      <c r="F399">
        <v>208.990005</v>
      </c>
      <c r="H399">
        <f t="shared" si="32"/>
        <v>-4.9443512675517061E-2</v>
      </c>
      <c r="I399">
        <f t="shared" si="32"/>
        <v>-2.742578394394234E-2</v>
      </c>
      <c r="J399">
        <f t="shared" si="32"/>
        <v>5.4057332745001081E-2</v>
      </c>
      <c r="K399">
        <f t="shared" si="32"/>
        <v>3.8470172740628993E-2</v>
      </c>
      <c r="L399">
        <f t="shared" si="32"/>
        <v>-5.1295685647374127E-2</v>
      </c>
      <c r="N399">
        <f t="shared" si="33"/>
        <v>2.2022558485334937E-3</v>
      </c>
      <c r="O399">
        <f t="shared" si="33"/>
        <v>1.3028750838348846E-3</v>
      </c>
      <c r="P399">
        <f t="shared" si="33"/>
        <v>2.1418123301701138E-3</v>
      </c>
      <c r="Q399">
        <f t="shared" si="33"/>
        <v>3.6785869013847542E-6</v>
      </c>
      <c r="R399">
        <f t="shared" si="33"/>
        <v>4.3534299790299021E-3</v>
      </c>
    </row>
    <row r="400" spans="1:18" x14ac:dyDescent="0.25">
      <c r="A400" s="27">
        <v>42640</v>
      </c>
      <c r="B400">
        <v>83.239998</v>
      </c>
      <c r="C400">
        <v>162.88999899999999</v>
      </c>
      <c r="D400">
        <v>113.089996</v>
      </c>
      <c r="E400">
        <v>816.10998500000005</v>
      </c>
      <c r="F400">
        <v>205.80999800000001</v>
      </c>
      <c r="H400">
        <f t="shared" si="32"/>
        <v>-5.3788954725355567E-2</v>
      </c>
      <c r="I400">
        <f t="shared" si="32"/>
        <v>-2.4139915964964974E-2</v>
      </c>
      <c r="J400">
        <f t="shared" si="32"/>
        <v>5.703875160155146E-2</v>
      </c>
      <c r="K400">
        <f t="shared" si="32"/>
        <v>5.6484722212122168E-2</v>
      </c>
      <c r="L400">
        <f t="shared" si="32"/>
        <v>-4.4614410980440861E-2</v>
      </c>
      <c r="N400">
        <f t="shared" si="33"/>
        <v>2.6289862524676868E-3</v>
      </c>
      <c r="O400">
        <f t="shared" si="33"/>
        <v>1.0764628305827331E-3</v>
      </c>
      <c r="P400">
        <f t="shared" si="33"/>
        <v>2.4266596384725529E-3</v>
      </c>
      <c r="Q400">
        <f t="shared" si="33"/>
        <v>3.973051036431464E-4</v>
      </c>
      <c r="R400">
        <f t="shared" si="33"/>
        <v>3.5164013594644805E-3</v>
      </c>
    </row>
    <row r="401" spans="1:18" x14ac:dyDescent="0.25">
      <c r="A401" s="27">
        <v>42641</v>
      </c>
      <c r="B401">
        <v>86.900002000000001</v>
      </c>
      <c r="C401">
        <v>163.449997</v>
      </c>
      <c r="D401">
        <v>113.949997</v>
      </c>
      <c r="E401">
        <v>828.71997099999999</v>
      </c>
      <c r="F401">
        <v>206.270004</v>
      </c>
      <c r="H401">
        <f t="shared" si="32"/>
        <v>-7.1092491094853641E-3</v>
      </c>
      <c r="I401">
        <f t="shared" si="32"/>
        <v>-3.5578526565880092E-2</v>
      </c>
      <c r="J401">
        <f t="shared" si="32"/>
        <v>7.2320635252289142E-2</v>
      </c>
      <c r="K401">
        <f t="shared" si="32"/>
        <v>7.6639576051593786E-2</v>
      </c>
      <c r="L401">
        <f t="shared" si="32"/>
        <v>-2.4282182483475145E-2</v>
      </c>
      <c r="N401">
        <f t="shared" si="33"/>
        <v>2.1104241513535858E-5</v>
      </c>
      <c r="O401">
        <f t="shared" si="33"/>
        <v>1.9578946718264464E-3</v>
      </c>
      <c r="P401">
        <f t="shared" si="33"/>
        <v>4.165801540847093E-3</v>
      </c>
      <c r="Q401">
        <f t="shared" si="33"/>
        <v>1.6069970387434594E-3</v>
      </c>
      <c r="R401">
        <f t="shared" si="33"/>
        <v>1.5184289678051625E-3</v>
      </c>
    </row>
    <row r="402" spans="1:18" x14ac:dyDescent="0.25">
      <c r="A402" s="27">
        <v>42642</v>
      </c>
      <c r="B402">
        <v>86.459998999999996</v>
      </c>
      <c r="C402">
        <v>158.949997</v>
      </c>
      <c r="D402">
        <v>112.18</v>
      </c>
      <c r="E402">
        <v>829.04998799999998</v>
      </c>
      <c r="F402">
        <v>200.699997</v>
      </c>
      <c r="H402">
        <f t="shared" si="32"/>
        <v>-7.8341415400664579E-3</v>
      </c>
      <c r="I402">
        <f t="shared" si="32"/>
        <v>-6.4027283595048542E-2</v>
      </c>
      <c r="J402">
        <f t="shared" si="32"/>
        <v>5.5722697310394975E-2</v>
      </c>
      <c r="K402">
        <f t="shared" si="32"/>
        <v>7.4981477293826829E-2</v>
      </c>
      <c r="L402">
        <f t="shared" si="32"/>
        <v>-5.4822178932469955E-2</v>
      </c>
      <c r="N402">
        <f t="shared" si="33"/>
        <v>2.828992839627985E-5</v>
      </c>
      <c r="O402">
        <f t="shared" si="33"/>
        <v>5.2848335447290432E-3</v>
      </c>
      <c r="P402">
        <f t="shared" si="33"/>
        <v>2.2987309753649209E-3</v>
      </c>
      <c r="Q402">
        <f t="shared" si="33"/>
        <v>1.4768087014919223E-3</v>
      </c>
      <c r="R402">
        <f t="shared" si="33"/>
        <v>4.8312259066600359E-3</v>
      </c>
    </row>
    <row r="403" spans="1:18" x14ac:dyDescent="0.25">
      <c r="A403" s="27">
        <v>42643</v>
      </c>
      <c r="B403">
        <v>87.279999000000004</v>
      </c>
      <c r="C403">
        <v>161.270004</v>
      </c>
      <c r="D403">
        <v>113.050003</v>
      </c>
      <c r="E403">
        <v>837.30999799999995</v>
      </c>
      <c r="F403">
        <v>204.029999</v>
      </c>
      <c r="H403">
        <f t="shared" si="32"/>
        <v>5.0540311190694909E-3</v>
      </c>
      <c r="I403">
        <f t="shared" si="32"/>
        <v>-4.3915061745071898E-2</v>
      </c>
      <c r="J403">
        <f t="shared" si="32"/>
        <v>5.752791622672529E-2</v>
      </c>
      <c r="K403">
        <f t="shared" si="32"/>
        <v>8.2998990731855779E-2</v>
      </c>
      <c r="L403">
        <f t="shared" si="32"/>
        <v>1.6107042765634842E-2</v>
      </c>
      <c r="N403">
        <f t="shared" si="33"/>
        <v>5.7294982692009286E-5</v>
      </c>
      <c r="O403">
        <f t="shared" si="33"/>
        <v>2.7651442350985081E-3</v>
      </c>
      <c r="P403">
        <f t="shared" si="33"/>
        <v>2.4750925319335605E-3</v>
      </c>
      <c r="Q403">
        <f t="shared" si="33"/>
        <v>2.1573035814625419E-3</v>
      </c>
      <c r="R403">
        <f t="shared" si="33"/>
        <v>2.0226560868070935E-6</v>
      </c>
    </row>
    <row r="404" spans="1:18" x14ac:dyDescent="0.25">
      <c r="A404" s="27">
        <v>42646</v>
      </c>
      <c r="B404">
        <v>87.050003000000004</v>
      </c>
      <c r="C404">
        <v>161.070007</v>
      </c>
      <c r="D404">
        <v>112.519997</v>
      </c>
      <c r="E404">
        <v>836.73999000000003</v>
      </c>
      <c r="F404">
        <v>213.699997</v>
      </c>
      <c r="H404">
        <f t="shared" si="32"/>
        <v>-4.24136587995855E-3</v>
      </c>
      <c r="I404">
        <f t="shared" si="32"/>
        <v>-4.9124098937865998E-2</v>
      </c>
      <c r="J404">
        <f t="shared" si="32"/>
        <v>4.3502832206231974E-2</v>
      </c>
      <c r="K404">
        <f t="shared" si="32"/>
        <v>7.9959038626259346E-2</v>
      </c>
      <c r="L404">
        <f t="shared" si="32"/>
        <v>7.7417851501008522E-2</v>
      </c>
      <c r="N404">
        <f t="shared" si="33"/>
        <v>2.9792557398213489E-6</v>
      </c>
      <c r="O404">
        <f t="shared" si="33"/>
        <v>3.3401089818717823E-3</v>
      </c>
      <c r="P404">
        <f t="shared" si="33"/>
        <v>1.2762911873625273E-3</v>
      </c>
      <c r="Q404">
        <f t="shared" si="33"/>
        <v>1.8841529032632557E-3</v>
      </c>
      <c r="R404">
        <f t="shared" si="33"/>
        <v>3.9354305282085422E-3</v>
      </c>
    </row>
    <row r="405" spans="1:18" x14ac:dyDescent="0.25">
      <c r="A405" s="27">
        <v>42647</v>
      </c>
      <c r="B405">
        <v>86.25</v>
      </c>
      <c r="C405">
        <v>162.270004</v>
      </c>
      <c r="D405">
        <v>113</v>
      </c>
      <c r="E405">
        <v>834.03002900000001</v>
      </c>
      <c r="F405">
        <v>211.41000399999999</v>
      </c>
      <c r="H405">
        <f t="shared" ref="H405:L420" si="34">LN(B405/B385)</f>
        <v>-2.6543143910022375E-2</v>
      </c>
      <c r="I405">
        <f t="shared" si="34"/>
        <v>-4.2587846286786073E-2</v>
      </c>
      <c r="J405">
        <f t="shared" si="34"/>
        <v>4.8038262405151376E-2</v>
      </c>
      <c r="K405">
        <f t="shared" si="34"/>
        <v>5.5667872299368683E-2</v>
      </c>
      <c r="L405">
        <f t="shared" si="34"/>
        <v>4.1431195296450833E-2</v>
      </c>
      <c r="N405">
        <f t="shared" si="33"/>
        <v>5.7733661919879057E-4</v>
      </c>
      <c r="O405">
        <f t="shared" si="33"/>
        <v>2.6273234450700763E-3</v>
      </c>
      <c r="P405">
        <f t="shared" si="33"/>
        <v>1.6209197778621061E-3</v>
      </c>
      <c r="Q405">
        <f t="shared" si="33"/>
        <v>3.6540860321858951E-4</v>
      </c>
      <c r="R405">
        <f t="shared" si="33"/>
        <v>7.1536743476316672E-4</v>
      </c>
    </row>
    <row r="406" spans="1:18" x14ac:dyDescent="0.25">
      <c r="A406" s="27">
        <v>42648</v>
      </c>
      <c r="B406">
        <v>87</v>
      </c>
      <c r="C406">
        <v>166.39999399999999</v>
      </c>
      <c r="D406">
        <v>113.050003</v>
      </c>
      <c r="E406">
        <v>844.35998500000005</v>
      </c>
      <c r="F406">
        <v>208.46000699999999</v>
      </c>
      <c r="H406">
        <f t="shared" si="34"/>
        <v>-1.4152233625205221E-2</v>
      </c>
      <c r="I406">
        <f t="shared" si="34"/>
        <v>-1.946086993784512E-2</v>
      </c>
      <c r="J406">
        <f t="shared" si="34"/>
        <v>4.2371198815517222E-2</v>
      </c>
      <c r="K406">
        <f t="shared" si="34"/>
        <v>7.3557873764607651E-2</v>
      </c>
      <c r="L406">
        <f t="shared" si="34"/>
        <v>3.2916152874231518E-2</v>
      </c>
      <c r="N406">
        <f t="shared" si="33"/>
        <v>1.3541790272897239E-4</v>
      </c>
      <c r="O406">
        <f t="shared" si="33"/>
        <v>7.9132204660738354E-4</v>
      </c>
      <c r="P406">
        <f t="shared" si="33"/>
        <v>1.1967160827714345E-3</v>
      </c>
      <c r="Q406">
        <f t="shared" si="33"/>
        <v>1.3694192630856953E-3</v>
      </c>
      <c r="R406">
        <f t="shared" si="33"/>
        <v>3.3238070989691703E-4</v>
      </c>
    </row>
    <row r="407" spans="1:18" x14ac:dyDescent="0.25">
      <c r="A407" s="27">
        <v>42649</v>
      </c>
      <c r="B407">
        <v>87.040001000000004</v>
      </c>
      <c r="C407">
        <v>167.14999399999999</v>
      </c>
      <c r="D407">
        <v>113.889999</v>
      </c>
      <c r="E407">
        <v>841.65997300000004</v>
      </c>
      <c r="F407">
        <v>201</v>
      </c>
      <c r="H407">
        <f t="shared" si="34"/>
        <v>-2.2830248828005918E-2</v>
      </c>
      <c r="I407">
        <f t="shared" si="34"/>
        <v>-2.662422262174435E-2</v>
      </c>
      <c r="J407">
        <f t="shared" si="34"/>
        <v>7.6332581527428028E-2</v>
      </c>
      <c r="K407">
        <f t="shared" si="34"/>
        <v>7.0890554654929522E-2</v>
      </c>
      <c r="L407">
        <f t="shared" si="34"/>
        <v>1.8275430771091523E-2</v>
      </c>
      <c r="N407">
        <f t="shared" si="33"/>
        <v>4.1269658468709328E-4</v>
      </c>
      <c r="O407">
        <f t="shared" si="33"/>
        <v>1.2456522938532502E-3</v>
      </c>
      <c r="P407">
        <f t="shared" si="33"/>
        <v>4.6997835179575162E-3</v>
      </c>
      <c r="Q407">
        <f t="shared" si="33"/>
        <v>1.1791220179636738E-3</v>
      </c>
      <c r="R407">
        <f t="shared" si="33"/>
        <v>1.2892330422049183E-5</v>
      </c>
    </row>
    <row r="408" spans="1:18" x14ac:dyDescent="0.25">
      <c r="A408" s="27">
        <v>42650</v>
      </c>
      <c r="B408">
        <v>86.739998</v>
      </c>
      <c r="C408">
        <v>169.83000200000001</v>
      </c>
      <c r="D408">
        <v>114.05999799999999</v>
      </c>
      <c r="E408">
        <v>839.42999299999997</v>
      </c>
      <c r="F408">
        <v>196.61000100000001</v>
      </c>
      <c r="H408">
        <f t="shared" si="34"/>
        <v>-1.1521835985603844E-3</v>
      </c>
      <c r="I408">
        <f t="shared" si="34"/>
        <v>7.4468131751691848E-3</v>
      </c>
      <c r="J408">
        <f t="shared" si="34"/>
        <v>0.10073430895528311</v>
      </c>
      <c r="K408">
        <f t="shared" si="34"/>
        <v>9.9220435160775861E-2</v>
      </c>
      <c r="L408">
        <f t="shared" si="34"/>
        <v>1.0944161546638612E-2</v>
      </c>
      <c r="N408">
        <f t="shared" si="33"/>
        <v>1.8581239799628286E-6</v>
      </c>
      <c r="O408">
        <f t="shared" si="33"/>
        <v>1.4951514445345296E-6</v>
      </c>
      <c r="P408">
        <f t="shared" si="33"/>
        <v>8.6409470627998343E-3</v>
      </c>
      <c r="Q408">
        <f t="shared" si="33"/>
        <v>3.9273066351933452E-3</v>
      </c>
      <c r="R408">
        <f t="shared" si="33"/>
        <v>1.3992687442379228E-5</v>
      </c>
    </row>
    <row r="409" spans="1:18" x14ac:dyDescent="0.25">
      <c r="A409" s="27">
        <v>42653</v>
      </c>
      <c r="B409">
        <v>88.440002000000007</v>
      </c>
      <c r="C409">
        <v>171.03999300000001</v>
      </c>
      <c r="D409">
        <v>116.050003</v>
      </c>
      <c r="E409">
        <v>841.71002199999998</v>
      </c>
      <c r="F409">
        <v>200.949997</v>
      </c>
      <c r="H409">
        <f t="shared" si="34"/>
        <v>1.3088458400122786E-2</v>
      </c>
      <c r="I409">
        <f t="shared" si="34"/>
        <v>-1.1695411019637928E-4</v>
      </c>
      <c r="J409">
        <f t="shared" si="34"/>
        <v>9.587906884904164E-2</v>
      </c>
      <c r="K409">
        <f t="shared" si="34"/>
        <v>8.7111866007337752E-2</v>
      </c>
      <c r="L409">
        <f t="shared" si="34"/>
        <v>1.3275055311779875E-2</v>
      </c>
      <c r="N409">
        <f t="shared" si="33"/>
        <v>2.434777072612185E-4</v>
      </c>
      <c r="O409">
        <f t="shared" si="33"/>
        <v>7.7203129476590215E-5</v>
      </c>
      <c r="P409">
        <f t="shared" si="33"/>
        <v>7.7618662761840635E-3</v>
      </c>
      <c r="Q409">
        <f t="shared" si="33"/>
        <v>2.5562789691850581E-3</v>
      </c>
      <c r="R409">
        <f t="shared" si="33"/>
        <v>1.9874974465795555E-6</v>
      </c>
    </row>
    <row r="410" spans="1:18" x14ac:dyDescent="0.25">
      <c r="A410" s="27">
        <v>42654</v>
      </c>
      <c r="B410">
        <v>87.739998</v>
      </c>
      <c r="C410">
        <v>169.03999300000001</v>
      </c>
      <c r="D410">
        <v>116.300003</v>
      </c>
      <c r="E410">
        <v>831</v>
      </c>
      <c r="F410">
        <v>200.10000600000001</v>
      </c>
      <c r="H410">
        <f t="shared" si="34"/>
        <v>2.9259086839294519E-2</v>
      </c>
      <c r="I410">
        <f t="shared" si="34"/>
        <v>1.214151948072837E-2</v>
      </c>
      <c r="J410">
        <f t="shared" si="34"/>
        <v>7.4504956149803223E-2</v>
      </c>
      <c r="K410">
        <f t="shared" si="34"/>
        <v>8.7983283335199766E-2</v>
      </c>
      <c r="L410">
        <f t="shared" si="34"/>
        <v>2.0447527534135548E-2</v>
      </c>
      <c r="N410">
        <f t="shared" si="33"/>
        <v>1.0096125367762793E-3</v>
      </c>
      <c r="O410">
        <f t="shared" si="33"/>
        <v>1.2054384381584803E-5</v>
      </c>
      <c r="P410">
        <f t="shared" si="33"/>
        <v>4.4525381371067511E-3</v>
      </c>
      <c r="Q410">
        <f t="shared" si="33"/>
        <v>2.6451554606628735E-3</v>
      </c>
      <c r="R410">
        <f t="shared" si="33"/>
        <v>3.320854889700944E-5</v>
      </c>
    </row>
    <row r="411" spans="1:18" x14ac:dyDescent="0.25">
      <c r="A411" s="27">
        <v>42655</v>
      </c>
      <c r="B411">
        <v>87.129997000000003</v>
      </c>
      <c r="C411">
        <v>169.300003</v>
      </c>
      <c r="D411">
        <v>117.339996</v>
      </c>
      <c r="E411">
        <v>834.09002699999996</v>
      </c>
      <c r="F411">
        <v>201.509995</v>
      </c>
      <c r="H411">
        <f t="shared" si="34"/>
        <v>2.9466978840369897E-2</v>
      </c>
      <c r="I411">
        <f t="shared" si="34"/>
        <v>1.8721103218074079E-2</v>
      </c>
      <c r="J411">
        <f t="shared" si="34"/>
        <v>4.8632507852054974E-2</v>
      </c>
      <c r="K411">
        <f t="shared" si="34"/>
        <v>9.1589690791631262E-2</v>
      </c>
      <c r="L411">
        <f t="shared" si="34"/>
        <v>2.5634651647546972E-2</v>
      </c>
      <c r="N411">
        <f t="shared" si="33"/>
        <v>1.0228670433293056E-3</v>
      </c>
      <c r="O411">
        <f t="shared" si="33"/>
        <v>1.0103317871074071E-4</v>
      </c>
      <c r="P411">
        <f t="shared" si="33"/>
        <v>1.669122319047166E-3</v>
      </c>
      <c r="Q411">
        <f t="shared" si="33"/>
        <v>3.0291244590979435E-3</v>
      </c>
      <c r="R411">
        <f t="shared" si="33"/>
        <v>1.1989833954822538E-4</v>
      </c>
    </row>
    <row r="412" spans="1:18" x14ac:dyDescent="0.25">
      <c r="A412" s="27">
        <v>42656</v>
      </c>
      <c r="B412">
        <v>86.559997999999993</v>
      </c>
      <c r="C412">
        <v>167.41999799999999</v>
      </c>
      <c r="D412">
        <v>116.980003</v>
      </c>
      <c r="E412">
        <v>829.28002900000001</v>
      </c>
      <c r="F412">
        <v>200.240005</v>
      </c>
      <c r="H412">
        <f t="shared" si="34"/>
        <v>1.7245778153487323E-2</v>
      </c>
      <c r="I412">
        <f t="shared" si="34"/>
        <v>-3.9344551499344519E-3</v>
      </c>
      <c r="J412">
        <f t="shared" si="34"/>
        <v>1.212659867293896E-2</v>
      </c>
      <c r="K412">
        <f t="shared" si="34"/>
        <v>7.4570050432002002E-2</v>
      </c>
      <c r="L412">
        <f t="shared" si="34"/>
        <v>-8.9848255758425951E-4</v>
      </c>
      <c r="N412">
        <f t="shared" si="33"/>
        <v>3.9050075568542201E-4</v>
      </c>
      <c r="O412">
        <f t="shared" si="33"/>
        <v>1.5886162719131635E-4</v>
      </c>
      <c r="P412">
        <f t="shared" si="33"/>
        <v>1.8913664213551758E-5</v>
      </c>
      <c r="Q412">
        <f t="shared" si="33"/>
        <v>1.4453563066147486E-3</v>
      </c>
      <c r="R412">
        <f t="shared" si="33"/>
        <v>2.4283999255339292E-4</v>
      </c>
    </row>
    <row r="413" spans="1:18" x14ac:dyDescent="0.25">
      <c r="A413" s="27">
        <v>42657</v>
      </c>
      <c r="B413">
        <v>86.540001000000004</v>
      </c>
      <c r="C413">
        <v>170.520004</v>
      </c>
      <c r="D413">
        <v>117.629997</v>
      </c>
      <c r="E413">
        <v>822.96002199999998</v>
      </c>
      <c r="F413">
        <v>196.509995</v>
      </c>
      <c r="H413">
        <f t="shared" si="34"/>
        <v>2.9432880312473705E-2</v>
      </c>
      <c r="I413">
        <f t="shared" si="34"/>
        <v>2.6864826998125025E-2</v>
      </c>
      <c r="J413">
        <f t="shared" si="34"/>
        <v>2.3307862760973942E-2</v>
      </c>
      <c r="K413">
        <f t="shared" si="34"/>
        <v>5.5512916491399389E-2</v>
      </c>
      <c r="L413">
        <f t="shared" si="34"/>
        <v>-4.4245973127484683E-2</v>
      </c>
      <c r="N413">
        <f t="shared" si="33"/>
        <v>1.0206871078424988E-3</v>
      </c>
      <c r="O413">
        <f t="shared" si="33"/>
        <v>3.3106712140472898E-4</v>
      </c>
      <c r="P413">
        <f t="shared" si="33"/>
        <v>2.4118861417953555E-4</v>
      </c>
      <c r="Q413">
        <f t="shared" si="33"/>
        <v>3.5950844825730972E-4</v>
      </c>
      <c r="R413">
        <f t="shared" si="33"/>
        <v>3.4728409272928801E-3</v>
      </c>
    </row>
    <row r="414" spans="1:18" x14ac:dyDescent="0.25">
      <c r="A414" s="27">
        <v>42660</v>
      </c>
      <c r="B414">
        <v>86.540001000000004</v>
      </c>
      <c r="C414">
        <v>169</v>
      </c>
      <c r="D414">
        <v>117.550003</v>
      </c>
      <c r="E414">
        <v>812.95001200000002</v>
      </c>
      <c r="F414">
        <v>193.96000699999999</v>
      </c>
      <c r="H414">
        <f t="shared" si="34"/>
        <v>3.181578384451577E-2</v>
      </c>
      <c r="I414">
        <f t="shared" si="34"/>
        <v>1.6646623724659498E-2</v>
      </c>
      <c r="J414">
        <f t="shared" si="34"/>
        <v>3.4356348449112839E-2</v>
      </c>
      <c r="K414">
        <f t="shared" si="34"/>
        <v>4.7677599478900885E-2</v>
      </c>
      <c r="L414">
        <f t="shared" si="34"/>
        <v>-6.1873285959683111E-2</v>
      </c>
      <c r="N414">
        <f t="shared" si="33"/>
        <v>1.1786242663307123E-3</v>
      </c>
      <c r="O414">
        <f t="shared" si="33"/>
        <v>6.3633273969731713E-5</v>
      </c>
      <c r="P414">
        <f t="shared" si="33"/>
        <v>7.0642910369796998E-4</v>
      </c>
      <c r="Q414">
        <f t="shared" si="33"/>
        <v>1.2377432485716344E-4</v>
      </c>
      <c r="R414">
        <f t="shared" si="33"/>
        <v>5.8611468991442827E-3</v>
      </c>
    </row>
    <row r="415" spans="1:18" x14ac:dyDescent="0.25">
      <c r="A415" s="27">
        <v>42661</v>
      </c>
      <c r="B415">
        <v>86.769997000000004</v>
      </c>
      <c r="C415">
        <v>172.63000500000001</v>
      </c>
      <c r="D415">
        <v>117.470001</v>
      </c>
      <c r="E415">
        <v>817.65002400000003</v>
      </c>
      <c r="F415">
        <v>199.10000600000001</v>
      </c>
      <c r="H415">
        <f t="shared" si="34"/>
        <v>4.9977868791462411E-2</v>
      </c>
      <c r="I415">
        <f t="shared" si="34"/>
        <v>3.6335485779128825E-2</v>
      </c>
      <c r="J415">
        <f t="shared" si="34"/>
        <v>3.3763603445051443E-2</v>
      </c>
      <c r="K415">
        <f t="shared" si="34"/>
        <v>4.6858507503112275E-2</v>
      </c>
      <c r="L415">
        <f t="shared" si="34"/>
        <v>-2.7445091738141907E-2</v>
      </c>
      <c r="N415">
        <f t="shared" si="33"/>
        <v>2.7555342198855395E-3</v>
      </c>
      <c r="O415">
        <f t="shared" si="33"/>
        <v>7.6540250691843051E-4</v>
      </c>
      <c r="P415">
        <f t="shared" si="33"/>
        <v>6.7527162669304107E-4</v>
      </c>
      <c r="Q415">
        <f t="shared" si="33"/>
        <v>1.0621979953410897E-4</v>
      </c>
      <c r="R415">
        <f t="shared" si="33"/>
        <v>1.7749312851121546E-3</v>
      </c>
    </row>
    <row r="416" spans="1:18" x14ac:dyDescent="0.25">
      <c r="A416" s="27">
        <v>42662</v>
      </c>
      <c r="B416">
        <v>87.169998000000007</v>
      </c>
      <c r="C416">
        <v>174.509995</v>
      </c>
      <c r="D416">
        <v>117.120003</v>
      </c>
      <c r="E416">
        <v>817.69000200000005</v>
      </c>
      <c r="F416">
        <v>203.55999800000001</v>
      </c>
      <c r="H416">
        <f t="shared" si="34"/>
        <v>4.5411626892609011E-2</v>
      </c>
      <c r="I416">
        <f t="shared" si="34"/>
        <v>4.3808586924218539E-2</v>
      </c>
      <c r="J416">
        <f t="shared" si="34"/>
        <v>3.095578085610886E-2</v>
      </c>
      <c r="K416">
        <f t="shared" si="34"/>
        <v>3.4779529410324077E-2</v>
      </c>
      <c r="L416">
        <f t="shared" si="34"/>
        <v>-8.1217874113635683E-3</v>
      </c>
      <c r="N416">
        <f t="shared" si="33"/>
        <v>2.2969916453442762E-3</v>
      </c>
      <c r="O416">
        <f t="shared" si="33"/>
        <v>1.2347500163501894E-3</v>
      </c>
      <c r="P416">
        <f t="shared" si="33"/>
        <v>5.3722740030589633E-4</v>
      </c>
      <c r="Q416">
        <f t="shared" si="33"/>
        <v>3.1423910874548107E-6</v>
      </c>
      <c r="R416">
        <f t="shared" si="33"/>
        <v>5.2014232796407085E-4</v>
      </c>
    </row>
    <row r="417" spans="1:18" x14ac:dyDescent="0.25">
      <c r="A417" s="27">
        <v>42663</v>
      </c>
      <c r="B417">
        <v>87.209998999999996</v>
      </c>
      <c r="C417">
        <v>174.509995</v>
      </c>
      <c r="D417">
        <v>117.05999799999999</v>
      </c>
      <c r="E417">
        <v>810.32000700000003</v>
      </c>
      <c r="F417">
        <v>199.10000600000001</v>
      </c>
      <c r="H417">
        <f t="shared" si="34"/>
        <v>4.2993420732976309E-2</v>
      </c>
      <c r="I417">
        <f t="shared" si="34"/>
        <v>3.7898974195735784E-2</v>
      </c>
      <c r="J417">
        <f t="shared" si="34"/>
        <v>2.1064271480785553E-2</v>
      </c>
      <c r="K417">
        <f t="shared" si="34"/>
        <v>6.9596879526275714E-3</v>
      </c>
      <c r="L417">
        <f t="shared" si="34"/>
        <v>-3.6154096766937198E-2</v>
      </c>
      <c r="N417">
        <f t="shared" si="33"/>
        <v>2.0710449199242112E-3</v>
      </c>
      <c r="O417">
        <f t="shared" si="33"/>
        <v>8.5435765867581759E-4</v>
      </c>
      <c r="P417">
        <f t="shared" si="33"/>
        <v>1.7653525640463422E-4</v>
      </c>
      <c r="Q417">
        <f t="shared" si="33"/>
        <v>8.7571727121951183E-4</v>
      </c>
      <c r="R417">
        <f t="shared" si="33"/>
        <v>2.5845976567339642E-3</v>
      </c>
    </row>
    <row r="418" spans="1:18" x14ac:dyDescent="0.25">
      <c r="A418" s="27">
        <v>42664</v>
      </c>
      <c r="B418">
        <v>86.620002999999997</v>
      </c>
      <c r="C418">
        <v>174.66999799999999</v>
      </c>
      <c r="D418">
        <v>116.599998</v>
      </c>
      <c r="E418">
        <v>818.98999000000003</v>
      </c>
      <c r="F418">
        <v>200.08999600000001</v>
      </c>
      <c r="H418">
        <f t="shared" si="34"/>
        <v>3.7283156262340703E-2</v>
      </c>
      <c r="I418">
        <f t="shared" si="34"/>
        <v>5.6165395236067658E-2</v>
      </c>
      <c r="J418">
        <f t="shared" si="34"/>
        <v>3.3931117382073231E-2</v>
      </c>
      <c r="K418">
        <f t="shared" si="34"/>
        <v>1.6298340860608152E-2</v>
      </c>
      <c r="L418">
        <f t="shared" si="34"/>
        <v>-3.6123086980163588E-2</v>
      </c>
      <c r="N418">
        <f t="shared" si="33"/>
        <v>1.5839182202923784E-3</v>
      </c>
      <c r="O418">
        <f t="shared" si="33"/>
        <v>2.2558527470695065E-3</v>
      </c>
      <c r="P418">
        <f t="shared" si="33"/>
        <v>6.8400571827710122E-4</v>
      </c>
      <c r="Q418">
        <f t="shared" si="33"/>
        <v>4.1021915358255615E-4</v>
      </c>
      <c r="R418">
        <f t="shared" si="33"/>
        <v>2.5814456090622303E-3</v>
      </c>
    </row>
    <row r="419" spans="1:18" x14ac:dyDescent="0.25">
      <c r="A419" s="27">
        <v>42667</v>
      </c>
      <c r="B419">
        <v>86.910004000000001</v>
      </c>
      <c r="C419">
        <v>175.11999499999999</v>
      </c>
      <c r="D419">
        <v>117.650002</v>
      </c>
      <c r="E419">
        <v>838.09002699999996</v>
      </c>
      <c r="F419">
        <v>202.759995</v>
      </c>
      <c r="H419">
        <f t="shared" si="34"/>
        <v>4.5309932350362847E-2</v>
      </c>
      <c r="I419">
        <f t="shared" si="34"/>
        <v>8.1090153448886482E-2</v>
      </c>
      <c r="J419">
        <f t="shared" si="34"/>
        <v>4.138885120528385E-2</v>
      </c>
      <c r="K419">
        <f t="shared" si="34"/>
        <v>4.7564383253125897E-2</v>
      </c>
      <c r="L419">
        <f t="shared" si="34"/>
        <v>-3.0263438910297192E-2</v>
      </c>
      <c r="N419">
        <f t="shared" si="33"/>
        <v>2.2872541705316832E-3</v>
      </c>
      <c r="O419">
        <f t="shared" si="33"/>
        <v>5.2447398888524344E-3</v>
      </c>
      <c r="P419">
        <f t="shared" si="33"/>
        <v>1.1297152396371416E-3</v>
      </c>
      <c r="Q419">
        <f t="shared" si="33"/>
        <v>1.2126799321282537E-4</v>
      </c>
      <c r="R419">
        <f t="shared" si="33"/>
        <v>2.0203479230044294E-3</v>
      </c>
    </row>
    <row r="420" spans="1:18" x14ac:dyDescent="0.25">
      <c r="A420" s="27">
        <v>42668</v>
      </c>
      <c r="B420">
        <v>86.720000999999996</v>
      </c>
      <c r="C420">
        <v>175.550003</v>
      </c>
      <c r="D420">
        <v>118.25</v>
      </c>
      <c r="E420">
        <v>835.17999299999997</v>
      </c>
      <c r="F420">
        <v>202.33999600000001</v>
      </c>
      <c r="H420">
        <f t="shared" si="34"/>
        <v>4.0956571724178131E-2</v>
      </c>
      <c r="I420">
        <f t="shared" si="34"/>
        <v>7.4848799473188163E-2</v>
      </c>
      <c r="J420">
        <f t="shared" si="34"/>
        <v>4.4617100858866714E-2</v>
      </c>
      <c r="K420">
        <f t="shared" si="34"/>
        <v>2.3098130679507452E-2</v>
      </c>
      <c r="L420">
        <f t="shared" si="34"/>
        <v>-1.7003972357629921E-2</v>
      </c>
      <c r="N420">
        <f t="shared" si="33"/>
        <v>1.8898048321079148E-3</v>
      </c>
      <c r="O420">
        <f t="shared" si="33"/>
        <v>4.3796894831928911E-3</v>
      </c>
      <c r="P420">
        <f t="shared" si="33"/>
        <v>1.3571477626147027E-3</v>
      </c>
      <c r="Q420">
        <f t="shared" si="33"/>
        <v>1.8101220948741809E-4</v>
      </c>
      <c r="R420">
        <f t="shared" si="33"/>
        <v>1.0041809315726015E-3</v>
      </c>
    </row>
    <row r="421" spans="1:18" x14ac:dyDescent="0.25">
      <c r="A421" s="27">
        <v>42669</v>
      </c>
      <c r="B421">
        <v>87.089995999999999</v>
      </c>
      <c r="C421">
        <v>177.070007</v>
      </c>
      <c r="D421">
        <v>115.589996</v>
      </c>
      <c r="E421">
        <v>822.59002699999996</v>
      </c>
      <c r="F421">
        <v>202.240005</v>
      </c>
      <c r="H421">
        <f t="shared" ref="H421:L436" si="35">LN(B421/B401)</f>
        <v>2.1839654888431482E-3</v>
      </c>
      <c r="I421">
        <f t="shared" si="35"/>
        <v>8.0038059334530287E-2</v>
      </c>
      <c r="J421">
        <f t="shared" si="35"/>
        <v>1.4289683336749296E-2</v>
      </c>
      <c r="K421">
        <f t="shared" si="35"/>
        <v>-7.4243747872412228E-3</v>
      </c>
      <c r="L421">
        <f t="shared" si="35"/>
        <v>-1.9730873920968083E-2</v>
      </c>
      <c r="N421">
        <f t="shared" si="33"/>
        <v>2.2083225951369433E-5</v>
      </c>
      <c r="O421">
        <f t="shared" si="33"/>
        <v>5.0934602664605847E-3</v>
      </c>
      <c r="P421">
        <f t="shared" si="33"/>
        <v>4.2407041847878016E-5</v>
      </c>
      <c r="Q421">
        <f t="shared" si="33"/>
        <v>1.933939875944643E-3</v>
      </c>
      <c r="R421">
        <f t="shared" si="33"/>
        <v>1.1844414764832977E-3</v>
      </c>
    </row>
    <row r="422" spans="1:18" x14ac:dyDescent="0.25">
      <c r="A422" s="27">
        <v>42670</v>
      </c>
      <c r="B422">
        <v>86.919998000000007</v>
      </c>
      <c r="C422">
        <v>177.75</v>
      </c>
      <c r="D422">
        <v>114.480003</v>
      </c>
      <c r="E422">
        <v>818.35998500000005</v>
      </c>
      <c r="F422">
        <v>204.009995</v>
      </c>
      <c r="H422">
        <f t="shared" si="35"/>
        <v>5.3062647051210663E-3</v>
      </c>
      <c r="I422">
        <f t="shared" si="35"/>
        <v>0.11178840020039851</v>
      </c>
      <c r="J422">
        <f t="shared" si="35"/>
        <v>2.0295437373454846E-2</v>
      </c>
      <c r="K422">
        <f t="shared" si="35"/>
        <v>-1.2978133214699084E-2</v>
      </c>
      <c r="L422">
        <f t="shared" si="35"/>
        <v>1.6357746887425893E-2</v>
      </c>
      <c r="N422">
        <f t="shared" si="33"/>
        <v>6.1177090506208323E-5</v>
      </c>
      <c r="O422">
        <f t="shared" si="33"/>
        <v>1.0633491692060244E-2</v>
      </c>
      <c r="P422">
        <f t="shared" si="33"/>
        <v>1.5669589201571207E-4</v>
      </c>
      <c r="Q422">
        <f t="shared" si="33"/>
        <v>2.4532547484883028E-3</v>
      </c>
      <c r="R422">
        <f t="shared" si="33"/>
        <v>2.7986120198565488E-6</v>
      </c>
    </row>
    <row r="423" spans="1:18" x14ac:dyDescent="0.25">
      <c r="A423" s="27">
        <v>42671</v>
      </c>
      <c r="B423">
        <v>84.779999000000004</v>
      </c>
      <c r="C423">
        <v>177.13999899999999</v>
      </c>
      <c r="D423">
        <v>113.720001</v>
      </c>
      <c r="E423">
        <v>776.32000700000003</v>
      </c>
      <c r="F423">
        <v>199.970001</v>
      </c>
      <c r="H423">
        <f t="shared" si="35"/>
        <v>-2.9061675938180473E-2</v>
      </c>
      <c r="I423">
        <f t="shared" si="35"/>
        <v>9.3860370940635388E-2</v>
      </c>
      <c r="J423">
        <f t="shared" si="35"/>
        <v>5.909070315417893E-3</v>
      </c>
      <c r="K423">
        <f t="shared" si="35"/>
        <v>-7.5629554568537954E-2</v>
      </c>
      <c r="L423">
        <f t="shared" si="35"/>
        <v>-2.0099676656755383E-2</v>
      </c>
      <c r="N423">
        <f t="shared" si="33"/>
        <v>7.047093421115062E-4</v>
      </c>
      <c r="O423">
        <f t="shared" si="33"/>
        <v>7.2574713671345352E-3</v>
      </c>
      <c r="P423">
        <f t="shared" si="33"/>
        <v>3.4914569928983519E-6</v>
      </c>
      <c r="Q423">
        <f t="shared" si="33"/>
        <v>1.2584747960892701E-2</v>
      </c>
      <c r="R423">
        <f t="shared" si="33"/>
        <v>1.2099627120354649E-3</v>
      </c>
    </row>
    <row r="424" spans="1:18" x14ac:dyDescent="0.25">
      <c r="A424" s="27">
        <v>42674</v>
      </c>
      <c r="B424">
        <v>83.32</v>
      </c>
      <c r="C424">
        <v>178.240005</v>
      </c>
      <c r="D424">
        <v>113.540001</v>
      </c>
      <c r="E424">
        <v>789.82000700000003</v>
      </c>
      <c r="F424">
        <v>197.729996</v>
      </c>
      <c r="H424">
        <f t="shared" si="35"/>
        <v>-4.3794084284378698E-2</v>
      </c>
      <c r="I424">
        <f t="shared" si="35"/>
        <v>0.10129188822903112</v>
      </c>
      <c r="J424">
        <f t="shared" si="35"/>
        <v>9.024249590319916E-3</v>
      </c>
      <c r="K424">
        <f t="shared" si="35"/>
        <v>-5.770829680672411E-2</v>
      </c>
      <c r="L424">
        <f t="shared" si="35"/>
        <v>-7.7670704783598277E-2</v>
      </c>
      <c r="N424">
        <f t="shared" si="33"/>
        <v>1.7039368916758658E-3</v>
      </c>
      <c r="O424">
        <f t="shared" si="33"/>
        <v>8.5788925318612385E-3</v>
      </c>
      <c r="P424">
        <f t="shared" si="33"/>
        <v>1.5540992998311674E-6</v>
      </c>
      <c r="Q424">
        <f t="shared" si="33"/>
        <v>8.885042857088684E-3</v>
      </c>
      <c r="R424">
        <f t="shared" si="33"/>
        <v>8.5295469522759342E-3</v>
      </c>
    </row>
    <row r="425" spans="1:18" x14ac:dyDescent="0.25">
      <c r="A425" s="27">
        <v>42675</v>
      </c>
      <c r="B425">
        <v>83.650002000000001</v>
      </c>
      <c r="C425">
        <v>178.05999800000001</v>
      </c>
      <c r="D425">
        <v>111.489998</v>
      </c>
      <c r="E425">
        <v>785.40997300000004</v>
      </c>
      <c r="F425">
        <v>190.78999300000001</v>
      </c>
      <c r="H425">
        <f t="shared" si="35"/>
        <v>-3.060860456949124E-2</v>
      </c>
      <c r="I425">
        <f t="shared" si="35"/>
        <v>9.2858921711636871E-2</v>
      </c>
      <c r="J425">
        <f t="shared" si="35"/>
        <v>-1.3452935871689182E-2</v>
      </c>
      <c r="K425">
        <f t="shared" si="35"/>
        <v>-6.0063567654173568E-2</v>
      </c>
      <c r="L425">
        <f t="shared" si="35"/>
        <v>-0.1026260848779566</v>
      </c>
      <c r="N425">
        <f t="shared" si="33"/>
        <v>7.892329855608113E-4</v>
      </c>
      <c r="O425">
        <f t="shared" si="33"/>
        <v>7.087845757933523E-3</v>
      </c>
      <c r="P425">
        <f t="shared" si="33"/>
        <v>4.5073626480317605E-4</v>
      </c>
      <c r="Q425">
        <f t="shared" si="33"/>
        <v>9.334608198193383E-3</v>
      </c>
      <c r="R425">
        <f t="shared" si="33"/>
        <v>1.3761853476785438E-2</v>
      </c>
    </row>
    <row r="426" spans="1:18" x14ac:dyDescent="0.25">
      <c r="A426" s="27">
        <v>42676</v>
      </c>
      <c r="B426">
        <v>83.449996999999996</v>
      </c>
      <c r="C426">
        <v>176.58000200000001</v>
      </c>
      <c r="D426">
        <v>111.589996</v>
      </c>
      <c r="E426">
        <v>765.55999799999995</v>
      </c>
      <c r="F426">
        <v>188.020004</v>
      </c>
      <c r="H426">
        <f t="shared" si="35"/>
        <v>-4.1660504496410761E-2</v>
      </c>
      <c r="I426">
        <f t="shared" si="35"/>
        <v>5.9379550470332117E-2</v>
      </c>
      <c r="J426">
        <f t="shared" si="35"/>
        <v>-1.2998820908805768E-2</v>
      </c>
      <c r="K426">
        <f t="shared" si="35"/>
        <v>-9.7971336615529522E-2</v>
      </c>
      <c r="L426">
        <f t="shared" si="35"/>
        <v>-0.10319884846602212</v>
      </c>
      <c r="N426">
        <f t="shared" si="33"/>
        <v>1.5323459536852541E-3</v>
      </c>
      <c r="O426">
        <f t="shared" si="33"/>
        <v>2.5715014063252516E-3</v>
      </c>
      <c r="P426">
        <f t="shared" si="33"/>
        <v>4.3166026410620582E-4</v>
      </c>
      <c r="Q426">
        <f t="shared" si="33"/>
        <v>1.8096584185326052E-2</v>
      </c>
      <c r="R426">
        <f t="shared" si="33"/>
        <v>1.3896564389278538E-2</v>
      </c>
    </row>
    <row r="427" spans="1:18" x14ac:dyDescent="0.25">
      <c r="A427" s="27">
        <v>42677</v>
      </c>
      <c r="B427">
        <v>83.660004000000001</v>
      </c>
      <c r="C427">
        <v>176.21000699999999</v>
      </c>
      <c r="D427">
        <v>109.83000199999999</v>
      </c>
      <c r="E427">
        <v>767.03002900000001</v>
      </c>
      <c r="F427">
        <v>187.41999799999999</v>
      </c>
      <c r="H427">
        <f t="shared" si="35"/>
        <v>-3.960678076997709E-2</v>
      </c>
      <c r="I427">
        <f t="shared" si="35"/>
        <v>5.2784928335761025E-2</v>
      </c>
      <c r="J427">
        <f t="shared" si="35"/>
        <v>-3.6299327495642408E-2</v>
      </c>
      <c r="K427">
        <f t="shared" si="35"/>
        <v>-9.2850148298980778E-2</v>
      </c>
      <c r="L427">
        <f t="shared" si="35"/>
        <v>-6.9952831034618024E-2</v>
      </c>
      <c r="N427">
        <f t="shared" si="33"/>
        <v>1.3757769210628453E-3</v>
      </c>
      <c r="O427">
        <f t="shared" si="33"/>
        <v>1.9461642208359854E-3</v>
      </c>
      <c r="P427">
        <f t="shared" si="33"/>
        <v>1.9427768067980409E-3</v>
      </c>
      <c r="Q427">
        <f t="shared" si="33"/>
        <v>1.6744969940201929E-2</v>
      </c>
      <c r="R427">
        <f t="shared" si="33"/>
        <v>7.163535633094774E-3</v>
      </c>
    </row>
    <row r="428" spans="1:18" x14ac:dyDescent="0.25">
      <c r="A428" s="27">
        <v>42678</v>
      </c>
      <c r="B428">
        <v>83.57</v>
      </c>
      <c r="C428">
        <v>175.91999799999999</v>
      </c>
      <c r="D428">
        <v>108.839996</v>
      </c>
      <c r="E428">
        <v>755.04998799999998</v>
      </c>
      <c r="F428">
        <v>190.55999800000001</v>
      </c>
      <c r="H428">
        <f t="shared" si="35"/>
        <v>-3.7230511336462283E-2</v>
      </c>
      <c r="I428">
        <f t="shared" si="35"/>
        <v>3.5231386384541173E-2</v>
      </c>
      <c r="J428">
        <f t="shared" si="35"/>
        <v>-4.6845731029911214E-2</v>
      </c>
      <c r="K428">
        <f t="shared" si="35"/>
        <v>-0.10593912540718875</v>
      </c>
      <c r="L428">
        <f t="shared" si="35"/>
        <v>-3.1254981094002827E-2</v>
      </c>
      <c r="N428">
        <f t="shared" si="33"/>
        <v>1.2051449391326126E-3</v>
      </c>
      <c r="O428">
        <f t="shared" si="33"/>
        <v>7.0552971619016662E-4</v>
      </c>
      <c r="P428">
        <f t="shared" si="33"/>
        <v>2.9837098658639489E-3</v>
      </c>
      <c r="Q428">
        <f t="shared" si="33"/>
        <v>2.0303780233222615E-2</v>
      </c>
      <c r="R428">
        <f t="shared" si="33"/>
        <v>2.110467311376399E-3</v>
      </c>
    </row>
    <row r="429" spans="1:18" x14ac:dyDescent="0.25">
      <c r="A429" s="27">
        <v>42681</v>
      </c>
      <c r="B429">
        <v>85.449996999999996</v>
      </c>
      <c r="C429">
        <v>181.479996</v>
      </c>
      <c r="D429">
        <v>110.410004</v>
      </c>
      <c r="E429">
        <v>784.92999299999997</v>
      </c>
      <c r="F429">
        <v>193.21000699999999</v>
      </c>
      <c r="H429">
        <f t="shared" si="35"/>
        <v>-3.4393004150098251E-2</v>
      </c>
      <c r="I429">
        <f t="shared" si="35"/>
        <v>5.9248026404131592E-2</v>
      </c>
      <c r="J429">
        <f t="shared" si="35"/>
        <v>-4.9820412891724626E-2</v>
      </c>
      <c r="K429">
        <f t="shared" si="35"/>
        <v>-6.984103008798194E-2</v>
      </c>
      <c r="L429">
        <f t="shared" si="35"/>
        <v>-3.9278389462822881E-2</v>
      </c>
      <c r="N429">
        <f t="shared" si="33"/>
        <v>1.0161871412643004E-3</v>
      </c>
      <c r="O429">
        <f t="shared" si="33"/>
        <v>2.5581795410976392E-3</v>
      </c>
      <c r="P429">
        <f t="shared" si="33"/>
        <v>3.3175327478018211E-3</v>
      </c>
      <c r="Q429">
        <f t="shared" si="33"/>
        <v>1.1319521213186846E-2</v>
      </c>
      <c r="R429">
        <f t="shared" si="33"/>
        <v>2.9120303093473146E-3</v>
      </c>
    </row>
    <row r="430" spans="1:18" x14ac:dyDescent="0.25">
      <c r="A430" s="27">
        <v>42682</v>
      </c>
      <c r="B430">
        <v>85.309997999999993</v>
      </c>
      <c r="C430">
        <v>181.91999799999999</v>
      </c>
      <c r="D430">
        <v>111.05999799999999</v>
      </c>
      <c r="E430">
        <v>787.75</v>
      </c>
      <c r="F430">
        <v>194.94000199999999</v>
      </c>
      <c r="H430">
        <f t="shared" si="35"/>
        <v>-2.8086215466754612E-2</v>
      </c>
      <c r="I430">
        <f t="shared" si="35"/>
        <v>7.3431687110898966E-2</v>
      </c>
      <c r="J430">
        <f t="shared" si="35"/>
        <v>-4.6102507514798156E-2</v>
      </c>
      <c r="K430">
        <f t="shared" si="35"/>
        <v>-5.3449014218064202E-2</v>
      </c>
      <c r="L430">
        <f t="shared" si="35"/>
        <v>-2.6125442406063959E-2</v>
      </c>
      <c r="N430">
        <f t="shared" si="33"/>
        <v>6.538710114151673E-4</v>
      </c>
      <c r="O430">
        <f t="shared" si="33"/>
        <v>4.1941309021382173E-3</v>
      </c>
      <c r="P430">
        <f t="shared" si="33"/>
        <v>2.9030675374633035E-3</v>
      </c>
      <c r="Q430">
        <f t="shared" si="33"/>
        <v>8.1002200873185447E-3</v>
      </c>
      <c r="R430">
        <f t="shared" si="33"/>
        <v>1.6654792826277032E-3</v>
      </c>
    </row>
    <row r="431" spans="1:18" x14ac:dyDescent="0.25">
      <c r="A431" s="27">
        <v>42683</v>
      </c>
      <c r="B431">
        <v>86.25</v>
      </c>
      <c r="C431">
        <v>192.63000500000001</v>
      </c>
      <c r="D431">
        <v>110.879997</v>
      </c>
      <c r="E431">
        <v>771.88000499999998</v>
      </c>
      <c r="F431">
        <v>190.05999800000001</v>
      </c>
      <c r="H431">
        <f t="shared" si="35"/>
        <v>-1.0151165900416237E-2</v>
      </c>
      <c r="I431">
        <f t="shared" si="35"/>
        <v>0.12909896957145017</v>
      </c>
      <c r="J431">
        <f t="shared" si="35"/>
        <v>-5.6627161023425299E-2</v>
      </c>
      <c r="K431">
        <f t="shared" si="35"/>
        <v>-7.7512238570311462E-2</v>
      </c>
      <c r="L431">
        <f t="shared" si="35"/>
        <v>-5.8499181874041746E-2</v>
      </c>
      <c r="N431">
        <f t="shared" si="33"/>
        <v>5.8306237109611581E-5</v>
      </c>
      <c r="O431">
        <f t="shared" si="33"/>
        <v>1.4503238587917092E-2</v>
      </c>
      <c r="P431">
        <f t="shared" si="33"/>
        <v>4.1479750972340176E-3</v>
      </c>
      <c r="Q431">
        <f t="shared" si="33"/>
        <v>1.3010698081111294E-2</v>
      </c>
      <c r="R431">
        <f t="shared" si="33"/>
        <v>5.355901295385615E-3</v>
      </c>
    </row>
    <row r="432" spans="1:18" x14ac:dyDescent="0.25">
      <c r="A432" s="27">
        <v>42684</v>
      </c>
      <c r="B432">
        <v>87.050003000000004</v>
      </c>
      <c r="C432">
        <v>200.86999499999999</v>
      </c>
      <c r="D432">
        <v>107.790001</v>
      </c>
      <c r="E432">
        <v>742.38000499999998</v>
      </c>
      <c r="F432">
        <v>185.35000600000001</v>
      </c>
      <c r="H432">
        <f t="shared" si="35"/>
        <v>5.6449086843392924E-3</v>
      </c>
      <c r="I432">
        <f t="shared" si="35"/>
        <v>0.18215229446882922</v>
      </c>
      <c r="J432">
        <f t="shared" si="35"/>
        <v>-8.1818106589453321E-2</v>
      </c>
      <c r="K432">
        <f t="shared" si="35"/>
        <v>-0.11069664122245575</v>
      </c>
      <c r="L432">
        <f t="shared" si="35"/>
        <v>-7.7270710125624004E-2</v>
      </c>
      <c r="N432">
        <f t="shared" si="33"/>
        <v>6.6589231196771318E-5</v>
      </c>
      <c r="O432">
        <f t="shared" si="33"/>
        <v>3.0096253249981397E-2</v>
      </c>
      <c r="P432">
        <f t="shared" si="33"/>
        <v>8.0273932194699603E-3</v>
      </c>
      <c r="Q432">
        <f t="shared" si="33"/>
        <v>2.1682223738977806E-2</v>
      </c>
      <c r="R432">
        <f t="shared" si="33"/>
        <v>8.4558234976075449E-3</v>
      </c>
    </row>
    <row r="433" spans="1:18" x14ac:dyDescent="0.25">
      <c r="A433" s="27">
        <v>42685</v>
      </c>
      <c r="B433">
        <v>85.669998000000007</v>
      </c>
      <c r="C433">
        <v>203.94000199999999</v>
      </c>
      <c r="D433">
        <v>108.43</v>
      </c>
      <c r="E433">
        <v>739.01000999999997</v>
      </c>
      <c r="F433">
        <v>188.55999800000001</v>
      </c>
      <c r="H433">
        <f t="shared" si="35"/>
        <v>-1.0104063721531571E-2</v>
      </c>
      <c r="I433">
        <f t="shared" si="35"/>
        <v>0.1789732273882173</v>
      </c>
      <c r="J433">
        <f t="shared" si="35"/>
        <v>-8.1439275984561035E-2</v>
      </c>
      <c r="K433">
        <f t="shared" si="35"/>
        <v>-0.10759615736755003</v>
      </c>
      <c r="L433">
        <f t="shared" si="35"/>
        <v>-4.1297047134505514E-2</v>
      </c>
      <c r="N433">
        <f t="shared" si="33"/>
        <v>5.7589125182896865E-5</v>
      </c>
      <c r="O433">
        <f t="shared" si="33"/>
        <v>2.9003333325354288E-2</v>
      </c>
      <c r="P433">
        <f t="shared" si="33"/>
        <v>7.9596535297414076E-3</v>
      </c>
      <c r="Q433">
        <f t="shared" si="33"/>
        <v>2.0778751376794607E-2</v>
      </c>
      <c r="R433">
        <f t="shared" si="33"/>
        <v>3.1339718689878068E-3</v>
      </c>
    </row>
    <row r="434" spans="1:18" x14ac:dyDescent="0.25">
      <c r="A434" s="27">
        <v>42688</v>
      </c>
      <c r="B434">
        <v>85.279999000000004</v>
      </c>
      <c r="C434">
        <v>209.179993</v>
      </c>
      <c r="D434">
        <v>105.709999</v>
      </c>
      <c r="E434">
        <v>719.07000700000003</v>
      </c>
      <c r="F434">
        <v>181.449997</v>
      </c>
      <c r="H434">
        <f t="shared" si="35"/>
        <v>-1.4666797660633295E-2</v>
      </c>
      <c r="I434">
        <f t="shared" si="35"/>
        <v>0.21329637693904577</v>
      </c>
      <c r="J434">
        <f t="shared" si="35"/>
        <v>-0.10616431418640444</v>
      </c>
      <c r="K434">
        <f t="shared" si="35"/>
        <v>-0.12271090164481439</v>
      </c>
      <c r="L434">
        <f t="shared" si="35"/>
        <v>-6.6671871201467364E-2</v>
      </c>
      <c r="N434">
        <f t="shared" si="33"/>
        <v>1.4765855971315801E-4</v>
      </c>
      <c r="O434">
        <f t="shared" si="33"/>
        <v>4.1872127241041113E-2</v>
      </c>
      <c r="P434">
        <f t="shared" si="33"/>
        <v>1.2982763089798522E-2</v>
      </c>
      <c r="Q434">
        <f t="shared" si="33"/>
        <v>2.5364738246933121E-2</v>
      </c>
      <c r="R434">
        <f t="shared" si="33"/>
        <v>6.6189147217919015E-3</v>
      </c>
    </row>
    <row r="435" spans="1:18" x14ac:dyDescent="0.25">
      <c r="A435" s="27">
        <v>42689</v>
      </c>
      <c r="B435">
        <v>86.82</v>
      </c>
      <c r="C435">
        <v>211.19000199999999</v>
      </c>
      <c r="D435">
        <v>107.110001</v>
      </c>
      <c r="E435">
        <v>743.23999000000003</v>
      </c>
      <c r="F435">
        <v>183.770004</v>
      </c>
      <c r="H435">
        <f t="shared" si="35"/>
        <v>5.7610464021112286E-4</v>
      </c>
      <c r="I435">
        <f t="shared" si="35"/>
        <v>0.20160760690429164</v>
      </c>
      <c r="J435">
        <f t="shared" si="35"/>
        <v>-9.2326637235871672E-2</v>
      </c>
      <c r="K435">
        <f t="shared" si="35"/>
        <v>-9.5415407620861897E-2</v>
      </c>
      <c r="L435">
        <f t="shared" si="35"/>
        <v>-8.0122243732089274E-2</v>
      </c>
      <c r="N435">
        <f t="shared" si="33"/>
        <v>9.5568680493268696E-6</v>
      </c>
      <c r="O435">
        <f t="shared" si="33"/>
        <v>3.7225083371796114E-2</v>
      </c>
      <c r="P435">
        <f t="shared" si="33"/>
        <v>1.0020861195410315E-2</v>
      </c>
      <c r="Q435">
        <f t="shared" si="33"/>
        <v>1.741545169959666E-2</v>
      </c>
      <c r="R435">
        <f t="shared" si="33"/>
        <v>8.9883834337474867E-3</v>
      </c>
    </row>
    <row r="436" spans="1:18" x14ac:dyDescent="0.25">
      <c r="A436" s="27">
        <v>42690</v>
      </c>
      <c r="B436">
        <v>85.75</v>
      </c>
      <c r="C436">
        <v>206.259995</v>
      </c>
      <c r="D436">
        <v>109.989998</v>
      </c>
      <c r="E436">
        <v>746.48999000000003</v>
      </c>
      <c r="F436">
        <v>183.929993</v>
      </c>
      <c r="H436">
        <f t="shared" si="35"/>
        <v>-1.642412603376189E-2</v>
      </c>
      <c r="I436">
        <f t="shared" si="35"/>
        <v>0.16715546670754744</v>
      </c>
      <c r="J436">
        <f t="shared" si="35"/>
        <v>-6.280964144220133E-2</v>
      </c>
      <c r="K436">
        <f t="shared" si="35"/>
        <v>-9.1101086468866471E-2</v>
      </c>
      <c r="L436">
        <f t="shared" si="35"/>
        <v>-0.10140557951077024</v>
      </c>
      <c r="N436">
        <f t="shared" si="33"/>
        <v>1.9345505740828557E-4</v>
      </c>
      <c r="O436">
        <f t="shared" si="33"/>
        <v>2.5117777226902685E-2</v>
      </c>
      <c r="P436">
        <f t="shared" si="33"/>
        <v>4.9825606872142044E-3</v>
      </c>
      <c r="Q436">
        <f t="shared" si="33"/>
        <v>1.6295363711546249E-2</v>
      </c>
      <c r="R436">
        <f t="shared" si="33"/>
        <v>1.3476985879285888E-2</v>
      </c>
    </row>
    <row r="437" spans="1:18" x14ac:dyDescent="0.25">
      <c r="A437" s="27">
        <v>42691</v>
      </c>
      <c r="B437">
        <v>85.230002999999996</v>
      </c>
      <c r="C437">
        <v>209.63000500000001</v>
      </c>
      <c r="D437">
        <v>109.949997</v>
      </c>
      <c r="E437">
        <v>756.40002400000003</v>
      </c>
      <c r="F437">
        <v>188.66000399999999</v>
      </c>
      <c r="H437">
        <f t="shared" ref="H437:L452" si="36">LN(B437/B417)</f>
        <v>-2.2965472039239935E-2</v>
      </c>
      <c r="I437">
        <f t="shared" si="36"/>
        <v>0.18336207788821257</v>
      </c>
      <c r="J437">
        <f t="shared" si="36"/>
        <v>-6.2660917062179022E-2</v>
      </c>
      <c r="K437">
        <f t="shared" si="36"/>
        <v>-6.8858871503558572E-2</v>
      </c>
      <c r="L437">
        <f t="shared" si="36"/>
        <v>-5.3860766781890938E-2</v>
      </c>
      <c r="N437">
        <f t="shared" si="33"/>
        <v>4.1820897150158306E-4</v>
      </c>
      <c r="O437">
        <f t="shared" si="33"/>
        <v>3.0517469856117484E-2</v>
      </c>
      <c r="P437">
        <f t="shared" si="33"/>
        <v>4.9615867144304519E-3</v>
      </c>
      <c r="Q437">
        <f t="shared" si="33"/>
        <v>1.1111495783501629E-2</v>
      </c>
      <c r="R437">
        <f t="shared" si="33"/>
        <v>4.6985004317559335E-3</v>
      </c>
    </row>
    <row r="438" spans="1:18" x14ac:dyDescent="0.25">
      <c r="A438" s="27">
        <v>42692</v>
      </c>
      <c r="B438">
        <v>85.279999000000004</v>
      </c>
      <c r="C438">
        <v>210.35000600000001</v>
      </c>
      <c r="D438">
        <v>110.05999799999999</v>
      </c>
      <c r="E438">
        <v>760.15997300000004</v>
      </c>
      <c r="F438">
        <v>185.020004</v>
      </c>
      <c r="H438">
        <f t="shared" si="36"/>
        <v>-1.5590821729058065E-2</v>
      </c>
      <c r="I438">
        <f t="shared" si="36"/>
        <v>0.18587437057028014</v>
      </c>
      <c r="J438">
        <f t="shared" si="36"/>
        <v>-5.7723603304026871E-2</v>
      </c>
      <c r="K438">
        <f t="shared" si="36"/>
        <v>-7.4542959636382841E-2</v>
      </c>
      <c r="L438">
        <f t="shared" si="36"/>
        <v>-7.8303296374940587E-2</v>
      </c>
      <c r="N438">
        <f t="shared" si="33"/>
        <v>1.7096890727781659E-4</v>
      </c>
      <c r="O438">
        <f t="shared" si="33"/>
        <v>3.1401538853674492E-2</v>
      </c>
      <c r="P438">
        <f t="shared" si="33"/>
        <v>4.2904095206006574E-3</v>
      </c>
      <c r="Q438">
        <f t="shared" si="33"/>
        <v>1.2342136379019679E-2</v>
      </c>
      <c r="R438">
        <f t="shared" si="33"/>
        <v>8.6467938085401184E-3</v>
      </c>
    </row>
    <row r="439" spans="1:18" x14ac:dyDescent="0.25">
      <c r="A439" s="27">
        <v>42695</v>
      </c>
      <c r="B439">
        <v>86.489998</v>
      </c>
      <c r="C439">
        <v>211.08000200000001</v>
      </c>
      <c r="D439">
        <v>111.730003</v>
      </c>
      <c r="E439">
        <v>780</v>
      </c>
      <c r="F439">
        <v>184.520004</v>
      </c>
      <c r="H439">
        <f t="shared" si="36"/>
        <v>-4.8443692796311388E-3</v>
      </c>
      <c r="I439">
        <f t="shared" si="36"/>
        <v>0.18676579334979082</v>
      </c>
      <c r="J439">
        <f t="shared" si="36"/>
        <v>-5.1628858763257124E-2</v>
      </c>
      <c r="K439">
        <f t="shared" si="36"/>
        <v>-7.1831605815761326E-2</v>
      </c>
      <c r="L439">
        <f t="shared" si="36"/>
        <v>-9.4265108576965628E-2</v>
      </c>
      <c r="N439">
        <f t="shared" si="33"/>
        <v>5.4244993693018995E-6</v>
      </c>
      <c r="O439">
        <f t="shared" si="33"/>
        <v>3.1718262267447013E-2</v>
      </c>
      <c r="P439">
        <f t="shared" si="33"/>
        <v>3.5291290535973273E-3</v>
      </c>
      <c r="Q439">
        <f t="shared" si="33"/>
        <v>1.1747051201505208E-2</v>
      </c>
      <c r="R439">
        <f t="shared" si="33"/>
        <v>1.1870091648828157E-2</v>
      </c>
    </row>
    <row r="440" spans="1:18" x14ac:dyDescent="0.25">
      <c r="A440" s="27">
        <v>42696</v>
      </c>
      <c r="B440">
        <v>86.68</v>
      </c>
      <c r="C440">
        <v>211.11000100000001</v>
      </c>
      <c r="D440">
        <v>111.800003</v>
      </c>
      <c r="E440">
        <v>785.330017</v>
      </c>
      <c r="F440">
        <v>191.16999799999999</v>
      </c>
      <c r="H440">
        <f t="shared" si="36"/>
        <v>-4.6137255454293391E-4</v>
      </c>
      <c r="I440">
        <f t="shared" si="36"/>
        <v>0.18445540967984481</v>
      </c>
      <c r="J440">
        <f t="shared" si="36"/>
        <v>-5.608943981741242E-2</v>
      </c>
      <c r="K440">
        <f t="shared" si="36"/>
        <v>-6.1543228840938193E-2</v>
      </c>
      <c r="L440">
        <f t="shared" si="36"/>
        <v>-5.6786356930003709E-2</v>
      </c>
      <c r="N440">
        <f t="shared" si="33"/>
        <v>4.2186746908486011E-6</v>
      </c>
      <c r="O440">
        <f t="shared" si="33"/>
        <v>3.0900658960420258E-2</v>
      </c>
      <c r="P440">
        <f t="shared" si="33"/>
        <v>4.079000614302968E-3</v>
      </c>
      <c r="Q440">
        <f t="shared" si="33"/>
        <v>9.6227148233735803E-3</v>
      </c>
      <c r="R440">
        <f t="shared" si="33"/>
        <v>5.1081322227689574E-3</v>
      </c>
    </row>
    <row r="441" spans="1:18" x14ac:dyDescent="0.25">
      <c r="A441" s="27">
        <v>42697</v>
      </c>
      <c r="B441">
        <v>86.919998000000007</v>
      </c>
      <c r="C441">
        <v>212.30999800000001</v>
      </c>
      <c r="D441">
        <v>111.230003</v>
      </c>
      <c r="E441">
        <v>780.11999500000002</v>
      </c>
      <c r="F441">
        <v>193.13999899999999</v>
      </c>
      <c r="H441">
        <f t="shared" si="36"/>
        <v>-1.9538883965843036E-3</v>
      </c>
      <c r="I441">
        <f t="shared" si="36"/>
        <v>0.18150228718510258</v>
      </c>
      <c r="J441">
        <f t="shared" si="36"/>
        <v>-3.8449256126027245E-2</v>
      </c>
      <c r="K441">
        <f t="shared" si="36"/>
        <v>-5.3010184373772203E-2</v>
      </c>
      <c r="L441">
        <f t="shared" si="36"/>
        <v>-4.603982632041323E-2</v>
      </c>
      <c r="N441">
        <f t="shared" si="33"/>
        <v>3.1519849755693847E-7</v>
      </c>
      <c r="O441">
        <f t="shared" si="33"/>
        <v>2.9871145699578362E-2</v>
      </c>
      <c r="P441">
        <f t="shared" si="33"/>
        <v>2.1369235585526909E-3</v>
      </c>
      <c r="Q441">
        <f t="shared" si="33"/>
        <v>8.021422213864586E-3</v>
      </c>
      <c r="R441">
        <f t="shared" si="33"/>
        <v>3.6874852969789036E-3</v>
      </c>
    </row>
    <row r="442" spans="1:18" x14ac:dyDescent="0.25">
      <c r="A442" s="27">
        <v>42699</v>
      </c>
      <c r="B442">
        <v>87.120002999999997</v>
      </c>
      <c r="C442">
        <v>211.38000500000001</v>
      </c>
      <c r="D442">
        <v>111.790001</v>
      </c>
      <c r="E442">
        <v>780.36999500000002</v>
      </c>
      <c r="F442">
        <v>196.64999399999999</v>
      </c>
      <c r="H442">
        <f t="shared" si="36"/>
        <v>2.2983806814015351E-3</v>
      </c>
      <c r="I442">
        <f t="shared" si="36"/>
        <v>0.17327941655193355</v>
      </c>
      <c r="J442">
        <f t="shared" si="36"/>
        <v>-2.3778041226067536E-2</v>
      </c>
      <c r="K442">
        <f t="shared" si="36"/>
        <v>-4.7534159480156109E-2</v>
      </c>
      <c r="L442">
        <f t="shared" si="36"/>
        <v>-3.6743519375277249E-2</v>
      </c>
      <c r="N442">
        <f t="shared" si="33"/>
        <v>2.3171654679939111E-5</v>
      </c>
      <c r="O442">
        <f t="shared" si="33"/>
        <v>2.7096399267456394E-2</v>
      </c>
      <c r="P442">
        <f t="shared" si="33"/>
        <v>9.9575940193813526E-4</v>
      </c>
      <c r="Q442">
        <f t="shared" si="33"/>
        <v>7.070517276891463E-3</v>
      </c>
      <c r="R442">
        <f t="shared" si="33"/>
        <v>2.6448763150886279E-3</v>
      </c>
    </row>
    <row r="443" spans="1:18" x14ac:dyDescent="0.25">
      <c r="A443" s="27">
        <v>42702</v>
      </c>
      <c r="B443">
        <v>86.470000999999996</v>
      </c>
      <c r="C443">
        <v>210.35000600000001</v>
      </c>
      <c r="D443">
        <v>111.57</v>
      </c>
      <c r="E443">
        <v>766.77002000000005</v>
      </c>
      <c r="F443">
        <v>196.11999499999999</v>
      </c>
      <c r="H443">
        <f t="shared" si="36"/>
        <v>1.9737890407787007E-2</v>
      </c>
      <c r="I443">
        <f t="shared" si="36"/>
        <v>0.17183246382423376</v>
      </c>
      <c r="J443">
        <f t="shared" si="36"/>
        <v>-1.90870989712386E-2</v>
      </c>
      <c r="K443">
        <f t="shared" si="36"/>
        <v>-1.2377902473622871E-2</v>
      </c>
      <c r="L443">
        <f t="shared" si="36"/>
        <v>-1.9440669009224698E-2</v>
      </c>
      <c r="N443">
        <f t="shared" ref="N443:R493" si="37">(H443-H$759)^2</f>
        <v>4.9520509806666132E-4</v>
      </c>
      <c r="O443">
        <f t="shared" si="37"/>
        <v>2.6622127627047444E-2</v>
      </c>
      <c r="P443">
        <f t="shared" si="37"/>
        <v>7.2171282447382743E-4</v>
      </c>
      <c r="Q443">
        <f t="shared" si="37"/>
        <v>2.3941557580273538E-3</v>
      </c>
      <c r="R443">
        <f t="shared" si="37"/>
        <v>1.164550475989378E-3</v>
      </c>
    </row>
    <row r="444" spans="1:18" x14ac:dyDescent="0.25">
      <c r="A444" s="27">
        <v>42703</v>
      </c>
      <c r="B444">
        <v>85.900002000000001</v>
      </c>
      <c r="C444">
        <v>211.75</v>
      </c>
      <c r="D444">
        <v>111.459999</v>
      </c>
      <c r="E444">
        <v>762.52002000000005</v>
      </c>
      <c r="F444">
        <v>189.570007</v>
      </c>
      <c r="H444">
        <f t="shared" si="36"/>
        <v>3.0495235880325353E-2</v>
      </c>
      <c r="I444">
        <f t="shared" si="36"/>
        <v>0.17227534874118045</v>
      </c>
      <c r="J444">
        <f t="shared" si="36"/>
        <v>-1.8489433380487162E-2</v>
      </c>
      <c r="K444">
        <f t="shared" si="36"/>
        <v>-3.5176316386662194E-2</v>
      </c>
      <c r="L444">
        <f t="shared" si="36"/>
        <v>-4.2144057123985175E-2</v>
      </c>
      <c r="N444">
        <f t="shared" si="37"/>
        <v>1.0896963910178366E-3</v>
      </c>
      <c r="O444">
        <f t="shared" si="37"/>
        <v>2.676684853723045E-2</v>
      </c>
      <c r="P444">
        <f t="shared" si="37"/>
        <v>6.8995779905841757E-4</v>
      </c>
      <c r="Q444">
        <f t="shared" si="37"/>
        <v>5.1449812796844551E-3</v>
      </c>
      <c r="R444">
        <f t="shared" si="37"/>
        <v>3.2295237329271458E-3</v>
      </c>
    </row>
    <row r="445" spans="1:18" x14ac:dyDescent="0.25">
      <c r="A445" s="27">
        <v>42704</v>
      </c>
      <c r="B445">
        <v>87.300003000000004</v>
      </c>
      <c r="C445">
        <v>219.28999300000001</v>
      </c>
      <c r="D445">
        <v>110.519997</v>
      </c>
      <c r="E445">
        <v>750.57000700000003</v>
      </c>
      <c r="F445">
        <v>189.39999399999999</v>
      </c>
      <c r="H445">
        <f t="shared" si="36"/>
        <v>4.270904586783919E-2</v>
      </c>
      <c r="I445">
        <f t="shared" si="36"/>
        <v>0.20827446191438767</v>
      </c>
      <c r="J445">
        <f t="shared" si="36"/>
        <v>-8.738409929844192E-3</v>
      </c>
      <c r="K445">
        <f t="shared" si="36"/>
        <v>-4.5372912848733273E-2</v>
      </c>
      <c r="L445">
        <f t="shared" si="36"/>
        <v>-7.3121609766737625E-3</v>
      </c>
      <c r="N445">
        <f t="shared" si="37"/>
        <v>2.0452427084903116E-3</v>
      </c>
      <c r="O445">
        <f t="shared" si="37"/>
        <v>3.9842110069733518E-2</v>
      </c>
      <c r="P445">
        <f t="shared" si="37"/>
        <v>2.7277905963635316E-4</v>
      </c>
      <c r="Q445">
        <f t="shared" si="37"/>
        <v>6.7117255048842316E-3</v>
      </c>
      <c r="R445">
        <f t="shared" si="37"/>
        <v>4.838681234211685E-4</v>
      </c>
    </row>
    <row r="446" spans="1:18" x14ac:dyDescent="0.25">
      <c r="A446" s="27">
        <v>42705</v>
      </c>
      <c r="B446">
        <v>87.239998</v>
      </c>
      <c r="C446">
        <v>226.63000500000001</v>
      </c>
      <c r="D446">
        <v>109.489998</v>
      </c>
      <c r="E446">
        <v>743.65002400000003</v>
      </c>
      <c r="F446">
        <v>181.88000500000001</v>
      </c>
      <c r="H446">
        <f t="shared" si="36"/>
        <v>4.4415304249991419E-2</v>
      </c>
      <c r="I446">
        <f t="shared" si="36"/>
        <v>0.24954471097348405</v>
      </c>
      <c r="J446">
        <f t="shared" si="36"/>
        <v>-1.8998201733278378E-2</v>
      </c>
      <c r="K446">
        <f t="shared" si="36"/>
        <v>-2.9037063245552337E-2</v>
      </c>
      <c r="L446">
        <f t="shared" si="36"/>
        <v>-3.3201204977274482E-2</v>
      </c>
      <c r="N446">
        <f t="shared" si="37"/>
        <v>2.2024829117208277E-3</v>
      </c>
      <c r="O446">
        <f t="shared" si="37"/>
        <v>5.8020830152320173E-2</v>
      </c>
      <c r="P446">
        <f t="shared" si="37"/>
        <v>7.1694432955830085E-4</v>
      </c>
      <c r="Q446">
        <f t="shared" si="37"/>
        <v>4.3019525656136847E-3</v>
      </c>
      <c r="R446">
        <f t="shared" si="37"/>
        <v>2.2930734591149315E-3</v>
      </c>
    </row>
    <row r="447" spans="1:18" x14ac:dyDescent="0.25">
      <c r="A447" s="27">
        <v>42706</v>
      </c>
      <c r="B447">
        <v>87.040001000000004</v>
      </c>
      <c r="C447">
        <v>223.36000100000001</v>
      </c>
      <c r="D447">
        <v>109.900002</v>
      </c>
      <c r="E447">
        <v>740.34002699999996</v>
      </c>
      <c r="F447">
        <v>181.470001</v>
      </c>
      <c r="H447">
        <f t="shared" si="36"/>
        <v>3.9606780769977035E-2</v>
      </c>
      <c r="I447">
        <f t="shared" si="36"/>
        <v>0.23710831874511901</v>
      </c>
      <c r="J447">
        <f t="shared" si="36"/>
        <v>6.3714559772248651E-4</v>
      </c>
      <c r="K447">
        <f t="shared" si="36"/>
        <v>-3.541637523123161E-2</v>
      </c>
      <c r="L447">
        <f t="shared" si="36"/>
        <v>-3.2261720726972504E-2</v>
      </c>
      <c r="N447">
        <f t="shared" si="37"/>
        <v>1.7742708520092011E-3</v>
      </c>
      <c r="O447">
        <f t="shared" si="37"/>
        <v>5.2184258716414161E-2</v>
      </c>
      <c r="P447">
        <f t="shared" si="37"/>
        <v>5.0986294704343451E-5</v>
      </c>
      <c r="Q447">
        <f t="shared" si="37"/>
        <v>5.179477041538089E-3</v>
      </c>
      <c r="R447">
        <f t="shared" si="37"/>
        <v>2.2039797165889449E-3</v>
      </c>
    </row>
    <row r="448" spans="1:18" x14ac:dyDescent="0.25">
      <c r="A448" s="27">
        <v>42709</v>
      </c>
      <c r="B448">
        <v>87.480002999999996</v>
      </c>
      <c r="C448">
        <v>228.550003</v>
      </c>
      <c r="D448">
        <v>109.110001</v>
      </c>
      <c r="E448">
        <v>759.35998500000005</v>
      </c>
      <c r="F448">
        <v>186.800003</v>
      </c>
      <c r="H448">
        <f t="shared" si="36"/>
        <v>4.5725626088774625E-2</v>
      </c>
      <c r="I448">
        <f t="shared" si="36"/>
        <v>0.2617256830262823</v>
      </c>
      <c r="J448">
        <f t="shared" si="36"/>
        <v>2.4776796682195392E-3</v>
      </c>
      <c r="K448">
        <f t="shared" si="36"/>
        <v>5.6919971651111876E-3</v>
      </c>
      <c r="L448">
        <f t="shared" si="36"/>
        <v>-1.9928553256908597E-2</v>
      </c>
      <c r="N448">
        <f t="shared" si="37"/>
        <v>2.3271882825515872E-3</v>
      </c>
      <c r="O448">
        <f t="shared" si="37"/>
        <v>6.4037392782031924E-2</v>
      </c>
      <c r="P448">
        <f t="shared" si="37"/>
        <v>2.808930815225934E-5</v>
      </c>
      <c r="Q448">
        <f t="shared" si="37"/>
        <v>9.5235264245856763E-4</v>
      </c>
      <c r="R448">
        <f t="shared" si="37"/>
        <v>1.1980871051929136E-3</v>
      </c>
    </row>
    <row r="449" spans="1:18" x14ac:dyDescent="0.25">
      <c r="A449" s="27">
        <v>42710</v>
      </c>
      <c r="B449">
        <v>87.559997999999993</v>
      </c>
      <c r="C449">
        <v>231.38000500000001</v>
      </c>
      <c r="D449">
        <v>109.949997</v>
      </c>
      <c r="E449">
        <v>764.71997099999999</v>
      </c>
      <c r="F449">
        <v>185.85000600000001</v>
      </c>
      <c r="H449">
        <f t="shared" si="36"/>
        <v>2.4392875359832911E-2</v>
      </c>
      <c r="I449">
        <f t="shared" si="36"/>
        <v>0.24291596945544955</v>
      </c>
      <c r="J449">
        <f t="shared" si="36"/>
        <v>-4.1750559640072469E-3</v>
      </c>
      <c r="K449">
        <f t="shared" si="36"/>
        <v>-2.6084817080706851E-2</v>
      </c>
      <c r="L449">
        <f t="shared" si="36"/>
        <v>-3.8837787475939467E-2</v>
      </c>
      <c r="N449">
        <f t="shared" si="37"/>
        <v>7.240506445302593E-4</v>
      </c>
      <c r="O449">
        <f t="shared" si="37"/>
        <v>5.4871372364365713E-2</v>
      </c>
      <c r="P449">
        <f t="shared" si="37"/>
        <v>1.4286632881060522E-4</v>
      </c>
      <c r="Q449">
        <f t="shared" si="37"/>
        <v>3.9233969712123467E-3</v>
      </c>
      <c r="R449">
        <f t="shared" si="37"/>
        <v>2.8646718257870117E-3</v>
      </c>
    </row>
    <row r="450" spans="1:18" x14ac:dyDescent="0.25">
      <c r="A450" s="27">
        <v>42711</v>
      </c>
      <c r="B450">
        <v>88.07</v>
      </c>
      <c r="C450">
        <v>235.55999800000001</v>
      </c>
      <c r="D450">
        <v>111.029999</v>
      </c>
      <c r="E450">
        <v>770.419983</v>
      </c>
      <c r="F450">
        <v>193.14999399999999</v>
      </c>
      <c r="H450">
        <f t="shared" si="36"/>
        <v>3.1840295340675437E-2</v>
      </c>
      <c r="I450">
        <f t="shared" si="36"/>
        <v>0.25839863057758189</v>
      </c>
      <c r="J450">
        <f t="shared" si="36"/>
        <v>-2.7015174557757244E-4</v>
      </c>
      <c r="K450">
        <f t="shared" si="36"/>
        <v>-2.2244982016344318E-2</v>
      </c>
      <c r="L450">
        <f t="shared" si="36"/>
        <v>-9.2247711202810678E-3</v>
      </c>
      <c r="N450">
        <f t="shared" si="37"/>
        <v>1.180307880280907E-3</v>
      </c>
      <c r="O450">
        <f t="shared" si="37"/>
        <v>6.2364600185800874E-2</v>
      </c>
      <c r="P450">
        <f t="shared" si="37"/>
        <v>6.4766539920430423E-5</v>
      </c>
      <c r="Q450">
        <f t="shared" si="37"/>
        <v>3.457109610375768E-3</v>
      </c>
      <c r="R450">
        <f t="shared" si="37"/>
        <v>5.7166958158922699E-4</v>
      </c>
    </row>
    <row r="451" spans="1:18" x14ac:dyDescent="0.25">
      <c r="A451" s="27">
        <v>42712</v>
      </c>
      <c r="B451">
        <v>88.32</v>
      </c>
      <c r="C451">
        <v>241.449997</v>
      </c>
      <c r="D451">
        <v>112.120003</v>
      </c>
      <c r="E451">
        <v>767.330017</v>
      </c>
      <c r="F451">
        <v>192.28999300000001</v>
      </c>
      <c r="H451">
        <f t="shared" si="36"/>
        <v>2.3716526617316065E-2</v>
      </c>
      <c r="I451">
        <f t="shared" si="36"/>
        <v>0.22589112346405471</v>
      </c>
      <c r="J451">
        <f t="shared" si="36"/>
        <v>1.1121244668317364E-2</v>
      </c>
      <c r="K451">
        <f t="shared" si="36"/>
        <v>-5.9121252954722949E-3</v>
      </c>
      <c r="L451">
        <f t="shared" si="36"/>
        <v>1.1664811498969582E-2</v>
      </c>
      <c r="N451">
        <f t="shared" si="37"/>
        <v>6.881094523316332E-4</v>
      </c>
      <c r="O451">
        <f t="shared" si="37"/>
        <v>4.7185200235228153E-2</v>
      </c>
      <c r="P451">
        <f t="shared" si="37"/>
        <v>1.1179863376806161E-5</v>
      </c>
      <c r="Q451">
        <f t="shared" si="37"/>
        <v>1.8032196430758697E-3</v>
      </c>
      <c r="R451">
        <f t="shared" si="37"/>
        <v>9.1205819570688054E-6</v>
      </c>
    </row>
    <row r="452" spans="1:18" x14ac:dyDescent="0.25">
      <c r="A452" s="27">
        <v>42713</v>
      </c>
      <c r="B452">
        <v>89</v>
      </c>
      <c r="C452">
        <v>241.85000600000001</v>
      </c>
      <c r="D452">
        <v>113.949997</v>
      </c>
      <c r="E452">
        <v>768.65997300000004</v>
      </c>
      <c r="F452">
        <v>192.179993</v>
      </c>
      <c r="H452">
        <f t="shared" si="36"/>
        <v>2.2153669054989968E-2</v>
      </c>
      <c r="I452">
        <f t="shared" si="36"/>
        <v>0.18565981632302228</v>
      </c>
      <c r="J452">
        <f t="shared" si="36"/>
        <v>5.5574830293520928E-2</v>
      </c>
      <c r="K452">
        <f t="shared" si="36"/>
        <v>3.4787455781298673E-2</v>
      </c>
      <c r="L452">
        <f t="shared" si="36"/>
        <v>3.6186434457005104E-2</v>
      </c>
      <c r="N452">
        <f t="shared" si="37"/>
        <v>6.0855871571303456E-4</v>
      </c>
      <c r="O452">
        <f t="shared" si="37"/>
        <v>3.1325544805022448E-2</v>
      </c>
      <c r="P452">
        <f t="shared" si="37"/>
        <v>2.2845738472518744E-3</v>
      </c>
      <c r="Q452">
        <f t="shared" si="37"/>
        <v>3.1143520909461814E-6</v>
      </c>
      <c r="R452">
        <f t="shared" si="37"/>
        <v>4.6231849434937662E-4</v>
      </c>
    </row>
    <row r="453" spans="1:18" x14ac:dyDescent="0.25">
      <c r="A453" s="27">
        <v>42716</v>
      </c>
      <c r="B453">
        <v>90.980002999999996</v>
      </c>
      <c r="C453">
        <v>237.16999799999999</v>
      </c>
      <c r="D453">
        <v>113.300003</v>
      </c>
      <c r="E453">
        <v>760.11999500000002</v>
      </c>
      <c r="F453">
        <v>192.429993</v>
      </c>
      <c r="H453">
        <f t="shared" ref="H453:L468" si="38">LN(B453/B433)</f>
        <v>6.013705248558017E-2</v>
      </c>
      <c r="I453">
        <f t="shared" si="38"/>
        <v>0.15095133240114778</v>
      </c>
      <c r="J453">
        <f t="shared" si="38"/>
        <v>4.3934391028245597E-2</v>
      </c>
      <c r="K453">
        <f t="shared" si="38"/>
        <v>2.8164842787254517E-2</v>
      </c>
      <c r="L453">
        <f t="shared" si="38"/>
        <v>2.0316166834430344E-2</v>
      </c>
      <c r="N453">
        <f t="shared" si="37"/>
        <v>3.9253190027399767E-3</v>
      </c>
      <c r="O453">
        <f t="shared" si="37"/>
        <v>2.0244097911512146E-2</v>
      </c>
      <c r="P453">
        <f t="shared" si="37"/>
        <v>1.3073124962053827E-3</v>
      </c>
      <c r="Q453">
        <f t="shared" si="37"/>
        <v>7.0347903279872757E-5</v>
      </c>
      <c r="R453">
        <f t="shared" si="37"/>
        <v>3.1711823623805545E-5</v>
      </c>
    </row>
    <row r="454" spans="1:18" x14ac:dyDescent="0.25">
      <c r="A454" s="27">
        <v>42717</v>
      </c>
      <c r="B454">
        <v>92.580001999999993</v>
      </c>
      <c r="C454">
        <v>238.550003</v>
      </c>
      <c r="D454">
        <v>115.19000200000001</v>
      </c>
      <c r="E454">
        <v>774.34002699999996</v>
      </c>
      <c r="F454">
        <v>198.14999399999999</v>
      </c>
      <c r="H454">
        <f t="shared" si="38"/>
        <v>8.2133208514606537E-2</v>
      </c>
      <c r="I454">
        <f t="shared" si="38"/>
        <v>0.13138385267597658</v>
      </c>
      <c r="J454">
        <f t="shared" si="38"/>
        <v>8.5883469980304522E-2</v>
      </c>
      <c r="K454">
        <f t="shared" si="38"/>
        <v>7.4052368332443663E-2</v>
      </c>
      <c r="L454">
        <f t="shared" si="38"/>
        <v>8.8044172230753878E-2</v>
      </c>
      <c r="N454">
        <f t="shared" si="37"/>
        <v>7.1653723321507164E-3</v>
      </c>
      <c r="O454">
        <f t="shared" si="37"/>
        <v>1.505879344733139E-2</v>
      </c>
      <c r="P454">
        <f t="shared" si="37"/>
        <v>6.1005246760621563E-3</v>
      </c>
      <c r="Q454">
        <f t="shared" si="37"/>
        <v>1.4062619888871621E-3</v>
      </c>
      <c r="R454">
        <f t="shared" si="37"/>
        <v>5.3815913870472699E-3</v>
      </c>
    </row>
    <row r="455" spans="1:18" x14ac:dyDescent="0.25">
      <c r="A455" s="27">
        <v>42718</v>
      </c>
      <c r="B455">
        <v>90.580001999999993</v>
      </c>
      <c r="C455">
        <v>239.929993</v>
      </c>
      <c r="D455">
        <v>115.19000200000001</v>
      </c>
      <c r="E455">
        <v>768.82000700000003</v>
      </c>
      <c r="F455">
        <v>198.69000199999999</v>
      </c>
      <c r="H455">
        <f t="shared" si="38"/>
        <v>4.2396450336549339E-2</v>
      </c>
      <c r="I455">
        <f t="shared" si="38"/>
        <v>0.12758897326072507</v>
      </c>
      <c r="J455">
        <f t="shared" si="38"/>
        <v>7.2726603188298475E-2</v>
      </c>
      <c r="K455">
        <f t="shared" si="38"/>
        <v>3.3837887080780268E-2</v>
      </c>
      <c r="L455">
        <f t="shared" si="38"/>
        <v>7.8060833757258377E-2</v>
      </c>
      <c r="N455">
        <f t="shared" si="37"/>
        <v>2.0170665589734999E-3</v>
      </c>
      <c r="O455">
        <f t="shared" si="37"/>
        <v>1.4141822799894404E-2</v>
      </c>
      <c r="P455">
        <f t="shared" si="37"/>
        <v>4.218371144731262E-3</v>
      </c>
      <c r="Q455">
        <f t="shared" si="37"/>
        <v>7.3675406634494196E-6</v>
      </c>
      <c r="R455">
        <f t="shared" si="37"/>
        <v>4.0165163788543129E-3</v>
      </c>
    </row>
    <row r="456" spans="1:18" x14ac:dyDescent="0.25">
      <c r="A456" s="27">
        <v>42719</v>
      </c>
      <c r="B456">
        <v>90.889999000000003</v>
      </c>
      <c r="C456">
        <v>243</v>
      </c>
      <c r="D456">
        <v>115.82</v>
      </c>
      <c r="E456">
        <v>761</v>
      </c>
      <c r="F456">
        <v>197.58000200000001</v>
      </c>
      <c r="H456">
        <f t="shared" si="38"/>
        <v>5.8213887082319227E-2</v>
      </c>
      <c r="I456">
        <f t="shared" si="38"/>
        <v>0.16392395869387474</v>
      </c>
      <c r="J456">
        <f t="shared" si="38"/>
        <v>5.1647827412089849E-2</v>
      </c>
      <c r="K456">
        <f t="shared" si="38"/>
        <v>1.9251150215479962E-2</v>
      </c>
      <c r="L456">
        <f t="shared" si="38"/>
        <v>7.1588363354061296E-2</v>
      </c>
      <c r="N456">
        <f t="shared" si="37"/>
        <v>3.6880358413147484E-3</v>
      </c>
      <c r="O456">
        <f t="shared" si="37"/>
        <v>2.4103923025850647E-2</v>
      </c>
      <c r="P456">
        <f t="shared" si="37"/>
        <v>1.9245955897995875E-3</v>
      </c>
      <c r="Q456">
        <f t="shared" si="37"/>
        <v>2.9932661710538067E-4</v>
      </c>
      <c r="R456">
        <f t="shared" si="37"/>
        <v>3.2380107852651393E-3</v>
      </c>
    </row>
    <row r="457" spans="1:18" x14ac:dyDescent="0.25">
      <c r="A457" s="27">
        <v>42720</v>
      </c>
      <c r="B457">
        <v>91.18</v>
      </c>
      <c r="C457">
        <v>238.89999399999999</v>
      </c>
      <c r="D457">
        <v>115.970001</v>
      </c>
      <c r="E457">
        <v>757.77002000000005</v>
      </c>
      <c r="F457">
        <v>202.490005</v>
      </c>
      <c r="H457">
        <f t="shared" si="38"/>
        <v>6.7482055052216119E-2</v>
      </c>
      <c r="I457">
        <f t="shared" si="38"/>
        <v>0.13070093338931368</v>
      </c>
      <c r="J457">
        <f t="shared" si="38"/>
        <v>5.330585587589131E-2</v>
      </c>
      <c r="K457">
        <f t="shared" si="38"/>
        <v>1.8095673986819423E-3</v>
      </c>
      <c r="L457">
        <f t="shared" si="38"/>
        <v>7.0744052879885694E-2</v>
      </c>
      <c r="N457">
        <f t="shared" si="37"/>
        <v>4.8996316479732582E-3</v>
      </c>
      <c r="O457">
        <f t="shared" si="37"/>
        <v>1.4891651934908396E-2</v>
      </c>
      <c r="P457">
        <f t="shared" si="37"/>
        <v>2.0728207719632958E-3</v>
      </c>
      <c r="Q457">
        <f t="shared" si="37"/>
        <v>1.2070511093716849E-3</v>
      </c>
      <c r="R457">
        <f t="shared" si="37"/>
        <v>3.1426351666138754E-3</v>
      </c>
    </row>
    <row r="458" spans="1:18" x14ac:dyDescent="0.25">
      <c r="A458" s="27">
        <v>42723</v>
      </c>
      <c r="B458">
        <v>90.419998000000007</v>
      </c>
      <c r="C458">
        <v>239.070007</v>
      </c>
      <c r="D458">
        <v>116.639999</v>
      </c>
      <c r="E458">
        <v>766</v>
      </c>
      <c r="F458">
        <v>202.729996</v>
      </c>
      <c r="H458">
        <f t="shared" si="38"/>
        <v>5.8525511056003197E-2</v>
      </c>
      <c r="I458">
        <f t="shared" si="38"/>
        <v>0.12798358679747485</v>
      </c>
      <c r="J458">
        <f t="shared" si="38"/>
        <v>5.8066606227253501E-2</v>
      </c>
      <c r="K458">
        <f t="shared" si="38"/>
        <v>7.6532678208187177E-3</v>
      </c>
      <c r="L458">
        <f t="shared" si="38"/>
        <v>9.1411075786969304E-2</v>
      </c>
      <c r="N458">
        <f t="shared" si="37"/>
        <v>3.7259823006186702E-3</v>
      </c>
      <c r="O458">
        <f t="shared" si="37"/>
        <v>1.4235832926807346E-2</v>
      </c>
      <c r="P458">
        <f t="shared" si="37"/>
        <v>2.5289826990857662E-3</v>
      </c>
      <c r="Q458">
        <f t="shared" si="37"/>
        <v>8.3514877127810905E-4</v>
      </c>
      <c r="R458">
        <f t="shared" si="37"/>
        <v>5.8869150088059615E-3</v>
      </c>
    </row>
    <row r="459" spans="1:18" x14ac:dyDescent="0.25">
      <c r="A459" s="27">
        <v>42724</v>
      </c>
      <c r="B459">
        <v>90.43</v>
      </c>
      <c r="C459">
        <v>243.08999600000001</v>
      </c>
      <c r="D459">
        <v>116.949997</v>
      </c>
      <c r="E459">
        <v>771.21997099999999</v>
      </c>
      <c r="F459">
        <v>208.78999300000001</v>
      </c>
      <c r="H459">
        <f t="shared" si="38"/>
        <v>4.4547293558029263E-2</v>
      </c>
      <c r="I459">
        <f t="shared" si="38"/>
        <v>0.1411945106733849</v>
      </c>
      <c r="J459">
        <f t="shared" si="38"/>
        <v>4.5661193968510434E-2</v>
      </c>
      <c r="K459">
        <f t="shared" si="38"/>
        <v>-1.1320280716373329E-2</v>
      </c>
      <c r="L459">
        <f t="shared" si="38"/>
        <v>0.12357104824728736</v>
      </c>
      <c r="N459">
        <f t="shared" si="37"/>
        <v>2.2148890125059588E-3</v>
      </c>
      <c r="O459">
        <f t="shared" si="37"/>
        <v>1.7562858037199414E-2</v>
      </c>
      <c r="P459">
        <f t="shared" si="37"/>
        <v>1.435165600987088E-3</v>
      </c>
      <c r="Q459">
        <f t="shared" si="37"/>
        <v>2.2917752219483688E-3</v>
      </c>
      <c r="R459">
        <f t="shared" si="37"/>
        <v>1.1856205992773981E-2</v>
      </c>
    </row>
    <row r="460" spans="1:18" x14ac:dyDescent="0.25">
      <c r="A460" s="27">
        <v>42725</v>
      </c>
      <c r="B460">
        <v>90.279999000000004</v>
      </c>
      <c r="C460">
        <v>241.44000199999999</v>
      </c>
      <c r="D460">
        <v>117.05999799999999</v>
      </c>
      <c r="E460">
        <v>770.59997599999997</v>
      </c>
      <c r="F460">
        <v>207.699997</v>
      </c>
      <c r="H460">
        <f t="shared" si="38"/>
        <v>4.0692764204526055E-2</v>
      </c>
      <c r="I460">
        <f t="shared" si="38"/>
        <v>0.13424167391973599</v>
      </c>
      <c r="J460">
        <f t="shared" si="38"/>
        <v>4.5975019223189278E-2</v>
      </c>
      <c r="K460">
        <f t="shared" si="38"/>
        <v>-1.8934632211643338E-2</v>
      </c>
      <c r="L460">
        <f t="shared" si="38"/>
        <v>8.2931642359122662E-2</v>
      </c>
      <c r="N460">
        <f t="shared" si="37"/>
        <v>1.866938005919317E-3</v>
      </c>
      <c r="O460">
        <f t="shared" si="37"/>
        <v>1.5768351517300255E-2</v>
      </c>
      <c r="P460">
        <f t="shared" si="37"/>
        <v>1.4590417352905558E-3</v>
      </c>
      <c r="Q460">
        <f t="shared" si="37"/>
        <v>3.0787894900458465E-3</v>
      </c>
      <c r="R460">
        <f t="shared" si="37"/>
        <v>4.6576258105574479E-3</v>
      </c>
    </row>
    <row r="461" spans="1:18" x14ac:dyDescent="0.25">
      <c r="A461" s="27">
        <v>42726</v>
      </c>
      <c r="B461">
        <v>90.870002999999997</v>
      </c>
      <c r="C461">
        <v>240.11999499999999</v>
      </c>
      <c r="D461">
        <v>116.290001</v>
      </c>
      <c r="E461">
        <v>766.34002699999996</v>
      </c>
      <c r="F461">
        <v>208.449997</v>
      </c>
      <c r="H461">
        <f t="shared" si="38"/>
        <v>4.4441814342886458E-2</v>
      </c>
      <c r="I461">
        <f t="shared" si="38"/>
        <v>0.12309131622510462</v>
      </c>
      <c r="J461">
        <f t="shared" si="38"/>
        <v>4.4486923329065162E-2</v>
      </c>
      <c r="K461">
        <f t="shared" si="38"/>
        <v>-1.7821776870935852E-2</v>
      </c>
      <c r="L461">
        <f t="shared" si="38"/>
        <v>7.6283880573684834E-2</v>
      </c>
      <c r="N461">
        <f t="shared" si="37"/>
        <v>2.2049718845947659E-3</v>
      </c>
      <c r="O461">
        <f t="shared" si="37"/>
        <v>1.309233440044622E-2</v>
      </c>
      <c r="P461">
        <f t="shared" si="37"/>
        <v>1.3475733621110041E-3</v>
      </c>
      <c r="Q461">
        <f t="shared" si="37"/>
        <v>2.9565302830476996E-3</v>
      </c>
      <c r="R461">
        <f t="shared" si="37"/>
        <v>3.7944415995048502E-3</v>
      </c>
    </row>
    <row r="462" spans="1:18" x14ac:dyDescent="0.25">
      <c r="A462" s="27">
        <v>42727</v>
      </c>
      <c r="B462">
        <v>90.709998999999996</v>
      </c>
      <c r="C462">
        <v>240.970001</v>
      </c>
      <c r="D462">
        <v>116.519997</v>
      </c>
      <c r="E462">
        <v>760.59002699999996</v>
      </c>
      <c r="F462">
        <v>213.33999600000001</v>
      </c>
      <c r="H462">
        <f t="shared" si="38"/>
        <v>4.0381080542743683E-2</v>
      </c>
      <c r="I462">
        <f t="shared" si="38"/>
        <v>0.13101496332902104</v>
      </c>
      <c r="J462">
        <f t="shared" si="38"/>
        <v>4.1440786117002387E-2</v>
      </c>
      <c r="K462">
        <f t="shared" si="38"/>
        <v>-2.5673676386760737E-2</v>
      </c>
      <c r="L462">
        <f t="shared" si="38"/>
        <v>8.1461650081164724E-2</v>
      </c>
      <c r="N462">
        <f t="shared" si="37"/>
        <v>1.8401006486745328E-3</v>
      </c>
      <c r="O462">
        <f t="shared" si="37"/>
        <v>1.4968393548671311E-2</v>
      </c>
      <c r="P462">
        <f t="shared" si="37"/>
        <v>1.1332091301047501E-3</v>
      </c>
      <c r="Q462">
        <f t="shared" si="37"/>
        <v>3.8720607475702805E-3</v>
      </c>
      <c r="R462">
        <f t="shared" si="37"/>
        <v>4.4591421477032508E-3</v>
      </c>
    </row>
    <row r="463" spans="1:18" x14ac:dyDescent="0.25">
      <c r="A463" s="27">
        <v>42731</v>
      </c>
      <c r="B463">
        <v>90.75</v>
      </c>
      <c r="C463">
        <v>241.55999800000001</v>
      </c>
      <c r="D463">
        <v>117.260002</v>
      </c>
      <c r="E463">
        <v>771.40002400000003</v>
      </c>
      <c r="F463">
        <v>219.529999</v>
      </c>
      <c r="H463">
        <f t="shared" si="38"/>
        <v>4.8310928607916873E-2</v>
      </c>
      <c r="I463">
        <f t="shared" si="38"/>
        <v>0.13834504259976568</v>
      </c>
      <c r="J463">
        <f t="shared" si="38"/>
        <v>4.9741511987095192E-2</v>
      </c>
      <c r="K463">
        <f t="shared" si="38"/>
        <v>6.0201640274825463E-3</v>
      </c>
      <c r="L463">
        <f t="shared" si="38"/>
        <v>0.1127622015922083</v>
      </c>
      <c r="N463">
        <f t="shared" si="37"/>
        <v>2.5833069185718159E-3</v>
      </c>
      <c r="O463">
        <f t="shared" si="37"/>
        <v>1.6815726370750989E-2</v>
      </c>
      <c r="P463">
        <f t="shared" si="37"/>
        <v>1.7609687007704722E-3</v>
      </c>
      <c r="Q463">
        <f t="shared" si="37"/>
        <v>9.3220573850885072E-4</v>
      </c>
      <c r="R463">
        <f t="shared" si="37"/>
        <v>9.6191685383017599E-3</v>
      </c>
    </row>
    <row r="464" spans="1:18" x14ac:dyDescent="0.25">
      <c r="A464" s="27">
        <v>42732</v>
      </c>
      <c r="B464">
        <v>90.300003000000004</v>
      </c>
      <c r="C464">
        <v>240.64999399999999</v>
      </c>
      <c r="D464">
        <v>116.760002</v>
      </c>
      <c r="E464">
        <v>772.13000499999998</v>
      </c>
      <c r="F464">
        <v>219.740005</v>
      </c>
      <c r="H464">
        <f t="shared" si="38"/>
        <v>4.9953641372434056E-2</v>
      </c>
      <c r="I464">
        <f t="shared" si="38"/>
        <v>0.12793723728447967</v>
      </c>
      <c r="J464">
        <f t="shared" si="38"/>
        <v>4.6454789945505878E-2</v>
      </c>
      <c r="K464">
        <f t="shared" si="38"/>
        <v>1.2524172231515742E-2</v>
      </c>
      <c r="L464">
        <f t="shared" si="38"/>
        <v>0.14768666564775182</v>
      </c>
      <c r="N464">
        <f t="shared" si="37"/>
        <v>2.752991258191219E-3</v>
      </c>
      <c r="O464">
        <f t="shared" si="37"/>
        <v>1.4224774782592247E-2</v>
      </c>
      <c r="P464">
        <f t="shared" si="37"/>
        <v>1.4959239082426334E-3</v>
      </c>
      <c r="Q464">
        <f t="shared" si="37"/>
        <v>5.7734652600439256E-4</v>
      </c>
      <c r="R464">
        <f t="shared" si="37"/>
        <v>1.7689485193601997E-2</v>
      </c>
    </row>
    <row r="465" spans="1:18" x14ac:dyDescent="0.25">
      <c r="A465" s="27">
        <v>42733</v>
      </c>
      <c r="B465">
        <v>90.349997999999999</v>
      </c>
      <c r="C465">
        <v>238.179993</v>
      </c>
      <c r="D465">
        <v>116.730003</v>
      </c>
      <c r="E465">
        <v>765.15002400000003</v>
      </c>
      <c r="F465">
        <v>214.679993</v>
      </c>
      <c r="H465">
        <f t="shared" si="38"/>
        <v>3.4340497692282854E-2</v>
      </c>
      <c r="I465">
        <f t="shared" si="38"/>
        <v>8.263163812256813E-2</v>
      </c>
      <c r="J465">
        <f t="shared" si="38"/>
        <v>5.4667128454098456E-2</v>
      </c>
      <c r="K465">
        <f t="shared" si="38"/>
        <v>1.9238997200599999E-2</v>
      </c>
      <c r="L465">
        <f t="shared" si="38"/>
        <v>0.12528736562896614</v>
      </c>
      <c r="N465">
        <f t="shared" si="37"/>
        <v>1.3583508416708868E-3</v>
      </c>
      <c r="O465">
        <f t="shared" si="37"/>
        <v>5.4703864810696223E-3</v>
      </c>
      <c r="P465">
        <f t="shared" si="37"/>
        <v>2.1986265283080015E-3</v>
      </c>
      <c r="Q465">
        <f t="shared" si="37"/>
        <v>2.9974728483823015E-4</v>
      </c>
      <c r="R465">
        <f t="shared" si="37"/>
        <v>1.2232918316233309E-2</v>
      </c>
    </row>
    <row r="466" spans="1:18" x14ac:dyDescent="0.25">
      <c r="A466" s="27">
        <v>42734</v>
      </c>
      <c r="B466">
        <v>90.260002</v>
      </c>
      <c r="C466">
        <v>239.449997</v>
      </c>
      <c r="D466">
        <v>115.82</v>
      </c>
      <c r="E466">
        <v>749.86999500000002</v>
      </c>
      <c r="F466">
        <v>213.69000199999999</v>
      </c>
      <c r="H466">
        <f t="shared" si="38"/>
        <v>3.4031498148900108E-2</v>
      </c>
      <c r="I466">
        <f t="shared" si="38"/>
        <v>5.5025860486675182E-2</v>
      </c>
      <c r="J466">
        <f t="shared" si="38"/>
        <v>5.6204059178818738E-2</v>
      </c>
      <c r="K466">
        <f t="shared" si="38"/>
        <v>8.3293251933887359E-3</v>
      </c>
      <c r="L466">
        <f t="shared" si="38"/>
        <v>0.16117921957026171</v>
      </c>
      <c r="N466">
        <f t="shared" si="37"/>
        <v>1.3356694645367841E-3</v>
      </c>
      <c r="O466">
        <f t="shared" si="37"/>
        <v>2.1489050159211594E-3</v>
      </c>
      <c r="P466">
        <f t="shared" si="37"/>
        <v>2.3451205539970587E-3</v>
      </c>
      <c r="Q466">
        <f t="shared" si="37"/>
        <v>7.9653114106361745E-4</v>
      </c>
      <c r="R466">
        <f t="shared" si="37"/>
        <v>2.1460602769814752E-2</v>
      </c>
    </row>
    <row r="467" spans="1:18" x14ac:dyDescent="0.25">
      <c r="A467" s="27">
        <v>42738</v>
      </c>
      <c r="B467">
        <v>90.889999000000003</v>
      </c>
      <c r="C467">
        <v>241.570007</v>
      </c>
      <c r="D467">
        <v>116.150002</v>
      </c>
      <c r="E467">
        <v>753.669983</v>
      </c>
      <c r="F467">
        <v>216.990005</v>
      </c>
      <c r="H467">
        <f t="shared" si="38"/>
        <v>4.3282178531765379E-2</v>
      </c>
      <c r="I467">
        <f t="shared" si="38"/>
        <v>7.8374491091247986E-2</v>
      </c>
      <c r="J467">
        <f t="shared" si="38"/>
        <v>5.5311596827593505E-2</v>
      </c>
      <c r="K467">
        <f t="shared" si="38"/>
        <v>1.7845007257321591E-2</v>
      </c>
      <c r="L467">
        <f t="shared" si="38"/>
        <v>0.17876093627435</v>
      </c>
      <c r="N467">
        <f t="shared" si="37"/>
        <v>2.0974103050165876E-3</v>
      </c>
      <c r="O467">
        <f t="shared" si="37"/>
        <v>4.8587750442943001E-3</v>
      </c>
      <c r="P467">
        <f t="shared" si="37"/>
        <v>2.2594794855063521E-3</v>
      </c>
      <c r="Q467">
        <f t="shared" si="37"/>
        <v>3.4995937762153132E-4</v>
      </c>
      <c r="R467">
        <f t="shared" si="37"/>
        <v>2.6920964835657504E-2</v>
      </c>
    </row>
    <row r="468" spans="1:18" x14ac:dyDescent="0.25">
      <c r="A468" s="27">
        <v>42739</v>
      </c>
      <c r="B468">
        <v>89.889999000000003</v>
      </c>
      <c r="C468">
        <v>243.13000500000001</v>
      </c>
      <c r="D468">
        <v>116.019997</v>
      </c>
      <c r="E468">
        <v>757.17999299999997</v>
      </c>
      <c r="F468">
        <v>226.990005</v>
      </c>
      <c r="H468">
        <f t="shared" si="38"/>
        <v>2.7176459358480651E-2</v>
      </c>
      <c r="I468">
        <f t="shared" si="38"/>
        <v>6.1841282375087528E-2</v>
      </c>
      <c r="J468">
        <f t="shared" si="38"/>
        <v>6.1406007348237153E-2</v>
      </c>
      <c r="K468">
        <f t="shared" si="38"/>
        <v>-2.87495685331397E-3</v>
      </c>
      <c r="L468">
        <f t="shared" si="38"/>
        <v>0.19486744382031326</v>
      </c>
      <c r="N468">
        <f t="shared" si="37"/>
        <v>8.8160139403277904E-4</v>
      </c>
      <c r="O468">
        <f t="shared" si="37"/>
        <v>2.8272302493111668E-3</v>
      </c>
      <c r="P468">
        <f t="shared" si="37"/>
        <v>2.8760045303003203E-3</v>
      </c>
      <c r="Q468">
        <f t="shared" si="37"/>
        <v>1.5545013662958231E-3</v>
      </c>
      <c r="R468">
        <f t="shared" si="37"/>
        <v>3.246577013417655E-2</v>
      </c>
    </row>
    <row r="469" spans="1:18" x14ac:dyDescent="0.25">
      <c r="A469" s="27">
        <v>42740</v>
      </c>
      <c r="B469">
        <v>88.550003000000004</v>
      </c>
      <c r="C469">
        <v>241.320007</v>
      </c>
      <c r="D469">
        <v>116.610001</v>
      </c>
      <c r="E469">
        <v>780.45001200000002</v>
      </c>
      <c r="F469">
        <v>226.75</v>
      </c>
      <c r="H469">
        <f t="shared" ref="H469:L484" si="39">LN(B469/B449)</f>
        <v>1.124314829482456E-2</v>
      </c>
      <c r="I469">
        <f t="shared" si="39"/>
        <v>4.2062480369471814E-2</v>
      </c>
      <c r="J469">
        <f t="shared" si="39"/>
        <v>5.8809352392195077E-2</v>
      </c>
      <c r="K469">
        <f t="shared" si="39"/>
        <v>2.0360975947037209E-2</v>
      </c>
      <c r="L469">
        <f t="shared" si="39"/>
        <v>0.19890815996788516</v>
      </c>
      <c r="N469">
        <f t="shared" si="37"/>
        <v>1.8929527955674551E-4</v>
      </c>
      <c r="O469">
        <f t="shared" si="37"/>
        <v>1.1150859934433001E-3</v>
      </c>
      <c r="P469">
        <f t="shared" si="37"/>
        <v>2.6042382825894866E-3</v>
      </c>
      <c r="Q469">
        <f t="shared" si="37"/>
        <v>2.6215601096741528E-4</v>
      </c>
      <c r="R469">
        <f t="shared" si="37"/>
        <v>3.3938231021572826E-2</v>
      </c>
    </row>
    <row r="470" spans="1:18" x14ac:dyDescent="0.25">
      <c r="A470" s="27">
        <v>42741</v>
      </c>
      <c r="B470">
        <v>88.5</v>
      </c>
      <c r="C470">
        <v>244.89999399999999</v>
      </c>
      <c r="D470">
        <v>117.910004</v>
      </c>
      <c r="E470">
        <v>795.98999000000003</v>
      </c>
      <c r="F470">
        <v>229.009995</v>
      </c>
      <c r="H470">
        <f t="shared" si="39"/>
        <v>4.8705991965158771E-3</v>
      </c>
      <c r="I470">
        <f t="shared" si="39"/>
        <v>3.8884289872361637E-2</v>
      </c>
      <c r="J470">
        <f t="shared" si="39"/>
        <v>6.0121229453161291E-2</v>
      </c>
      <c r="K470">
        <f t="shared" si="39"/>
        <v>3.2650811767388148E-2</v>
      </c>
      <c r="L470">
        <f t="shared" si="39"/>
        <v>0.17029859084162791</v>
      </c>
      <c r="N470">
        <f t="shared" si="37"/>
        <v>5.4551710975708381E-5</v>
      </c>
      <c r="O470">
        <f t="shared" si="37"/>
        <v>9.1292887214998561E-4</v>
      </c>
      <c r="P470">
        <f t="shared" si="37"/>
        <v>2.73985403692117E-3</v>
      </c>
      <c r="Q470">
        <f t="shared" si="37"/>
        <v>1.522089631663441E-5</v>
      </c>
      <c r="R470">
        <f t="shared" si="37"/>
        <v>2.421563894551642E-2</v>
      </c>
    </row>
    <row r="471" spans="1:18" x14ac:dyDescent="0.25">
      <c r="A471" s="27">
        <v>42744</v>
      </c>
      <c r="B471">
        <v>87.040001000000004</v>
      </c>
      <c r="C471">
        <v>242.88999899999999</v>
      </c>
      <c r="D471">
        <v>118.989998</v>
      </c>
      <c r="E471">
        <v>796.919983</v>
      </c>
      <c r="F471">
        <v>231.279999</v>
      </c>
      <c r="H471">
        <f t="shared" si="39"/>
        <v>-1.4598787932182025E-2</v>
      </c>
      <c r="I471">
        <f t="shared" si="39"/>
        <v>5.9462619435092338E-3</v>
      </c>
      <c r="J471">
        <f t="shared" si="39"/>
        <v>5.9469686105293747E-2</v>
      </c>
      <c r="K471">
        <f t="shared" si="39"/>
        <v>3.7837297298120125E-2</v>
      </c>
      <c r="L471">
        <f t="shared" si="39"/>
        <v>0.18462448062518108</v>
      </c>
      <c r="N471">
        <f t="shared" si="37"/>
        <v>1.4601034680272932E-4</v>
      </c>
      <c r="O471">
        <f t="shared" si="37"/>
        <v>7.4164450599826284E-6</v>
      </c>
      <c r="P471">
        <f t="shared" si="37"/>
        <v>2.6720702772717762E-3</v>
      </c>
      <c r="Q471">
        <f t="shared" si="37"/>
        <v>1.6514532680014841E-6</v>
      </c>
      <c r="R471">
        <f t="shared" si="37"/>
        <v>2.8879480903796741E-2</v>
      </c>
    </row>
    <row r="472" spans="1:18" x14ac:dyDescent="0.25">
      <c r="A472" s="27">
        <v>42745</v>
      </c>
      <c r="B472">
        <v>85.93</v>
      </c>
      <c r="C472">
        <v>242.570007</v>
      </c>
      <c r="D472">
        <v>119.110001</v>
      </c>
      <c r="E472">
        <v>795.90002400000003</v>
      </c>
      <c r="F472">
        <v>229.86999499999999</v>
      </c>
      <c r="H472">
        <f t="shared" si="39"/>
        <v>-3.510335840700806E-2</v>
      </c>
      <c r="I472">
        <f t="shared" si="39"/>
        <v>2.9726332970211027E-3</v>
      </c>
      <c r="J472">
        <f t="shared" si="39"/>
        <v>4.4287714924053867E-2</v>
      </c>
      <c r="K472">
        <f t="shared" si="39"/>
        <v>3.4824875996012014E-2</v>
      </c>
      <c r="L472">
        <f t="shared" si="39"/>
        <v>0.17908151355996521</v>
      </c>
      <c r="N472">
        <f t="shared" si="37"/>
        <v>1.0619806504982416E-3</v>
      </c>
      <c r="O472">
        <f t="shared" si="37"/>
        <v>3.2455167896046445E-5</v>
      </c>
      <c r="P472">
        <f t="shared" si="37"/>
        <v>1.3329874403376458E-3</v>
      </c>
      <c r="Q472">
        <f t="shared" si="37"/>
        <v>2.9836775135411592E-6</v>
      </c>
      <c r="R472">
        <f t="shared" si="37"/>
        <v>2.7026265743568159E-2</v>
      </c>
    </row>
    <row r="473" spans="1:18" x14ac:dyDescent="0.25">
      <c r="A473" s="27">
        <v>42746</v>
      </c>
      <c r="B473">
        <v>86.809997999999993</v>
      </c>
      <c r="C473">
        <v>245.759995</v>
      </c>
      <c r="D473">
        <v>119.75</v>
      </c>
      <c r="E473">
        <v>799.02002000000005</v>
      </c>
      <c r="F473">
        <v>229.729996</v>
      </c>
      <c r="H473">
        <f t="shared" si="39"/>
        <v>-4.6917935751241646E-2</v>
      </c>
      <c r="I473">
        <f t="shared" si="39"/>
        <v>3.5578254470221685E-2</v>
      </c>
      <c r="J473">
        <f t="shared" si="39"/>
        <v>5.5367041778688265E-2</v>
      </c>
      <c r="K473">
        <f t="shared" si="39"/>
        <v>4.9909692797522699E-2</v>
      </c>
      <c r="L473">
        <f t="shared" si="39"/>
        <v>0.17717227403673252</v>
      </c>
      <c r="N473">
        <f t="shared" si="37"/>
        <v>1.9715928350410826E-3</v>
      </c>
      <c r="O473">
        <f t="shared" si="37"/>
        <v>7.2407692158511251E-4</v>
      </c>
      <c r="P473">
        <f t="shared" si="37"/>
        <v>2.2647535983111211E-3</v>
      </c>
      <c r="Q473">
        <f t="shared" si="37"/>
        <v>1.7842238726733777E-4</v>
      </c>
      <c r="R473">
        <f t="shared" si="37"/>
        <v>2.6402165692029727E-2</v>
      </c>
    </row>
    <row r="474" spans="1:18" x14ac:dyDescent="0.25">
      <c r="A474" s="27">
        <v>42747</v>
      </c>
      <c r="B474">
        <v>86.339995999999999</v>
      </c>
      <c r="C474">
        <v>243.83999600000001</v>
      </c>
      <c r="D474">
        <v>119.25</v>
      </c>
      <c r="E474">
        <v>813.64001499999995</v>
      </c>
      <c r="F474">
        <v>229.58999600000001</v>
      </c>
      <c r="H474">
        <f t="shared" si="39"/>
        <v>-6.9780213407200614E-2</v>
      </c>
      <c r="I474">
        <f t="shared" si="39"/>
        <v>2.1933311555986018E-2</v>
      </c>
      <c r="J474">
        <f t="shared" si="39"/>
        <v>3.4639173467417315E-2</v>
      </c>
      <c r="K474">
        <f t="shared" si="39"/>
        <v>4.9506937679709213E-2</v>
      </c>
      <c r="L474">
        <f t="shared" si="39"/>
        <v>0.14727080271122497</v>
      </c>
      <c r="N474">
        <f t="shared" si="37"/>
        <v>4.5245667174946408E-3</v>
      </c>
      <c r="O474">
        <f t="shared" si="37"/>
        <v>1.7592665357741926E-4</v>
      </c>
      <c r="P474">
        <f t="shared" si="37"/>
        <v>7.2154335557732274E-4</v>
      </c>
      <c r="Q474">
        <f t="shared" si="37"/>
        <v>1.6782500861304113E-4</v>
      </c>
      <c r="R474">
        <f t="shared" si="37"/>
        <v>1.7579037077380219E-2</v>
      </c>
    </row>
    <row r="475" spans="1:18" x14ac:dyDescent="0.25">
      <c r="A475" s="27">
        <v>42748</v>
      </c>
      <c r="B475">
        <v>86.349997999999999</v>
      </c>
      <c r="C475">
        <v>244.300003</v>
      </c>
      <c r="D475">
        <v>119.040001</v>
      </c>
      <c r="E475">
        <v>817.14001499999995</v>
      </c>
      <c r="F475">
        <v>237.75</v>
      </c>
      <c r="H475">
        <f t="shared" si="39"/>
        <v>-4.7824678776861348E-2</v>
      </c>
      <c r="I475">
        <f t="shared" si="39"/>
        <v>1.8049805586524918E-2</v>
      </c>
      <c r="J475">
        <f t="shared" si="39"/>
        <v>3.2876623184286254E-2</v>
      </c>
      <c r="K475">
        <f t="shared" si="39"/>
        <v>6.0953576174898431E-2</v>
      </c>
      <c r="L475">
        <f t="shared" si="39"/>
        <v>0.17947387019457015</v>
      </c>
      <c r="N475">
        <f t="shared" si="37"/>
        <v>2.0529385534800854E-3</v>
      </c>
      <c r="O475">
        <f t="shared" si="37"/>
        <v>8.7988687773766974E-5</v>
      </c>
      <c r="P475">
        <f t="shared" si="37"/>
        <v>6.2996024199570087E-4</v>
      </c>
      <c r="Q475">
        <f t="shared" si="37"/>
        <v>5.9542674533500002E-4</v>
      </c>
      <c r="R475">
        <f t="shared" si="37"/>
        <v>2.7155423937178846E-2</v>
      </c>
    </row>
    <row r="476" spans="1:18" x14ac:dyDescent="0.25">
      <c r="A476" s="27">
        <v>42752</v>
      </c>
      <c r="B476">
        <v>87.360000999999997</v>
      </c>
      <c r="C476">
        <v>235.740005</v>
      </c>
      <c r="D476">
        <v>120</v>
      </c>
      <c r="E476">
        <v>809.71997099999999</v>
      </c>
      <c r="F476">
        <v>235.58000200000001</v>
      </c>
      <c r="H476">
        <f t="shared" si="39"/>
        <v>-3.9612449684887294E-2</v>
      </c>
      <c r="I476">
        <f t="shared" si="39"/>
        <v>-3.0331919332317867E-2</v>
      </c>
      <c r="J476">
        <f t="shared" si="39"/>
        <v>3.5454480984402341E-2</v>
      </c>
      <c r="K476">
        <f t="shared" si="39"/>
        <v>6.205511521684047E-2</v>
      </c>
      <c r="L476">
        <f t="shared" si="39"/>
        <v>0.1759069912815136</v>
      </c>
      <c r="N476">
        <f t="shared" si="37"/>
        <v>1.3761974899395956E-3</v>
      </c>
      <c r="O476">
        <f t="shared" si="37"/>
        <v>1.5211167184952309E-3</v>
      </c>
      <c r="P476">
        <f t="shared" si="37"/>
        <v>7.6600894397714525E-4</v>
      </c>
      <c r="Q476">
        <f t="shared" si="37"/>
        <v>6.5039825197924514E-4</v>
      </c>
      <c r="R476">
        <f t="shared" si="37"/>
        <v>2.5992581540137529E-2</v>
      </c>
    </row>
    <row r="477" spans="1:18" x14ac:dyDescent="0.25">
      <c r="A477" s="27">
        <v>42753</v>
      </c>
      <c r="B477">
        <v>86.279999000000004</v>
      </c>
      <c r="C477">
        <v>234.28999300000001</v>
      </c>
      <c r="D477">
        <v>119.989998</v>
      </c>
      <c r="E477">
        <v>807.47997999999995</v>
      </c>
      <c r="F477">
        <v>238.36000100000001</v>
      </c>
      <c r="H477">
        <f t="shared" si="39"/>
        <v>-5.5237764854511373E-2</v>
      </c>
      <c r="I477">
        <f t="shared" si="39"/>
        <v>-1.9485394815606637E-2</v>
      </c>
      <c r="J477">
        <f t="shared" si="39"/>
        <v>3.407684371671018E-2</v>
      </c>
      <c r="K477">
        <f t="shared" si="39"/>
        <v>6.3538326307583562E-2</v>
      </c>
      <c r="L477">
        <f t="shared" si="39"/>
        <v>0.16309161277035783</v>
      </c>
      <c r="N477">
        <f t="shared" si="37"/>
        <v>2.7796568438847209E-3</v>
      </c>
      <c r="O477">
        <f t="shared" si="37"/>
        <v>7.9270243962353652E-4</v>
      </c>
      <c r="P477">
        <f t="shared" si="37"/>
        <v>6.9164946269694003E-4</v>
      </c>
      <c r="Q477">
        <f t="shared" si="37"/>
        <v>7.2825055535265097E-4</v>
      </c>
      <c r="R477">
        <f t="shared" si="37"/>
        <v>2.2024569722039391E-2</v>
      </c>
    </row>
    <row r="478" spans="1:18" x14ac:dyDescent="0.25">
      <c r="A478" s="27">
        <v>42754</v>
      </c>
      <c r="B478">
        <v>84.730002999999996</v>
      </c>
      <c r="C478">
        <v>231.41000399999999</v>
      </c>
      <c r="D478">
        <v>119.779999</v>
      </c>
      <c r="E478">
        <v>809.03997800000002</v>
      </c>
      <c r="F478">
        <v>243.759995</v>
      </c>
      <c r="H478">
        <f t="shared" si="39"/>
        <v>-6.4995694130501047E-2</v>
      </c>
      <c r="I478">
        <f t="shared" si="39"/>
        <v>-3.2565379034975368E-2</v>
      </c>
      <c r="J478">
        <f t="shared" si="39"/>
        <v>2.6564458800717346E-2</v>
      </c>
      <c r="K478">
        <f t="shared" si="39"/>
        <v>5.4666162660601071E-2</v>
      </c>
      <c r="L478">
        <f t="shared" si="39"/>
        <v>0.18430908941604848</v>
      </c>
      <c r="N478">
        <f t="shared" si="37"/>
        <v>3.9037979246908635E-3</v>
      </c>
      <c r="O478">
        <f t="shared" si="37"/>
        <v>1.7003216016755189E-3</v>
      </c>
      <c r="P478">
        <f t="shared" si="37"/>
        <v>3.529455225682188E-4</v>
      </c>
      <c r="Q478">
        <f t="shared" si="37"/>
        <v>3.2811533602229801E-4</v>
      </c>
      <c r="R478">
        <f t="shared" si="37"/>
        <v>2.8772385438963363E-2</v>
      </c>
    </row>
    <row r="479" spans="1:18" x14ac:dyDescent="0.25">
      <c r="A479" s="27">
        <v>42755</v>
      </c>
      <c r="B479">
        <v>85.889999000000003</v>
      </c>
      <c r="C479">
        <v>232.199997</v>
      </c>
      <c r="D479">
        <v>120</v>
      </c>
      <c r="E479">
        <v>808.330017</v>
      </c>
      <c r="F479">
        <v>244.729996</v>
      </c>
      <c r="H479">
        <f t="shared" si="39"/>
        <v>-5.150867461705446E-2</v>
      </c>
      <c r="I479">
        <f t="shared" si="39"/>
        <v>-4.5832672342038132E-2</v>
      </c>
      <c r="J479">
        <f t="shared" si="39"/>
        <v>2.574527540384635E-2</v>
      </c>
      <c r="K479">
        <f t="shared" si="39"/>
        <v>4.6996773047381278E-2</v>
      </c>
      <c r="L479">
        <f t="shared" si="39"/>
        <v>0.15882661707559348</v>
      </c>
      <c r="N479">
        <f t="shared" si="37"/>
        <v>2.4003494029321624E-3</v>
      </c>
      <c r="O479">
        <f t="shared" si="37"/>
        <v>2.9704951866053146E-3</v>
      </c>
      <c r="P479">
        <f t="shared" si="37"/>
        <v>3.2283684197922344E-4</v>
      </c>
      <c r="Q479">
        <f t="shared" si="37"/>
        <v>1.0908892898223617E-4</v>
      </c>
      <c r="R479">
        <f t="shared" si="37"/>
        <v>2.0776851430290941E-2</v>
      </c>
    </row>
    <row r="480" spans="1:18" x14ac:dyDescent="0.25">
      <c r="A480" s="27">
        <v>42758</v>
      </c>
      <c r="B480">
        <v>84.970000999999996</v>
      </c>
      <c r="C480">
        <v>232.66999799999999</v>
      </c>
      <c r="D480">
        <v>120.08000199999999</v>
      </c>
      <c r="E480">
        <v>817.88000499999998</v>
      </c>
      <c r="F480">
        <v>248.91999799999999</v>
      </c>
      <c r="H480">
        <f t="shared" si="39"/>
        <v>-6.0617676088375025E-2</v>
      </c>
      <c r="I480">
        <f t="shared" si="39"/>
        <v>-3.6999871259833922E-2</v>
      </c>
      <c r="J480">
        <f t="shared" si="39"/>
        <v>2.5471597202950131E-2</v>
      </c>
      <c r="K480">
        <f t="shared" si="39"/>
        <v>5.9546231640725762E-2</v>
      </c>
      <c r="L480">
        <f t="shared" si="39"/>
        <v>0.18103683522815014</v>
      </c>
      <c r="N480">
        <f t="shared" si="37"/>
        <v>3.3758845020452188E-3</v>
      </c>
      <c r="O480">
        <f t="shared" si="37"/>
        <v>2.0856985070923546E-3</v>
      </c>
      <c r="P480">
        <f t="shared" si="37"/>
        <v>3.1307702746071939E-4</v>
      </c>
      <c r="Q480">
        <f t="shared" si="37"/>
        <v>5.2872510107204956E-4</v>
      </c>
      <c r="R480">
        <f t="shared" si="37"/>
        <v>2.7672985776021366E-2</v>
      </c>
    </row>
    <row r="481" spans="1:18" x14ac:dyDescent="0.25">
      <c r="A481" s="27">
        <v>42759</v>
      </c>
      <c r="B481">
        <v>85.089995999999999</v>
      </c>
      <c r="C481">
        <v>233.679993</v>
      </c>
      <c r="D481">
        <v>119.970001</v>
      </c>
      <c r="E481">
        <v>822.44000200000005</v>
      </c>
      <c r="F481">
        <v>254.61000100000001</v>
      </c>
      <c r="H481">
        <f t="shared" si="39"/>
        <v>-6.5720473869035484E-2</v>
      </c>
      <c r="I481">
        <f t="shared" si="39"/>
        <v>-2.718614943672985E-2</v>
      </c>
      <c r="J481">
        <f t="shared" si="39"/>
        <v>3.1154639958110374E-2</v>
      </c>
      <c r="K481">
        <f t="shared" si="39"/>
        <v>7.064956335801767E-2</v>
      </c>
      <c r="L481">
        <f t="shared" si="39"/>
        <v>0.20003377664240551</v>
      </c>
      <c r="N481">
        <f t="shared" si="37"/>
        <v>3.9948922577811817E-3</v>
      </c>
      <c r="O481">
        <f t="shared" si="37"/>
        <v>1.285633120452665E-3</v>
      </c>
      <c r="P481">
        <f t="shared" si="37"/>
        <v>5.4648532398368492E-4</v>
      </c>
      <c r="Q481">
        <f t="shared" si="37"/>
        <v>1.162629609612313E-3</v>
      </c>
      <c r="R481">
        <f t="shared" si="37"/>
        <v>3.4354227712397115E-2</v>
      </c>
    </row>
    <row r="482" spans="1:18" x14ac:dyDescent="0.25">
      <c r="A482" s="27">
        <v>42760</v>
      </c>
      <c r="B482">
        <v>85.339995999999999</v>
      </c>
      <c r="C482">
        <v>237.25</v>
      </c>
      <c r="D482">
        <v>121.879997</v>
      </c>
      <c r="E482">
        <v>836.52002000000005</v>
      </c>
      <c r="F482">
        <v>254.470001</v>
      </c>
      <c r="H482">
        <f t="shared" si="39"/>
        <v>-6.1024362714195181E-2</v>
      </c>
      <c r="I482">
        <f t="shared" si="39"/>
        <v>-1.5558011074267516E-2</v>
      </c>
      <c r="J482">
        <f t="shared" si="39"/>
        <v>4.497402315855261E-2</v>
      </c>
      <c r="K482">
        <f t="shared" si="39"/>
        <v>9.5155969803513776E-2</v>
      </c>
      <c r="L482">
        <f t="shared" si="39"/>
        <v>0.17629583633167661</v>
      </c>
      <c r="N482">
        <f t="shared" si="37"/>
        <v>3.4233088033892088E-3</v>
      </c>
      <c r="O482">
        <f t="shared" si="37"/>
        <v>5.8697602534714844E-4</v>
      </c>
      <c r="P482">
        <f t="shared" si="37"/>
        <v>1.3835728245956058E-3</v>
      </c>
      <c r="Q482">
        <f t="shared" si="37"/>
        <v>3.4344008411513732E-3</v>
      </c>
      <c r="R482">
        <f t="shared" si="37"/>
        <v>2.6118113610352368E-2</v>
      </c>
    </row>
    <row r="483" spans="1:18" x14ac:dyDescent="0.25">
      <c r="A483" s="27">
        <v>42761</v>
      </c>
      <c r="B483">
        <v>85.599997999999999</v>
      </c>
      <c r="C483">
        <v>239.58000200000001</v>
      </c>
      <c r="D483">
        <v>121.94000200000001</v>
      </c>
      <c r="E483">
        <v>839.15002400000003</v>
      </c>
      <c r="F483">
        <v>252.509995</v>
      </c>
      <c r="H483">
        <f t="shared" si="39"/>
        <v>-5.8423213361749979E-2</v>
      </c>
      <c r="I483">
        <f t="shared" si="39"/>
        <v>-8.2304825090567628E-3</v>
      </c>
      <c r="J483">
        <f t="shared" si="39"/>
        <v>3.9135428288995383E-2</v>
      </c>
      <c r="K483">
        <f t="shared" si="39"/>
        <v>8.4182426468166871E-2</v>
      </c>
      <c r="L483">
        <f t="shared" si="39"/>
        <v>0.13996193920975283</v>
      </c>
      <c r="N483">
        <f t="shared" si="37"/>
        <v>3.1256932320169102E-3</v>
      </c>
      <c r="O483">
        <f t="shared" si="37"/>
        <v>2.8561201242164306E-4</v>
      </c>
      <c r="P483">
        <f t="shared" si="37"/>
        <v>9.8331249194937281E-4</v>
      </c>
      <c r="Q483">
        <f t="shared" si="37"/>
        <v>2.2686376655092701E-3</v>
      </c>
      <c r="R483">
        <f t="shared" si="37"/>
        <v>1.5694351179469688E-2</v>
      </c>
    </row>
    <row r="484" spans="1:18" x14ac:dyDescent="0.25">
      <c r="A484" s="27">
        <v>42762</v>
      </c>
      <c r="B484">
        <v>85.510002</v>
      </c>
      <c r="C484">
        <v>236.949997</v>
      </c>
      <c r="D484">
        <v>121.949997</v>
      </c>
      <c r="E484">
        <v>835.77002000000005</v>
      </c>
      <c r="F484">
        <v>252.949997</v>
      </c>
      <c r="H484">
        <f t="shared" si="39"/>
        <v>-5.4504142088589634E-2</v>
      </c>
      <c r="I484">
        <f t="shared" si="39"/>
        <v>-1.5494435063945239E-2</v>
      </c>
      <c r="J484">
        <f t="shared" si="39"/>
        <v>4.3490536946615255E-2</v>
      </c>
      <c r="K484">
        <f t="shared" si="39"/>
        <v>7.9200543439048879E-2</v>
      </c>
      <c r="L484">
        <f t="shared" si="39"/>
        <v>0.14074677685099499</v>
      </c>
      <c r="N484">
        <f t="shared" si="37"/>
        <v>2.7028382655280687E-3</v>
      </c>
      <c r="O484">
        <f t="shared" si="37"/>
        <v>5.8389948047344274E-4</v>
      </c>
      <c r="P484">
        <f t="shared" si="37"/>
        <v>1.2754128368803329E-3</v>
      </c>
      <c r="Q484">
        <f t="shared" si="37"/>
        <v>1.8188804746977268E-3</v>
      </c>
      <c r="R484">
        <f t="shared" si="37"/>
        <v>1.5891611513134278E-2</v>
      </c>
    </row>
    <row r="485" spans="1:18" x14ac:dyDescent="0.25">
      <c r="A485" s="27">
        <v>42765</v>
      </c>
      <c r="B485">
        <v>84.860000999999997</v>
      </c>
      <c r="C485">
        <v>233.89999399999999</v>
      </c>
      <c r="D485">
        <v>121.629997</v>
      </c>
      <c r="E485">
        <v>830.38000499999998</v>
      </c>
      <c r="F485">
        <v>250.63000500000001</v>
      </c>
      <c r="H485">
        <f t="shared" ref="H485:L500" si="40">LN(B485/B465)</f>
        <v>-6.2688143343806332E-2</v>
      </c>
      <c r="I485">
        <f t="shared" si="40"/>
        <v>-1.8133013012167045E-2</v>
      </c>
      <c r="J485">
        <f t="shared" si="40"/>
        <v>4.1120023600471498E-2</v>
      </c>
      <c r="K485">
        <f t="shared" si="40"/>
        <v>8.1811508961057322E-2</v>
      </c>
      <c r="L485">
        <f t="shared" si="40"/>
        <v>0.15482925323429023</v>
      </c>
      <c r="N485">
        <f t="shared" si="37"/>
        <v>3.6207694138121371E-3</v>
      </c>
      <c r="O485">
        <f t="shared" si="37"/>
        <v>7.1837883296526782E-4</v>
      </c>
      <c r="P485">
        <f t="shared" si="37"/>
        <v>1.1117162513475101E-3</v>
      </c>
      <c r="Q485">
        <f t="shared" si="37"/>
        <v>2.0484042799481417E-3</v>
      </c>
      <c r="R485">
        <f t="shared" si="37"/>
        <v>1.9640456105549087E-2</v>
      </c>
    </row>
    <row r="486" spans="1:18" x14ac:dyDescent="0.25">
      <c r="A486" s="27">
        <v>42766</v>
      </c>
      <c r="B486">
        <v>83.889999000000003</v>
      </c>
      <c r="C486">
        <v>229.320007</v>
      </c>
      <c r="D486">
        <v>121.349998</v>
      </c>
      <c r="E486">
        <v>823.47997999999995</v>
      </c>
      <c r="F486">
        <v>251.929993</v>
      </c>
      <c r="H486">
        <f t="shared" si="40"/>
        <v>-7.3188011619233287E-2</v>
      </c>
      <c r="I486">
        <f t="shared" si="40"/>
        <v>-4.3226175694694648E-2</v>
      </c>
      <c r="J486">
        <f t="shared" si="40"/>
        <v>4.6641653893713955E-2</v>
      </c>
      <c r="K486">
        <f t="shared" si="40"/>
        <v>9.3639386948693795E-2</v>
      </c>
      <c r="L486">
        <f t="shared" si="40"/>
        <v>0.16462486734303189</v>
      </c>
      <c r="N486">
        <f t="shared" si="37"/>
        <v>4.9946302152918103E-3</v>
      </c>
      <c r="O486">
        <f t="shared" si="37"/>
        <v>2.6931691508564476E-3</v>
      </c>
      <c r="P486">
        <f t="shared" si="37"/>
        <v>1.5104135658340265E-3</v>
      </c>
      <c r="Q486">
        <f t="shared" si="37"/>
        <v>3.2589459454073987E-3</v>
      </c>
      <c r="R486">
        <f t="shared" si="37"/>
        <v>2.2482011312575413E-2</v>
      </c>
    </row>
    <row r="487" spans="1:18" x14ac:dyDescent="0.25">
      <c r="A487" s="27">
        <v>42767</v>
      </c>
      <c r="B487">
        <v>82.940002000000007</v>
      </c>
      <c r="C487">
        <v>230.66999799999999</v>
      </c>
      <c r="D487">
        <v>128.75</v>
      </c>
      <c r="E487">
        <v>832.34997599999997</v>
      </c>
      <c r="F487">
        <v>249.240005</v>
      </c>
      <c r="H487">
        <f t="shared" si="40"/>
        <v>-9.1532494196316191E-2</v>
      </c>
      <c r="I487">
        <f t="shared" si="40"/>
        <v>-4.6171206100528918E-2</v>
      </c>
      <c r="J487">
        <f t="shared" si="40"/>
        <v>0.10299006310831421</v>
      </c>
      <c r="K487">
        <f t="shared" si="40"/>
        <v>9.9298412740446942E-2</v>
      </c>
      <c r="L487">
        <f t="shared" si="40"/>
        <v>0.13856501516517108</v>
      </c>
      <c r="N487">
        <f t="shared" si="37"/>
        <v>7.9240584034974242E-3</v>
      </c>
      <c r="O487">
        <f t="shared" si="37"/>
        <v>3.0075114943631485E-3</v>
      </c>
      <c r="P487">
        <f t="shared" si="37"/>
        <v>9.0654103891927747E-3</v>
      </c>
      <c r="Q487">
        <f t="shared" si="37"/>
        <v>3.937086148973817E-3</v>
      </c>
      <c r="R487">
        <f t="shared" si="37"/>
        <v>1.5346297396550565E-2</v>
      </c>
    </row>
    <row r="488" spans="1:18" x14ac:dyDescent="0.25">
      <c r="A488" s="27">
        <v>42768</v>
      </c>
      <c r="B488">
        <v>83.449996999999996</v>
      </c>
      <c r="C488">
        <v>230.41000399999999</v>
      </c>
      <c r="D488">
        <v>128.529999</v>
      </c>
      <c r="E488">
        <v>839.95001200000002</v>
      </c>
      <c r="F488">
        <v>251.550003</v>
      </c>
      <c r="H488">
        <f t="shared" si="40"/>
        <v>-7.4339075302426949E-2</v>
      </c>
      <c r="I488">
        <f t="shared" si="40"/>
        <v>-5.3735952261073472E-2</v>
      </c>
      <c r="J488">
        <f t="shared" si="40"/>
        <v>0.10239976816144844</v>
      </c>
      <c r="K488">
        <f t="shared" si="40"/>
        <v>0.10374138390217985</v>
      </c>
      <c r="L488">
        <f t="shared" si="40"/>
        <v>0.10273580318837341</v>
      </c>
      <c r="N488">
        <f t="shared" si="37"/>
        <v>5.1586527145720418E-3</v>
      </c>
      <c r="O488">
        <f t="shared" si="37"/>
        <v>3.8944500860915682E-3</v>
      </c>
      <c r="P488">
        <f t="shared" si="37"/>
        <v>8.9533519826136138E-3</v>
      </c>
      <c r="Q488">
        <f t="shared" si="37"/>
        <v>4.5143852937840545E-3</v>
      </c>
      <c r="R488">
        <f t="shared" si="37"/>
        <v>7.7529718323822621E-3</v>
      </c>
    </row>
    <row r="489" spans="1:18" x14ac:dyDescent="0.25">
      <c r="A489" s="27">
        <v>42769</v>
      </c>
      <c r="B489">
        <v>83.540001000000004</v>
      </c>
      <c r="C489">
        <v>240.949997</v>
      </c>
      <c r="D489">
        <v>129.08000200000001</v>
      </c>
      <c r="E489">
        <v>810.20001200000002</v>
      </c>
      <c r="F489">
        <v>251.33000200000001</v>
      </c>
      <c r="H489">
        <f t="shared" si="40"/>
        <v>-5.8241827068663439E-2</v>
      </c>
      <c r="I489">
        <f t="shared" si="40"/>
        <v>-1.5344519440623509E-3</v>
      </c>
      <c r="J489">
        <f t="shared" si="40"/>
        <v>0.10159734057019285</v>
      </c>
      <c r="K489">
        <f t="shared" si="40"/>
        <v>3.7410453799580946E-2</v>
      </c>
      <c r="L489">
        <f t="shared" si="40"/>
        <v>0.10291873561484698</v>
      </c>
      <c r="N489">
        <f t="shared" si="37"/>
        <v>3.1054442796972183E-3</v>
      </c>
      <c r="O489">
        <f t="shared" si="37"/>
        <v>1.0412220730228401E-4</v>
      </c>
      <c r="P489">
        <f t="shared" si="37"/>
        <v>8.8021410188070474E-3</v>
      </c>
      <c r="Q489">
        <f t="shared" si="37"/>
        <v>7.3658502694243381E-7</v>
      </c>
      <c r="R489">
        <f t="shared" si="37"/>
        <v>7.7852200487594607E-3</v>
      </c>
    </row>
    <row r="490" spans="1:18" x14ac:dyDescent="0.25">
      <c r="A490" s="27">
        <v>42772</v>
      </c>
      <c r="B490">
        <v>83.309997999999993</v>
      </c>
      <c r="C490">
        <v>239.979996</v>
      </c>
      <c r="D490">
        <v>130.28999300000001</v>
      </c>
      <c r="E490">
        <v>807.64001499999995</v>
      </c>
      <c r="F490">
        <v>257.76998900000001</v>
      </c>
      <c r="H490">
        <f t="shared" si="40"/>
        <v>-6.0433986033788266E-2</v>
      </c>
      <c r="I490">
        <f t="shared" si="40"/>
        <v>-2.029436959013884E-2</v>
      </c>
      <c r="J490">
        <f t="shared" si="40"/>
        <v>9.9841025975775155E-2</v>
      </c>
      <c r="K490">
        <f t="shared" si="40"/>
        <v>1.452982286637669E-2</v>
      </c>
      <c r="L490">
        <f t="shared" si="40"/>
        <v>0.1183020228914668</v>
      </c>
      <c r="N490">
        <f t="shared" si="37"/>
        <v>3.3545725918851968E-3</v>
      </c>
      <c r="O490">
        <f t="shared" si="37"/>
        <v>8.3891020381078932E-4</v>
      </c>
      <c r="P490">
        <f t="shared" si="37"/>
        <v>8.4756717511247082E-3</v>
      </c>
      <c r="Q490">
        <f t="shared" si="37"/>
        <v>4.8498546815720924E-4</v>
      </c>
      <c r="R490">
        <f t="shared" si="37"/>
        <v>1.073652025378153E-2</v>
      </c>
    </row>
    <row r="491" spans="1:18" x14ac:dyDescent="0.25">
      <c r="A491" s="27">
        <v>42773</v>
      </c>
      <c r="B491">
        <v>82.769997000000004</v>
      </c>
      <c r="C491">
        <v>239.61999499999999</v>
      </c>
      <c r="D491">
        <v>131.529999</v>
      </c>
      <c r="E491">
        <v>812.5</v>
      </c>
      <c r="F491">
        <v>257.48001099999999</v>
      </c>
      <c r="H491">
        <f t="shared" si="40"/>
        <v>-5.0302153944315531E-2</v>
      </c>
      <c r="I491">
        <f t="shared" si="40"/>
        <v>-1.3554347492746414E-2</v>
      </c>
      <c r="J491">
        <f t="shared" si="40"/>
        <v>0.10019551571893212</v>
      </c>
      <c r="K491">
        <f t="shared" si="40"/>
        <v>1.9361638195398854E-2</v>
      </c>
      <c r="L491">
        <f t="shared" si="40"/>
        <v>0.10731299652185175</v>
      </c>
      <c r="N491">
        <f t="shared" si="37"/>
        <v>2.2835820897904343E-3</v>
      </c>
      <c r="O491">
        <f t="shared" si="37"/>
        <v>4.9390282119007238E-4</v>
      </c>
      <c r="P491">
        <f t="shared" si="37"/>
        <v>8.5410684843506071E-3</v>
      </c>
      <c r="Q491">
        <f t="shared" si="37"/>
        <v>2.9551570674266433E-4</v>
      </c>
      <c r="R491">
        <f t="shared" si="37"/>
        <v>8.5799750797504338E-3</v>
      </c>
    </row>
    <row r="492" spans="1:18" x14ac:dyDescent="0.25">
      <c r="A492" s="27">
        <v>42774</v>
      </c>
      <c r="B492">
        <v>81.480002999999996</v>
      </c>
      <c r="C492">
        <v>237.729996</v>
      </c>
      <c r="D492">
        <v>132.03999300000001</v>
      </c>
      <c r="E492">
        <v>819.71002199999998</v>
      </c>
      <c r="F492">
        <v>262.07998700000002</v>
      </c>
      <c r="H492">
        <f t="shared" si="40"/>
        <v>-5.3175383147676114E-2</v>
      </c>
      <c r="I492">
        <f t="shared" si="40"/>
        <v>-2.0154798290408314E-2</v>
      </c>
      <c r="J492">
        <f t="shared" si="40"/>
        <v>0.10305740968234257</v>
      </c>
      <c r="K492">
        <f t="shared" si="40"/>
        <v>2.9477066042199185E-2</v>
      </c>
      <c r="L492">
        <f t="shared" si="40"/>
        <v>0.13113584107662812</v>
      </c>
      <c r="N492">
        <f t="shared" si="37"/>
        <v>2.5664426250519953E-3</v>
      </c>
      <c r="O492">
        <f t="shared" si="37"/>
        <v>8.3084461260831788E-4</v>
      </c>
      <c r="P492">
        <f t="shared" si="37"/>
        <v>9.0782393892046339E-3</v>
      </c>
      <c r="Q492">
        <f t="shared" si="37"/>
        <v>5.0057640528691155E-5</v>
      </c>
      <c r="R492">
        <f t="shared" si="37"/>
        <v>1.3560835273478299E-2</v>
      </c>
    </row>
    <row r="493" spans="1:18" x14ac:dyDescent="0.25">
      <c r="A493" s="27">
        <v>42775</v>
      </c>
      <c r="B493">
        <v>81.839995999999999</v>
      </c>
      <c r="C493">
        <v>241.550003</v>
      </c>
      <c r="D493">
        <v>132.41999799999999</v>
      </c>
      <c r="E493">
        <v>821.35998500000005</v>
      </c>
      <c r="F493">
        <v>269.20001200000002</v>
      </c>
      <c r="H493">
        <f t="shared" si="40"/>
        <v>-5.8955726597381401E-2</v>
      </c>
      <c r="I493">
        <f t="shared" si="40"/>
        <v>-1.7278926194050571E-2</v>
      </c>
      <c r="J493">
        <f t="shared" si="40"/>
        <v>0.10057243810221646</v>
      </c>
      <c r="K493">
        <f t="shared" si="40"/>
        <v>2.757548295554433E-2</v>
      </c>
      <c r="L493">
        <f t="shared" si="40"/>
        <v>0.15854995345475967</v>
      </c>
      <c r="N493">
        <f t="shared" si="37"/>
        <v>3.185520195335763E-3</v>
      </c>
      <c r="O493">
        <f t="shared" si="37"/>
        <v>6.7332481956546074E-4</v>
      </c>
      <c r="P493">
        <f t="shared" si="37"/>
        <v>8.6108793060807962E-3</v>
      </c>
      <c r="Q493">
        <f t="shared" si="37"/>
        <v>8.0581601158569085E-5</v>
      </c>
      <c r="R493">
        <f t="shared" si="37"/>
        <v>2.069717040203042E-2</v>
      </c>
    </row>
    <row r="494" spans="1:18" x14ac:dyDescent="0.25">
      <c r="A494" s="27">
        <v>42776</v>
      </c>
      <c r="B494">
        <v>82.519997000000004</v>
      </c>
      <c r="C494">
        <v>242.720001</v>
      </c>
      <c r="D494">
        <v>132.11999499999999</v>
      </c>
      <c r="E494">
        <v>827.46002199999998</v>
      </c>
      <c r="F494">
        <v>269.23001099999999</v>
      </c>
      <c r="H494">
        <f t="shared" si="40"/>
        <v>-4.5252291950634189E-2</v>
      </c>
      <c r="I494">
        <f t="shared" si="40"/>
        <v>-4.6037363738861484E-3</v>
      </c>
      <c r="J494">
        <f t="shared" si="40"/>
        <v>0.10248843290975353</v>
      </c>
      <c r="K494">
        <f t="shared" si="40"/>
        <v>1.6842768131731044E-2</v>
      </c>
      <c r="L494">
        <f t="shared" si="40"/>
        <v>0.15927098165871048</v>
      </c>
      <c r="N494">
        <f t="shared" ref="N494:R544" si="41">(H494-H$759)^2</f>
        <v>1.8264493003853864E-3</v>
      </c>
      <c r="O494">
        <f t="shared" si="41"/>
        <v>1.7618084871619683E-4</v>
      </c>
      <c r="P494">
        <f t="shared" si="41"/>
        <v>8.9701391429460407E-3</v>
      </c>
      <c r="Q494">
        <f t="shared" si="41"/>
        <v>3.8846203887963845E-4</v>
      </c>
      <c r="R494">
        <f t="shared" si="41"/>
        <v>2.090515189009011E-2</v>
      </c>
    </row>
    <row r="495" spans="1:18" x14ac:dyDescent="0.25">
      <c r="A495" s="27">
        <v>42779</v>
      </c>
      <c r="B495">
        <v>83</v>
      </c>
      <c r="C495">
        <v>246.270004</v>
      </c>
      <c r="D495">
        <v>133.28999300000001</v>
      </c>
      <c r="E495">
        <v>836.53002900000001</v>
      </c>
      <c r="F495">
        <v>280.60000600000001</v>
      </c>
      <c r="H495">
        <f t="shared" si="40"/>
        <v>-3.9568173634537608E-2</v>
      </c>
      <c r="I495">
        <f t="shared" si="40"/>
        <v>8.0315207269415524E-3</v>
      </c>
      <c r="J495">
        <f t="shared" si="40"/>
        <v>0.11306757361353811</v>
      </c>
      <c r="K495">
        <f t="shared" si="40"/>
        <v>2.34519610030515E-2</v>
      </c>
      <c r="L495">
        <f t="shared" si="40"/>
        <v>0.16571048762561183</v>
      </c>
      <c r="N495">
        <f t="shared" si="41"/>
        <v>1.3729144209967941E-3</v>
      </c>
      <c r="O495">
        <f t="shared" si="41"/>
        <v>4.0711584579633186E-7</v>
      </c>
      <c r="P495">
        <f t="shared" si="41"/>
        <v>1.1085975511364803E-2</v>
      </c>
      <c r="Q495">
        <f t="shared" si="41"/>
        <v>1.7161648398233102E-4</v>
      </c>
      <c r="R495">
        <f t="shared" si="41"/>
        <v>2.2808745750155287E-2</v>
      </c>
    </row>
    <row r="496" spans="1:18" x14ac:dyDescent="0.25">
      <c r="A496" s="27">
        <v>42780</v>
      </c>
      <c r="B496">
        <v>82.82</v>
      </c>
      <c r="C496">
        <v>249.46000699999999</v>
      </c>
      <c r="D496">
        <v>135.020004</v>
      </c>
      <c r="E496">
        <v>836.39001499999995</v>
      </c>
      <c r="F496">
        <v>280.98001099999999</v>
      </c>
      <c r="H496">
        <f t="shared" si="40"/>
        <v>-5.336794532606013E-2</v>
      </c>
      <c r="I496">
        <f t="shared" si="40"/>
        <v>5.6569085749942877E-2</v>
      </c>
      <c r="J496">
        <f t="shared" si="40"/>
        <v>0.11793120245691877</v>
      </c>
      <c r="K496">
        <f t="shared" si="40"/>
        <v>3.2406556336782709E-2</v>
      </c>
      <c r="L496">
        <f t="shared" si="40"/>
        <v>0.17623296455187498</v>
      </c>
      <c r="N496">
        <f t="shared" si="41"/>
        <v>2.5859901318611E-3</v>
      </c>
      <c r="O496">
        <f t="shared" si="41"/>
        <v>2.2943629356176106E-3</v>
      </c>
      <c r="P496">
        <f t="shared" si="41"/>
        <v>1.2133812961997783E-2</v>
      </c>
      <c r="Q496">
        <f t="shared" si="41"/>
        <v>1.7186431700484752E-5</v>
      </c>
      <c r="R496">
        <f t="shared" si="41"/>
        <v>2.6097796021467518E-2</v>
      </c>
    </row>
    <row r="497" spans="1:18" x14ac:dyDescent="0.25">
      <c r="A497" s="27">
        <v>42781</v>
      </c>
      <c r="B497">
        <v>83.160004000000001</v>
      </c>
      <c r="C497">
        <v>250.53999300000001</v>
      </c>
      <c r="D497">
        <v>135.509995</v>
      </c>
      <c r="E497">
        <v>842.70001200000002</v>
      </c>
      <c r="F497">
        <v>279.76001000000002</v>
      </c>
      <c r="H497">
        <f t="shared" si="40"/>
        <v>-3.6831298840924905E-2</v>
      </c>
      <c r="I497">
        <f t="shared" si="40"/>
        <v>6.7058926075349218E-2</v>
      </c>
      <c r="J497">
        <f t="shared" si="40"/>
        <v>0.12163701212873426</v>
      </c>
      <c r="K497">
        <f t="shared" si="40"/>
        <v>4.2692774798439304E-2</v>
      </c>
      <c r="L497">
        <f t="shared" si="40"/>
        <v>0.16014998842593101</v>
      </c>
      <c r="N497">
        <f t="shared" si="41"/>
        <v>1.1775868284759215E-3</v>
      </c>
      <c r="O497">
        <f t="shared" si="41"/>
        <v>3.4093160819466044E-3</v>
      </c>
      <c r="P497">
        <f t="shared" si="41"/>
        <v>1.2963962451340726E-2</v>
      </c>
      <c r="Q497">
        <f t="shared" si="41"/>
        <v>3.7706554699416169E-5</v>
      </c>
      <c r="R497">
        <f t="shared" si="41"/>
        <v>2.1160108934060257E-2</v>
      </c>
    </row>
    <row r="498" spans="1:18" x14ac:dyDescent="0.25">
      <c r="A498" s="27">
        <v>42782</v>
      </c>
      <c r="B498">
        <v>82.300003000000004</v>
      </c>
      <c r="C498">
        <v>249.44000199999999</v>
      </c>
      <c r="D498">
        <v>135.35000600000001</v>
      </c>
      <c r="E498">
        <v>844.14001499999995</v>
      </c>
      <c r="F498">
        <v>268.95001200000002</v>
      </c>
      <c r="H498">
        <f t="shared" si="40"/>
        <v>-2.9098621481929317E-2</v>
      </c>
      <c r="I498">
        <f t="shared" si="40"/>
        <v>7.5027367004508641E-2</v>
      </c>
      <c r="J498">
        <f t="shared" si="40"/>
        <v>0.12220734190214809</v>
      </c>
      <c r="K498">
        <f t="shared" si="40"/>
        <v>4.2470042985548559E-2</v>
      </c>
      <c r="L498">
        <f t="shared" si="40"/>
        <v>9.8341419171734903E-2</v>
      </c>
      <c r="N498">
        <f t="shared" si="41"/>
        <v>7.0667224665128857E-4</v>
      </c>
      <c r="O498">
        <f t="shared" si="41"/>
        <v>4.403356290308932E-3</v>
      </c>
      <c r="P498">
        <f t="shared" si="41"/>
        <v>1.3094162536407451E-2</v>
      </c>
      <c r="Q498">
        <f t="shared" si="41"/>
        <v>3.5020765223751762E-5</v>
      </c>
      <c r="R498">
        <f t="shared" si="41"/>
        <v>6.9984229669731038E-3</v>
      </c>
    </row>
    <row r="499" spans="1:18" x14ac:dyDescent="0.25">
      <c r="A499" s="27">
        <v>42783</v>
      </c>
      <c r="B499">
        <v>81.760002</v>
      </c>
      <c r="C499">
        <v>250.38000500000001</v>
      </c>
      <c r="D499">
        <v>135.720001</v>
      </c>
      <c r="E499">
        <v>845.07000700000003</v>
      </c>
      <c r="F499">
        <v>272.23001099999999</v>
      </c>
      <c r="H499">
        <f t="shared" si="40"/>
        <v>-4.9279245218100898E-2</v>
      </c>
      <c r="I499">
        <f t="shared" si="40"/>
        <v>7.5380727457267926E-2</v>
      </c>
      <c r="J499">
        <f t="shared" si="40"/>
        <v>0.12310220450209422</v>
      </c>
      <c r="K499">
        <f t="shared" si="40"/>
        <v>4.4449060431489294E-2</v>
      </c>
      <c r="L499">
        <f t="shared" si="40"/>
        <v>0.10649179193961</v>
      </c>
      <c r="N499">
        <f t="shared" si="41"/>
        <v>2.1868652805143406E-3</v>
      </c>
      <c r="O499">
        <f t="shared" si="41"/>
        <v>4.4503775913375442E-3</v>
      </c>
      <c r="P499">
        <f t="shared" si="41"/>
        <v>1.3299761082409132E-2</v>
      </c>
      <c r="Q499">
        <f t="shared" si="41"/>
        <v>6.2360270728648842E-5</v>
      </c>
      <c r="R499">
        <f t="shared" si="41"/>
        <v>8.4285161262231661E-3</v>
      </c>
    </row>
    <row r="500" spans="1:18" x14ac:dyDescent="0.25">
      <c r="A500" s="27">
        <v>42787</v>
      </c>
      <c r="B500">
        <v>81.889999000000003</v>
      </c>
      <c r="C500">
        <v>251.759995</v>
      </c>
      <c r="D500">
        <v>136.699997</v>
      </c>
      <c r="E500">
        <v>856.44000200000005</v>
      </c>
      <c r="F500">
        <v>277.39001500000001</v>
      </c>
      <c r="H500">
        <f t="shared" si="40"/>
        <v>-3.6921393713715875E-2</v>
      </c>
      <c r="I500">
        <f t="shared" si="40"/>
        <v>7.8855100852630561E-2</v>
      </c>
      <c r="J500">
        <f t="shared" si="40"/>
        <v>0.1296305178032674</v>
      </c>
      <c r="K500">
        <f t="shared" si="40"/>
        <v>4.6068632418004789E-2</v>
      </c>
      <c r="L500">
        <f t="shared" si="40"/>
        <v>0.10829296061345396</v>
      </c>
      <c r="N500">
        <f t="shared" si="41"/>
        <v>1.1837783341737029E-3</v>
      </c>
      <c r="O500">
        <f t="shared" si="41"/>
        <v>4.9260077542654318E-3</v>
      </c>
      <c r="P500">
        <f t="shared" si="41"/>
        <v>1.4848130068010029E-2</v>
      </c>
      <c r="Q500">
        <f t="shared" si="41"/>
        <v>9.0562324549644014E-5</v>
      </c>
      <c r="R500">
        <f t="shared" si="41"/>
        <v>8.7624799407134708E-3</v>
      </c>
    </row>
    <row r="501" spans="1:18" x14ac:dyDescent="0.25">
      <c r="A501" s="27">
        <v>42788</v>
      </c>
      <c r="B501">
        <v>80.930000000000007</v>
      </c>
      <c r="C501">
        <v>251.729996</v>
      </c>
      <c r="D501">
        <v>137.11000100000001</v>
      </c>
      <c r="E501">
        <v>855.60998500000005</v>
      </c>
      <c r="F501">
        <v>273.51001000000002</v>
      </c>
      <c r="H501">
        <f t="shared" ref="H501:L516" si="42">LN(B501/B481)</f>
        <v>-5.0124889344804975E-2</v>
      </c>
      <c r="I501">
        <f t="shared" si="42"/>
        <v>7.4404440536056368E-2</v>
      </c>
      <c r="J501">
        <f t="shared" si="42"/>
        <v>0.13354181079972385</v>
      </c>
      <c r="K501">
        <f t="shared" si="42"/>
        <v>3.9539113230943584E-2</v>
      </c>
      <c r="L501">
        <f t="shared" si="42"/>
        <v>7.1605254249384159E-2</v>
      </c>
      <c r="N501">
        <f t="shared" si="41"/>
        <v>2.2666716823729663E-3</v>
      </c>
      <c r="O501">
        <f t="shared" si="41"/>
        <v>4.3210722801677193E-3</v>
      </c>
      <c r="P501">
        <f t="shared" si="41"/>
        <v>1.5816633096278881E-2</v>
      </c>
      <c r="Q501">
        <f t="shared" si="41"/>
        <v>8.9215999855011721E-6</v>
      </c>
      <c r="R501">
        <f t="shared" si="41"/>
        <v>3.2399333734255678E-3</v>
      </c>
    </row>
    <row r="502" spans="1:18" x14ac:dyDescent="0.25">
      <c r="A502" s="27">
        <v>42789</v>
      </c>
      <c r="B502">
        <v>81.779999000000004</v>
      </c>
      <c r="C502">
        <v>251.19000199999999</v>
      </c>
      <c r="D502">
        <v>136.529999</v>
      </c>
      <c r="E502">
        <v>852.19000200000005</v>
      </c>
      <c r="F502">
        <v>255.990005</v>
      </c>
      <c r="H502">
        <f t="shared" si="42"/>
        <v>-4.2610528179947031E-2</v>
      </c>
      <c r="I502">
        <f t="shared" si="42"/>
        <v>5.7095195356513362E-2</v>
      </c>
      <c r="J502">
        <f t="shared" si="42"/>
        <v>0.11350743386912948</v>
      </c>
      <c r="K502">
        <f t="shared" si="42"/>
        <v>1.8559055814314145E-2</v>
      </c>
      <c r="L502">
        <f t="shared" si="42"/>
        <v>5.9554459690167177E-3</v>
      </c>
      <c r="N502">
        <f t="shared" si="41"/>
        <v>1.6076262151771851E-3</v>
      </c>
      <c r="O502">
        <f t="shared" si="41"/>
        <v>2.3450405103109364E-3</v>
      </c>
      <c r="P502">
        <f t="shared" si="41"/>
        <v>1.1178794725151731E-2</v>
      </c>
      <c r="Q502">
        <f t="shared" si="41"/>
        <v>3.2375354288506413E-4</v>
      </c>
      <c r="R502">
        <f t="shared" si="41"/>
        <v>7.6202348504066642E-5</v>
      </c>
    </row>
    <row r="503" spans="1:18" x14ac:dyDescent="0.25">
      <c r="A503" s="27">
        <v>42790</v>
      </c>
      <c r="B503">
        <v>81.080001999999993</v>
      </c>
      <c r="C503">
        <v>247.35000600000001</v>
      </c>
      <c r="D503">
        <v>136.66000399999999</v>
      </c>
      <c r="E503">
        <v>845.23999000000003</v>
      </c>
      <c r="F503">
        <v>257</v>
      </c>
      <c r="H503">
        <f t="shared" si="42"/>
        <v>-5.4248913532415732E-2</v>
      </c>
      <c r="I503">
        <f t="shared" si="42"/>
        <v>3.1916963279715778E-2</v>
      </c>
      <c r="J503">
        <f t="shared" si="42"/>
        <v>0.11396698174117323</v>
      </c>
      <c r="K503">
        <f t="shared" si="42"/>
        <v>7.2310955132098521E-3</v>
      </c>
      <c r="L503">
        <f t="shared" si="42"/>
        <v>1.762525280482146E-2</v>
      </c>
      <c r="N503">
        <f t="shared" si="41"/>
        <v>2.6763653399877606E-3</v>
      </c>
      <c r="O503">
        <f t="shared" si="41"/>
        <v>5.4044096744625364E-4</v>
      </c>
      <c r="P503">
        <f t="shared" si="41"/>
        <v>1.1276181736496416E-2</v>
      </c>
      <c r="Q503">
        <f t="shared" si="41"/>
        <v>8.5972766566730396E-4</v>
      </c>
      <c r="R503">
        <f t="shared" si="41"/>
        <v>8.6460179113480672E-6</v>
      </c>
    </row>
    <row r="504" spans="1:18" x14ac:dyDescent="0.25">
      <c r="A504" s="27">
        <v>42793</v>
      </c>
      <c r="B504">
        <v>81.540001000000004</v>
      </c>
      <c r="C504">
        <v>249.33000200000001</v>
      </c>
      <c r="D504">
        <v>136.929993</v>
      </c>
      <c r="E504">
        <v>848.64001499999995</v>
      </c>
      <c r="F504">
        <v>246.229996</v>
      </c>
      <c r="H504">
        <f t="shared" si="42"/>
        <v>-4.7539641901914134E-2</v>
      </c>
      <c r="I504">
        <f t="shared" si="42"/>
        <v>5.0928192501843994E-2</v>
      </c>
      <c r="J504">
        <f t="shared" si="42"/>
        <v>0.1158586951614473</v>
      </c>
      <c r="K504">
        <f t="shared" si="42"/>
        <v>1.5281606247566941E-2</v>
      </c>
      <c r="L504">
        <f t="shared" si="42"/>
        <v>-2.6925786643163946E-2</v>
      </c>
      <c r="N504">
        <f t="shared" si="41"/>
        <v>2.0271901199095561E-3</v>
      </c>
      <c r="O504">
        <f t="shared" si="41"/>
        <v>1.7857905816022249E-3</v>
      </c>
      <c r="P504">
        <f t="shared" si="41"/>
        <v>1.1681520018743449E-2</v>
      </c>
      <c r="Q504">
        <f t="shared" si="41"/>
        <v>4.5243851937103581E-4</v>
      </c>
      <c r="R504">
        <f t="shared" si="41"/>
        <v>1.7314443848015721E-3</v>
      </c>
    </row>
    <row r="505" spans="1:18" x14ac:dyDescent="0.25">
      <c r="A505" s="27">
        <v>42794</v>
      </c>
      <c r="B505">
        <v>81.319999999999993</v>
      </c>
      <c r="C505">
        <v>248.05999800000001</v>
      </c>
      <c r="D505">
        <v>136.990005</v>
      </c>
      <c r="E505">
        <v>845.03997800000002</v>
      </c>
      <c r="F505">
        <v>249.990005</v>
      </c>
      <c r="H505">
        <f t="shared" si="42"/>
        <v>-4.2610862798147929E-2</v>
      </c>
      <c r="I505">
        <f t="shared" si="42"/>
        <v>5.8776996386473102E-2</v>
      </c>
      <c r="J505">
        <f t="shared" si="42"/>
        <v>0.1189243419969347</v>
      </c>
      <c r="K505">
        <f t="shared" si="42"/>
        <v>1.7500504116135115E-2</v>
      </c>
      <c r="L505">
        <f t="shared" si="42"/>
        <v>-2.5568308732224388E-3</v>
      </c>
      <c r="N505">
        <f t="shared" si="41"/>
        <v>1.607653048466147E-3</v>
      </c>
      <c r="O505">
        <f t="shared" si="41"/>
        <v>2.5107534745714461E-3</v>
      </c>
      <c r="P505">
        <f t="shared" si="41"/>
        <v>1.2353595055693294E-2</v>
      </c>
      <c r="Q505">
        <f t="shared" si="41"/>
        <v>3.6296743920451744E-4</v>
      </c>
      <c r="R505">
        <f t="shared" si="41"/>
        <v>2.9727527050705767E-4</v>
      </c>
    </row>
    <row r="506" spans="1:18" x14ac:dyDescent="0.25">
      <c r="A506" s="27">
        <v>42795</v>
      </c>
      <c r="B506">
        <v>83.019997000000004</v>
      </c>
      <c r="C506">
        <v>252.71000699999999</v>
      </c>
      <c r="D506">
        <v>139.78999300000001</v>
      </c>
      <c r="E506">
        <v>853.080017</v>
      </c>
      <c r="F506">
        <v>250.020004</v>
      </c>
      <c r="H506">
        <f t="shared" si="42"/>
        <v>-1.042489844881004E-2</v>
      </c>
      <c r="I506">
        <f t="shared" si="42"/>
        <v>9.7124175361445492E-2</v>
      </c>
      <c r="J506">
        <f t="shared" si="42"/>
        <v>0.14146233071656564</v>
      </c>
      <c r="K506">
        <f t="shared" si="42"/>
        <v>3.531411120324715E-2</v>
      </c>
      <c r="L506">
        <f t="shared" si="42"/>
        <v>-7.6103126996192238E-3</v>
      </c>
      <c r="N506">
        <f t="shared" si="41"/>
        <v>6.2561529120067259E-5</v>
      </c>
      <c r="O506">
        <f t="shared" si="41"/>
        <v>7.8242159659879344E-3</v>
      </c>
      <c r="P506">
        <f t="shared" si="41"/>
        <v>1.7871603376864456E-2</v>
      </c>
      <c r="Q506">
        <f t="shared" si="41"/>
        <v>1.5328848690689127E-6</v>
      </c>
      <c r="R506">
        <f t="shared" si="41"/>
        <v>4.9707390632121372E-4</v>
      </c>
    </row>
    <row r="507" spans="1:18" x14ac:dyDescent="0.25">
      <c r="A507" s="27">
        <v>42796</v>
      </c>
      <c r="B507">
        <v>83.300003000000004</v>
      </c>
      <c r="C507">
        <v>251.05999800000001</v>
      </c>
      <c r="D507">
        <v>138.96000699999999</v>
      </c>
      <c r="E507">
        <v>848.90997300000004</v>
      </c>
      <c r="F507">
        <v>250.479996</v>
      </c>
      <c r="H507">
        <f t="shared" si="42"/>
        <v>4.3311062551498044E-3</v>
      </c>
      <c r="I507">
        <f t="shared" si="42"/>
        <v>8.4703837382035088E-2</v>
      </c>
      <c r="J507">
        <f t="shared" si="42"/>
        <v>7.6313632763211084E-2</v>
      </c>
      <c r="K507">
        <f t="shared" si="42"/>
        <v>1.9700145213575635E-2</v>
      </c>
      <c r="L507">
        <f t="shared" si="42"/>
        <v>4.9627533118048982E-3</v>
      </c>
      <c r="N507">
        <f t="shared" si="41"/>
        <v>4.6873467741752445E-5</v>
      </c>
      <c r="O507">
        <f t="shared" si="41"/>
        <v>5.7812087472901442E-3</v>
      </c>
      <c r="P507">
        <f t="shared" si="41"/>
        <v>4.6971858131971541E-3</v>
      </c>
      <c r="Q507">
        <f t="shared" si="41"/>
        <v>2.8399203636777489E-4</v>
      </c>
      <c r="R507">
        <f t="shared" si="41"/>
        <v>9.4519001153267566E-5</v>
      </c>
    </row>
    <row r="508" spans="1:18" x14ac:dyDescent="0.25">
      <c r="A508" s="27">
        <v>42797</v>
      </c>
      <c r="B508">
        <v>82.459998999999996</v>
      </c>
      <c r="C508">
        <v>252.88999899999999</v>
      </c>
      <c r="D508">
        <v>139.779999</v>
      </c>
      <c r="E508">
        <v>849.88000499999998</v>
      </c>
      <c r="F508">
        <v>251.570007</v>
      </c>
      <c r="H508">
        <f t="shared" si="42"/>
        <v>-1.1934299006511002E-2</v>
      </c>
      <c r="I508">
        <f t="shared" si="42"/>
        <v>9.3094259601174123E-2</v>
      </c>
      <c r="J508">
        <f t="shared" si="42"/>
        <v>8.3907418553128013E-2</v>
      </c>
      <c r="K508">
        <f t="shared" si="42"/>
        <v>1.1752788387833659E-2</v>
      </c>
      <c r="L508">
        <f t="shared" si="42"/>
        <v>7.9519794931394861E-5</v>
      </c>
      <c r="N508">
        <f t="shared" si="41"/>
        <v>8.8717282086326775E-5</v>
      </c>
      <c r="O508">
        <f t="shared" si="41"/>
        <v>7.1275270272536037E-3</v>
      </c>
      <c r="P508">
        <f t="shared" si="41"/>
        <v>5.7957470805210885E-3</v>
      </c>
      <c r="Q508">
        <f t="shared" si="41"/>
        <v>6.1501123695513688E-4</v>
      </c>
      <c r="R508">
        <f t="shared" si="41"/>
        <v>2.1331542573539553E-4</v>
      </c>
    </row>
    <row r="509" spans="1:18" x14ac:dyDescent="0.25">
      <c r="A509" s="27">
        <v>42800</v>
      </c>
      <c r="B509">
        <v>82.830001999999993</v>
      </c>
      <c r="C509">
        <v>252.009995</v>
      </c>
      <c r="D509">
        <v>139.33999600000001</v>
      </c>
      <c r="E509">
        <v>846.60998500000005</v>
      </c>
      <c r="F509">
        <v>251.21000699999999</v>
      </c>
      <c r="H509">
        <f t="shared" si="42"/>
        <v>-8.5352322833295857E-3</v>
      </c>
      <c r="I509">
        <f t="shared" si="42"/>
        <v>4.4879318787666184E-2</v>
      </c>
      <c r="J509">
        <f t="shared" si="42"/>
        <v>7.6484578217184046E-2</v>
      </c>
      <c r="K509">
        <f t="shared" si="42"/>
        <v>4.3958976673290753E-2</v>
      </c>
      <c r="L509">
        <f t="shared" si="42"/>
        <v>-4.7755402607356566E-4</v>
      </c>
      <c r="N509">
        <f t="shared" si="41"/>
        <v>3.6239418396284168E-5</v>
      </c>
      <c r="O509">
        <f t="shared" si="41"/>
        <v>1.3111453981612033E-3</v>
      </c>
      <c r="P509">
        <f t="shared" si="41"/>
        <v>4.7206468770908706E-3</v>
      </c>
      <c r="Q509">
        <f t="shared" si="41"/>
        <v>5.4860215054988716E-5</v>
      </c>
      <c r="R509">
        <f t="shared" si="41"/>
        <v>2.2989824185427771E-4</v>
      </c>
    </row>
    <row r="510" spans="1:18" x14ac:dyDescent="0.25">
      <c r="A510" s="27">
        <v>42801</v>
      </c>
      <c r="B510">
        <v>82.519997000000004</v>
      </c>
      <c r="C510">
        <v>250.89999399999999</v>
      </c>
      <c r="D510">
        <v>139.520004</v>
      </c>
      <c r="E510">
        <v>846.02002000000005</v>
      </c>
      <c r="F510">
        <v>248.58999600000001</v>
      </c>
      <c r="H510">
        <f t="shared" si="42"/>
        <v>-9.5279141318681919E-3</v>
      </c>
      <c r="I510">
        <f t="shared" si="42"/>
        <v>4.4498859590279279E-2</v>
      </c>
      <c r="J510">
        <f t="shared" si="42"/>
        <v>6.8445307341857997E-2</v>
      </c>
      <c r="K510">
        <f t="shared" si="42"/>
        <v>4.6426590374024121E-2</v>
      </c>
      <c r="L510">
        <f t="shared" si="42"/>
        <v>-3.626273486610742E-2</v>
      </c>
      <c r="N510">
        <f t="shared" si="41"/>
        <v>4.917656324019181E-5</v>
      </c>
      <c r="O510">
        <f t="shared" si="41"/>
        <v>1.2837374887886164E-3</v>
      </c>
      <c r="P510">
        <f t="shared" si="41"/>
        <v>3.6805689669891398E-3</v>
      </c>
      <c r="Q510">
        <f t="shared" si="41"/>
        <v>9.7503417770160755E-5</v>
      </c>
      <c r="R510">
        <f t="shared" si="41"/>
        <v>2.5956555502318376E-3</v>
      </c>
    </row>
    <row r="511" spans="1:18" x14ac:dyDescent="0.25">
      <c r="A511" s="27">
        <v>42802</v>
      </c>
      <c r="B511">
        <v>81.029999000000004</v>
      </c>
      <c r="C511">
        <v>250.240005</v>
      </c>
      <c r="D511">
        <v>139</v>
      </c>
      <c r="E511">
        <v>850.5</v>
      </c>
      <c r="F511">
        <v>246.86999499999999</v>
      </c>
      <c r="H511">
        <f t="shared" si="42"/>
        <v>-2.1246196520761887E-2</v>
      </c>
      <c r="I511">
        <f t="shared" si="42"/>
        <v>4.3366162992383384E-2</v>
      </c>
      <c r="J511">
        <f t="shared" si="42"/>
        <v>5.5238978252832749E-2</v>
      </c>
      <c r="K511">
        <f t="shared" si="42"/>
        <v>4.5708497632023809E-2</v>
      </c>
      <c r="L511">
        <f t="shared" si="42"/>
        <v>-4.2080227874022741E-2</v>
      </c>
      <c r="N511">
        <f t="shared" si="41"/>
        <v>3.5084596703330561E-4</v>
      </c>
      <c r="O511">
        <f t="shared" si="41"/>
        <v>1.2038530774492078E-3</v>
      </c>
      <c r="P511">
        <f t="shared" si="41"/>
        <v>2.2525810588504415E-3</v>
      </c>
      <c r="Q511">
        <f t="shared" si="41"/>
        <v>8.3837631017970573E-5</v>
      </c>
      <c r="R511">
        <f t="shared" si="41"/>
        <v>3.2222731151337258E-3</v>
      </c>
    </row>
    <row r="512" spans="1:18" x14ac:dyDescent="0.25">
      <c r="A512" s="27">
        <v>42803</v>
      </c>
      <c r="B512">
        <v>81.669998000000007</v>
      </c>
      <c r="C512">
        <v>250.179993</v>
      </c>
      <c r="D512">
        <v>138.679993</v>
      </c>
      <c r="E512">
        <v>853</v>
      </c>
      <c r="F512">
        <v>244.89999399999999</v>
      </c>
      <c r="H512">
        <f t="shared" si="42"/>
        <v>2.3290847039320805E-3</v>
      </c>
      <c r="I512">
        <f t="shared" si="42"/>
        <v>5.1045071722370002E-2</v>
      </c>
      <c r="J512">
        <f t="shared" si="42"/>
        <v>4.9064216370152729E-2</v>
      </c>
      <c r="K512">
        <f t="shared" si="42"/>
        <v>3.9808901483134665E-2</v>
      </c>
      <c r="L512">
        <f t="shared" si="42"/>
        <v>-6.7799811603202975E-2</v>
      </c>
      <c r="N512">
        <f t="shared" si="41"/>
        <v>2.3468196985326169E-5</v>
      </c>
      <c r="O512">
        <f t="shared" si="41"/>
        <v>1.7956825504281445E-3</v>
      </c>
      <c r="P512">
        <f t="shared" si="41"/>
        <v>1.7045835023109435E-3</v>
      </c>
      <c r="Q512">
        <f t="shared" si="41"/>
        <v>1.0606049310442514E-5</v>
      </c>
      <c r="R512">
        <f t="shared" si="41"/>
        <v>6.8037180180386264E-3</v>
      </c>
    </row>
    <row r="513" spans="1:18" x14ac:dyDescent="0.25">
      <c r="A513" s="27">
        <v>42804</v>
      </c>
      <c r="B513">
        <v>81.610000999999997</v>
      </c>
      <c r="C513">
        <v>248.38000500000001</v>
      </c>
      <c r="D513">
        <v>139.13999899999999</v>
      </c>
      <c r="E513">
        <v>852.46002199999998</v>
      </c>
      <c r="F513">
        <v>243.69000199999999</v>
      </c>
      <c r="H513">
        <f t="shared" si="42"/>
        <v>-2.8142570329627824E-3</v>
      </c>
      <c r="I513">
        <f t="shared" si="42"/>
        <v>2.7883348230127201E-2</v>
      </c>
      <c r="J513">
        <f t="shared" si="42"/>
        <v>4.9501938915248192E-2</v>
      </c>
      <c r="K513">
        <f t="shared" si="42"/>
        <v>3.7164828315088293E-2</v>
      </c>
      <c r="L513">
        <f t="shared" si="42"/>
        <v>-9.9557708408974321E-2</v>
      </c>
      <c r="N513">
        <f t="shared" si="41"/>
        <v>8.9367049102817757E-8</v>
      </c>
      <c r="O513">
        <f t="shared" si="41"/>
        <v>3.6916900373313444E-4</v>
      </c>
      <c r="P513">
        <f t="shared" si="41"/>
        <v>1.7409192563235985E-3</v>
      </c>
      <c r="Q513">
        <f t="shared" si="41"/>
        <v>3.7530306117284752E-7</v>
      </c>
      <c r="R513">
        <f t="shared" si="41"/>
        <v>1.3051360238073621E-2</v>
      </c>
    </row>
    <row r="514" spans="1:18" x14ac:dyDescent="0.25">
      <c r="A514" s="27">
        <v>42807</v>
      </c>
      <c r="B514">
        <v>81.419998000000007</v>
      </c>
      <c r="C514">
        <v>248.16000399999999</v>
      </c>
      <c r="D514">
        <v>139.199997</v>
      </c>
      <c r="E514">
        <v>854.59002699999996</v>
      </c>
      <c r="F514">
        <v>246.16999799999999</v>
      </c>
      <c r="H514">
        <f t="shared" si="42"/>
        <v>-1.3419733337384065E-2</v>
      </c>
      <c r="I514">
        <f t="shared" si="42"/>
        <v>2.2165195826665974E-2</v>
      </c>
      <c r="J514">
        <f t="shared" si="42"/>
        <v>5.220116367039062E-2</v>
      </c>
      <c r="K514">
        <f t="shared" si="42"/>
        <v>3.2261059053108422E-2</v>
      </c>
      <c r="L514">
        <f t="shared" si="42"/>
        <v>-8.9543727677700108E-2</v>
      </c>
      <c r="N514">
        <f t="shared" si="41"/>
        <v>1.1890636517621059E-4</v>
      </c>
      <c r="O514">
        <f t="shared" si="41"/>
        <v>1.821317267065374E-4</v>
      </c>
      <c r="P514">
        <f t="shared" si="41"/>
        <v>1.9734517298531993E-3</v>
      </c>
      <c r="Q514">
        <f t="shared" si="41"/>
        <v>1.8413963412112604E-5</v>
      </c>
      <c r="R514">
        <f t="shared" si="41"/>
        <v>1.0863594658713041E-2</v>
      </c>
    </row>
    <row r="515" spans="1:18" x14ac:dyDescent="0.25">
      <c r="A515" s="27">
        <v>42808</v>
      </c>
      <c r="B515">
        <v>80.989998</v>
      </c>
      <c r="C515">
        <v>247.720001</v>
      </c>
      <c r="D515">
        <v>138.990005</v>
      </c>
      <c r="E515">
        <v>852.53002900000001</v>
      </c>
      <c r="F515">
        <v>258</v>
      </c>
      <c r="H515">
        <f t="shared" si="42"/>
        <v>-2.4514942230106425E-2</v>
      </c>
      <c r="I515">
        <f t="shared" si="42"/>
        <v>5.8705688360559012E-3</v>
      </c>
      <c r="J515">
        <f t="shared" si="42"/>
        <v>4.1874870971619696E-2</v>
      </c>
      <c r="K515">
        <f t="shared" si="42"/>
        <v>1.894601500205037E-2</v>
      </c>
      <c r="L515">
        <f t="shared" si="42"/>
        <v>-8.3970604129494211E-2</v>
      </c>
      <c r="N515">
        <f t="shared" si="41"/>
        <v>4.8398365051585858E-4</v>
      </c>
      <c r="O515">
        <f t="shared" si="41"/>
        <v>7.8344468694315747E-6</v>
      </c>
      <c r="P515">
        <f t="shared" si="41"/>
        <v>1.1626229057679501E-3</v>
      </c>
      <c r="Q515">
        <f t="shared" si="41"/>
        <v>3.0997804881664276E-4</v>
      </c>
      <c r="R515">
        <f t="shared" si="41"/>
        <v>9.7328969768525741E-3</v>
      </c>
    </row>
    <row r="516" spans="1:18" x14ac:dyDescent="0.25">
      <c r="A516" s="27">
        <v>42809</v>
      </c>
      <c r="B516">
        <v>82</v>
      </c>
      <c r="C516">
        <v>246.779999</v>
      </c>
      <c r="D516">
        <v>140.46000699999999</v>
      </c>
      <c r="E516">
        <v>852.96997099999999</v>
      </c>
      <c r="F516">
        <v>255.729996</v>
      </c>
      <c r="H516">
        <f t="shared" si="42"/>
        <v>-9.9503308531679793E-3</v>
      </c>
      <c r="I516">
        <f t="shared" si="42"/>
        <v>-1.0801362339978063E-2</v>
      </c>
      <c r="J516">
        <f t="shared" si="42"/>
        <v>3.9499855328160693E-2</v>
      </c>
      <c r="K516">
        <f t="shared" si="42"/>
        <v>1.9629313470763209E-2</v>
      </c>
      <c r="L516">
        <f t="shared" si="42"/>
        <v>-9.4161346808370031E-2</v>
      </c>
      <c r="N516">
        <f t="shared" si="41"/>
        <v>5.527947839607175E-5</v>
      </c>
      <c r="O516">
        <f t="shared" si="41"/>
        <v>3.7911747994703393E-4</v>
      </c>
      <c r="P516">
        <f t="shared" si="41"/>
        <v>1.0063005695573847E-3</v>
      </c>
      <c r="Q516">
        <f t="shared" si="41"/>
        <v>2.8638437552599234E-4</v>
      </c>
      <c r="R516">
        <f t="shared" si="41"/>
        <v>1.1847492736290237E-2</v>
      </c>
    </row>
    <row r="517" spans="1:18" x14ac:dyDescent="0.25">
      <c r="A517" s="27">
        <v>42810</v>
      </c>
      <c r="B517">
        <v>82.07</v>
      </c>
      <c r="C517">
        <v>248.220001</v>
      </c>
      <c r="D517">
        <v>140.69000199999999</v>
      </c>
      <c r="E517">
        <v>853.419983</v>
      </c>
      <c r="F517">
        <v>262.04998799999998</v>
      </c>
      <c r="H517">
        <f t="shared" ref="H517:L532" si="43">LN(B517/B497)</f>
        <v>-1.3193969448238892E-2</v>
      </c>
      <c r="I517">
        <f t="shared" si="43"/>
        <v>-9.3031067463357764E-3</v>
      </c>
      <c r="J517">
        <f t="shared" si="43"/>
        <v>3.7513501167797211E-2</v>
      </c>
      <c r="K517">
        <f t="shared" si="43"/>
        <v>1.2640749210274246E-2</v>
      </c>
      <c r="L517">
        <f t="shared" si="43"/>
        <v>-6.5396849044657576E-2</v>
      </c>
      <c r="N517">
        <f t="shared" si="41"/>
        <v>1.1403368618820394E-4</v>
      </c>
      <c r="O517">
        <f t="shared" si="41"/>
        <v>3.2301736212201449E-4</v>
      </c>
      <c r="P517">
        <f t="shared" si="41"/>
        <v>8.8422296191704303E-4</v>
      </c>
      <c r="Q517">
        <f t="shared" si="41"/>
        <v>5.7175788445345014E-4</v>
      </c>
      <c r="R517">
        <f t="shared" si="41"/>
        <v>6.4130771803764808E-3</v>
      </c>
    </row>
    <row r="518" spans="1:18" x14ac:dyDescent="0.25">
      <c r="A518" s="27">
        <v>42811</v>
      </c>
      <c r="B518">
        <v>82</v>
      </c>
      <c r="C518">
        <v>243.94000199999999</v>
      </c>
      <c r="D518">
        <v>139.990005</v>
      </c>
      <c r="E518">
        <v>852.30999799999995</v>
      </c>
      <c r="F518">
        <v>261.5</v>
      </c>
      <c r="H518">
        <f t="shared" si="43"/>
        <v>-3.651896870775303E-3</v>
      </c>
      <c r="I518">
        <f t="shared" si="43"/>
        <v>-2.2296111713596987E-2</v>
      </c>
      <c r="J518">
        <f t="shared" si="43"/>
        <v>3.3706966813744847E-2</v>
      </c>
      <c r="K518">
        <f t="shared" si="43"/>
        <v>9.6319326839950231E-3</v>
      </c>
      <c r="L518">
        <f t="shared" si="43"/>
        <v>-2.8091249832231817E-2</v>
      </c>
      <c r="N518">
        <f t="shared" si="41"/>
        <v>1.2918210485187257E-6</v>
      </c>
      <c r="O518">
        <f t="shared" si="41"/>
        <v>9.5887387936162698E-4</v>
      </c>
      <c r="P518">
        <f t="shared" si="41"/>
        <v>6.7233131663958833E-4</v>
      </c>
      <c r="Q518">
        <f t="shared" si="41"/>
        <v>7.2470124898441795E-4</v>
      </c>
      <c r="R518">
        <f t="shared" si="41"/>
        <v>1.8297940002857547E-3</v>
      </c>
    </row>
    <row r="519" spans="1:18" x14ac:dyDescent="0.25">
      <c r="A519" s="27">
        <v>42814</v>
      </c>
      <c r="B519">
        <v>82</v>
      </c>
      <c r="C519">
        <v>242.13999899999999</v>
      </c>
      <c r="D519">
        <v>141.46000699999999</v>
      </c>
      <c r="E519">
        <v>856.96997099999999</v>
      </c>
      <c r="F519">
        <v>261.92001299999998</v>
      </c>
      <c r="H519">
        <f t="shared" si="43"/>
        <v>2.9310963470195448E-3</v>
      </c>
      <c r="I519">
        <f t="shared" si="43"/>
        <v>-3.3463716651410243E-2</v>
      </c>
      <c r="J519">
        <f t="shared" si="43"/>
        <v>4.1423093807655582E-2</v>
      </c>
      <c r="K519">
        <f t="shared" si="43"/>
        <v>1.3983405864462508E-2</v>
      </c>
      <c r="L519">
        <f t="shared" si="43"/>
        <v>-3.8608174373677771E-2</v>
      </c>
      <c r="N519">
        <f t="shared" si="41"/>
        <v>2.9663383624949638E-5</v>
      </c>
      <c r="O519">
        <f t="shared" si="41"/>
        <v>1.7752144364389269E-3</v>
      </c>
      <c r="P519">
        <f t="shared" si="41"/>
        <v>1.132018284627307E-3</v>
      </c>
      <c r="Q519">
        <f t="shared" si="41"/>
        <v>5.0935085154222258E-4</v>
      </c>
      <c r="R519">
        <f t="shared" si="41"/>
        <v>2.8401455541459892E-3</v>
      </c>
    </row>
    <row r="520" spans="1:18" x14ac:dyDescent="0.25">
      <c r="A520" s="27">
        <v>42815</v>
      </c>
      <c r="B520">
        <v>81.830001999999993</v>
      </c>
      <c r="C520">
        <v>233</v>
      </c>
      <c r="D520">
        <v>139.83999600000001</v>
      </c>
      <c r="E520">
        <v>843.20001200000002</v>
      </c>
      <c r="F520">
        <v>250.679993</v>
      </c>
      <c r="H520">
        <f t="shared" si="43"/>
        <v>-7.3292209038951694E-4</v>
      </c>
      <c r="I520">
        <f t="shared" si="43"/>
        <v>-7.743777933026641E-2</v>
      </c>
      <c r="J520">
        <f t="shared" si="43"/>
        <v>2.2710161519069277E-2</v>
      </c>
      <c r="K520">
        <f t="shared" si="43"/>
        <v>-1.558007308762771E-2</v>
      </c>
      <c r="L520">
        <f t="shared" si="43"/>
        <v>-0.10124731484733333</v>
      </c>
      <c r="N520">
        <f t="shared" si="41"/>
        <v>3.1769202507966137E-6</v>
      </c>
      <c r="O520">
        <f t="shared" si="41"/>
        <v>7.4144768193436187E-3</v>
      </c>
      <c r="P520">
        <f t="shared" si="41"/>
        <v>2.2298096348822517E-4</v>
      </c>
      <c r="Q520">
        <f t="shared" si="41"/>
        <v>2.7177747815460445E-3</v>
      </c>
      <c r="R520">
        <f t="shared" si="41"/>
        <v>1.3440264904131242E-2</v>
      </c>
    </row>
    <row r="521" spans="1:18" x14ac:dyDescent="0.25">
      <c r="A521" s="27">
        <v>42816</v>
      </c>
      <c r="B521">
        <v>81.760002</v>
      </c>
      <c r="C521">
        <v>231.070007</v>
      </c>
      <c r="D521">
        <v>141.41999799999999</v>
      </c>
      <c r="E521">
        <v>848.05999799999995</v>
      </c>
      <c r="F521">
        <v>255.009995</v>
      </c>
      <c r="H521">
        <f t="shared" si="43"/>
        <v>1.0203567409622912E-2</v>
      </c>
      <c r="I521">
        <f t="shared" si="43"/>
        <v>-8.5636343445781873E-2</v>
      </c>
      <c r="J521">
        <f t="shared" si="43"/>
        <v>3.0950641371845528E-2</v>
      </c>
      <c r="K521">
        <f t="shared" si="43"/>
        <v>-8.8632616655692428E-3</v>
      </c>
      <c r="L521">
        <f t="shared" si="43"/>
        <v>-7.0035480357943616E-2</v>
      </c>
      <c r="N521">
        <f t="shared" si="41"/>
        <v>1.6176993954067717E-4</v>
      </c>
      <c r="O521">
        <f t="shared" si="41"/>
        <v>8.893606636773221E-3</v>
      </c>
      <c r="P521">
        <f t="shared" si="41"/>
        <v>5.3698917907667805E-4</v>
      </c>
      <c r="Q521">
        <f t="shared" si="41"/>
        <v>2.0625649286298833E-3</v>
      </c>
      <c r="R521">
        <f t="shared" si="41"/>
        <v>7.1775329567516227E-3</v>
      </c>
    </row>
    <row r="522" spans="1:18" x14ac:dyDescent="0.25">
      <c r="A522" s="27">
        <v>42817</v>
      </c>
      <c r="B522">
        <v>81.860000999999997</v>
      </c>
      <c r="C522">
        <v>231.89999399999999</v>
      </c>
      <c r="D522">
        <v>140.91999799999999</v>
      </c>
      <c r="E522">
        <v>847.38000499999998</v>
      </c>
      <c r="F522">
        <v>254.779999</v>
      </c>
      <c r="H522">
        <f t="shared" si="43"/>
        <v>9.7778057166772719E-4</v>
      </c>
      <c r="I522">
        <f t="shared" si="43"/>
        <v>-7.9903414458286109E-2</v>
      </c>
      <c r="J522">
        <f t="shared" si="43"/>
        <v>3.1647975908324369E-2</v>
      </c>
      <c r="K522">
        <f t="shared" si="43"/>
        <v>-5.6602667996272322E-3</v>
      </c>
      <c r="L522">
        <f t="shared" si="43"/>
        <v>-4.7379769919299866E-3</v>
      </c>
      <c r="N522">
        <f t="shared" si="41"/>
        <v>1.2201708376211504E-5</v>
      </c>
      <c r="O522">
        <f t="shared" si="41"/>
        <v>7.8451748211734156E-3</v>
      </c>
      <c r="P522">
        <f t="shared" si="41"/>
        <v>5.6979415857805887E-4</v>
      </c>
      <c r="Q522">
        <f t="shared" si="41"/>
        <v>1.7818930693138109E-3</v>
      </c>
      <c r="R522">
        <f t="shared" si="41"/>
        <v>3.7724588299360343E-4</v>
      </c>
    </row>
    <row r="523" spans="1:18" x14ac:dyDescent="0.25">
      <c r="A523" s="27">
        <v>42818</v>
      </c>
      <c r="B523">
        <v>81.230002999999996</v>
      </c>
      <c r="C523">
        <v>228.41000399999999</v>
      </c>
      <c r="D523">
        <v>140.63999899999999</v>
      </c>
      <c r="E523">
        <v>845.60998500000005</v>
      </c>
      <c r="F523">
        <v>263.16000400000001</v>
      </c>
      <c r="H523">
        <f t="shared" si="43"/>
        <v>1.848327744235329E-3</v>
      </c>
      <c r="I523">
        <f t="shared" si="43"/>
        <v>-7.9662084757932378E-2</v>
      </c>
      <c r="J523">
        <f t="shared" si="43"/>
        <v>2.8707308204161872E-2</v>
      </c>
      <c r="K523">
        <f t="shared" si="43"/>
        <v>4.3764380208305008E-4</v>
      </c>
      <c r="L523">
        <f t="shared" si="43"/>
        <v>2.3686142522455707E-2</v>
      </c>
      <c r="N523">
        <f t="shared" si="41"/>
        <v>1.9041367635052151E-5</v>
      </c>
      <c r="O523">
        <f t="shared" si="41"/>
        <v>7.8024824742071132E-3</v>
      </c>
      <c r="P523">
        <f t="shared" si="41"/>
        <v>4.380520827710137E-4</v>
      </c>
      <c r="Q523">
        <f t="shared" si="41"/>
        <v>1.3042617819444642E-3</v>
      </c>
      <c r="R523">
        <f t="shared" si="41"/>
        <v>8.1023417861625875E-5</v>
      </c>
    </row>
    <row r="524" spans="1:18" x14ac:dyDescent="0.25">
      <c r="A524" s="27">
        <v>42821</v>
      </c>
      <c r="B524">
        <v>81.25</v>
      </c>
      <c r="C524">
        <v>225.479996</v>
      </c>
      <c r="D524">
        <v>140.88000500000001</v>
      </c>
      <c r="E524">
        <v>846.82000700000003</v>
      </c>
      <c r="F524">
        <v>270.22000100000002</v>
      </c>
      <c r="H524">
        <f t="shared" si="43"/>
        <v>-3.5628884451799885E-3</v>
      </c>
      <c r="I524">
        <f t="shared" si="43"/>
        <v>-0.10054588278110081</v>
      </c>
      <c r="J524">
        <f t="shared" si="43"/>
        <v>2.8438704456018184E-2</v>
      </c>
      <c r="K524">
        <f t="shared" si="43"/>
        <v>-2.1469202168837259E-3</v>
      </c>
      <c r="L524">
        <f t="shared" si="43"/>
        <v>9.2970403497771734E-2</v>
      </c>
      <c r="N524">
        <f t="shared" si="41"/>
        <v>1.0974126111823456E-6</v>
      </c>
      <c r="O524">
        <f t="shared" si="41"/>
        <v>1.1928016661737121E-2</v>
      </c>
      <c r="P524">
        <f t="shared" si="41"/>
        <v>4.2688064233748559E-4</v>
      </c>
      <c r="Q524">
        <f t="shared" si="41"/>
        <v>1.4976225619719259E-3</v>
      </c>
      <c r="R524">
        <f t="shared" si="41"/>
        <v>6.1286291978668011E-3</v>
      </c>
    </row>
    <row r="525" spans="1:18" x14ac:dyDescent="0.25">
      <c r="A525" s="27">
        <v>42822</v>
      </c>
      <c r="B525">
        <v>81.839995999999999</v>
      </c>
      <c r="C525">
        <v>229.33000200000001</v>
      </c>
      <c r="D525">
        <v>143.800003</v>
      </c>
      <c r="E525">
        <v>856</v>
      </c>
      <c r="F525">
        <v>277.45001200000002</v>
      </c>
      <c r="H525">
        <f t="shared" si="43"/>
        <v>6.3740840073686815E-3</v>
      </c>
      <c r="I525">
        <f t="shared" si="43"/>
        <v>-7.8508621327680453E-2</v>
      </c>
      <c r="J525">
        <f t="shared" si="43"/>
        <v>4.8515499186942958E-2</v>
      </c>
      <c r="K525">
        <f t="shared" si="43"/>
        <v>1.2886438661106175E-2</v>
      </c>
      <c r="L525">
        <f t="shared" si="43"/>
        <v>0.10421984295992068</v>
      </c>
      <c r="N525">
        <f t="shared" si="41"/>
        <v>7.9021393598632475E-5</v>
      </c>
      <c r="O525">
        <f t="shared" si="41"/>
        <v>7.6000382688806573E-3</v>
      </c>
      <c r="P525">
        <f t="shared" si="41"/>
        <v>1.6595752569824442E-3</v>
      </c>
      <c r="Q525">
        <f t="shared" si="41"/>
        <v>5.6006866116609273E-4</v>
      </c>
      <c r="R525">
        <f t="shared" si="41"/>
        <v>8.0165164641943353E-3</v>
      </c>
    </row>
    <row r="526" spans="1:18" x14ac:dyDescent="0.25">
      <c r="A526" s="27">
        <v>42823</v>
      </c>
      <c r="B526">
        <v>82.019997000000004</v>
      </c>
      <c r="C526">
        <v>228.449997</v>
      </c>
      <c r="D526">
        <v>144.11999499999999</v>
      </c>
      <c r="E526">
        <v>874.32000700000003</v>
      </c>
      <c r="F526">
        <v>277.38000499999998</v>
      </c>
      <c r="H526">
        <f t="shared" si="43"/>
        <v>-1.2118423101553403E-2</v>
      </c>
      <c r="I526">
        <f t="shared" si="43"/>
        <v>-0.10092525904935354</v>
      </c>
      <c r="J526">
        <f t="shared" si="43"/>
        <v>3.0505004778657384E-2</v>
      </c>
      <c r="K526">
        <f t="shared" si="43"/>
        <v>2.4593099717457174E-2</v>
      </c>
      <c r="L526">
        <f t="shared" si="43"/>
        <v>0.10384749459286476</v>
      </c>
      <c r="N526">
        <f t="shared" si="41"/>
        <v>9.2219708018858012E-5</v>
      </c>
      <c r="O526">
        <f t="shared" si="41"/>
        <v>1.201102809524727E-2</v>
      </c>
      <c r="P526">
        <f t="shared" si="41"/>
        <v>5.1653427346193986E-4</v>
      </c>
      <c r="Q526">
        <f t="shared" si="41"/>
        <v>1.430202824171833E-4</v>
      </c>
      <c r="R526">
        <f t="shared" si="41"/>
        <v>7.9499786844173456E-3</v>
      </c>
    </row>
    <row r="527" spans="1:18" x14ac:dyDescent="0.25">
      <c r="A527" s="27">
        <v>42824</v>
      </c>
      <c r="B527">
        <v>83.699996999999996</v>
      </c>
      <c r="C527">
        <v>231.220001</v>
      </c>
      <c r="D527">
        <v>143.929993</v>
      </c>
      <c r="E527">
        <v>876.34002699999996</v>
      </c>
      <c r="F527">
        <v>277.92001299999998</v>
      </c>
      <c r="H527">
        <f t="shared" si="43"/>
        <v>4.7903564659328548E-3</v>
      </c>
      <c r="I527">
        <f t="shared" si="43"/>
        <v>-8.2322303851778147E-2</v>
      </c>
      <c r="J527">
        <f t="shared" si="43"/>
        <v>3.5140849332768509E-2</v>
      </c>
      <c r="K527">
        <f t="shared" si="43"/>
        <v>3.1801032478529126E-2</v>
      </c>
      <c r="L527">
        <f t="shared" si="43"/>
        <v>0.10395428822003308</v>
      </c>
      <c r="N527">
        <f t="shared" si="41"/>
        <v>5.3372818216146912E-5</v>
      </c>
      <c r="O527">
        <f t="shared" si="41"/>
        <v>8.2795223863928267E-3</v>
      </c>
      <c r="P527">
        <f t="shared" si="41"/>
        <v>7.487466260316961E-4</v>
      </c>
      <c r="Q527">
        <f t="shared" si="41"/>
        <v>2.2573673406032592E-5</v>
      </c>
      <c r="R527">
        <f t="shared" si="41"/>
        <v>7.9690340955331056E-3</v>
      </c>
    </row>
    <row r="528" spans="1:18" x14ac:dyDescent="0.25">
      <c r="A528" s="27">
        <v>42825</v>
      </c>
      <c r="B528">
        <v>82.010002</v>
      </c>
      <c r="C528">
        <v>229.720001</v>
      </c>
      <c r="D528">
        <v>143.66000399999999</v>
      </c>
      <c r="E528">
        <v>886.53997800000002</v>
      </c>
      <c r="F528">
        <v>278.29998799999998</v>
      </c>
      <c r="H528">
        <f t="shared" si="43"/>
        <v>-5.472099716072475E-3</v>
      </c>
      <c r="I528">
        <f t="shared" si="43"/>
        <v>-9.6093427269951001E-2</v>
      </c>
      <c r="J528">
        <f t="shared" si="43"/>
        <v>2.7379673595290806E-2</v>
      </c>
      <c r="K528">
        <f t="shared" si="43"/>
        <v>4.2231052013527594E-2</v>
      </c>
      <c r="L528">
        <f t="shared" si="43"/>
        <v>0.1009783167545904</v>
      </c>
      <c r="N528">
        <f t="shared" si="41"/>
        <v>8.742582879981874E-6</v>
      </c>
      <c r="O528">
        <f t="shared" si="41"/>
        <v>1.0975287069939029E-2</v>
      </c>
      <c r="P528">
        <f t="shared" si="41"/>
        <v>3.8424072472850387E-4</v>
      </c>
      <c r="Q528">
        <f t="shared" si="41"/>
        <v>3.2249263867435499E-5</v>
      </c>
      <c r="R528">
        <f t="shared" si="41"/>
        <v>7.4465638500858912E-3</v>
      </c>
    </row>
    <row r="529" spans="1:18" x14ac:dyDescent="0.25">
      <c r="A529" s="27">
        <v>42828</v>
      </c>
      <c r="B529">
        <v>82.07</v>
      </c>
      <c r="C529">
        <v>228.96000699999999</v>
      </c>
      <c r="D529">
        <v>143.699997</v>
      </c>
      <c r="E529">
        <v>891.51000999999997</v>
      </c>
      <c r="F529">
        <v>298.51998900000001</v>
      </c>
      <c r="H529">
        <f t="shared" si="43"/>
        <v>-9.2177971143930712E-3</v>
      </c>
      <c r="I529">
        <f t="shared" si="43"/>
        <v>-9.5921403042125847E-2</v>
      </c>
      <c r="J529">
        <f t="shared" si="43"/>
        <v>3.0810811312940091E-2</v>
      </c>
      <c r="K529">
        <f t="shared" si="43"/>
        <v>5.1676543254085848E-2</v>
      </c>
      <c r="L529">
        <f t="shared" si="43"/>
        <v>0.1725476248307142</v>
      </c>
      <c r="N529">
        <f t="shared" si="41"/>
        <v>4.4923282413100653E-5</v>
      </c>
      <c r="O529">
        <f t="shared" si="41"/>
        <v>1.0939273112435323E-2</v>
      </c>
      <c r="P529">
        <f t="shared" si="41"/>
        <v>5.305281600688366E-4</v>
      </c>
      <c r="Q529">
        <f t="shared" si="41"/>
        <v>2.2874550232971876E-4</v>
      </c>
      <c r="R529">
        <f t="shared" si="41"/>
        <v>2.4920658321718952E-2</v>
      </c>
    </row>
    <row r="530" spans="1:18" x14ac:dyDescent="0.25">
      <c r="A530" s="27">
        <v>42829</v>
      </c>
      <c r="B530">
        <v>82.370002999999997</v>
      </c>
      <c r="C530">
        <v>229.259995</v>
      </c>
      <c r="D530">
        <v>144.770004</v>
      </c>
      <c r="E530">
        <v>906.830017</v>
      </c>
      <c r="F530">
        <v>303.70001200000002</v>
      </c>
      <c r="H530">
        <f t="shared" si="43"/>
        <v>-1.8193224740436509E-3</v>
      </c>
      <c r="I530">
        <f t="shared" si="43"/>
        <v>-9.0197720580902432E-2</v>
      </c>
      <c r="J530">
        <f t="shared" si="43"/>
        <v>3.6938314965591738E-2</v>
      </c>
      <c r="K530">
        <f t="shared" si="43"/>
        <v>6.9411996574017976E-2</v>
      </c>
      <c r="L530">
        <f t="shared" si="43"/>
        <v>0.20023547464904215</v>
      </c>
      <c r="N530">
        <f t="shared" si="41"/>
        <v>4.8440394310810912E-7</v>
      </c>
      <c r="O530">
        <f t="shared" si="41"/>
        <v>9.7747425368709343E-3</v>
      </c>
      <c r="P530">
        <f t="shared" si="41"/>
        <v>8.5034645752492504E-4</v>
      </c>
      <c r="Q530">
        <f t="shared" si="41"/>
        <v>1.0797656735209681E-3</v>
      </c>
      <c r="R530">
        <f t="shared" si="41"/>
        <v>3.4429037415933804E-2</v>
      </c>
    </row>
    <row r="531" spans="1:18" x14ac:dyDescent="0.25">
      <c r="A531" s="27">
        <v>42830</v>
      </c>
      <c r="B531">
        <v>82.529999000000004</v>
      </c>
      <c r="C531">
        <v>227.66000399999999</v>
      </c>
      <c r="D531">
        <v>144.020004</v>
      </c>
      <c r="E531">
        <v>909.28002900000001</v>
      </c>
      <c r="F531">
        <v>295</v>
      </c>
      <c r="H531">
        <f t="shared" si="43"/>
        <v>1.8342407356261088E-2</v>
      </c>
      <c r="I531">
        <f t="shared" si="43"/>
        <v>-9.456717187063346E-2</v>
      </c>
      <c r="J531">
        <f t="shared" si="43"/>
        <v>3.5478273463948995E-2</v>
      </c>
      <c r="K531">
        <f t="shared" si="43"/>
        <v>6.6828697606260562E-2</v>
      </c>
      <c r="L531">
        <f t="shared" si="43"/>
        <v>0.1781134943076636</v>
      </c>
      <c r="N531">
        <f t="shared" si="41"/>
        <v>4.3504453235084303E-4</v>
      </c>
      <c r="O531">
        <f t="shared" si="41"/>
        <v>1.0657826323560103E-2</v>
      </c>
      <c r="P531">
        <f t="shared" si="41"/>
        <v>7.6732651262351778E-4</v>
      </c>
      <c r="Q531">
        <f t="shared" si="41"/>
        <v>9.1666579375471353E-4</v>
      </c>
      <c r="R531">
        <f t="shared" si="41"/>
        <v>2.6708924517944647E-2</v>
      </c>
    </row>
    <row r="532" spans="1:18" x14ac:dyDescent="0.25">
      <c r="A532" s="27">
        <v>42831</v>
      </c>
      <c r="B532">
        <v>83.010002</v>
      </c>
      <c r="C532">
        <v>228.63999899999999</v>
      </c>
      <c r="D532">
        <v>143.66000399999999</v>
      </c>
      <c r="E532">
        <v>898.28002900000001</v>
      </c>
      <c r="F532">
        <v>298.70001200000002</v>
      </c>
      <c r="H532">
        <f t="shared" si="43"/>
        <v>1.6274393679038931E-2</v>
      </c>
      <c r="I532">
        <f t="shared" si="43"/>
        <v>-9.0031920998871043E-2</v>
      </c>
      <c r="J532">
        <f t="shared" si="43"/>
        <v>3.5280354149268882E-2</v>
      </c>
      <c r="K532">
        <f t="shared" si="43"/>
        <v>5.1722308502581436E-2</v>
      </c>
      <c r="L532">
        <f t="shared" si="43"/>
        <v>0.1985898259378252</v>
      </c>
      <c r="N532">
        <f t="shared" si="41"/>
        <v>3.5305310761494434E-4</v>
      </c>
      <c r="O532">
        <f t="shared" si="41"/>
        <v>9.7419857131314357E-3</v>
      </c>
      <c r="P532">
        <f t="shared" si="41"/>
        <v>7.5640069376206143E-4</v>
      </c>
      <c r="Q532">
        <f t="shared" si="41"/>
        <v>2.3013193466613419E-4</v>
      </c>
      <c r="R532">
        <f t="shared" si="41"/>
        <v>3.3821043255408766E-2</v>
      </c>
    </row>
    <row r="533" spans="1:18" x14ac:dyDescent="0.25">
      <c r="A533" s="27">
        <v>42832</v>
      </c>
      <c r="B533">
        <v>82.760002</v>
      </c>
      <c r="C533">
        <v>227.88000500000001</v>
      </c>
      <c r="D533">
        <v>143.33999600000001</v>
      </c>
      <c r="E533">
        <v>894.88000499999998</v>
      </c>
      <c r="F533">
        <v>302.540009</v>
      </c>
      <c r="H533">
        <f t="shared" ref="H533:L548" si="44">LN(B533/B513)</f>
        <v>1.3993061309054141E-2</v>
      </c>
      <c r="I533">
        <f t="shared" si="44"/>
        <v>-8.6140655096764288E-2</v>
      </c>
      <c r="J533">
        <f t="shared" si="44"/>
        <v>2.9738789351604691E-2</v>
      </c>
      <c r="K533">
        <f t="shared" si="44"/>
        <v>4.8563323617215659E-2</v>
      </c>
      <c r="L533">
        <f t="shared" si="44"/>
        <v>0.21631659594406474</v>
      </c>
      <c r="N533">
        <f t="shared" si="41"/>
        <v>2.7252644915161958E-4</v>
      </c>
      <c r="O533">
        <f t="shared" si="41"/>
        <v>8.9889801159195939E-3</v>
      </c>
      <c r="P533">
        <f t="shared" si="41"/>
        <v>4.8229320529175811E-4</v>
      </c>
      <c r="Q533">
        <f t="shared" si="41"/>
        <v>1.4426688681649704E-4</v>
      </c>
      <c r="R533">
        <f t="shared" si="41"/>
        <v>4.0655364350121681E-2</v>
      </c>
    </row>
    <row r="534" spans="1:18" x14ac:dyDescent="0.25">
      <c r="A534" s="27">
        <v>42835</v>
      </c>
      <c r="B534">
        <v>83.129997000000003</v>
      </c>
      <c r="C534">
        <v>228.88999899999999</v>
      </c>
      <c r="D534">
        <v>143.16999799999999</v>
      </c>
      <c r="E534">
        <v>907.03997800000002</v>
      </c>
      <c r="F534">
        <v>312.39001500000001</v>
      </c>
      <c r="H534">
        <f t="shared" si="44"/>
        <v>2.0784692944097818E-2</v>
      </c>
      <c r="I534">
        <f t="shared" si="44"/>
        <v>-8.083218111121547E-2</v>
      </c>
      <c r="J534">
        <f t="shared" si="44"/>
        <v>2.8120995054234064E-2</v>
      </c>
      <c r="K534">
        <f t="shared" si="44"/>
        <v>5.9564672966477543E-2</v>
      </c>
      <c r="L534">
        <f t="shared" si="44"/>
        <v>0.23823010917822687</v>
      </c>
      <c r="N534">
        <f t="shared" si="41"/>
        <v>5.4289031485421798E-4</v>
      </c>
      <c r="O534">
        <f t="shared" si="41"/>
        <v>8.01056471035793E-3</v>
      </c>
      <c r="P534">
        <f t="shared" si="41"/>
        <v>4.1385313647712495E-4</v>
      </c>
      <c r="Q534">
        <f t="shared" si="41"/>
        <v>5.295735216974117E-4</v>
      </c>
      <c r="R534">
        <f t="shared" si="41"/>
        <v>4.997248664581852E-2</v>
      </c>
    </row>
    <row r="535" spans="1:18" x14ac:dyDescent="0.25">
      <c r="A535" s="27">
        <v>42836</v>
      </c>
      <c r="B535">
        <v>82.839995999999999</v>
      </c>
      <c r="C535">
        <v>227.740005</v>
      </c>
      <c r="D535">
        <v>141.63000500000001</v>
      </c>
      <c r="E535">
        <v>902.35998500000005</v>
      </c>
      <c r="F535">
        <v>308.709991</v>
      </c>
      <c r="H535">
        <f t="shared" si="44"/>
        <v>2.258532267503844E-2</v>
      </c>
      <c r="I535">
        <f t="shared" si="44"/>
        <v>-8.4094430769356437E-2</v>
      </c>
      <c r="J535">
        <f t="shared" si="44"/>
        <v>1.8816034459082354E-2</v>
      </c>
      <c r="K535">
        <f t="shared" si="44"/>
        <v>5.6805103726415382E-2</v>
      </c>
      <c r="L535">
        <f t="shared" si="44"/>
        <v>0.17944271081819471</v>
      </c>
      <c r="N535">
        <f t="shared" si="41"/>
        <v>6.3004195207600638E-4</v>
      </c>
      <c r="O535">
        <f t="shared" si="41"/>
        <v>8.6051611429879722E-3</v>
      </c>
      <c r="P535">
        <f t="shared" si="41"/>
        <v>1.2184671741923292E-4</v>
      </c>
      <c r="Q535">
        <f t="shared" si="41"/>
        <v>4.1017976582357008E-4</v>
      </c>
      <c r="R535">
        <f t="shared" si="41"/>
        <v>2.7145155461358046E-2</v>
      </c>
    </row>
    <row r="536" spans="1:18" x14ac:dyDescent="0.25">
      <c r="A536" s="27">
        <v>42837</v>
      </c>
      <c r="B536">
        <v>82.970000999999996</v>
      </c>
      <c r="C536">
        <v>225.75</v>
      </c>
      <c r="D536">
        <v>141.800003</v>
      </c>
      <c r="E536">
        <v>896.22997999999995</v>
      </c>
      <c r="F536">
        <v>296.83999599999999</v>
      </c>
      <c r="H536">
        <f t="shared" si="44"/>
        <v>1.1759861464489827E-2</v>
      </c>
      <c r="I536">
        <f t="shared" si="44"/>
        <v>-8.9069055121100707E-2</v>
      </c>
      <c r="J536">
        <f t="shared" si="44"/>
        <v>9.4948346874599524E-3</v>
      </c>
      <c r="K536">
        <f t="shared" si="44"/>
        <v>4.9472711260838041E-2</v>
      </c>
      <c r="L536">
        <f t="shared" si="44"/>
        <v>0.14907107486283139</v>
      </c>
      <c r="N536">
        <f t="shared" si="41"/>
        <v>2.0378062918676845E-4</v>
      </c>
      <c r="O536">
        <f t="shared" si="41"/>
        <v>9.552840214756492E-3</v>
      </c>
      <c r="P536">
        <f t="shared" si="41"/>
        <v>2.9488455185391185E-6</v>
      </c>
      <c r="Q536">
        <f t="shared" si="41"/>
        <v>1.6693939208495156E-4</v>
      </c>
      <c r="R536">
        <f t="shared" si="41"/>
        <v>1.8059659684078092E-2</v>
      </c>
    </row>
    <row r="537" spans="1:18" x14ac:dyDescent="0.25">
      <c r="A537" s="27">
        <v>42838</v>
      </c>
      <c r="B537">
        <v>81.690002000000007</v>
      </c>
      <c r="C537">
        <v>223.320007</v>
      </c>
      <c r="D537">
        <v>141.050003</v>
      </c>
      <c r="E537">
        <v>884.669983</v>
      </c>
      <c r="F537">
        <v>304</v>
      </c>
      <c r="H537">
        <f t="shared" si="44"/>
        <v>-4.6409218050416619E-3</v>
      </c>
      <c r="I537">
        <f t="shared" si="44"/>
        <v>-0.10570970194274519</v>
      </c>
      <c r="J537">
        <f t="shared" si="44"/>
        <v>2.5555561122855603E-3</v>
      </c>
      <c r="K537">
        <f t="shared" si="44"/>
        <v>3.5962888669727792E-2</v>
      </c>
      <c r="L537">
        <f t="shared" si="44"/>
        <v>0.14849242195083512</v>
      </c>
      <c r="N537">
        <f t="shared" si="41"/>
        <v>4.5182093382567552E-6</v>
      </c>
      <c r="O537">
        <f t="shared" si="41"/>
        <v>1.3082619458311398E-2</v>
      </c>
      <c r="P537">
        <f t="shared" si="41"/>
        <v>2.7269892751543968E-5</v>
      </c>
      <c r="Q537">
        <f t="shared" si="41"/>
        <v>3.4729783990550214E-7</v>
      </c>
      <c r="R537">
        <f t="shared" si="41"/>
        <v>1.7904468552879124E-2</v>
      </c>
    </row>
    <row r="538" spans="1:18" x14ac:dyDescent="0.25">
      <c r="A538" s="27">
        <v>42842</v>
      </c>
      <c r="B538">
        <v>81.580001999999993</v>
      </c>
      <c r="C538">
        <v>226.259995</v>
      </c>
      <c r="D538">
        <v>141.83000200000001</v>
      </c>
      <c r="E538">
        <v>901.98999000000003</v>
      </c>
      <c r="F538">
        <v>301.44000199999999</v>
      </c>
      <c r="H538">
        <f t="shared" si="44"/>
        <v>-5.1350888590284034E-3</v>
      </c>
      <c r="I538">
        <f t="shared" si="44"/>
        <v>-7.5237543213979796E-2</v>
      </c>
      <c r="J538">
        <f t="shared" si="44"/>
        <v>1.3058144204335142E-2</v>
      </c>
      <c r="K538">
        <f t="shared" si="44"/>
        <v>5.6653114369333797E-2</v>
      </c>
      <c r="L538">
        <f t="shared" si="44"/>
        <v>0.14213671451784013</v>
      </c>
      <c r="N538">
        <f t="shared" si="41"/>
        <v>6.8632212947823486E-6</v>
      </c>
      <c r="O538">
        <f t="shared" si="41"/>
        <v>7.040404827627654E-3</v>
      </c>
      <c r="P538">
        <f t="shared" si="41"/>
        <v>2.7883995023312717E-5</v>
      </c>
      <c r="Q538">
        <f t="shared" si="41"/>
        <v>4.0404641753343987E-4</v>
      </c>
      <c r="R538">
        <f t="shared" si="41"/>
        <v>1.6243979904106327E-2</v>
      </c>
    </row>
    <row r="539" spans="1:18" x14ac:dyDescent="0.25">
      <c r="A539" s="27">
        <v>42843</v>
      </c>
      <c r="B539">
        <v>81.050003000000004</v>
      </c>
      <c r="C539">
        <v>215.58999600000001</v>
      </c>
      <c r="D539">
        <v>141.199997</v>
      </c>
      <c r="E539">
        <v>903.78002900000001</v>
      </c>
      <c r="F539">
        <v>300.25</v>
      </c>
      <c r="H539">
        <f t="shared" si="44"/>
        <v>-1.165296206837982E-2</v>
      </c>
      <c r="I539">
        <f t="shared" si="44"/>
        <v>-0.11613762993357257</v>
      </c>
      <c r="J539">
        <f t="shared" si="44"/>
        <v>-1.8397372791130833E-3</v>
      </c>
      <c r="K539">
        <f t="shared" si="44"/>
        <v>5.3183121719636024E-2</v>
      </c>
      <c r="L539">
        <f t="shared" si="44"/>
        <v>0.13657629770379354</v>
      </c>
      <c r="N539">
        <f t="shared" si="41"/>
        <v>8.3496615649472145E-5</v>
      </c>
      <c r="O539">
        <f t="shared" si="41"/>
        <v>1.5576838910033117E-2</v>
      </c>
      <c r="P539">
        <f t="shared" si="41"/>
        <v>9.2493453303637286E-5</v>
      </c>
      <c r="Q539">
        <f t="shared" si="41"/>
        <v>2.7658727515251797E-4</v>
      </c>
      <c r="R539">
        <f t="shared" si="41"/>
        <v>1.485752706521278E-2</v>
      </c>
    </row>
    <row r="540" spans="1:18" x14ac:dyDescent="0.25">
      <c r="A540" s="27">
        <v>42844</v>
      </c>
      <c r="B540">
        <v>80.489998</v>
      </c>
      <c r="C540">
        <v>214.08999600000001</v>
      </c>
      <c r="D540">
        <v>140.679993</v>
      </c>
      <c r="E540">
        <v>899.20001200000002</v>
      </c>
      <c r="F540">
        <v>305.51998900000001</v>
      </c>
      <c r="H540">
        <f t="shared" si="44"/>
        <v>-1.6511020722369082E-2</v>
      </c>
      <c r="I540">
        <f t="shared" si="44"/>
        <v>-8.4641984890800812E-2</v>
      </c>
      <c r="J540">
        <f t="shared" si="44"/>
        <v>5.9888745443577576E-3</v>
      </c>
      <c r="K540">
        <f t="shared" si="44"/>
        <v>6.4301300466025446E-2</v>
      </c>
      <c r="L540">
        <f t="shared" si="44"/>
        <v>0.19783800948064284</v>
      </c>
      <c r="N540">
        <f t="shared" si="41"/>
        <v>1.9587981190893091E-4</v>
      </c>
      <c r="O540">
        <f t="shared" si="41"/>
        <v>8.7070475880882889E-3</v>
      </c>
      <c r="P540">
        <f t="shared" si="41"/>
        <v>3.1995902681682111E-6</v>
      </c>
      <c r="Q540">
        <f t="shared" si="41"/>
        <v>7.7001210599587119E-4</v>
      </c>
      <c r="R540">
        <f t="shared" si="41"/>
        <v>3.3545082895864303E-2</v>
      </c>
    </row>
    <row r="541" spans="1:18" x14ac:dyDescent="0.25">
      <c r="A541" s="27">
        <v>42845</v>
      </c>
      <c r="B541">
        <v>81.010002</v>
      </c>
      <c r="C541">
        <v>218.05999800000001</v>
      </c>
      <c r="D541">
        <v>142.44000199999999</v>
      </c>
      <c r="E541">
        <v>902.05999799999995</v>
      </c>
      <c r="F541">
        <v>302.51001000000002</v>
      </c>
      <c r="H541">
        <f t="shared" si="44"/>
        <v>-9.2155223865238722E-3</v>
      </c>
      <c r="I541">
        <f t="shared" si="44"/>
        <v>-5.7950480107816761E-2</v>
      </c>
      <c r="J541">
        <f t="shared" si="44"/>
        <v>7.1867004167532941E-3</v>
      </c>
      <c r="K541">
        <f t="shared" si="44"/>
        <v>6.1729648832638893E-2</v>
      </c>
      <c r="L541">
        <f t="shared" si="44"/>
        <v>0.17081162736378369</v>
      </c>
      <c r="N541">
        <f t="shared" si="41"/>
        <v>4.4892794936367901E-5</v>
      </c>
      <c r="O541">
        <f t="shared" si="41"/>
        <v>4.438232013038005E-3</v>
      </c>
      <c r="P541">
        <f t="shared" si="41"/>
        <v>3.491793346071434E-7</v>
      </c>
      <c r="Q541">
        <f t="shared" si="41"/>
        <v>6.3390350266257346E-4</v>
      </c>
      <c r="R541">
        <f t="shared" si="41"/>
        <v>2.4375573225385791E-2</v>
      </c>
    </row>
    <row r="542" spans="1:18" x14ac:dyDescent="0.25">
      <c r="A542" s="27">
        <v>42846</v>
      </c>
      <c r="B542">
        <v>80.690002000000007</v>
      </c>
      <c r="C542">
        <v>216.86000100000001</v>
      </c>
      <c r="D542">
        <v>142.270004</v>
      </c>
      <c r="E542">
        <v>898.53002900000001</v>
      </c>
      <c r="F542">
        <v>305.60000600000001</v>
      </c>
      <c r="H542">
        <f t="shared" si="44"/>
        <v>-1.4395806633601538E-2</v>
      </c>
      <c r="I542">
        <f t="shared" si="44"/>
        <v>-6.7054229732958465E-2</v>
      </c>
      <c r="J542">
        <f t="shared" si="44"/>
        <v>9.5343494980430436E-3</v>
      </c>
      <c r="K542">
        <f t="shared" si="44"/>
        <v>5.8610884713219603E-2</v>
      </c>
      <c r="L542">
        <f t="shared" si="44"/>
        <v>0.18187665316918719</v>
      </c>
      <c r="N542">
        <f t="shared" si="41"/>
        <v>1.4114610967392061E-4</v>
      </c>
      <c r="O542">
        <f t="shared" si="41"/>
        <v>5.7340949106648217E-3</v>
      </c>
      <c r="P542">
        <f t="shared" si="41"/>
        <v>3.0861182076375368E-6</v>
      </c>
      <c r="Q542">
        <f t="shared" si="41"/>
        <v>4.8658519711985174E-4</v>
      </c>
      <c r="R542">
        <f t="shared" si="41"/>
        <v>2.7953101847707273E-2</v>
      </c>
    </row>
    <row r="543" spans="1:18" x14ac:dyDescent="0.25">
      <c r="A543" s="27">
        <v>42849</v>
      </c>
      <c r="B543">
        <v>81.110000999999997</v>
      </c>
      <c r="C543">
        <v>223.220001</v>
      </c>
      <c r="D543">
        <v>143.63999899999999</v>
      </c>
      <c r="E543">
        <v>907.40997300000004</v>
      </c>
      <c r="F543">
        <v>308.02999899999998</v>
      </c>
      <c r="H543">
        <f t="shared" si="44"/>
        <v>-1.4784035838404689E-3</v>
      </c>
      <c r="I543">
        <f t="shared" si="44"/>
        <v>-2.29844404654563E-2</v>
      </c>
      <c r="J543">
        <f t="shared" si="44"/>
        <v>2.1106735569518757E-2</v>
      </c>
      <c r="K543">
        <f t="shared" si="44"/>
        <v>7.0536115242397099E-2</v>
      </c>
      <c r="L543">
        <f t="shared" si="44"/>
        <v>0.15743495016353939</v>
      </c>
      <c r="N543">
        <f t="shared" si="41"/>
        <v>1.0751828221525323E-6</v>
      </c>
      <c r="O543">
        <f t="shared" si="41"/>
        <v>1.0019768235988691E-3</v>
      </c>
      <c r="P543">
        <f t="shared" si="41"/>
        <v>1.7766547117402954E-4</v>
      </c>
      <c r="Q543">
        <f t="shared" si="41"/>
        <v>1.1549059187703535E-3</v>
      </c>
      <c r="R543">
        <f t="shared" si="41"/>
        <v>2.0377593488004074E-2</v>
      </c>
    </row>
    <row r="544" spans="1:18" x14ac:dyDescent="0.25">
      <c r="A544" s="27">
        <v>42850</v>
      </c>
      <c r="B544">
        <v>81.730002999999996</v>
      </c>
      <c r="C544">
        <v>226.63000500000001</v>
      </c>
      <c r="D544">
        <v>144.529999</v>
      </c>
      <c r="E544">
        <v>907.61999500000002</v>
      </c>
      <c r="F544">
        <v>313.790009</v>
      </c>
      <c r="H544">
        <f t="shared" si="44"/>
        <v>5.8903470244186032E-3</v>
      </c>
      <c r="I544">
        <f t="shared" si="44"/>
        <v>5.0873082997898948E-3</v>
      </c>
      <c r="J544">
        <f t="shared" si="44"/>
        <v>2.5578591862623408E-2</v>
      </c>
      <c r="K544">
        <f t="shared" si="44"/>
        <v>6.9337617717405722E-2</v>
      </c>
      <c r="L544">
        <f t="shared" si="44"/>
        <v>0.14948755530877036</v>
      </c>
      <c r="N544">
        <f t="shared" si="41"/>
        <v>7.0655134104121762E-5</v>
      </c>
      <c r="O544">
        <f t="shared" si="41"/>
        <v>1.2832649255012849E-5</v>
      </c>
      <c r="P544">
        <f t="shared" si="41"/>
        <v>3.1687479865463004E-4</v>
      </c>
      <c r="Q544">
        <f t="shared" si="41"/>
        <v>1.0748830588015134E-3</v>
      </c>
      <c r="R544">
        <f t="shared" si="41"/>
        <v>1.8171771616734542E-2</v>
      </c>
    </row>
    <row r="545" spans="1:18" x14ac:dyDescent="0.25">
      <c r="A545" s="27">
        <v>42851</v>
      </c>
      <c r="B545">
        <v>81.400002000000001</v>
      </c>
      <c r="C545">
        <v>226.199997</v>
      </c>
      <c r="D545">
        <v>143.679993</v>
      </c>
      <c r="E545">
        <v>909.28997800000002</v>
      </c>
      <c r="F545">
        <v>310.17001299999998</v>
      </c>
      <c r="H545">
        <f t="shared" si="44"/>
        <v>-5.3907751889956512E-3</v>
      </c>
      <c r="I545">
        <f t="shared" si="44"/>
        <v>-1.3742472577517033E-2</v>
      </c>
      <c r="J545">
        <f t="shared" si="44"/>
        <v>-8.3491031474299112E-4</v>
      </c>
      <c r="K545">
        <f t="shared" si="44"/>
        <v>6.0393674864369057E-2</v>
      </c>
      <c r="L545">
        <f t="shared" si="44"/>
        <v>0.11147979615626449</v>
      </c>
      <c r="N545">
        <f t="shared" ref="N545:R595" si="45">(H545-H$759)^2</f>
        <v>8.2682781281237722E-6</v>
      </c>
      <c r="O545">
        <f t="shared" si="45"/>
        <v>5.0229996760712485E-4</v>
      </c>
      <c r="P545">
        <f t="shared" si="45"/>
        <v>7.4175581947639207E-5</v>
      </c>
      <c r="Q545">
        <f t="shared" si="45"/>
        <v>5.6841551931143702E-4</v>
      </c>
      <c r="R545">
        <f t="shared" si="45"/>
        <v>9.3692632228718174E-3</v>
      </c>
    </row>
    <row r="546" spans="1:18" x14ac:dyDescent="0.25">
      <c r="A546" s="27">
        <v>42852</v>
      </c>
      <c r="B546">
        <v>81.260002</v>
      </c>
      <c r="C546">
        <v>225.80999800000001</v>
      </c>
      <c r="D546">
        <v>143.78999300000001</v>
      </c>
      <c r="E546">
        <v>918.38000499999998</v>
      </c>
      <c r="F546">
        <v>308.63000499999998</v>
      </c>
      <c r="H546">
        <f t="shared" si="44"/>
        <v>-9.309168215532005E-3</v>
      </c>
      <c r="I546">
        <f t="shared" si="44"/>
        <v>-1.162342601975741E-2</v>
      </c>
      <c r="J546">
        <f t="shared" si="44"/>
        <v>-2.2923980290380768E-3</v>
      </c>
      <c r="K546">
        <f t="shared" si="44"/>
        <v>4.9164804394424576E-2</v>
      </c>
      <c r="L546">
        <f t="shared" si="44"/>
        <v>0.1067547393717861</v>
      </c>
      <c r="N546">
        <f t="shared" si="45"/>
        <v>4.6156457650555456E-5</v>
      </c>
      <c r="O546">
        <f t="shared" si="45"/>
        <v>4.1180597277503739E-4</v>
      </c>
      <c r="P546">
        <f t="shared" si="45"/>
        <v>1.0140515030412152E-4</v>
      </c>
      <c r="Q546">
        <f t="shared" si="45"/>
        <v>1.5907757567645595E-4</v>
      </c>
      <c r="R546">
        <f t="shared" si="45"/>
        <v>8.4768660712579852E-3</v>
      </c>
    </row>
    <row r="547" spans="1:18" x14ac:dyDescent="0.25">
      <c r="A547" s="27">
        <v>42853</v>
      </c>
      <c r="B547">
        <v>81.650002000000001</v>
      </c>
      <c r="C547">
        <v>223.800003</v>
      </c>
      <c r="D547">
        <v>143.64999399999999</v>
      </c>
      <c r="E547">
        <v>924.98999000000003</v>
      </c>
      <c r="F547">
        <v>314.07000699999998</v>
      </c>
      <c r="H547">
        <f t="shared" si="44"/>
        <v>-2.4797097741866402E-2</v>
      </c>
      <c r="I547">
        <f t="shared" si="44"/>
        <v>-3.2616833289410473E-2</v>
      </c>
      <c r="J547">
        <f t="shared" si="44"/>
        <v>-1.9472779827140406E-3</v>
      </c>
      <c r="K547">
        <f t="shared" si="44"/>
        <v>5.4028741534149084E-2</v>
      </c>
      <c r="L547">
        <f t="shared" si="44"/>
        <v>0.12228256401855356</v>
      </c>
      <c r="N547">
        <f t="shared" si="45"/>
        <v>4.9647789507811324E-4</v>
      </c>
      <c r="O547">
        <f t="shared" si="45"/>
        <v>1.7045676770577876E-3</v>
      </c>
      <c r="P547">
        <f t="shared" si="45"/>
        <v>9.4573531839087544E-5</v>
      </c>
      <c r="Q547">
        <f t="shared" si="45"/>
        <v>3.0542920755936663E-4</v>
      </c>
      <c r="R547">
        <f t="shared" si="45"/>
        <v>1.1577269864460582E-2</v>
      </c>
    </row>
    <row r="548" spans="1:18" x14ac:dyDescent="0.25">
      <c r="A548" s="27">
        <v>42856</v>
      </c>
      <c r="B548">
        <v>82.059997999999993</v>
      </c>
      <c r="C548">
        <v>224.85000600000001</v>
      </c>
      <c r="D548">
        <v>146.58000200000001</v>
      </c>
      <c r="E548">
        <v>948.22997999999995</v>
      </c>
      <c r="F548">
        <v>322.82998700000002</v>
      </c>
      <c r="H548">
        <f t="shared" si="44"/>
        <v>6.0944720603992551E-4</v>
      </c>
      <c r="I548">
        <f t="shared" si="44"/>
        <v>-2.1427640448048929E-2</v>
      </c>
      <c r="J548">
        <f t="shared" si="44"/>
        <v>2.0121943651955843E-2</v>
      </c>
      <c r="K548">
        <f t="shared" si="44"/>
        <v>6.7270846826188196E-2</v>
      </c>
      <c r="L548">
        <f t="shared" si="44"/>
        <v>0.1484262031986299</v>
      </c>
      <c r="N548">
        <f t="shared" si="45"/>
        <v>9.7641314225460077E-6</v>
      </c>
      <c r="O548">
        <f t="shared" si="45"/>
        <v>9.0584249991737564E-4</v>
      </c>
      <c r="P548">
        <f t="shared" si="45"/>
        <v>1.5238246470136038E-4</v>
      </c>
      <c r="Q548">
        <f t="shared" si="45"/>
        <v>9.4363474178519842E-4</v>
      </c>
      <c r="R548">
        <f t="shared" si="45"/>
        <v>1.7886751795792601E-2</v>
      </c>
    </row>
    <row r="549" spans="1:18" x14ac:dyDescent="0.25">
      <c r="A549" s="27">
        <v>42857</v>
      </c>
      <c r="B549">
        <v>82.050003000000004</v>
      </c>
      <c r="C549">
        <v>225.11999499999999</v>
      </c>
      <c r="D549">
        <v>147.509995</v>
      </c>
      <c r="E549">
        <v>946.94000200000005</v>
      </c>
      <c r="F549">
        <v>318.89001500000001</v>
      </c>
      <c r="H549">
        <f t="shared" ref="H549:L564" si="46">LN(B549/B529)</f>
        <v>-2.4368754244961531E-4</v>
      </c>
      <c r="I549">
        <f t="shared" si="46"/>
        <v>-1.6913775225464188E-2</v>
      </c>
      <c r="J549">
        <f t="shared" si="46"/>
        <v>2.6168163987797727E-2</v>
      </c>
      <c r="K549">
        <f t="shared" si="46"/>
        <v>6.0319069811274176E-2</v>
      </c>
      <c r="L549">
        <f t="shared" si="46"/>
        <v>6.6009367355363585E-2</v>
      </c>
      <c r="N549">
        <f t="shared" si="45"/>
        <v>5.16028591046267E-6</v>
      </c>
      <c r="O549">
        <f t="shared" si="45"/>
        <v>6.5450791262410587E-4</v>
      </c>
      <c r="P549">
        <f t="shared" si="45"/>
        <v>3.3821231417203778E-4</v>
      </c>
      <c r="Q549">
        <f t="shared" si="45"/>
        <v>5.6486369749459558E-4</v>
      </c>
      <c r="R549">
        <f t="shared" si="45"/>
        <v>2.6342069415327897E-3</v>
      </c>
    </row>
    <row r="550" spans="1:18" x14ac:dyDescent="0.25">
      <c r="A550" s="27">
        <v>42858</v>
      </c>
      <c r="B550">
        <v>82.699996999999996</v>
      </c>
      <c r="C550">
        <v>226.30999800000001</v>
      </c>
      <c r="D550">
        <v>147.05999800000001</v>
      </c>
      <c r="E550">
        <v>941.03002900000001</v>
      </c>
      <c r="F550">
        <v>311.01998900000001</v>
      </c>
      <c r="H550">
        <f t="shared" si="46"/>
        <v>3.9982363797658911E-3</v>
      </c>
      <c r="I550">
        <f t="shared" si="46"/>
        <v>-1.2950976922344253E-2</v>
      </c>
      <c r="J550">
        <f t="shared" si="46"/>
        <v>1.5694349372199264E-2</v>
      </c>
      <c r="K550">
        <f t="shared" si="46"/>
        <v>3.7020030669324265E-2</v>
      </c>
      <c r="L550">
        <f t="shared" si="46"/>
        <v>2.3816771861311172E-2</v>
      </c>
      <c r="N550">
        <f t="shared" si="45"/>
        <v>4.2426336106248461E-5</v>
      </c>
      <c r="O550">
        <f t="shared" si="45"/>
        <v>4.6744835320364382E-4</v>
      </c>
      <c r="P550">
        <f t="shared" si="45"/>
        <v>6.2674692633297589E-5</v>
      </c>
      <c r="Q550">
        <f t="shared" si="45"/>
        <v>2.1885759993010752E-7</v>
      </c>
      <c r="R550">
        <f t="shared" si="45"/>
        <v>8.3392149856162151E-5</v>
      </c>
    </row>
    <row r="551" spans="1:18" x14ac:dyDescent="0.25">
      <c r="A551" s="27">
        <v>42859</v>
      </c>
      <c r="B551">
        <v>81.639999000000003</v>
      </c>
      <c r="C551">
        <v>226.58999600000001</v>
      </c>
      <c r="D551">
        <v>146.529999</v>
      </c>
      <c r="E551">
        <v>937.53002900000001</v>
      </c>
      <c r="F551">
        <v>295.459991</v>
      </c>
      <c r="H551">
        <f t="shared" si="46"/>
        <v>-1.0842525795040444E-2</v>
      </c>
      <c r="I551">
        <f t="shared" si="46"/>
        <v>-4.7111061266945295E-3</v>
      </c>
      <c r="J551">
        <f t="shared" si="46"/>
        <v>1.7277972230751962E-2</v>
      </c>
      <c r="K551">
        <f t="shared" si="46"/>
        <v>3.059567882274283E-2</v>
      </c>
      <c r="L551">
        <f t="shared" si="46"/>
        <v>1.5580770926656041E-3</v>
      </c>
      <c r="N551">
        <f t="shared" si="45"/>
        <v>6.9342459403339481E-5</v>
      </c>
      <c r="O551">
        <f t="shared" si="45"/>
        <v>1.7904268173824897E-4</v>
      </c>
      <c r="P551">
        <f t="shared" si="45"/>
        <v>9.0256798928236228E-5</v>
      </c>
      <c r="Q551">
        <f t="shared" si="45"/>
        <v>3.5480245569167566E-5</v>
      </c>
      <c r="R551">
        <f t="shared" si="45"/>
        <v>1.7231194706534775E-4</v>
      </c>
    </row>
    <row r="552" spans="1:18" x14ac:dyDescent="0.25">
      <c r="A552" s="27">
        <v>42860</v>
      </c>
      <c r="B552">
        <v>82.019997000000004</v>
      </c>
      <c r="C552">
        <v>226.86999499999999</v>
      </c>
      <c r="D552">
        <v>148.96000699999999</v>
      </c>
      <c r="E552">
        <v>934.15002400000003</v>
      </c>
      <c r="F552">
        <v>308.35000600000001</v>
      </c>
      <c r="H552">
        <f t="shared" si="46"/>
        <v>-1.1998023172958821E-2</v>
      </c>
      <c r="I552">
        <f t="shared" si="46"/>
        <v>-7.7715656381534765E-3</v>
      </c>
      <c r="J552">
        <f t="shared" si="46"/>
        <v>3.6228436031062475E-2</v>
      </c>
      <c r="K552">
        <f t="shared" si="46"/>
        <v>3.915519460339105E-2</v>
      </c>
      <c r="L552">
        <f t="shared" si="46"/>
        <v>3.1795755499758341E-2</v>
      </c>
      <c r="N552">
        <f t="shared" si="45"/>
        <v>8.9921776816270619E-5</v>
      </c>
      <c r="O552">
        <f t="shared" si="45"/>
        <v>2.7031117223261128E-4</v>
      </c>
      <c r="P552">
        <f t="shared" si="45"/>
        <v>8.0944925153016655E-4</v>
      </c>
      <c r="Q552">
        <f t="shared" si="45"/>
        <v>6.7755367535918765E-6</v>
      </c>
      <c r="R552">
        <f t="shared" si="45"/>
        <v>2.9278337365808073E-4</v>
      </c>
    </row>
    <row r="553" spans="1:18" x14ac:dyDescent="0.25">
      <c r="A553" s="27">
        <v>42863</v>
      </c>
      <c r="B553">
        <v>82.889999000000003</v>
      </c>
      <c r="C553">
        <v>225.029999</v>
      </c>
      <c r="D553">
        <v>153.009995</v>
      </c>
      <c r="E553">
        <v>949.03997800000002</v>
      </c>
      <c r="F553">
        <v>307.19000199999999</v>
      </c>
      <c r="H553">
        <f t="shared" si="46"/>
        <v>1.5695384956474008E-3</v>
      </c>
      <c r="I553">
        <f t="shared" si="46"/>
        <v>-1.2585474347764624E-2</v>
      </c>
      <c r="J553">
        <f t="shared" si="46"/>
        <v>6.5283843396024818E-2</v>
      </c>
      <c r="K553">
        <f t="shared" si="46"/>
        <v>5.8761287510908498E-2</v>
      </c>
      <c r="L553">
        <f t="shared" si="46"/>
        <v>1.5252925288796423E-2</v>
      </c>
      <c r="N553">
        <f t="shared" si="45"/>
        <v>1.6686018378801084E-5</v>
      </c>
      <c r="O553">
        <f t="shared" si="45"/>
        <v>4.5177720906887272E-4</v>
      </c>
      <c r="P553">
        <f t="shared" si="45"/>
        <v>3.306966373439526E-3</v>
      </c>
      <c r="Q553">
        <f t="shared" si="45"/>
        <v>4.9324319135869645E-4</v>
      </c>
      <c r="R553">
        <f t="shared" si="45"/>
        <v>3.2271905002465058E-7</v>
      </c>
    </row>
    <row r="554" spans="1:18" x14ac:dyDescent="0.25">
      <c r="A554" s="27">
        <v>42864</v>
      </c>
      <c r="B554">
        <v>82.309997999999993</v>
      </c>
      <c r="C554">
        <v>223.759995</v>
      </c>
      <c r="D554">
        <v>153.990005</v>
      </c>
      <c r="E554">
        <v>952.82000700000003</v>
      </c>
      <c r="F554">
        <v>321.26001000000002</v>
      </c>
      <c r="H554">
        <f t="shared" si="46"/>
        <v>-9.913028768773223E-3</v>
      </c>
      <c r="I554">
        <f t="shared" si="46"/>
        <v>-2.2667507887312074E-2</v>
      </c>
      <c r="J554">
        <f t="shared" si="46"/>
        <v>7.2854976307132724E-2</v>
      </c>
      <c r="K554">
        <f t="shared" si="46"/>
        <v>4.9239489610189757E-2</v>
      </c>
      <c r="L554">
        <f t="shared" si="46"/>
        <v>2.799834003024022E-2</v>
      </c>
      <c r="N554">
        <f t="shared" si="45"/>
        <v>5.4726186575311784E-5</v>
      </c>
      <c r="O554">
        <f t="shared" si="45"/>
        <v>9.820128911110814E-4</v>
      </c>
      <c r="P554">
        <f t="shared" si="45"/>
        <v>4.2350630329008859E-3</v>
      </c>
      <c r="Q554">
        <f t="shared" si="45"/>
        <v>1.6096710245222279E-4</v>
      </c>
      <c r="R554">
        <f t="shared" si="45"/>
        <v>1.7724923980865141E-4</v>
      </c>
    </row>
    <row r="555" spans="1:18" x14ac:dyDescent="0.25">
      <c r="A555" s="27">
        <v>42865</v>
      </c>
      <c r="B555">
        <v>81.910004000000001</v>
      </c>
      <c r="C555">
        <v>224.88000500000001</v>
      </c>
      <c r="D555">
        <v>153.259995</v>
      </c>
      <c r="E555">
        <v>948.95001200000002</v>
      </c>
      <c r="F555">
        <v>325.22000100000002</v>
      </c>
      <c r="H555">
        <f t="shared" si="46"/>
        <v>-1.1289855879934267E-2</v>
      </c>
      <c r="I555">
        <f t="shared" si="46"/>
        <v>-1.263770050496283E-2</v>
      </c>
      <c r="J555">
        <f t="shared" si="46"/>
        <v>7.8917734388399607E-2</v>
      </c>
      <c r="K555">
        <f t="shared" si="46"/>
        <v>5.0342585931338786E-2</v>
      </c>
      <c r="L555">
        <f t="shared" si="46"/>
        <v>5.2099583732605967E-2</v>
      </c>
      <c r="N555">
        <f t="shared" si="45"/>
        <v>7.699258849441105E-5</v>
      </c>
      <c r="O555">
        <f t="shared" si="45"/>
        <v>4.5400007594938429E-4</v>
      </c>
      <c r="P555">
        <f t="shared" si="45"/>
        <v>5.0609166720829999E-3</v>
      </c>
      <c r="Q555">
        <f t="shared" si="45"/>
        <v>1.9017451022403887E-4</v>
      </c>
      <c r="R555">
        <f t="shared" si="45"/>
        <v>1.3998629270413818E-3</v>
      </c>
    </row>
    <row r="556" spans="1:18" x14ac:dyDescent="0.25">
      <c r="A556" s="27">
        <v>42866</v>
      </c>
      <c r="B556">
        <v>82.610000999999997</v>
      </c>
      <c r="C556">
        <v>224.759995</v>
      </c>
      <c r="D556">
        <v>153.949997</v>
      </c>
      <c r="E556">
        <v>947.61999500000002</v>
      </c>
      <c r="F556">
        <v>323.10000600000001</v>
      </c>
      <c r="H556">
        <f t="shared" si="46"/>
        <v>-4.3483580492571323E-3</v>
      </c>
      <c r="I556">
        <f t="shared" si="46"/>
        <v>-4.3950482990488112E-3</v>
      </c>
      <c r="J556">
        <f t="shared" si="46"/>
        <v>8.2210219629077264E-2</v>
      </c>
      <c r="K556">
        <f t="shared" si="46"/>
        <v>5.5756518590494485E-2</v>
      </c>
      <c r="L556">
        <f t="shared" si="46"/>
        <v>8.4768631773894779E-2</v>
      </c>
      <c r="N556">
        <f t="shared" si="45"/>
        <v>3.3600511741670403E-6</v>
      </c>
      <c r="O556">
        <f t="shared" si="45"/>
        <v>1.7068443498686182E-4</v>
      </c>
      <c r="P556">
        <f t="shared" si="45"/>
        <v>5.5402127213122791E-3</v>
      </c>
      <c r="Q556">
        <f t="shared" si="45"/>
        <v>3.6880552678333992E-4</v>
      </c>
      <c r="R556">
        <f t="shared" si="45"/>
        <v>4.9117376417518021E-3</v>
      </c>
    </row>
    <row r="557" spans="1:18" x14ac:dyDescent="0.25">
      <c r="A557" s="27">
        <v>42867</v>
      </c>
      <c r="B557">
        <v>82.550003000000004</v>
      </c>
      <c r="C557">
        <v>222.820007</v>
      </c>
      <c r="D557">
        <v>156.10000600000001</v>
      </c>
      <c r="E557">
        <v>961.34997599999997</v>
      </c>
      <c r="F557">
        <v>324.80999800000001</v>
      </c>
      <c r="H557">
        <f t="shared" si="46"/>
        <v>1.0472586871169108E-2</v>
      </c>
      <c r="I557">
        <f t="shared" si="46"/>
        <v>-2.2414497406518666E-3</v>
      </c>
      <c r="J557">
        <f t="shared" si="46"/>
        <v>0.10138240724122639</v>
      </c>
      <c r="K557">
        <f t="shared" si="46"/>
        <v>8.312384675519946E-2</v>
      </c>
      <c r="L557">
        <f t="shared" si="46"/>
        <v>6.6212688427249047E-2</v>
      </c>
      <c r="N557">
        <f t="shared" si="45"/>
        <v>1.686855641670209E-4</v>
      </c>
      <c r="O557">
        <f t="shared" si="45"/>
        <v>1.1905050518857727E-4</v>
      </c>
      <c r="P557">
        <f t="shared" si="45"/>
        <v>8.7618572430056257E-3</v>
      </c>
      <c r="Q557">
        <f t="shared" si="45"/>
        <v>2.1689174915470216E-3</v>
      </c>
      <c r="R557">
        <f t="shared" si="45"/>
        <v>2.655118996162424E-3</v>
      </c>
    </row>
    <row r="558" spans="1:18" x14ac:dyDescent="0.25">
      <c r="A558" s="27">
        <v>42870</v>
      </c>
      <c r="B558">
        <v>82.800003000000004</v>
      </c>
      <c r="C558">
        <v>225.11999499999999</v>
      </c>
      <c r="D558">
        <v>155.699997</v>
      </c>
      <c r="E558">
        <v>957.96997099999999</v>
      </c>
      <c r="F558">
        <v>315.88000499999998</v>
      </c>
      <c r="H558">
        <f t="shared" si="46"/>
        <v>1.4843939217872824E-2</v>
      </c>
      <c r="I558">
        <f t="shared" si="46"/>
        <v>-5.0511872441478421E-3</v>
      </c>
      <c r="J558">
        <f t="shared" si="46"/>
        <v>9.3301888164224633E-2</v>
      </c>
      <c r="K558">
        <f t="shared" si="46"/>
        <v>6.0213009528027751E-2</v>
      </c>
      <c r="L558">
        <f t="shared" si="46"/>
        <v>4.6791412435358067E-2</v>
      </c>
      <c r="N558">
        <f t="shared" si="45"/>
        <v>3.013436657700601E-4</v>
      </c>
      <c r="O558">
        <f t="shared" si="45"/>
        <v>1.8825937226509137E-4</v>
      </c>
      <c r="P558">
        <f t="shared" si="45"/>
        <v>7.3144014030412314E-3</v>
      </c>
      <c r="Q558">
        <f t="shared" si="45"/>
        <v>5.5983350618913372E-4</v>
      </c>
      <c r="R558">
        <f t="shared" si="45"/>
        <v>1.0308318892543573E-3</v>
      </c>
    </row>
    <row r="559" spans="1:18" x14ac:dyDescent="0.25">
      <c r="A559" s="27">
        <v>42871</v>
      </c>
      <c r="B559">
        <v>82.550003000000004</v>
      </c>
      <c r="C559">
        <v>225.60000600000001</v>
      </c>
      <c r="D559">
        <v>155.470001</v>
      </c>
      <c r="E559">
        <v>966.07000700000003</v>
      </c>
      <c r="F559">
        <v>317.01001000000002</v>
      </c>
      <c r="H559">
        <f t="shared" si="46"/>
        <v>1.8337921511874213E-2</v>
      </c>
      <c r="I559">
        <f t="shared" si="46"/>
        <v>4.5385109003468836E-2</v>
      </c>
      <c r="J559">
        <f t="shared" si="46"/>
        <v>9.6275489581075971E-2</v>
      </c>
      <c r="K559">
        <f t="shared" si="46"/>
        <v>6.6650302570880435E-2</v>
      </c>
      <c r="L559">
        <f t="shared" si="46"/>
        <v>5.4317889705701963E-2</v>
      </c>
      <c r="N559">
        <f t="shared" si="45"/>
        <v>4.348574234907876E-4</v>
      </c>
      <c r="O559">
        <f t="shared" si="45"/>
        <v>1.3480302880992019E-3</v>
      </c>
      <c r="P559">
        <f t="shared" si="45"/>
        <v>7.83187391171347E-3</v>
      </c>
      <c r="Q559">
        <f t="shared" si="45"/>
        <v>9.0589526784597217E-4</v>
      </c>
      <c r="R559">
        <f t="shared" si="45"/>
        <v>1.570778500233671E-3</v>
      </c>
    </row>
    <row r="560" spans="1:18" x14ac:dyDescent="0.25">
      <c r="A560" s="27">
        <v>42872</v>
      </c>
      <c r="B560">
        <v>81.989998</v>
      </c>
      <c r="C560">
        <v>213.720001</v>
      </c>
      <c r="D560">
        <v>150.25</v>
      </c>
      <c r="E560">
        <v>944.76000999999997</v>
      </c>
      <c r="F560">
        <v>306.10998499999999</v>
      </c>
      <c r="H560">
        <f t="shared" si="46"/>
        <v>1.8464335957032455E-2</v>
      </c>
      <c r="I560">
        <f t="shared" si="46"/>
        <v>-1.7297169063099057E-3</v>
      </c>
      <c r="J560">
        <f t="shared" si="46"/>
        <v>6.5812815567853275E-2</v>
      </c>
      <c r="K560">
        <f t="shared" si="46"/>
        <v>4.9425445084452527E-2</v>
      </c>
      <c r="L560">
        <f t="shared" si="46"/>
        <v>1.9292585650779934E-3</v>
      </c>
      <c r="N560">
        <f t="shared" si="45"/>
        <v>4.4014570444928452E-4</v>
      </c>
      <c r="O560">
        <f t="shared" si="45"/>
        <v>1.0814531437252872E-4</v>
      </c>
      <c r="P560">
        <f t="shared" si="45"/>
        <v>3.3680845746903638E-3</v>
      </c>
      <c r="Q560">
        <f t="shared" si="45"/>
        <v>1.6572022064961477E-4</v>
      </c>
      <c r="R560">
        <f t="shared" si="45"/>
        <v>1.6270489917718701E-4</v>
      </c>
    </row>
    <row r="561" spans="1:18" x14ac:dyDescent="0.25">
      <c r="A561" s="27">
        <v>42873</v>
      </c>
      <c r="B561">
        <v>81.75</v>
      </c>
      <c r="C561">
        <v>215.16000399999999</v>
      </c>
      <c r="D561">
        <v>152.53999300000001</v>
      </c>
      <c r="E561">
        <v>958.48999000000003</v>
      </c>
      <c r="F561">
        <v>313.05999800000001</v>
      </c>
      <c r="H561">
        <f t="shared" si="46"/>
        <v>9.0931812466530561E-3</v>
      </c>
      <c r="I561">
        <f t="shared" si="46"/>
        <v>-1.3388289110590425E-2</v>
      </c>
      <c r="J561">
        <f t="shared" si="46"/>
        <v>6.8505938395912153E-2</v>
      </c>
      <c r="K561">
        <f t="shared" si="46"/>
        <v>6.0678084549816477E-2</v>
      </c>
      <c r="L561">
        <f t="shared" si="46"/>
        <v>3.4280491239029966E-2</v>
      </c>
      <c r="N561">
        <f t="shared" si="45"/>
        <v>1.3475715753674385E-4</v>
      </c>
      <c r="O561">
        <f t="shared" si="45"/>
        <v>4.8654945867356844E-4</v>
      </c>
      <c r="P561">
        <f t="shared" si="45"/>
        <v>3.6879293354541544E-3</v>
      </c>
      <c r="Q561">
        <f t="shared" si="45"/>
        <v>5.8205789609003711E-4</v>
      </c>
      <c r="R561">
        <f t="shared" si="45"/>
        <v>3.8398948382868117E-4</v>
      </c>
    </row>
    <row r="562" spans="1:18" x14ac:dyDescent="0.25">
      <c r="A562" s="27">
        <v>42874</v>
      </c>
      <c r="B562">
        <v>81.93</v>
      </c>
      <c r="C562">
        <v>215.38999899999999</v>
      </c>
      <c r="D562">
        <v>153.05999800000001</v>
      </c>
      <c r="E562">
        <v>959.84002699999996</v>
      </c>
      <c r="F562">
        <v>310.82998700000002</v>
      </c>
      <c r="H562">
        <f t="shared" si="46"/>
        <v>1.5250547507089592E-2</v>
      </c>
      <c r="I562">
        <f t="shared" si="46"/>
        <v>-6.8016549087832742E-3</v>
      </c>
      <c r="J562">
        <f t="shared" si="46"/>
        <v>7.3103299536373526E-2</v>
      </c>
      <c r="K562">
        <f t="shared" si="46"/>
        <v>6.6006505111683114E-2</v>
      </c>
      <c r="L562">
        <f t="shared" si="46"/>
        <v>1.6969020182391249E-2</v>
      </c>
      <c r="N562">
        <f t="shared" si="45"/>
        <v>3.156258284243842E-4</v>
      </c>
      <c r="O562">
        <f t="shared" si="45"/>
        <v>2.39359017701778E-4</v>
      </c>
      <c r="P562">
        <f t="shared" si="45"/>
        <v>4.2674451386459852E-3</v>
      </c>
      <c r="Q562">
        <f t="shared" si="45"/>
        <v>8.6755559001088997E-4</v>
      </c>
      <c r="R562">
        <f t="shared" si="45"/>
        <v>5.2174716858749555E-6</v>
      </c>
    </row>
    <row r="563" spans="1:18" x14ac:dyDescent="0.25">
      <c r="A563" s="27">
        <v>42877</v>
      </c>
      <c r="B563">
        <v>82.290001000000004</v>
      </c>
      <c r="C563">
        <v>216.020004</v>
      </c>
      <c r="D563">
        <v>153.990005</v>
      </c>
      <c r="E563">
        <v>970.669983</v>
      </c>
      <c r="F563">
        <v>310.35000600000001</v>
      </c>
      <c r="H563">
        <f t="shared" si="46"/>
        <v>1.4443335358577232E-2</v>
      </c>
      <c r="I563">
        <f t="shared" si="46"/>
        <v>-3.2786822200322266E-2</v>
      </c>
      <c r="J563">
        <f t="shared" si="46"/>
        <v>6.9577535313928879E-2</v>
      </c>
      <c r="K563">
        <f t="shared" si="46"/>
        <v>6.7392179282580886E-2</v>
      </c>
      <c r="L563">
        <f t="shared" si="46"/>
        <v>7.5035346114577994E-3</v>
      </c>
      <c r="N563">
        <f t="shared" si="45"/>
        <v>2.8759578170528695E-4</v>
      </c>
      <c r="O563">
        <f t="shared" si="45"/>
        <v>1.7186330371389083E-3</v>
      </c>
      <c r="P563">
        <f t="shared" si="45"/>
        <v>3.8192302250713329E-3</v>
      </c>
      <c r="Q563">
        <f t="shared" si="45"/>
        <v>9.5110379904510419E-4</v>
      </c>
      <c r="R563">
        <f t="shared" si="45"/>
        <v>5.157117041071232E-5</v>
      </c>
    </row>
    <row r="564" spans="1:18" x14ac:dyDescent="0.25">
      <c r="A564" s="27">
        <v>42878</v>
      </c>
      <c r="B564">
        <v>82.580001999999993</v>
      </c>
      <c r="C564">
        <v>219.63999899999999</v>
      </c>
      <c r="D564">
        <v>153.800003</v>
      </c>
      <c r="E564">
        <v>971.53997800000002</v>
      </c>
      <c r="F564">
        <v>303.85998499999999</v>
      </c>
      <c r="H564">
        <f t="shared" si="46"/>
        <v>1.0346376442617601E-2</v>
      </c>
      <c r="I564">
        <f t="shared" si="46"/>
        <v>-3.1328915915464273E-2</v>
      </c>
      <c r="J564">
        <f t="shared" si="46"/>
        <v>6.2165985035623442E-2</v>
      </c>
      <c r="K564">
        <f t="shared" si="46"/>
        <v>6.805663547530999E-2</v>
      </c>
      <c r="L564">
        <f t="shared" si="46"/>
        <v>-3.215698139049171E-2</v>
      </c>
      <c r="N564">
        <f t="shared" si="45"/>
        <v>1.6542307621677328E-4</v>
      </c>
      <c r="O564">
        <f t="shared" si="45"/>
        <v>1.599879437903573E-3</v>
      </c>
      <c r="P564">
        <f t="shared" si="45"/>
        <v>2.9580948604890065E-3</v>
      </c>
      <c r="Q564">
        <f t="shared" si="45"/>
        <v>9.9252892024260966E-4</v>
      </c>
      <c r="R564">
        <f t="shared" si="45"/>
        <v>2.1941563833361272E-3</v>
      </c>
    </row>
    <row r="565" spans="1:18" x14ac:dyDescent="0.25">
      <c r="A565" s="27">
        <v>42879</v>
      </c>
      <c r="B565">
        <v>82.290001000000004</v>
      </c>
      <c r="C565">
        <v>223.83000200000001</v>
      </c>
      <c r="D565">
        <v>153.33999600000001</v>
      </c>
      <c r="E565">
        <v>980.34997599999997</v>
      </c>
      <c r="F565">
        <v>310.22000100000002</v>
      </c>
      <c r="H565">
        <f t="shared" ref="H565:L580" si="47">LN(B565/B545)</f>
        <v>1.0874308191247467E-2</v>
      </c>
      <c r="I565">
        <f t="shared" si="47"/>
        <v>-1.053270633253516E-2</v>
      </c>
      <c r="J565">
        <f t="shared" si="47"/>
        <v>6.5069096210413971E-2</v>
      </c>
      <c r="K565">
        <f t="shared" si="47"/>
        <v>7.5245575274266729E-2</v>
      </c>
      <c r="L565">
        <f t="shared" si="47"/>
        <v>1.6115024091361451E-4</v>
      </c>
      <c r="N565">
        <f t="shared" si="45"/>
        <v>1.7928197740135006E-4</v>
      </c>
      <c r="O565">
        <f t="shared" si="45"/>
        <v>3.6872768633279892E-4</v>
      </c>
      <c r="P565">
        <f t="shared" si="45"/>
        <v>3.2823138881289157E-3</v>
      </c>
      <c r="Q565">
        <f t="shared" si="45"/>
        <v>1.4971766338017175E-3</v>
      </c>
      <c r="R565">
        <f t="shared" si="45"/>
        <v>2.1093761139583895E-4</v>
      </c>
    </row>
    <row r="566" spans="1:18" x14ac:dyDescent="0.25">
      <c r="A566" s="27">
        <v>42880</v>
      </c>
      <c r="B566">
        <v>81.75</v>
      </c>
      <c r="C566">
        <v>222.470001</v>
      </c>
      <c r="D566">
        <v>153.86999499999999</v>
      </c>
      <c r="E566">
        <v>993.38000499999998</v>
      </c>
      <c r="F566">
        <v>316.82998700000002</v>
      </c>
      <c r="H566">
        <f t="shared" si="47"/>
        <v>6.0118946054270282E-3</v>
      </c>
      <c r="I566">
        <f t="shared" si="47"/>
        <v>-1.4901663307516371E-2</v>
      </c>
      <c r="J566">
        <f t="shared" si="47"/>
        <v>6.775420441678022E-2</v>
      </c>
      <c r="K566">
        <f t="shared" si="47"/>
        <v>7.8502020857848714E-2</v>
      </c>
      <c r="L566">
        <f t="shared" si="47"/>
        <v>2.6222146769235996E-2</v>
      </c>
      <c r="N566">
        <f t="shared" si="45"/>
        <v>7.2713283401563034E-5</v>
      </c>
      <c r="O566">
        <f t="shared" si="45"/>
        <v>5.5560337104614086E-4</v>
      </c>
      <c r="P566">
        <f t="shared" si="45"/>
        <v>3.5971913501413569E-3</v>
      </c>
      <c r="Q566">
        <f t="shared" si="45"/>
        <v>1.7597867584565401E-3</v>
      </c>
      <c r="R566">
        <f t="shared" si="45"/>
        <v>1.3310941001055444E-4</v>
      </c>
    </row>
    <row r="567" spans="1:18" x14ac:dyDescent="0.25">
      <c r="A567" s="27">
        <v>42881</v>
      </c>
      <c r="B567">
        <v>81.550003000000004</v>
      </c>
      <c r="C567">
        <v>223.529999</v>
      </c>
      <c r="D567">
        <v>153.61000100000001</v>
      </c>
      <c r="E567">
        <v>995.78002900000001</v>
      </c>
      <c r="F567">
        <v>325.14001500000001</v>
      </c>
      <c r="H567">
        <f t="shared" si="47"/>
        <v>-1.2254780569993021E-3</v>
      </c>
      <c r="I567">
        <f t="shared" si="47"/>
        <v>-1.2071805225771712E-3</v>
      </c>
      <c r="J567">
        <f t="shared" si="47"/>
        <v>6.7037185613935985E-2</v>
      </c>
      <c r="K567">
        <f t="shared" si="47"/>
        <v>7.3743462942749846E-2</v>
      </c>
      <c r="L567">
        <f t="shared" si="47"/>
        <v>3.4639991652651948E-2</v>
      </c>
      <c r="N567">
        <f t="shared" si="45"/>
        <v>1.6636762759861588E-6</v>
      </c>
      <c r="O567">
        <f t="shared" si="45"/>
        <v>9.7550339751209398E-5</v>
      </c>
      <c r="P567">
        <f t="shared" si="45"/>
        <v>3.511696780558766E-3</v>
      </c>
      <c r="Q567">
        <f t="shared" si="45"/>
        <v>1.3831894084419352E-3</v>
      </c>
      <c r="R567">
        <f t="shared" si="45"/>
        <v>3.9820801265954859E-4</v>
      </c>
    </row>
    <row r="568" spans="1:18" x14ac:dyDescent="0.25">
      <c r="A568" s="27">
        <v>42885</v>
      </c>
      <c r="B568">
        <v>81.099997999999999</v>
      </c>
      <c r="C568">
        <v>218.41999799999999</v>
      </c>
      <c r="D568">
        <v>153.66999799999999</v>
      </c>
      <c r="E568">
        <v>996.70001200000002</v>
      </c>
      <c r="F568">
        <v>335.10000600000001</v>
      </c>
      <c r="H568">
        <f t="shared" si="47"/>
        <v>-1.1767726181174732E-2</v>
      </c>
      <c r="I568">
        <f t="shared" si="47"/>
        <v>-2.90137342882608E-2</v>
      </c>
      <c r="J568">
        <f t="shared" si="47"/>
        <v>4.7236064910208396E-2</v>
      </c>
      <c r="K568">
        <f t="shared" si="47"/>
        <v>4.9852766242804464E-2</v>
      </c>
      <c r="L568">
        <f t="shared" si="47"/>
        <v>3.7303184036829931E-2</v>
      </c>
      <c r="N568">
        <f t="shared" si="45"/>
        <v>8.5607134641309978E-5</v>
      </c>
      <c r="O568">
        <f t="shared" si="45"/>
        <v>1.4200319519044576E-3</v>
      </c>
      <c r="P568">
        <f t="shared" si="45"/>
        <v>1.5569693167326289E-3</v>
      </c>
      <c r="Q568">
        <f t="shared" si="45"/>
        <v>1.7690483677627978E-4</v>
      </c>
      <c r="R568">
        <f t="shared" si="45"/>
        <v>5.115894134967E-4</v>
      </c>
    </row>
    <row r="569" spans="1:18" x14ac:dyDescent="0.25">
      <c r="A569" s="27">
        <v>42886</v>
      </c>
      <c r="B569">
        <v>80.5</v>
      </c>
      <c r="C569">
        <v>211.259995</v>
      </c>
      <c r="D569">
        <v>152.759995</v>
      </c>
      <c r="E569">
        <v>994.61999500000002</v>
      </c>
      <c r="F569">
        <v>341.01001000000002</v>
      </c>
      <c r="H569">
        <f t="shared" si="47"/>
        <v>-1.9071669674652885E-2</v>
      </c>
      <c r="I569">
        <f t="shared" si="47"/>
        <v>-6.3543992428204812E-2</v>
      </c>
      <c r="J569">
        <f t="shared" si="47"/>
        <v>3.4972093430283395E-2</v>
      </c>
      <c r="K569">
        <f t="shared" si="47"/>
        <v>4.9125014319385686E-2</v>
      </c>
      <c r="L569">
        <f t="shared" si="47"/>
        <v>6.7065568921284485E-2</v>
      </c>
      <c r="N569">
        <f t="shared" si="45"/>
        <v>2.7411291943657908E-4</v>
      </c>
      <c r="O569">
        <f t="shared" si="45"/>
        <v>5.2147996138863385E-3</v>
      </c>
      <c r="P569">
        <f t="shared" si="45"/>
        <v>7.3953968977405406E-4</v>
      </c>
      <c r="Q569">
        <f t="shared" si="45"/>
        <v>1.580754466508633E-4</v>
      </c>
      <c r="R569">
        <f t="shared" si="45"/>
        <v>2.7437405921755288E-3</v>
      </c>
    </row>
    <row r="570" spans="1:18" x14ac:dyDescent="0.25">
      <c r="A570" s="27">
        <v>42887</v>
      </c>
      <c r="B570">
        <v>80.699996999999996</v>
      </c>
      <c r="C570">
        <v>215.009995</v>
      </c>
      <c r="D570">
        <v>153.179993</v>
      </c>
      <c r="E570">
        <v>995.95001200000002</v>
      </c>
      <c r="F570">
        <v>340.36999500000002</v>
      </c>
      <c r="H570">
        <f t="shared" si="47"/>
        <v>-2.4481027652768491E-2</v>
      </c>
      <c r="I570">
        <f t="shared" si="47"/>
        <v>-5.1221216536014656E-2</v>
      </c>
      <c r="J570">
        <f t="shared" si="47"/>
        <v>4.0773001615389708E-2</v>
      </c>
      <c r="K570">
        <f t="shared" si="47"/>
        <v>5.6722016697909661E-2</v>
      </c>
      <c r="L570">
        <f t="shared" si="47"/>
        <v>9.0176063089942957E-2</v>
      </c>
      <c r="N570">
        <f t="shared" si="45"/>
        <v>4.8249258451566048E-4</v>
      </c>
      <c r="O570">
        <f t="shared" si="45"/>
        <v>3.5869071539598222E-3</v>
      </c>
      <c r="P570">
        <f t="shared" si="45"/>
        <v>1.0886955775487454E-3</v>
      </c>
      <c r="Q570">
        <f t="shared" si="45"/>
        <v>4.0682116350871018E-4</v>
      </c>
      <c r="R570">
        <f t="shared" si="45"/>
        <v>5.6989245183956096E-3</v>
      </c>
    </row>
    <row r="571" spans="1:18" x14ac:dyDescent="0.25">
      <c r="A571" s="27">
        <v>42888</v>
      </c>
      <c r="B571">
        <v>79.5</v>
      </c>
      <c r="C571">
        <v>213.30999800000001</v>
      </c>
      <c r="D571">
        <v>155.449997</v>
      </c>
      <c r="E571">
        <v>1006.72998</v>
      </c>
      <c r="F571">
        <v>339.85000600000001</v>
      </c>
      <c r="H571">
        <f t="shared" si="47"/>
        <v>-2.6562304032460158E-2</v>
      </c>
      <c r="I571">
        <f t="shared" si="47"/>
        <v>-6.0395702012735593E-2</v>
      </c>
      <c r="J571">
        <f t="shared" si="47"/>
        <v>5.9093938380559943E-2</v>
      </c>
      <c r="K571">
        <f t="shared" si="47"/>
        <v>7.1213925497873559E-2</v>
      </c>
      <c r="L571">
        <f t="shared" si="47"/>
        <v>0.13997092801500924</v>
      </c>
      <c r="N571">
        <f t="shared" si="45"/>
        <v>5.7825773864225076E-4</v>
      </c>
      <c r="O571">
        <f t="shared" si="45"/>
        <v>4.7700127692426753E-3</v>
      </c>
      <c r="P571">
        <f t="shared" si="45"/>
        <v>2.6333651069637082E-3</v>
      </c>
      <c r="Q571">
        <f t="shared" si="45"/>
        <v>1.2014346265609044E-3</v>
      </c>
      <c r="R571">
        <f t="shared" si="45"/>
        <v>1.5696603443134879E-2</v>
      </c>
    </row>
    <row r="572" spans="1:18" x14ac:dyDescent="0.25">
      <c r="A572" s="27">
        <v>42891</v>
      </c>
      <c r="B572">
        <v>80.120002999999997</v>
      </c>
      <c r="C572">
        <v>213.990005</v>
      </c>
      <c r="D572">
        <v>153.929993</v>
      </c>
      <c r="E572">
        <v>1011.340027</v>
      </c>
      <c r="F572">
        <v>347.32000699999998</v>
      </c>
      <c r="H572">
        <f t="shared" si="47"/>
        <v>-2.3437535146016791E-2</v>
      </c>
      <c r="I572">
        <f t="shared" si="47"/>
        <v>-5.8447835846081896E-2</v>
      </c>
      <c r="J572">
        <f t="shared" si="47"/>
        <v>3.2820047625528981E-2</v>
      </c>
      <c r="K572">
        <f t="shared" si="47"/>
        <v>7.9394439276053635E-2</v>
      </c>
      <c r="L572">
        <f t="shared" si="47"/>
        <v>0.11901104445085944</v>
      </c>
      <c r="N572">
        <f t="shared" si="45"/>
        <v>4.3773934553161561E-4</v>
      </c>
      <c r="O572">
        <f t="shared" si="45"/>
        <v>4.5047471111704191E-3</v>
      </c>
      <c r="P572">
        <f t="shared" si="45"/>
        <v>6.271234618970055E-4</v>
      </c>
      <c r="Q572">
        <f t="shared" si="45"/>
        <v>1.835456739500452E-3</v>
      </c>
      <c r="R572">
        <f t="shared" si="45"/>
        <v>1.0883956596237246E-2</v>
      </c>
    </row>
    <row r="573" spans="1:18" x14ac:dyDescent="0.25">
      <c r="A573" s="27">
        <v>42892</v>
      </c>
      <c r="B573">
        <v>81.209998999999996</v>
      </c>
      <c r="C573">
        <v>214.529999</v>
      </c>
      <c r="D573">
        <v>154.449997</v>
      </c>
      <c r="E573">
        <v>1003</v>
      </c>
      <c r="F573">
        <v>352.85000600000001</v>
      </c>
      <c r="H573">
        <f t="shared" si="47"/>
        <v>-2.0476035558688408E-2</v>
      </c>
      <c r="I573">
        <f t="shared" si="47"/>
        <v>-4.7784138138741099E-2</v>
      </c>
      <c r="J573">
        <f t="shared" si="47"/>
        <v>9.3671538847098553E-3</v>
      </c>
      <c r="K573">
        <f t="shared" si="47"/>
        <v>5.5299863790408035E-2</v>
      </c>
      <c r="L573">
        <f t="shared" si="47"/>
        <v>0.13857659928025021</v>
      </c>
      <c r="N573">
        <f t="shared" si="45"/>
        <v>3.2258752564653812E-4</v>
      </c>
      <c r="O573">
        <f t="shared" si="45"/>
        <v>3.1870219563465995E-3</v>
      </c>
      <c r="P573">
        <f t="shared" si="45"/>
        <v>2.5266357761129779E-6</v>
      </c>
      <c r="Q573">
        <f t="shared" si="45"/>
        <v>3.5147457960204252E-4</v>
      </c>
      <c r="R573">
        <f t="shared" si="45"/>
        <v>1.5349167615114928E-2</v>
      </c>
    </row>
    <row r="574" spans="1:18" x14ac:dyDescent="0.25">
      <c r="A574" s="27">
        <v>42893</v>
      </c>
      <c r="B574">
        <v>80.910004000000001</v>
      </c>
      <c r="C574">
        <v>215.779999</v>
      </c>
      <c r="D574">
        <v>155.36999499999999</v>
      </c>
      <c r="E574">
        <v>1010.070007</v>
      </c>
      <c r="F574">
        <v>359.64999399999999</v>
      </c>
      <c r="H574">
        <f t="shared" si="47"/>
        <v>-1.7155107428774234E-2</v>
      </c>
      <c r="I574">
        <f t="shared" si="47"/>
        <v>-3.6314661059489724E-2</v>
      </c>
      <c r="J574">
        <f t="shared" si="47"/>
        <v>8.921639212702533E-3</v>
      </c>
      <c r="K574">
        <f t="shared" si="47"/>
        <v>5.8348905363132295E-2</v>
      </c>
      <c r="L574">
        <f t="shared" si="47"/>
        <v>0.11288052437342357</v>
      </c>
      <c r="N574">
        <f t="shared" si="45"/>
        <v>2.1432355712916836E-4</v>
      </c>
      <c r="O574">
        <f t="shared" si="45"/>
        <v>2.02358167648652E-3</v>
      </c>
      <c r="P574">
        <f t="shared" si="45"/>
        <v>1.3087927739944631E-6</v>
      </c>
      <c r="Q574">
        <f t="shared" si="45"/>
        <v>4.7509599497349409E-4</v>
      </c>
      <c r="R574">
        <f t="shared" si="45"/>
        <v>9.6423921105936554E-3</v>
      </c>
    </row>
    <row r="575" spans="1:18" x14ac:dyDescent="0.25">
      <c r="A575" s="27">
        <v>42894</v>
      </c>
      <c r="B575">
        <v>80.620002999999997</v>
      </c>
      <c r="C575">
        <v>218.759995</v>
      </c>
      <c r="D575">
        <v>154.990005</v>
      </c>
      <c r="E575">
        <v>1010.27002</v>
      </c>
      <c r="F575">
        <v>370</v>
      </c>
      <c r="H575">
        <f t="shared" si="47"/>
        <v>-1.5874337460966698E-2</v>
      </c>
      <c r="I575">
        <f t="shared" si="47"/>
        <v>-2.7591733209882913E-2</v>
      </c>
      <c r="J575">
        <f t="shared" si="47"/>
        <v>1.1224838051145394E-2</v>
      </c>
      <c r="K575">
        <f t="shared" si="47"/>
        <v>6.2616797810757921E-2</v>
      </c>
      <c r="L575">
        <f t="shared" si="47"/>
        <v>0.12900112616585208</v>
      </c>
      <c r="N575">
        <f t="shared" si="45"/>
        <v>1.784635128421764E-4</v>
      </c>
      <c r="O575">
        <f t="shared" si="45"/>
        <v>1.3148826203087025E-3</v>
      </c>
      <c r="P575">
        <f t="shared" si="45"/>
        <v>1.1883350906787739E-5</v>
      </c>
      <c r="Q575">
        <f t="shared" si="45"/>
        <v>6.7936281693124843E-4</v>
      </c>
      <c r="R575">
        <f t="shared" si="45"/>
        <v>1.3068212911416683E-2</v>
      </c>
    </row>
    <row r="576" spans="1:18" x14ac:dyDescent="0.25">
      <c r="A576" s="27">
        <v>42895</v>
      </c>
      <c r="B576">
        <v>82.129997000000003</v>
      </c>
      <c r="C576">
        <v>222.44000199999999</v>
      </c>
      <c r="D576">
        <v>148.979996</v>
      </c>
      <c r="E576">
        <v>978.30999799999995</v>
      </c>
      <c r="F576">
        <v>357.32000699999998</v>
      </c>
      <c r="H576">
        <f t="shared" si="47"/>
        <v>-5.8274294548420437E-3</v>
      </c>
      <c r="I576">
        <f t="shared" si="47"/>
        <v>-1.0375732687494164E-2</v>
      </c>
      <c r="J576">
        <f t="shared" si="47"/>
        <v>-3.281581298477438E-2</v>
      </c>
      <c r="K576">
        <f t="shared" si="47"/>
        <v>3.1873018442743803E-2</v>
      </c>
      <c r="L576">
        <f t="shared" si="47"/>
        <v>0.10066986702336675</v>
      </c>
      <c r="N576">
        <f t="shared" si="45"/>
        <v>1.0970110028713935E-5</v>
      </c>
      <c r="O576">
        <f t="shared" si="45"/>
        <v>3.6272382223300067E-4</v>
      </c>
      <c r="P576">
        <f t="shared" si="45"/>
        <v>1.6478263467749868E-3</v>
      </c>
      <c r="Q576">
        <f t="shared" si="45"/>
        <v>2.1894819413699912E-5</v>
      </c>
      <c r="R576">
        <f t="shared" si="45"/>
        <v>7.3934245929019116E-3</v>
      </c>
    </row>
    <row r="577" spans="1:18" x14ac:dyDescent="0.25">
      <c r="A577" s="27">
        <v>42898</v>
      </c>
      <c r="B577">
        <v>82.93</v>
      </c>
      <c r="C577">
        <v>221.91000399999999</v>
      </c>
      <c r="D577">
        <v>145.41999799999999</v>
      </c>
      <c r="E577">
        <v>964.90997300000004</v>
      </c>
      <c r="F577">
        <v>359.01001000000002</v>
      </c>
      <c r="H577">
        <f t="shared" si="47"/>
        <v>4.5926717553648111E-3</v>
      </c>
      <c r="I577">
        <f t="shared" si="47"/>
        <v>-4.0923897534510256E-3</v>
      </c>
      <c r="J577">
        <f t="shared" si="47"/>
        <v>-7.0870772489640896E-2</v>
      </c>
      <c r="K577">
        <f t="shared" si="47"/>
        <v>3.696283105563955E-3</v>
      </c>
      <c r="L577">
        <f t="shared" si="47"/>
        <v>0.1001098812744409</v>
      </c>
      <c r="N577">
        <f t="shared" si="45"/>
        <v>5.0523458831972048E-5</v>
      </c>
      <c r="O577">
        <f t="shared" si="45"/>
        <v>1.6286779618038158E-4</v>
      </c>
      <c r="P577">
        <f t="shared" si="45"/>
        <v>6.18556876021096E-3</v>
      </c>
      <c r="Q577">
        <f t="shared" si="45"/>
        <v>1.0795118322733004E-3</v>
      </c>
      <c r="R577">
        <f t="shared" si="45"/>
        <v>7.2974373992517475E-3</v>
      </c>
    </row>
    <row r="578" spans="1:18" x14ac:dyDescent="0.25">
      <c r="A578" s="27">
        <v>42899</v>
      </c>
      <c r="B578">
        <v>82.959998999999996</v>
      </c>
      <c r="C578">
        <v>224.199997</v>
      </c>
      <c r="D578">
        <v>146.58999600000001</v>
      </c>
      <c r="E578">
        <v>980.78997800000002</v>
      </c>
      <c r="F578">
        <v>375.95001200000002</v>
      </c>
      <c r="H578">
        <f t="shared" si="47"/>
        <v>1.9304542441723044E-3</v>
      </c>
      <c r="I578">
        <f t="shared" si="47"/>
        <v>-4.0950738985524437E-3</v>
      </c>
      <c r="J578">
        <f t="shared" si="47"/>
        <v>-6.0291512557181223E-2</v>
      </c>
      <c r="K578">
        <f t="shared" si="47"/>
        <v>2.354191497241017E-2</v>
      </c>
      <c r="L578">
        <f t="shared" si="47"/>
        <v>0.17409377728499789</v>
      </c>
      <c r="N578">
        <f t="shared" si="45"/>
        <v>1.9764853613100881E-5</v>
      </c>
      <c r="O578">
        <f t="shared" si="45"/>
        <v>1.6293631332626871E-4</v>
      </c>
      <c r="P578">
        <f t="shared" si="45"/>
        <v>4.6334060445988902E-3</v>
      </c>
      <c r="Q578">
        <f t="shared" si="45"/>
        <v>1.6926773717849765E-4</v>
      </c>
      <c r="R578">
        <f t="shared" si="45"/>
        <v>2.5411208768520568E-2</v>
      </c>
    </row>
    <row r="579" spans="1:18" x14ac:dyDescent="0.25">
      <c r="A579" s="27">
        <v>42900</v>
      </c>
      <c r="B579">
        <v>82.07</v>
      </c>
      <c r="C579">
        <v>226.509995</v>
      </c>
      <c r="D579">
        <v>145.16000399999999</v>
      </c>
      <c r="E579">
        <v>976.46997099999999</v>
      </c>
      <c r="F579">
        <v>380.66000400000001</v>
      </c>
      <c r="H579">
        <f t="shared" si="47"/>
        <v>-5.8316650661273776E-3</v>
      </c>
      <c r="I579">
        <f t="shared" si="47"/>
        <v>4.0255257651474041E-3</v>
      </c>
      <c r="J579">
        <f t="shared" si="47"/>
        <v>-6.8616183493088845E-2</v>
      </c>
      <c r="K579">
        <f t="shared" si="47"/>
        <v>1.0707695578671272E-2</v>
      </c>
      <c r="L579">
        <f t="shared" si="47"/>
        <v>0.18297324810190801</v>
      </c>
      <c r="N579">
        <f t="shared" si="45"/>
        <v>1.0998185637903563E-5</v>
      </c>
      <c r="O579">
        <f t="shared" si="45"/>
        <v>2.1567212150023784E-5</v>
      </c>
      <c r="P579">
        <f t="shared" si="45"/>
        <v>5.8360123564022027E-3</v>
      </c>
      <c r="Q579">
        <f t="shared" si="45"/>
        <v>6.6793884715633768E-4</v>
      </c>
      <c r="R579">
        <f t="shared" si="45"/>
        <v>2.8320987754819123E-2</v>
      </c>
    </row>
    <row r="580" spans="1:18" x14ac:dyDescent="0.25">
      <c r="A580" s="27">
        <v>42901</v>
      </c>
      <c r="B580">
        <v>82.260002</v>
      </c>
      <c r="C580">
        <v>223.229996</v>
      </c>
      <c r="D580">
        <v>144.28999300000001</v>
      </c>
      <c r="E580">
        <v>964.169983</v>
      </c>
      <c r="F580">
        <v>375.33999599999999</v>
      </c>
      <c r="H580">
        <f t="shared" si="47"/>
        <v>3.2877229005638395E-3</v>
      </c>
      <c r="I580">
        <f t="shared" si="47"/>
        <v>4.3535860389951039E-2</v>
      </c>
      <c r="J580">
        <f t="shared" si="47"/>
        <v>-4.0475458619564163E-2</v>
      </c>
      <c r="K580">
        <f t="shared" si="47"/>
        <v>2.0336672409865666E-2</v>
      </c>
      <c r="L580">
        <f t="shared" si="47"/>
        <v>0.20388780572797346</v>
      </c>
      <c r="N580">
        <f t="shared" si="45"/>
        <v>3.3675235092348406E-5</v>
      </c>
      <c r="O580">
        <f t="shared" si="45"/>
        <v>1.2156577153405671E-3</v>
      </c>
      <c r="P580">
        <f t="shared" si="45"/>
        <v>2.3283590557506028E-3</v>
      </c>
      <c r="Q580">
        <f t="shared" si="45"/>
        <v>2.6294361007281667E-4</v>
      </c>
      <c r="R580">
        <f t="shared" si="45"/>
        <v>3.579776162566823E-2</v>
      </c>
    </row>
    <row r="581" spans="1:18" x14ac:dyDescent="0.25">
      <c r="A581" s="27">
        <v>42902</v>
      </c>
      <c r="B581">
        <v>83.489998</v>
      </c>
      <c r="C581">
        <v>221.80999800000001</v>
      </c>
      <c r="D581">
        <v>142.270004</v>
      </c>
      <c r="E581">
        <v>987.71002199999998</v>
      </c>
      <c r="F581">
        <v>371.39999399999999</v>
      </c>
      <c r="H581">
        <f t="shared" ref="H581:L596" si="48">LN(B581/B561)</f>
        <v>2.1061030473581311E-2</v>
      </c>
      <c r="I581">
        <f t="shared" si="48"/>
        <v>3.0439194550114297E-2</v>
      </c>
      <c r="J581">
        <f t="shared" si="48"/>
        <v>-6.970012206785868E-2</v>
      </c>
      <c r="K581">
        <f t="shared" si="48"/>
        <v>3.0030035638294511E-2</v>
      </c>
      <c r="L581">
        <f t="shared" si="48"/>
        <v>0.1708847736919912</v>
      </c>
      <c r="N581">
        <f t="shared" si="45"/>
        <v>5.55844009892514E-4</v>
      </c>
      <c r="O581">
        <f t="shared" si="45"/>
        <v>4.7391624697467005E-4</v>
      </c>
      <c r="P581">
        <f t="shared" si="45"/>
        <v>6.0027996480532409E-3</v>
      </c>
      <c r="Q581">
        <f t="shared" si="45"/>
        <v>4.2538738589544984E-5</v>
      </c>
      <c r="R581">
        <f t="shared" si="45"/>
        <v>2.4398418777994511E-2</v>
      </c>
    </row>
    <row r="582" spans="1:18" x14ac:dyDescent="0.25">
      <c r="A582" s="27">
        <v>42905</v>
      </c>
      <c r="B582">
        <v>82.760002</v>
      </c>
      <c r="C582">
        <v>226.13000500000001</v>
      </c>
      <c r="D582">
        <v>146.33999600000001</v>
      </c>
      <c r="E582">
        <v>995.169983</v>
      </c>
      <c r="F582">
        <v>369.79998799999998</v>
      </c>
      <c r="H582">
        <f t="shared" si="48"/>
        <v>1.0079652889882411E-2</v>
      </c>
      <c r="I582">
        <f t="shared" si="48"/>
        <v>4.8659743499554937E-2</v>
      </c>
      <c r="J582">
        <f t="shared" si="48"/>
        <v>-4.4897334192726769E-2</v>
      </c>
      <c r="K582">
        <f t="shared" si="48"/>
        <v>3.6146927719041266E-2</v>
      </c>
      <c r="L582">
        <f t="shared" si="48"/>
        <v>0.17371618939478642</v>
      </c>
      <c r="N582">
        <f t="shared" si="45"/>
        <v>1.5863318623234547E-4</v>
      </c>
      <c r="O582">
        <f t="shared" si="45"/>
        <v>1.5992134142674972E-3</v>
      </c>
      <c r="P582">
        <f t="shared" si="45"/>
        <v>2.7746502091582164E-3</v>
      </c>
      <c r="Q582">
        <f t="shared" si="45"/>
        <v>1.6425249597781015E-7</v>
      </c>
      <c r="R582">
        <f t="shared" si="45"/>
        <v>2.5290969573741339E-2</v>
      </c>
    </row>
    <row r="583" spans="1:18" x14ac:dyDescent="0.25">
      <c r="A583" s="27">
        <v>42906</v>
      </c>
      <c r="B583">
        <v>82.309997999999993</v>
      </c>
      <c r="C583">
        <v>225.10000600000001</v>
      </c>
      <c r="D583">
        <v>145.009995</v>
      </c>
      <c r="E583">
        <v>992.59002699999996</v>
      </c>
      <c r="F583">
        <v>372.23998999999998</v>
      </c>
      <c r="H583">
        <f t="shared" si="48"/>
        <v>2.4297691640159033E-4</v>
      </c>
      <c r="I583">
        <f t="shared" si="48"/>
        <v>4.1173760060374445E-2</v>
      </c>
      <c r="J583">
        <f t="shared" si="48"/>
        <v>-6.0085026630539287E-2</v>
      </c>
      <c r="K583">
        <f t="shared" si="48"/>
        <v>2.2331178557644205E-2</v>
      </c>
      <c r="L583">
        <f t="shared" si="48"/>
        <v>0.18183806847933146</v>
      </c>
      <c r="N583">
        <f t="shared" si="45"/>
        <v>7.6081677447554815E-6</v>
      </c>
      <c r="O583">
        <f t="shared" si="45"/>
        <v>1.0565219144759682E-3</v>
      </c>
      <c r="P583">
        <f t="shared" si="45"/>
        <v>4.6053380475262152E-3</v>
      </c>
      <c r="Q583">
        <f t="shared" si="45"/>
        <v>2.0223769207971626E-4</v>
      </c>
      <c r="R583">
        <f t="shared" si="45"/>
        <v>2.7940201248095799E-2</v>
      </c>
    </row>
    <row r="584" spans="1:18" x14ac:dyDescent="0.25">
      <c r="A584" s="27">
        <v>42907</v>
      </c>
      <c r="B584">
        <v>81.440002000000007</v>
      </c>
      <c r="C584">
        <v>222.490005</v>
      </c>
      <c r="D584">
        <v>145.86999499999999</v>
      </c>
      <c r="E584">
        <v>1002.22998</v>
      </c>
      <c r="F584">
        <v>376.39999399999999</v>
      </c>
      <c r="H584">
        <f t="shared" si="48"/>
        <v>-1.3900967316713858E-2</v>
      </c>
      <c r="I584">
        <f t="shared" si="48"/>
        <v>1.2892341391219281E-2</v>
      </c>
      <c r="J584">
        <f t="shared" si="48"/>
        <v>-5.2937296756370086E-2</v>
      </c>
      <c r="K584">
        <f t="shared" si="48"/>
        <v>3.1100357498429137E-2</v>
      </c>
      <c r="L584">
        <f t="shared" si="48"/>
        <v>0.21408537211995554</v>
      </c>
      <c r="N584">
        <f t="shared" si="45"/>
        <v>1.2963310571962295E-4</v>
      </c>
      <c r="O584">
        <f t="shared" si="45"/>
        <v>1.7831738850888524E-5</v>
      </c>
      <c r="P584">
        <f t="shared" si="45"/>
        <v>3.6863004366242606E-3</v>
      </c>
      <c r="Q584">
        <f t="shared" si="45"/>
        <v>2.9722679135674053E-5</v>
      </c>
      <c r="R584">
        <f t="shared" si="45"/>
        <v>3.9760571562003952E-2</v>
      </c>
    </row>
    <row r="585" spans="1:18" x14ac:dyDescent="0.25">
      <c r="A585" s="27">
        <v>42908</v>
      </c>
      <c r="B585">
        <v>81.080001999999993</v>
      </c>
      <c r="C585">
        <v>219.770004</v>
      </c>
      <c r="D585">
        <v>145.63000500000001</v>
      </c>
      <c r="E585">
        <v>1001.299988</v>
      </c>
      <c r="F585">
        <v>382.60998499999999</v>
      </c>
      <c r="H585">
        <f t="shared" si="48"/>
        <v>-1.4813259518971916E-2</v>
      </c>
      <c r="I585">
        <f t="shared" si="48"/>
        <v>-1.8305280947919715E-2</v>
      </c>
      <c r="J585">
        <f t="shared" si="48"/>
        <v>-5.1588459216852123E-2</v>
      </c>
      <c r="K585">
        <f t="shared" si="48"/>
        <v>2.1144796448959027E-2</v>
      </c>
      <c r="L585">
        <f t="shared" si="48"/>
        <v>0.20973442799771011</v>
      </c>
      <c r="N585">
        <f t="shared" si="45"/>
        <v>1.5123946860106535E-4</v>
      </c>
      <c r="O585">
        <f t="shared" si="45"/>
        <v>7.2764296292571391E-4</v>
      </c>
      <c r="P585">
        <f t="shared" si="45"/>
        <v>3.5243306965821114E-3</v>
      </c>
      <c r="Q585">
        <f t="shared" si="45"/>
        <v>2.3738834552371077E-4</v>
      </c>
      <c r="R585">
        <f t="shared" si="45"/>
        <v>3.8044341144492268E-2</v>
      </c>
    </row>
    <row r="586" spans="1:18" x14ac:dyDescent="0.25">
      <c r="A586" s="27">
        <v>42909</v>
      </c>
      <c r="B586">
        <v>81.610000999999997</v>
      </c>
      <c r="C586">
        <v>217.19000199999999</v>
      </c>
      <c r="D586">
        <v>146.279999</v>
      </c>
      <c r="E586">
        <v>1003.73999</v>
      </c>
      <c r="F586">
        <v>383.45001200000002</v>
      </c>
      <c r="H586">
        <f t="shared" si="48"/>
        <v>-1.7139940428110665E-3</v>
      </c>
      <c r="I586">
        <f t="shared" si="48"/>
        <v>-2.4019709857273724E-2</v>
      </c>
      <c r="J586">
        <f t="shared" si="48"/>
        <v>-5.0585471129346936E-2</v>
      </c>
      <c r="K586">
        <f t="shared" si="48"/>
        <v>1.0375017981591614E-2</v>
      </c>
      <c r="L586">
        <f t="shared" si="48"/>
        <v>0.19084395411066715</v>
      </c>
      <c r="N586">
        <f t="shared" si="45"/>
        <v>6.421133731813204E-7</v>
      </c>
      <c r="O586">
        <f t="shared" si="45"/>
        <v>1.0685894771945777E-3</v>
      </c>
      <c r="P586">
        <f t="shared" si="45"/>
        <v>3.4062497524081511E-3</v>
      </c>
      <c r="Q586">
        <f t="shared" si="45"/>
        <v>6.8524530243998876E-4</v>
      </c>
      <c r="R586">
        <f t="shared" si="45"/>
        <v>3.1032032912033231E-2</v>
      </c>
    </row>
    <row r="587" spans="1:18" x14ac:dyDescent="0.25">
      <c r="A587" s="27">
        <v>42912</v>
      </c>
      <c r="B587">
        <v>81.239998</v>
      </c>
      <c r="C587">
        <v>220.44000199999999</v>
      </c>
      <c r="D587">
        <v>145.820007</v>
      </c>
      <c r="E587">
        <v>993.97997999999995</v>
      </c>
      <c r="F587">
        <v>377.48998999999998</v>
      </c>
      <c r="H587">
        <f t="shared" si="48"/>
        <v>-3.8086537605002513E-3</v>
      </c>
      <c r="I587">
        <f t="shared" si="48"/>
        <v>-1.3920070672275365E-2</v>
      </c>
      <c r="J587">
        <f t="shared" si="48"/>
        <v>-5.2043896888374935E-2</v>
      </c>
      <c r="K587">
        <f t="shared" si="48"/>
        <v>-1.8093131663251755E-3</v>
      </c>
      <c r="L587">
        <f t="shared" si="48"/>
        <v>0.14928814684116801</v>
      </c>
      <c r="N587">
        <f t="shared" si="45"/>
        <v>1.6727282212756841E-6</v>
      </c>
      <c r="O587">
        <f t="shared" si="45"/>
        <v>5.1029218331021399E-4</v>
      </c>
      <c r="P587">
        <f t="shared" si="45"/>
        <v>3.5786132127250134E-3</v>
      </c>
      <c r="Q587">
        <f t="shared" si="45"/>
        <v>1.4716063430947866E-3</v>
      </c>
      <c r="R587">
        <f t="shared" si="45"/>
        <v>1.811804977534252E-2</v>
      </c>
    </row>
    <row r="588" spans="1:18" x14ac:dyDescent="0.25">
      <c r="A588" s="27">
        <v>42913</v>
      </c>
      <c r="B588">
        <v>81.110000999999997</v>
      </c>
      <c r="C588">
        <v>220.279999</v>
      </c>
      <c r="D588">
        <v>143.729996</v>
      </c>
      <c r="E588">
        <v>976.78002900000001</v>
      </c>
      <c r="F588">
        <v>362.36999500000002</v>
      </c>
      <c r="H588">
        <f t="shared" si="48"/>
        <v>1.2333395073486816E-4</v>
      </c>
      <c r="I588">
        <f t="shared" si="48"/>
        <v>8.4796542416922822E-3</v>
      </c>
      <c r="J588">
        <f t="shared" si="48"/>
        <v>-6.6870921319157714E-2</v>
      </c>
      <c r="K588">
        <f t="shared" si="48"/>
        <v>-2.018835675735059E-2</v>
      </c>
      <c r="L588">
        <f t="shared" si="48"/>
        <v>7.8236762838877399E-2</v>
      </c>
      <c r="N588">
        <f t="shared" si="45"/>
        <v>6.9624620180522618E-6</v>
      </c>
      <c r="O588">
        <f t="shared" si="45"/>
        <v>3.6070665495872326E-8</v>
      </c>
      <c r="P588">
        <f t="shared" si="45"/>
        <v>5.5724038848893841E-3</v>
      </c>
      <c r="Q588">
        <f t="shared" si="45"/>
        <v>3.2194917435624734E-3</v>
      </c>
      <c r="R588">
        <f t="shared" si="45"/>
        <v>4.0388466900814117E-3</v>
      </c>
    </row>
    <row r="589" spans="1:18" x14ac:dyDescent="0.25">
      <c r="A589" s="27">
        <v>42914</v>
      </c>
      <c r="B589">
        <v>81.529999000000004</v>
      </c>
      <c r="C589">
        <v>223.220001</v>
      </c>
      <c r="D589">
        <v>145.83000200000001</v>
      </c>
      <c r="E589">
        <v>990.330017</v>
      </c>
      <c r="F589">
        <v>371.23998999999998</v>
      </c>
      <c r="H589">
        <f t="shared" si="48"/>
        <v>1.2713853984877902E-2</v>
      </c>
      <c r="I589">
        <f t="shared" si="48"/>
        <v>5.5068257979956951E-2</v>
      </c>
      <c r="J589">
        <f t="shared" si="48"/>
        <v>-4.6426456186160529E-2</v>
      </c>
      <c r="K589">
        <f t="shared" si="48"/>
        <v>-4.3225115530331126E-3</v>
      </c>
      <c r="L589">
        <f t="shared" si="48"/>
        <v>8.4936895099057413E-2</v>
      </c>
      <c r="N589">
        <f t="shared" si="45"/>
        <v>2.3192755179854443E-4</v>
      </c>
      <c r="O589">
        <f t="shared" si="45"/>
        <v>2.1528375939014453E-3</v>
      </c>
      <c r="P589">
        <f t="shared" si="45"/>
        <v>2.9380812680187217E-3</v>
      </c>
      <c r="Q589">
        <f t="shared" si="45"/>
        <v>1.6707427378569531E-3</v>
      </c>
      <c r="R589">
        <f t="shared" si="45"/>
        <v>4.9353510174395855E-3</v>
      </c>
    </row>
    <row r="590" spans="1:18" x14ac:dyDescent="0.25">
      <c r="A590" s="27">
        <v>42915</v>
      </c>
      <c r="B590">
        <v>80.699996999999996</v>
      </c>
      <c r="C590">
        <v>224.41000399999999</v>
      </c>
      <c r="D590">
        <v>143.679993</v>
      </c>
      <c r="E590">
        <v>975.92999299999997</v>
      </c>
      <c r="F590">
        <v>360.75</v>
      </c>
      <c r="H590">
        <f t="shared" si="48"/>
        <v>0</v>
      </c>
      <c r="I590">
        <f t="shared" si="48"/>
        <v>4.2790238340797683E-2</v>
      </c>
      <c r="J590">
        <f t="shared" si="48"/>
        <v>-6.4025098949062748E-2</v>
      </c>
      <c r="K590">
        <f t="shared" si="48"/>
        <v>-2.0306212213205312E-2</v>
      </c>
      <c r="L590">
        <f t="shared" si="48"/>
        <v>5.8151951138346744E-2</v>
      </c>
      <c r="N590">
        <f t="shared" si="45"/>
        <v>6.3268035749985669E-6</v>
      </c>
      <c r="O590">
        <f t="shared" si="45"/>
        <v>1.1642195282902453E-3</v>
      </c>
      <c r="P590">
        <f t="shared" si="45"/>
        <v>5.1556296441674573E-3</v>
      </c>
      <c r="Q590">
        <f t="shared" si="45"/>
        <v>3.2328800038341782E-3</v>
      </c>
      <c r="R590">
        <f t="shared" si="45"/>
        <v>1.8893896095181434E-3</v>
      </c>
    </row>
    <row r="591" spans="1:18" x14ac:dyDescent="0.25">
      <c r="A591" s="27">
        <v>42916</v>
      </c>
      <c r="B591">
        <v>80.730002999999996</v>
      </c>
      <c r="C591">
        <v>221.89999399999999</v>
      </c>
      <c r="D591">
        <v>144.020004</v>
      </c>
      <c r="E591">
        <v>968</v>
      </c>
      <c r="F591">
        <v>361.60998499999999</v>
      </c>
      <c r="H591">
        <f t="shared" si="48"/>
        <v>1.5353268907543939E-2</v>
      </c>
      <c r="I591">
        <f t="shared" si="48"/>
        <v>3.9480305571640076E-2</v>
      </c>
      <c r="J591">
        <f t="shared" si="48"/>
        <v>-7.6371910611312044E-2</v>
      </c>
      <c r="K591">
        <f t="shared" si="48"/>
        <v>-3.9230626486216447E-2</v>
      </c>
      <c r="L591">
        <f t="shared" si="48"/>
        <v>6.2061880074239788E-2</v>
      </c>
      <c r="N591">
        <f t="shared" si="45"/>
        <v>3.1928624842053301E-4</v>
      </c>
      <c r="O591">
        <f t="shared" si="45"/>
        <v>9.4930099327031803E-4</v>
      </c>
      <c r="P591">
        <f t="shared" si="45"/>
        <v>7.0811425594885435E-3</v>
      </c>
      <c r="Q591">
        <f t="shared" si="45"/>
        <v>5.7430380756616235E-3</v>
      </c>
      <c r="R591">
        <f t="shared" si="45"/>
        <v>2.244583772300164E-3</v>
      </c>
    </row>
    <row r="592" spans="1:18" x14ac:dyDescent="0.25">
      <c r="A592" s="27">
        <v>42919</v>
      </c>
      <c r="B592">
        <v>82.099997999999999</v>
      </c>
      <c r="C592">
        <v>227.279999</v>
      </c>
      <c r="D592">
        <v>143.5</v>
      </c>
      <c r="E592">
        <v>953.65997300000004</v>
      </c>
      <c r="F592">
        <v>352.61999500000002</v>
      </c>
      <c r="H592">
        <f t="shared" si="48"/>
        <v>2.4412443856395204E-2</v>
      </c>
      <c r="I592">
        <f t="shared" si="48"/>
        <v>6.0253424822439415E-2</v>
      </c>
      <c r="J592">
        <f t="shared" si="48"/>
        <v>-7.0162872947090296E-2</v>
      </c>
      <c r="K592">
        <f t="shared" si="48"/>
        <v>-5.8724304390856415E-2</v>
      </c>
      <c r="L592">
        <f t="shared" si="48"/>
        <v>1.51444103262752E-2</v>
      </c>
      <c r="N592">
        <f t="shared" si="45"/>
        <v>7.2510413307094713E-4</v>
      </c>
      <c r="O592">
        <f t="shared" si="45"/>
        <v>2.660893353079724E-3</v>
      </c>
      <c r="P592">
        <f t="shared" si="45"/>
        <v>6.0747195677714498E-3</v>
      </c>
      <c r="Q592">
        <f t="shared" si="45"/>
        <v>9.0776139050125475E-3</v>
      </c>
      <c r="R592">
        <f t="shared" si="45"/>
        <v>2.1120339196215275E-7</v>
      </c>
    </row>
    <row r="593" spans="1:18" x14ac:dyDescent="0.25">
      <c r="A593" s="27">
        <v>42921</v>
      </c>
      <c r="B593">
        <v>80.849997999999999</v>
      </c>
      <c r="C593">
        <v>228.03999300000001</v>
      </c>
      <c r="D593">
        <v>144.08999600000001</v>
      </c>
      <c r="E593">
        <v>971.40002400000003</v>
      </c>
      <c r="F593">
        <v>327.08999599999999</v>
      </c>
      <c r="H593">
        <f t="shared" si="48"/>
        <v>-4.4428186946169719E-3</v>
      </c>
      <c r="I593">
        <f t="shared" si="48"/>
        <v>6.1071437399950017E-2</v>
      </c>
      <c r="J593">
        <f t="shared" si="48"/>
        <v>-6.9432323356413833E-2</v>
      </c>
      <c r="K593">
        <f t="shared" si="48"/>
        <v>-3.2012433343682381E-2</v>
      </c>
      <c r="L593">
        <f t="shared" si="48"/>
        <v>-7.5807704293882061E-2</v>
      </c>
      <c r="N593">
        <f t="shared" si="45"/>
        <v>3.7152750708565852E-6</v>
      </c>
      <c r="O593">
        <f t="shared" si="45"/>
        <v>2.7459549702380029E-3</v>
      </c>
      <c r="P593">
        <f t="shared" si="45"/>
        <v>5.9613744882200288E-3</v>
      </c>
      <c r="Q593">
        <f t="shared" si="45"/>
        <v>4.7011101085408877E-3</v>
      </c>
      <c r="R593">
        <f t="shared" si="45"/>
        <v>8.1889008667292863E-3</v>
      </c>
    </row>
    <row r="594" spans="1:18" x14ac:dyDescent="0.25">
      <c r="A594" s="27">
        <v>42922</v>
      </c>
      <c r="B594">
        <v>80.120002999999997</v>
      </c>
      <c r="C594">
        <v>226.69000199999999</v>
      </c>
      <c r="D594">
        <v>142.729996</v>
      </c>
      <c r="E594">
        <v>965.14001499999995</v>
      </c>
      <c r="F594">
        <v>308.82998700000002</v>
      </c>
      <c r="H594">
        <f t="shared" si="48"/>
        <v>-9.8119270159428302E-3</v>
      </c>
      <c r="I594">
        <f t="shared" si="48"/>
        <v>4.9324088714210859E-2</v>
      </c>
      <c r="J594">
        <f t="shared" si="48"/>
        <v>-8.4854631305929948E-2</v>
      </c>
      <c r="K594">
        <f t="shared" si="48"/>
        <v>-4.550173721637165E-2</v>
      </c>
      <c r="L594">
        <f t="shared" si="48"/>
        <v>-0.15234039803392818</v>
      </c>
      <c r="N594">
        <f t="shared" si="45"/>
        <v>5.3240564241685234E-5</v>
      </c>
      <c r="O594">
        <f t="shared" si="45"/>
        <v>1.6527893202864978E-3</v>
      </c>
      <c r="P594">
        <f t="shared" si="45"/>
        <v>8.5807329443686863E-3</v>
      </c>
      <c r="Q594">
        <f t="shared" si="45"/>
        <v>6.7328500044999181E-3</v>
      </c>
      <c r="R594">
        <f t="shared" si="45"/>
        <v>2.7897430682842408E-2</v>
      </c>
    </row>
    <row r="595" spans="1:18" x14ac:dyDescent="0.25">
      <c r="A595" s="27">
        <v>42923</v>
      </c>
      <c r="B595">
        <v>80.220000999999996</v>
      </c>
      <c r="C595">
        <v>225.279999</v>
      </c>
      <c r="D595">
        <v>144.179993</v>
      </c>
      <c r="E595">
        <v>978.76000999999997</v>
      </c>
      <c r="F595">
        <v>313.22000100000002</v>
      </c>
      <c r="H595">
        <f t="shared" si="48"/>
        <v>-4.9739220930030857E-3</v>
      </c>
      <c r="I595">
        <f t="shared" si="48"/>
        <v>2.9368852908283335E-2</v>
      </c>
      <c r="J595">
        <f t="shared" si="48"/>
        <v>-7.2298160543096374E-2</v>
      </c>
      <c r="K595">
        <f t="shared" si="48"/>
        <v>-3.1686446055748975E-2</v>
      </c>
      <c r="L595">
        <f t="shared" si="48"/>
        <v>-0.16659718340733803</v>
      </c>
      <c r="N595">
        <f t="shared" si="45"/>
        <v>6.0447546773050614E-6</v>
      </c>
      <c r="O595">
        <f t="shared" si="45"/>
        <v>4.2846002188775693E-4</v>
      </c>
      <c r="P595">
        <f t="shared" si="45"/>
        <v>6.4121297326033538E-3</v>
      </c>
      <c r="Q595">
        <f t="shared" si="45"/>
        <v>4.656513972979703E-3</v>
      </c>
      <c r="R595">
        <f t="shared" si="45"/>
        <v>3.2863172599521345E-2</v>
      </c>
    </row>
    <row r="596" spans="1:18" x14ac:dyDescent="0.25">
      <c r="A596" s="27">
        <v>42926</v>
      </c>
      <c r="B596">
        <v>80.160004000000001</v>
      </c>
      <c r="C596">
        <v>225.83999600000001</v>
      </c>
      <c r="D596">
        <v>145.05999800000001</v>
      </c>
      <c r="E596">
        <v>996.46997099999999</v>
      </c>
      <c r="F596">
        <v>316.04998799999998</v>
      </c>
      <c r="H596">
        <f t="shared" si="48"/>
        <v>-2.4278633987890812E-2</v>
      </c>
      <c r="I596">
        <f t="shared" si="48"/>
        <v>1.5169354923027739E-2</v>
      </c>
      <c r="J596">
        <f t="shared" si="48"/>
        <v>-2.6664605751020438E-2</v>
      </c>
      <c r="K596">
        <f t="shared" si="48"/>
        <v>1.8392413548001314E-2</v>
      </c>
      <c r="L596">
        <f t="shared" si="48"/>
        <v>-0.12273136747429012</v>
      </c>
      <c r="N596">
        <f t="shared" ref="N596:R646" si="49">(H596-H$759)^2</f>
        <v>4.7364210505964184E-4</v>
      </c>
      <c r="O596">
        <f t="shared" si="49"/>
        <v>4.224711265946918E-5</v>
      </c>
      <c r="P596">
        <f t="shared" si="49"/>
        <v>1.1862665288736929E-3</v>
      </c>
      <c r="Q596">
        <f t="shared" si="49"/>
        <v>3.2977815200694981E-4</v>
      </c>
      <c r="R596">
        <f t="shared" si="49"/>
        <v>1.888321452298947E-2</v>
      </c>
    </row>
    <row r="597" spans="1:18" x14ac:dyDescent="0.25">
      <c r="A597" s="27">
        <v>42927</v>
      </c>
      <c r="B597">
        <v>80.599997999999999</v>
      </c>
      <c r="C597">
        <v>226.949997</v>
      </c>
      <c r="D597">
        <v>145.529999</v>
      </c>
      <c r="E597">
        <v>994.13000499999998</v>
      </c>
      <c r="F597">
        <v>327.22000100000002</v>
      </c>
      <c r="H597">
        <f t="shared" ref="H597:L612" si="50">LN(B597/B577)</f>
        <v>-2.8498253764425992E-2</v>
      </c>
      <c r="I597">
        <f t="shared" si="50"/>
        <v>2.2457803390492494E-2</v>
      </c>
      <c r="J597">
        <f t="shared" si="50"/>
        <v>7.5615058515517044E-4</v>
      </c>
      <c r="K597">
        <f t="shared" si="50"/>
        <v>2.9833183083756289E-2</v>
      </c>
      <c r="L597">
        <f t="shared" si="50"/>
        <v>-9.2717540496933107E-2</v>
      </c>
      <c r="N597">
        <f t="shared" si="49"/>
        <v>6.7511316854905619E-4</v>
      </c>
      <c r="O597">
        <f t="shared" si="49"/>
        <v>1.9011518616982853E-4</v>
      </c>
      <c r="P597">
        <f t="shared" si="49"/>
        <v>4.9300954091419536E-5</v>
      </c>
      <c r="Q597">
        <f t="shared" si="49"/>
        <v>4.5145302288208485E-5</v>
      </c>
      <c r="R597">
        <f t="shared" si="49"/>
        <v>1.1535271685285698E-2</v>
      </c>
    </row>
    <row r="598" spans="1:18" x14ac:dyDescent="0.25">
      <c r="A598" s="27">
        <v>42928</v>
      </c>
      <c r="B598">
        <v>80.959998999999996</v>
      </c>
      <c r="C598">
        <v>227.38999899999999</v>
      </c>
      <c r="D598">
        <v>145.740005</v>
      </c>
      <c r="E598">
        <v>1006.51001</v>
      </c>
      <c r="F598">
        <v>329.51998900000001</v>
      </c>
      <c r="H598">
        <f t="shared" si="50"/>
        <v>-2.4403358679893163E-2</v>
      </c>
      <c r="I598">
        <f t="shared" si="50"/>
        <v>1.4128103320819473E-2</v>
      </c>
      <c r="J598">
        <f t="shared" si="50"/>
        <v>-5.8153004651417929E-3</v>
      </c>
      <c r="K598">
        <f t="shared" si="50"/>
        <v>2.5885843445075139E-2</v>
      </c>
      <c r="L598">
        <f t="shared" si="50"/>
        <v>-0.13181917099723767</v>
      </c>
      <c r="N598">
        <f t="shared" si="49"/>
        <v>4.7908650812010284E-4</v>
      </c>
      <c r="O598">
        <f t="shared" si="49"/>
        <v>2.9795509268219977E-5</v>
      </c>
      <c r="P598">
        <f t="shared" si="49"/>
        <v>1.8476733450823463E-4</v>
      </c>
      <c r="Q598">
        <f t="shared" si="49"/>
        <v>1.1377134307865181E-4</v>
      </c>
      <c r="R598">
        <f t="shared" si="49"/>
        <v>2.1463425714171185E-2</v>
      </c>
    </row>
    <row r="599" spans="1:18" x14ac:dyDescent="0.25">
      <c r="A599" s="27">
        <v>42929</v>
      </c>
      <c r="B599">
        <v>80.970000999999996</v>
      </c>
      <c r="C599">
        <v>230.39999399999999</v>
      </c>
      <c r="D599">
        <v>147.770004</v>
      </c>
      <c r="E599">
        <v>1000.630005</v>
      </c>
      <c r="F599">
        <v>323.41000400000001</v>
      </c>
      <c r="H599">
        <f t="shared" si="50"/>
        <v>-1.3493813593344211E-2</v>
      </c>
      <c r="I599">
        <f t="shared" si="50"/>
        <v>1.7027830795273476E-2</v>
      </c>
      <c r="J599">
        <f t="shared" si="50"/>
        <v>1.7820428083966347E-2</v>
      </c>
      <c r="K599">
        <f t="shared" si="50"/>
        <v>2.4441087432513563E-2</v>
      </c>
      <c r="L599">
        <f t="shared" si="50"/>
        <v>-0.16298571827506061</v>
      </c>
      <c r="N599">
        <f t="shared" si="49"/>
        <v>1.2052745743954461E-4</v>
      </c>
      <c r="O599">
        <f t="shared" si="49"/>
        <v>6.98604060057075E-5</v>
      </c>
      <c r="P599">
        <f t="shared" si="49"/>
        <v>1.0085810670767604E-4</v>
      </c>
      <c r="Q599">
        <f t="shared" si="49"/>
        <v>1.4667925305001417E-4</v>
      </c>
      <c r="R599">
        <f t="shared" si="49"/>
        <v>3.1566827854903196E-2</v>
      </c>
    </row>
    <row r="600" spans="1:18" x14ac:dyDescent="0.25">
      <c r="A600" s="27">
        <v>42930</v>
      </c>
      <c r="B600">
        <v>81.279999000000004</v>
      </c>
      <c r="C600">
        <v>228.60000600000001</v>
      </c>
      <c r="D600">
        <v>149.03999300000001</v>
      </c>
      <c r="E600">
        <v>1001.809998</v>
      </c>
      <c r="F600">
        <v>327.77999899999998</v>
      </c>
      <c r="H600">
        <f t="shared" si="50"/>
        <v>-1.1985015588408983E-2</v>
      </c>
      <c r="I600">
        <f t="shared" si="50"/>
        <v>2.3771165448888212E-2</v>
      </c>
      <c r="J600">
        <f t="shared" si="50"/>
        <v>3.2389564530322136E-2</v>
      </c>
      <c r="K600">
        <f t="shared" si="50"/>
        <v>3.829603093071085E-2</v>
      </c>
      <c r="L600">
        <f t="shared" si="50"/>
        <v>-0.13548962262126768</v>
      </c>
      <c r="N600">
        <f t="shared" si="49"/>
        <v>8.9675251725989199E-5</v>
      </c>
      <c r="O600">
        <f t="shared" si="49"/>
        <v>2.2805797277530401E-4</v>
      </c>
      <c r="P600">
        <f t="shared" si="49"/>
        <v>6.0574808925867069E-4</v>
      </c>
      <c r="Q600">
        <f t="shared" si="49"/>
        <v>3.0409167362706293E-6</v>
      </c>
      <c r="R600">
        <f t="shared" si="49"/>
        <v>2.2552369711401787E-2</v>
      </c>
    </row>
    <row r="601" spans="1:18" x14ac:dyDescent="0.25">
      <c r="A601" s="27">
        <v>42933</v>
      </c>
      <c r="B601">
        <v>80.860000999999997</v>
      </c>
      <c r="C601">
        <v>229.259995</v>
      </c>
      <c r="D601">
        <v>149.55999800000001</v>
      </c>
      <c r="E601">
        <v>1010.039978</v>
      </c>
      <c r="F601">
        <v>319.57000699999998</v>
      </c>
      <c r="H601">
        <f t="shared" si="50"/>
        <v>-3.2007563671265227E-2</v>
      </c>
      <c r="I601">
        <f t="shared" si="50"/>
        <v>3.3035558331591899E-2</v>
      </c>
      <c r="J601">
        <f t="shared" si="50"/>
        <v>4.997094795772318E-2</v>
      </c>
      <c r="K601">
        <f t="shared" si="50"/>
        <v>2.2356036561855971E-2</v>
      </c>
      <c r="L601">
        <f t="shared" si="50"/>
        <v>-0.15030326870694469</v>
      </c>
      <c r="N601">
        <f t="shared" si="49"/>
        <v>8.6979280173599658E-4</v>
      </c>
      <c r="O601">
        <f t="shared" si="49"/>
        <v>5.9370104479243915E-4</v>
      </c>
      <c r="P601">
        <f t="shared" si="49"/>
        <v>1.7802773967839315E-3</v>
      </c>
      <c r="Q601">
        <f t="shared" si="49"/>
        <v>2.01531297156631E-4</v>
      </c>
      <c r="R601">
        <f t="shared" si="49"/>
        <v>2.7221076550629379E-2</v>
      </c>
    </row>
    <row r="602" spans="1:18" x14ac:dyDescent="0.25">
      <c r="A602" s="27">
        <v>42934</v>
      </c>
      <c r="B602">
        <v>80.599997999999999</v>
      </c>
      <c r="C602">
        <v>223.30999800000001</v>
      </c>
      <c r="D602">
        <v>150.08000200000001</v>
      </c>
      <c r="E602">
        <v>1024.4499510000001</v>
      </c>
      <c r="F602">
        <v>328.23998999999998</v>
      </c>
      <c r="H602">
        <f t="shared" si="50"/>
        <v>-2.6446252344919419E-2</v>
      </c>
      <c r="I602">
        <f t="shared" si="50"/>
        <v>-1.2549145555441146E-2</v>
      </c>
      <c r="J602">
        <f t="shared" si="50"/>
        <v>2.523584446186352E-2</v>
      </c>
      <c r="K602">
        <f t="shared" si="50"/>
        <v>2.8997554609151766E-2</v>
      </c>
      <c r="L602">
        <f t="shared" si="50"/>
        <v>-0.11921726883463382</v>
      </c>
      <c r="N602">
        <f t="shared" si="49"/>
        <v>5.7268981904581146E-4</v>
      </c>
      <c r="O602">
        <f t="shared" si="49"/>
        <v>4.5023418815537348E-4</v>
      </c>
      <c r="P602">
        <f t="shared" si="49"/>
        <v>3.0478979692218479E-4</v>
      </c>
      <c r="Q602">
        <f t="shared" si="49"/>
        <v>5.7072795122759685E-5</v>
      </c>
      <c r="R602">
        <f t="shared" si="49"/>
        <v>1.7929775185319515E-2</v>
      </c>
    </row>
    <row r="603" spans="1:18" x14ac:dyDescent="0.25">
      <c r="A603" s="27">
        <v>42935</v>
      </c>
      <c r="B603">
        <v>80.849997999999999</v>
      </c>
      <c r="C603">
        <v>222.86999499999999</v>
      </c>
      <c r="D603">
        <v>151.020004</v>
      </c>
      <c r="E603">
        <v>1026.869995</v>
      </c>
      <c r="F603">
        <v>325.26001000000002</v>
      </c>
      <c r="H603">
        <f t="shared" si="50"/>
        <v>-1.7897021400220075E-2</v>
      </c>
      <c r="I603">
        <f t="shared" si="50"/>
        <v>-9.9561551702851414E-3</v>
      </c>
      <c r="J603">
        <f t="shared" si="50"/>
        <v>4.0609633782414528E-2</v>
      </c>
      <c r="K603">
        <f t="shared" si="50"/>
        <v>3.3952899016226411E-2</v>
      </c>
      <c r="L603">
        <f t="shared" si="50"/>
        <v>-0.13491388742706756</v>
      </c>
      <c r="N603">
        <f t="shared" si="49"/>
        <v>2.3659692831629452E-4</v>
      </c>
      <c r="O603">
        <f t="shared" si="49"/>
        <v>3.4691789999451194E-4</v>
      </c>
      <c r="P603">
        <f t="shared" si="49"/>
        <v>1.0779414967822124E-3</v>
      </c>
      <c r="Q603">
        <f t="shared" si="49"/>
        <v>6.7564096934304068E-6</v>
      </c>
      <c r="R603">
        <f t="shared" si="49"/>
        <v>2.2379779733743145E-2</v>
      </c>
    </row>
    <row r="604" spans="1:18" x14ac:dyDescent="0.25">
      <c r="A604" s="27">
        <v>42936</v>
      </c>
      <c r="B604">
        <v>80.860000999999997</v>
      </c>
      <c r="C604">
        <v>222.300003</v>
      </c>
      <c r="D604">
        <v>150.33999600000001</v>
      </c>
      <c r="E604">
        <v>1028.6999510000001</v>
      </c>
      <c r="F604">
        <v>329.92001299999998</v>
      </c>
      <c r="H604">
        <f t="shared" si="50"/>
        <v>-7.1473007804903135E-3</v>
      </c>
      <c r="I604">
        <f t="shared" si="50"/>
        <v>-8.5434478355886888E-4</v>
      </c>
      <c r="J604">
        <f t="shared" si="50"/>
        <v>3.0183589321938549E-2</v>
      </c>
      <c r="K604">
        <f t="shared" si="50"/>
        <v>2.6068324237060073E-2</v>
      </c>
      <c r="L604">
        <f t="shared" si="50"/>
        <v>-0.13180215153864952</v>
      </c>
      <c r="N604">
        <f t="shared" si="49"/>
        <v>2.1455303272285317E-5</v>
      </c>
      <c r="O604">
        <f t="shared" si="49"/>
        <v>9.0705086709643839E-5</v>
      </c>
      <c r="P604">
        <f t="shared" si="49"/>
        <v>5.0202771224005269E-4</v>
      </c>
      <c r="Q604">
        <f t="shared" si="49"/>
        <v>1.0991182883939952E-4</v>
      </c>
      <c r="R604">
        <f t="shared" si="49"/>
        <v>2.145843916588154E-2</v>
      </c>
    </row>
    <row r="605" spans="1:18" x14ac:dyDescent="0.25">
      <c r="A605" s="27">
        <v>42937</v>
      </c>
      <c r="B605">
        <v>80.120002999999997</v>
      </c>
      <c r="C605">
        <v>220.179993</v>
      </c>
      <c r="D605">
        <v>150.270004</v>
      </c>
      <c r="E605">
        <v>1025.670044</v>
      </c>
      <c r="F605">
        <v>328.39999399999999</v>
      </c>
      <c r="H605">
        <f t="shared" si="50"/>
        <v>-1.1910798009343471E-2</v>
      </c>
      <c r="I605">
        <f t="shared" si="50"/>
        <v>1.8637987111208847E-3</v>
      </c>
      <c r="J605">
        <f t="shared" si="50"/>
        <v>3.1364509828314152E-2</v>
      </c>
      <c r="K605">
        <f t="shared" si="50"/>
        <v>2.4046956736853569E-2</v>
      </c>
      <c r="L605">
        <f t="shared" si="50"/>
        <v>-0.15278379510996273</v>
      </c>
      <c r="N605">
        <f t="shared" si="49"/>
        <v>8.827512329446038E-5</v>
      </c>
      <c r="O605">
        <f t="shared" si="49"/>
        <v>4.6318618524911389E-5</v>
      </c>
      <c r="P605">
        <f t="shared" si="49"/>
        <v>5.5634163598571778E-4</v>
      </c>
      <c r="Q605">
        <f t="shared" si="49"/>
        <v>1.5638132118336526E-4</v>
      </c>
      <c r="R605">
        <f t="shared" si="49"/>
        <v>2.8045744289586179E-2</v>
      </c>
    </row>
    <row r="606" spans="1:18" x14ac:dyDescent="0.25">
      <c r="A606" s="27">
        <v>42940</v>
      </c>
      <c r="B606">
        <v>79.870002999999997</v>
      </c>
      <c r="C606">
        <v>218.179993</v>
      </c>
      <c r="D606">
        <v>152.08999600000001</v>
      </c>
      <c r="E606">
        <v>1038.9499510000001</v>
      </c>
      <c r="F606">
        <v>342.51998900000001</v>
      </c>
      <c r="H606">
        <f t="shared" si="50"/>
        <v>-2.1551465244218238E-2</v>
      </c>
      <c r="I606">
        <f t="shared" si="50"/>
        <v>4.5478223932528443E-3</v>
      </c>
      <c r="J606">
        <f t="shared" si="50"/>
        <v>3.8949838139084196E-2</v>
      </c>
      <c r="K606">
        <f t="shared" si="50"/>
        <v>3.4477526974381847E-2</v>
      </c>
      <c r="L606">
        <f t="shared" si="50"/>
        <v>-0.11287924746261332</v>
      </c>
      <c r="N606">
        <f t="shared" si="49"/>
        <v>3.6237506133399296E-4</v>
      </c>
      <c r="O606">
        <f t="shared" si="49"/>
        <v>1.6988861285053908E-5</v>
      </c>
      <c r="P606">
        <f t="shared" si="49"/>
        <v>9.7170753289171484E-4</v>
      </c>
      <c r="Q606">
        <f t="shared" si="49"/>
        <v>4.3043033537188661E-6</v>
      </c>
      <c r="R606">
        <f t="shared" si="49"/>
        <v>1.6272596824538708E-2</v>
      </c>
    </row>
    <row r="607" spans="1:18" x14ac:dyDescent="0.25">
      <c r="A607" s="27">
        <v>42941</v>
      </c>
      <c r="B607">
        <v>80.269997000000004</v>
      </c>
      <c r="C607">
        <v>221.58000200000001</v>
      </c>
      <c r="D607">
        <v>152.740005</v>
      </c>
      <c r="E607">
        <v>1039.869995</v>
      </c>
      <c r="F607">
        <v>339.60000600000001</v>
      </c>
      <c r="H607">
        <f t="shared" si="50"/>
        <v>-1.2011797324147424E-2</v>
      </c>
      <c r="I607">
        <f t="shared" si="50"/>
        <v>5.1581490308142226E-3</v>
      </c>
      <c r="J607">
        <f t="shared" si="50"/>
        <v>4.6364129812932711E-2</v>
      </c>
      <c r="K607">
        <f t="shared" si="50"/>
        <v>4.5133913905299874E-2</v>
      </c>
      <c r="L607">
        <f t="shared" si="50"/>
        <v>-0.10577557967618122</v>
      </c>
      <c r="N607">
        <f t="shared" si="49"/>
        <v>9.0183199088330606E-5</v>
      </c>
      <c r="O607">
        <f t="shared" si="49"/>
        <v>1.2330126593046029E-5</v>
      </c>
      <c r="P607">
        <f t="shared" si="49"/>
        <v>1.4889191717770973E-3</v>
      </c>
      <c r="Q607">
        <f t="shared" si="49"/>
        <v>7.3645667990221057E-5</v>
      </c>
      <c r="R607">
        <f t="shared" si="49"/>
        <v>1.4510713099856146E-2</v>
      </c>
    </row>
    <row r="608" spans="1:18" x14ac:dyDescent="0.25">
      <c r="A608" s="27">
        <v>42942</v>
      </c>
      <c r="B608">
        <v>80.370002999999997</v>
      </c>
      <c r="C608">
        <v>222.25</v>
      </c>
      <c r="D608">
        <v>153.46000699999999</v>
      </c>
      <c r="E608">
        <v>1052.8000489999999</v>
      </c>
      <c r="F608">
        <v>343.85000600000001</v>
      </c>
      <c r="H608">
        <f t="shared" si="50"/>
        <v>-9.1652608592020044E-3</v>
      </c>
      <c r="I608">
        <f t="shared" si="50"/>
        <v>8.9034145394099283E-3</v>
      </c>
      <c r="J608">
        <f t="shared" si="50"/>
        <v>6.5503480630829378E-2</v>
      </c>
      <c r="K608">
        <f t="shared" si="50"/>
        <v>7.4947129857813835E-2</v>
      </c>
      <c r="L608">
        <f t="shared" si="50"/>
        <v>-5.2460242271930711E-2</v>
      </c>
      <c r="N608">
        <f t="shared" si="49"/>
        <v>4.4221795724878508E-5</v>
      </c>
      <c r="O608">
        <f t="shared" si="49"/>
        <v>5.467998083499433E-8</v>
      </c>
      <c r="P608">
        <f t="shared" si="49"/>
        <v>3.3322756321962554E-3</v>
      </c>
      <c r="Q608">
        <f t="shared" si="49"/>
        <v>1.4741699875351305E-3</v>
      </c>
      <c r="R608">
        <f t="shared" si="49"/>
        <v>4.508462291413308E-3</v>
      </c>
    </row>
    <row r="609" spans="1:18" x14ac:dyDescent="0.25">
      <c r="A609" s="27">
        <v>42943</v>
      </c>
      <c r="B609">
        <v>80.830001999999993</v>
      </c>
      <c r="C609">
        <v>221.479996</v>
      </c>
      <c r="D609">
        <v>150.55999800000001</v>
      </c>
      <c r="E609">
        <v>1046</v>
      </c>
      <c r="F609">
        <v>334.459991</v>
      </c>
      <c r="H609">
        <f t="shared" si="50"/>
        <v>-8.6228299203546278E-3</v>
      </c>
      <c r="I609">
        <f t="shared" si="50"/>
        <v>-7.8255628130093988E-3</v>
      </c>
      <c r="J609">
        <f t="shared" si="50"/>
        <v>3.1920089113255883E-2</v>
      </c>
      <c r="K609">
        <f t="shared" si="50"/>
        <v>5.4690406540117191E-2</v>
      </c>
      <c r="L609">
        <f t="shared" si="50"/>
        <v>-0.10433146274651015</v>
      </c>
      <c r="N609">
        <f t="shared" si="49"/>
        <v>3.7301753008565049E-5</v>
      </c>
      <c r="O609">
        <f t="shared" si="49"/>
        <v>2.7208963843846409E-4</v>
      </c>
      <c r="P609">
        <f t="shared" si="49"/>
        <v>5.828590853206206E-4</v>
      </c>
      <c r="Q609">
        <f t="shared" si="49"/>
        <v>3.2899422883337568E-4</v>
      </c>
      <c r="R609">
        <f t="shared" si="49"/>
        <v>1.4164880706052438E-2</v>
      </c>
    </row>
    <row r="610" spans="1:18" x14ac:dyDescent="0.25">
      <c r="A610" s="27">
        <v>42944</v>
      </c>
      <c r="B610">
        <v>79.599997999999999</v>
      </c>
      <c r="C610">
        <v>223.61000100000001</v>
      </c>
      <c r="D610">
        <v>149.5</v>
      </c>
      <c r="E610">
        <v>1020.039978</v>
      </c>
      <c r="F610">
        <v>335.07000699999998</v>
      </c>
      <c r="H610">
        <f t="shared" si="50"/>
        <v>-1.3724470376472364E-2</v>
      </c>
      <c r="I610">
        <f t="shared" si="50"/>
        <v>-3.571286287876218E-3</v>
      </c>
      <c r="J610">
        <f t="shared" si="50"/>
        <v>3.9707836996229304E-2</v>
      </c>
      <c r="K610">
        <f t="shared" si="50"/>
        <v>4.4206244271019192E-2</v>
      </c>
      <c r="L610">
        <f t="shared" si="50"/>
        <v>-7.3845711541978595E-2</v>
      </c>
      <c r="N610">
        <f t="shared" si="49"/>
        <v>1.256451908772255E-4</v>
      </c>
      <c r="O610">
        <f t="shared" si="49"/>
        <v>1.4983873476546411E-4</v>
      </c>
      <c r="P610">
        <f t="shared" si="49"/>
        <v>1.0195391150982119E-3</v>
      </c>
      <c r="Q610">
        <f t="shared" si="49"/>
        <v>5.8584263875575389E-5</v>
      </c>
      <c r="R610">
        <f t="shared" si="49"/>
        <v>7.83765884390282E-3</v>
      </c>
    </row>
    <row r="611" spans="1:18" x14ac:dyDescent="0.25">
      <c r="A611" s="27">
        <v>42947</v>
      </c>
      <c r="B611">
        <v>80.040001000000004</v>
      </c>
      <c r="C611">
        <v>225.33000200000001</v>
      </c>
      <c r="D611">
        <v>148.729996</v>
      </c>
      <c r="E611">
        <v>987.78002900000001</v>
      </c>
      <c r="F611">
        <v>323.47000100000002</v>
      </c>
      <c r="H611">
        <f t="shared" si="50"/>
        <v>-8.5837683585444115E-3</v>
      </c>
      <c r="I611">
        <f t="shared" si="50"/>
        <v>1.5339200342560052E-2</v>
      </c>
      <c r="J611">
        <f t="shared" si="50"/>
        <v>3.2180348115493293E-2</v>
      </c>
      <c r="K611">
        <f t="shared" si="50"/>
        <v>2.0227942970172167E-2</v>
      </c>
      <c r="L611">
        <f t="shared" si="50"/>
        <v>-0.11145986449276946</v>
      </c>
      <c r="N611">
        <f t="shared" si="49"/>
        <v>3.682614057826288E-5</v>
      </c>
      <c r="O611">
        <f t="shared" si="49"/>
        <v>4.4483875132241902E-5</v>
      </c>
      <c r="P611">
        <f t="shared" si="49"/>
        <v>5.9549341283012967E-4</v>
      </c>
      <c r="Q611">
        <f t="shared" si="49"/>
        <v>2.6648164446655136E-4</v>
      </c>
      <c r="R611">
        <f t="shared" si="49"/>
        <v>1.5912486881326963E-2</v>
      </c>
    </row>
    <row r="612" spans="1:18" x14ac:dyDescent="0.25">
      <c r="A612" s="27">
        <v>42948</v>
      </c>
      <c r="B612">
        <v>80.169998000000007</v>
      </c>
      <c r="C612">
        <v>227</v>
      </c>
      <c r="D612">
        <v>150.050003</v>
      </c>
      <c r="E612">
        <v>996.19000200000005</v>
      </c>
      <c r="F612">
        <v>319.57000699999998</v>
      </c>
      <c r="H612">
        <f t="shared" si="50"/>
        <v>-2.3788636989973952E-2</v>
      </c>
      <c r="I612">
        <f t="shared" si="50"/>
        <v>-1.2327156646706405E-3</v>
      </c>
      <c r="J612">
        <f t="shared" si="50"/>
        <v>4.4633556680035685E-2</v>
      </c>
      <c r="K612">
        <f t="shared" si="50"/>
        <v>4.3630818968650099E-2</v>
      </c>
      <c r="L612">
        <f t="shared" si="50"/>
        <v>-9.8414611616472192E-2</v>
      </c>
      <c r="N612">
        <f t="shared" si="49"/>
        <v>4.525542790162504E-4</v>
      </c>
      <c r="O612">
        <f t="shared" si="49"/>
        <v>9.8055400609743684E-5</v>
      </c>
      <c r="P612">
        <f t="shared" si="49"/>
        <v>1.3583604814110283E-3</v>
      </c>
      <c r="Q612">
        <f t="shared" si="49"/>
        <v>5.010672643649948E-5</v>
      </c>
      <c r="R612">
        <f t="shared" si="49"/>
        <v>1.2791486323330367E-2</v>
      </c>
    </row>
    <row r="613" spans="1:18" x14ac:dyDescent="0.25">
      <c r="A613" s="27">
        <v>42949</v>
      </c>
      <c r="B613">
        <v>80.599997999999999</v>
      </c>
      <c r="C613">
        <v>226.270004</v>
      </c>
      <c r="D613">
        <v>157.13999899999999</v>
      </c>
      <c r="E613">
        <v>995.89001499999995</v>
      </c>
      <c r="F613">
        <v>325.89001500000001</v>
      </c>
      <c r="H613">
        <f t="shared" ref="H613:L628" si="51">LN(B613/B593)</f>
        <v>-3.0969365872614784E-3</v>
      </c>
      <c r="I613">
        <f t="shared" si="51"/>
        <v>-7.7920273257801641E-3</v>
      </c>
      <c r="J613">
        <f t="shared" si="51"/>
        <v>8.669904479950849E-2</v>
      </c>
      <c r="K613">
        <f t="shared" si="51"/>
        <v>2.4898470162040089E-2</v>
      </c>
      <c r="L613">
        <f t="shared" si="51"/>
        <v>-3.6754030157809029E-3</v>
      </c>
      <c r="N613">
        <f t="shared" si="49"/>
        <v>3.3828505220326397E-7</v>
      </c>
      <c r="O613">
        <f t="shared" si="49"/>
        <v>2.7098441796427245E-4</v>
      </c>
      <c r="P613">
        <f t="shared" si="49"/>
        <v>6.2285921764365978E-3</v>
      </c>
      <c r="Q613">
        <f t="shared" si="49"/>
        <v>1.3580961680575822E-4</v>
      </c>
      <c r="R613">
        <f t="shared" si="49"/>
        <v>3.3709858323854647E-4</v>
      </c>
    </row>
    <row r="614" spans="1:18" x14ac:dyDescent="0.25">
      <c r="A614" s="27">
        <v>42950</v>
      </c>
      <c r="B614">
        <v>80.489998</v>
      </c>
      <c r="C614">
        <v>223.990005</v>
      </c>
      <c r="D614">
        <v>155.570007</v>
      </c>
      <c r="E614">
        <v>986.919983</v>
      </c>
      <c r="F614">
        <v>347.08999599999999</v>
      </c>
      <c r="H614">
        <f t="shared" si="51"/>
        <v>4.6073800163839006E-3</v>
      </c>
      <c r="I614">
        <f t="shared" si="51"/>
        <v>-1.1982023879255245E-2</v>
      </c>
      <c r="J614">
        <f t="shared" si="51"/>
        <v>8.6141130478116529E-2</v>
      </c>
      <c r="K614">
        <f t="shared" si="51"/>
        <v>2.2315781146845973E-2</v>
      </c>
      <c r="L614">
        <f t="shared" si="51"/>
        <v>0.1167931791906114</v>
      </c>
      <c r="N614">
        <f t="shared" si="49"/>
        <v>5.073276737901633E-5</v>
      </c>
      <c r="O614">
        <f t="shared" si="49"/>
        <v>4.2648862011268309E-4</v>
      </c>
      <c r="P614">
        <f t="shared" si="49"/>
        <v>6.1408406522564284E-3</v>
      </c>
      <c r="Q614">
        <f t="shared" si="49"/>
        <v>2.0267586323938189E-4</v>
      </c>
      <c r="R614">
        <f t="shared" si="49"/>
        <v>1.0426112600584013E-2</v>
      </c>
    </row>
    <row r="615" spans="1:18" x14ac:dyDescent="0.25">
      <c r="A615" s="27">
        <v>42951</v>
      </c>
      <c r="B615">
        <v>80.209998999999996</v>
      </c>
      <c r="C615">
        <v>229.78999300000001</v>
      </c>
      <c r="D615">
        <v>156.38999899999999</v>
      </c>
      <c r="E615">
        <v>987.580017</v>
      </c>
      <c r="F615">
        <v>356.91000400000001</v>
      </c>
      <c r="H615">
        <f t="shared" si="51"/>
        <v>-1.2468989606629911E-4</v>
      </c>
      <c r="I615">
        <f t="shared" si="51"/>
        <v>1.9821749373491033E-2</v>
      </c>
      <c r="J615">
        <f t="shared" si="51"/>
        <v>8.1290410627845172E-2</v>
      </c>
      <c r="K615">
        <f t="shared" si="51"/>
        <v>8.9710487824586661E-3</v>
      </c>
      <c r="L615">
        <f t="shared" si="51"/>
        <v>0.13057783813291951</v>
      </c>
      <c r="N615">
        <f t="shared" si="49"/>
        <v>5.715082709487672E-6</v>
      </c>
      <c r="O615">
        <f t="shared" si="49"/>
        <v>1.2437094798025956E-4</v>
      </c>
      <c r="P615">
        <f t="shared" si="49"/>
        <v>5.4041312093597669E-3</v>
      </c>
      <c r="Q615">
        <f t="shared" si="49"/>
        <v>7.6072037031398791E-4</v>
      </c>
      <c r="R615">
        <f t="shared" si="49"/>
        <v>1.3431186639778915E-2</v>
      </c>
    </row>
    <row r="616" spans="1:18" x14ac:dyDescent="0.25">
      <c r="A616" s="27">
        <v>42954</v>
      </c>
      <c r="B616">
        <v>80.160004000000001</v>
      </c>
      <c r="C616">
        <v>232.91999799999999</v>
      </c>
      <c r="D616">
        <v>158.80999800000001</v>
      </c>
      <c r="E616">
        <v>992.27002000000005</v>
      </c>
      <c r="F616">
        <v>355.17001299999998</v>
      </c>
      <c r="H616">
        <f t="shared" si="51"/>
        <v>0</v>
      </c>
      <c r="I616">
        <f t="shared" si="51"/>
        <v>3.0868272148700419E-2</v>
      </c>
      <c r="J616">
        <f t="shared" si="51"/>
        <v>9.0561070381021833E-2</v>
      </c>
      <c r="K616">
        <f t="shared" si="51"/>
        <v>-4.2237369016721229E-3</v>
      </c>
      <c r="L616">
        <f t="shared" si="51"/>
        <v>0.11669619374421321</v>
      </c>
      <c r="N616">
        <f t="shared" si="49"/>
        <v>6.3268035749985669E-6</v>
      </c>
      <c r="O616">
        <f t="shared" si="49"/>
        <v>4.9278206497566763E-4</v>
      </c>
      <c r="P616">
        <f t="shared" si="49"/>
        <v>6.8531005843003798E-3</v>
      </c>
      <c r="Q616">
        <f t="shared" si="49"/>
        <v>1.662677721847034E-3</v>
      </c>
      <c r="R616">
        <f t="shared" si="49"/>
        <v>1.0406315961361106E-2</v>
      </c>
    </row>
    <row r="617" spans="1:18" x14ac:dyDescent="0.25">
      <c r="A617" s="27">
        <v>42955</v>
      </c>
      <c r="B617">
        <v>79.959998999999996</v>
      </c>
      <c r="C617">
        <v>232.050003</v>
      </c>
      <c r="D617">
        <v>160.08000200000001</v>
      </c>
      <c r="E617">
        <v>989.84002699999996</v>
      </c>
      <c r="F617">
        <v>365.22000100000002</v>
      </c>
      <c r="H617">
        <f t="shared" si="51"/>
        <v>-7.972127572740427E-3</v>
      </c>
      <c r="I617">
        <f t="shared" si="51"/>
        <v>2.2223162931729209E-2</v>
      </c>
      <c r="J617">
        <f t="shared" si="51"/>
        <v>9.5291458715431598E-2</v>
      </c>
      <c r="K617">
        <f t="shared" si="51"/>
        <v>-4.3246466599168509E-3</v>
      </c>
      <c r="L617">
        <f t="shared" si="51"/>
        <v>0.10986718386098522</v>
      </c>
      <c r="N617">
        <f t="shared" si="49"/>
        <v>2.9776816414718806E-5</v>
      </c>
      <c r="O617">
        <f t="shared" si="49"/>
        <v>1.8369969079717316E-4</v>
      </c>
      <c r="P617">
        <f t="shared" si="49"/>
        <v>7.6586729470121198E-3</v>
      </c>
      <c r="Q617">
        <f t="shared" si="49"/>
        <v>1.6709172862078652E-3</v>
      </c>
      <c r="R617">
        <f t="shared" si="49"/>
        <v>9.0596782736877702E-3</v>
      </c>
    </row>
    <row r="618" spans="1:18" x14ac:dyDescent="0.25">
      <c r="A618" s="27">
        <v>42956</v>
      </c>
      <c r="B618">
        <v>80.209998999999996</v>
      </c>
      <c r="C618">
        <v>231.009995</v>
      </c>
      <c r="D618">
        <v>161.05999800000001</v>
      </c>
      <c r="E618">
        <v>982.01000999999997</v>
      </c>
      <c r="F618">
        <v>363.52999899999998</v>
      </c>
      <c r="H618">
        <f t="shared" si="51"/>
        <v>-9.3070102758169466E-3</v>
      </c>
      <c r="I618">
        <f t="shared" si="51"/>
        <v>1.5794377406042722E-2</v>
      </c>
      <c r="J618">
        <f t="shared" si="51"/>
        <v>9.9952707399859619E-2</v>
      </c>
      <c r="K618">
        <f t="shared" si="51"/>
        <v>-2.4642688600381574E-2</v>
      </c>
      <c r="L618">
        <f t="shared" si="51"/>
        <v>9.8224805020447878E-2</v>
      </c>
      <c r="N618">
        <f t="shared" si="49"/>
        <v>4.6127140850789711E-5</v>
      </c>
      <c r="O618">
        <f t="shared" si="49"/>
        <v>5.0762780399310305E-5</v>
      </c>
      <c r="P618">
        <f t="shared" si="49"/>
        <v>8.4962477696870937E-3</v>
      </c>
      <c r="Q618">
        <f t="shared" si="49"/>
        <v>3.7448154287954409E-3</v>
      </c>
      <c r="R618">
        <f t="shared" si="49"/>
        <v>6.9789254842528093E-3</v>
      </c>
    </row>
    <row r="619" spans="1:18" x14ac:dyDescent="0.25">
      <c r="A619" s="27">
        <v>42957</v>
      </c>
      <c r="B619">
        <v>78.970000999999996</v>
      </c>
      <c r="C619">
        <v>225.5</v>
      </c>
      <c r="D619">
        <v>155.320007</v>
      </c>
      <c r="E619">
        <v>956.919983</v>
      </c>
      <c r="F619">
        <v>355.39999399999999</v>
      </c>
      <c r="H619">
        <f t="shared" si="51"/>
        <v>-2.501068187575E-2</v>
      </c>
      <c r="I619">
        <f t="shared" si="51"/>
        <v>-2.1496743837336133E-2</v>
      </c>
      <c r="J619">
        <f t="shared" si="51"/>
        <v>4.9830511947075794E-2</v>
      </c>
      <c r="K619">
        <f t="shared" si="51"/>
        <v>-4.4665309985248695E-2</v>
      </c>
      <c r="L619">
        <f t="shared" si="51"/>
        <v>9.4323018345522466E-2</v>
      </c>
      <c r="N619">
        <f t="shared" si="49"/>
        <v>5.060415843042604E-4</v>
      </c>
      <c r="O619">
        <f t="shared" si="49"/>
        <v>9.1000691466747304E-4</v>
      </c>
      <c r="P619">
        <f t="shared" si="49"/>
        <v>1.7684461921752606E-3</v>
      </c>
      <c r="Q619">
        <f t="shared" si="49"/>
        <v>6.5962853058082254E-3</v>
      </c>
      <c r="R619">
        <f t="shared" si="49"/>
        <v>6.3422391915026639E-3</v>
      </c>
    </row>
    <row r="620" spans="1:18" x14ac:dyDescent="0.25">
      <c r="A620" s="27">
        <v>42958</v>
      </c>
      <c r="B620">
        <v>78.209998999999996</v>
      </c>
      <c r="C620">
        <v>224.14999399999999</v>
      </c>
      <c r="D620">
        <v>157.479996</v>
      </c>
      <c r="E620">
        <v>967.98999000000003</v>
      </c>
      <c r="F620">
        <v>357.86999500000002</v>
      </c>
      <c r="H620">
        <f t="shared" si="51"/>
        <v>-3.8502467699590884E-2</v>
      </c>
      <c r="I620">
        <f t="shared" si="51"/>
        <v>-1.9658333773770461E-2</v>
      </c>
      <c r="J620">
        <f t="shared" si="51"/>
        <v>5.508376134941078E-2</v>
      </c>
      <c r="K620">
        <f t="shared" si="51"/>
        <v>-3.4341894595632867E-2</v>
      </c>
      <c r="L620">
        <f t="shared" si="51"/>
        <v>8.7827129405555759E-2</v>
      </c>
      <c r="N620">
        <f t="shared" si="49"/>
        <v>1.2950752448982355E-3</v>
      </c>
      <c r="O620">
        <f t="shared" si="49"/>
        <v>8.0247053050298866E-4</v>
      </c>
      <c r="P620">
        <f t="shared" si="49"/>
        <v>2.2378715392784494E-3</v>
      </c>
      <c r="Q620">
        <f t="shared" si="49"/>
        <v>5.0259738510339408E-3</v>
      </c>
      <c r="R620">
        <f t="shared" si="49"/>
        <v>5.3497942618962449E-3</v>
      </c>
    </row>
    <row r="621" spans="1:18" x14ac:dyDescent="0.25">
      <c r="A621" s="27">
        <v>42961</v>
      </c>
      <c r="B621">
        <v>78.230002999999996</v>
      </c>
      <c r="C621">
        <v>227.36000100000001</v>
      </c>
      <c r="D621">
        <v>159.85000600000001</v>
      </c>
      <c r="E621">
        <v>983.29998799999998</v>
      </c>
      <c r="F621">
        <v>363.79998799999998</v>
      </c>
      <c r="H621">
        <f t="shared" si="51"/>
        <v>-3.3066032534230676E-2</v>
      </c>
      <c r="I621">
        <f t="shared" si="51"/>
        <v>-8.3220401304623156E-3</v>
      </c>
      <c r="J621">
        <f t="shared" si="51"/>
        <v>6.653827630468552E-2</v>
      </c>
      <c r="K621">
        <f t="shared" si="51"/>
        <v>-2.6830941647862257E-2</v>
      </c>
      <c r="L621">
        <f t="shared" si="51"/>
        <v>0.12962786904229281</v>
      </c>
      <c r="N621">
        <f t="shared" si="49"/>
        <v>9.3334641441861351E-4</v>
      </c>
      <c r="O621">
        <f t="shared" si="49"/>
        <v>2.8871505372568605E-4</v>
      </c>
      <c r="P621">
        <f t="shared" si="49"/>
        <v>3.4528153875751405E-3</v>
      </c>
      <c r="Q621">
        <f t="shared" si="49"/>
        <v>4.0174237202522545E-3</v>
      </c>
      <c r="R621">
        <f t="shared" si="49"/>
        <v>1.3211899552045206E-2</v>
      </c>
    </row>
    <row r="622" spans="1:18" x14ac:dyDescent="0.25">
      <c r="A622" s="27">
        <v>42962</v>
      </c>
      <c r="B622">
        <v>78.040001000000004</v>
      </c>
      <c r="C622">
        <v>227.58999600000001</v>
      </c>
      <c r="D622">
        <v>161.60000600000001</v>
      </c>
      <c r="E622">
        <v>982.73999000000003</v>
      </c>
      <c r="F622">
        <v>362.32998700000002</v>
      </c>
      <c r="H622">
        <f t="shared" si="51"/>
        <v>-3.2277096129834468E-2</v>
      </c>
      <c r="I622">
        <f t="shared" si="51"/>
        <v>1.8984815289721228E-2</v>
      </c>
      <c r="J622">
        <f t="shared" si="51"/>
        <v>7.3955684631566737E-2</v>
      </c>
      <c r="K622">
        <f t="shared" si="51"/>
        <v>-4.156653581595212E-2</v>
      </c>
      <c r="L622">
        <f t="shared" si="51"/>
        <v>9.881034523145546E-2</v>
      </c>
      <c r="N622">
        <f t="shared" si="49"/>
        <v>8.8576368670859962E-4</v>
      </c>
      <c r="O622">
        <f t="shared" si="49"/>
        <v>1.0640414035604985E-4</v>
      </c>
      <c r="P622">
        <f t="shared" si="49"/>
        <v>4.3795369796849788E-3</v>
      </c>
      <c r="Q622">
        <f t="shared" si="49"/>
        <v>6.1025382105256423E-3</v>
      </c>
      <c r="R622">
        <f t="shared" si="49"/>
        <v>7.0771003571807696E-3</v>
      </c>
    </row>
    <row r="623" spans="1:18" x14ac:dyDescent="0.25">
      <c r="A623" s="27">
        <v>42963</v>
      </c>
      <c r="B623">
        <v>77.470000999999996</v>
      </c>
      <c r="C623">
        <v>225.61000100000001</v>
      </c>
      <c r="D623">
        <v>160.949997</v>
      </c>
      <c r="E623">
        <v>978.17999299999997</v>
      </c>
      <c r="F623">
        <v>362.91000400000001</v>
      </c>
      <c r="H623">
        <f t="shared" si="51"/>
        <v>-4.2704783733914328E-2</v>
      </c>
      <c r="I623">
        <f t="shared" si="51"/>
        <v>1.2219229917866321E-2</v>
      </c>
      <c r="J623">
        <f t="shared" si="51"/>
        <v>6.3681434243650817E-2</v>
      </c>
      <c r="K623">
        <f t="shared" si="51"/>
        <v>-4.8576919745228216E-2</v>
      </c>
      <c r="L623">
        <f t="shared" si="51"/>
        <v>0.10952998741694649</v>
      </c>
      <c r="N623">
        <f t="shared" si="49"/>
        <v>1.6151934925699345E-3</v>
      </c>
      <c r="O623">
        <f t="shared" si="49"/>
        <v>1.2600035624762085E-5</v>
      </c>
      <c r="P623">
        <f t="shared" si="49"/>
        <v>3.1252370732049641E-3</v>
      </c>
      <c r="Q623">
        <f t="shared" si="49"/>
        <v>7.246968472550035E-3</v>
      </c>
      <c r="R623">
        <f t="shared" si="49"/>
        <v>8.9956016804545735E-3</v>
      </c>
    </row>
    <row r="624" spans="1:18" x14ac:dyDescent="0.25">
      <c r="A624" s="27">
        <v>42964</v>
      </c>
      <c r="B624">
        <v>76.260002</v>
      </c>
      <c r="C624">
        <v>221.41999799999999</v>
      </c>
      <c r="D624">
        <v>157.86000100000001</v>
      </c>
      <c r="E624">
        <v>960.57000700000003</v>
      </c>
      <c r="F624">
        <v>351.92001299999998</v>
      </c>
      <c r="H624">
        <f t="shared" si="51"/>
        <v>-5.8570695924192867E-2</v>
      </c>
      <c r="I624">
        <f t="shared" si="51"/>
        <v>-3.9664930667145199E-3</v>
      </c>
      <c r="J624">
        <f t="shared" si="51"/>
        <v>4.8809201472019732E-2</v>
      </c>
      <c r="K624">
        <f t="shared" si="51"/>
        <v>-6.8524234954615668E-2</v>
      </c>
      <c r="L624">
        <f t="shared" si="51"/>
        <v>6.4553673748591153E-2</v>
      </c>
      <c r="N624">
        <f t="shared" si="49"/>
        <v>3.1422058636958014E-3</v>
      </c>
      <c r="O624">
        <f t="shared" si="49"/>
        <v>1.5967026748757218E-4</v>
      </c>
      <c r="P624">
        <f t="shared" si="49"/>
        <v>1.6835911377174342E-3</v>
      </c>
      <c r="Q624">
        <f t="shared" si="49"/>
        <v>1.1041058965068795E-2</v>
      </c>
      <c r="R624">
        <f t="shared" si="49"/>
        <v>2.4869004174545126E-3</v>
      </c>
    </row>
    <row r="625" spans="1:18" x14ac:dyDescent="0.25">
      <c r="A625" s="27">
        <v>42965</v>
      </c>
      <c r="B625">
        <v>76.639999000000003</v>
      </c>
      <c r="C625">
        <v>222.14999399999999</v>
      </c>
      <c r="D625">
        <v>157.5</v>
      </c>
      <c r="E625">
        <v>958.46997099999999</v>
      </c>
      <c r="F625">
        <v>347.459991</v>
      </c>
      <c r="H625">
        <f t="shared" si="51"/>
        <v>-4.4406427626862616E-2</v>
      </c>
      <c r="I625">
        <f t="shared" si="51"/>
        <v>8.9074405230526472E-3</v>
      </c>
      <c r="J625">
        <f t="shared" si="51"/>
        <v>4.6991755609300134E-2</v>
      </c>
      <c r="K625">
        <f t="shared" si="51"/>
        <v>-6.776314663140566E-2</v>
      </c>
      <c r="L625">
        <f t="shared" si="51"/>
        <v>5.6417165255619961E-2</v>
      </c>
      <c r="N625">
        <f t="shared" si="49"/>
        <v>1.7548654166137899E-3</v>
      </c>
      <c r="O625">
        <f t="shared" si="49"/>
        <v>5.6579041355644071E-8</v>
      </c>
      <c r="P625">
        <f t="shared" si="49"/>
        <v>1.5377488708485855E-3</v>
      </c>
      <c r="Q625">
        <f t="shared" si="49"/>
        <v>1.0881693312218022E-2</v>
      </c>
      <c r="R625">
        <f t="shared" si="49"/>
        <v>1.7415868356807575E-3</v>
      </c>
    </row>
    <row r="626" spans="1:18" x14ac:dyDescent="0.25">
      <c r="A626" s="27">
        <v>42968</v>
      </c>
      <c r="B626">
        <v>76.379997000000003</v>
      </c>
      <c r="C626">
        <v>220.78999300000001</v>
      </c>
      <c r="D626">
        <v>157.21000699999999</v>
      </c>
      <c r="E626">
        <v>953.28997800000002</v>
      </c>
      <c r="F626">
        <v>337.85998499999999</v>
      </c>
      <c r="H626">
        <f t="shared" si="51"/>
        <v>-4.4679507970261781E-2</v>
      </c>
      <c r="I626">
        <f t="shared" si="51"/>
        <v>1.1891613731906897E-2</v>
      </c>
      <c r="J626">
        <f t="shared" si="51"/>
        <v>3.3110111145790933E-2</v>
      </c>
      <c r="K626">
        <f t="shared" si="51"/>
        <v>-8.6046683093614393E-2</v>
      </c>
      <c r="L626">
        <f t="shared" si="51"/>
        <v>-1.3698453945584183E-2</v>
      </c>
      <c r="N626">
        <f t="shared" si="49"/>
        <v>1.7778192689793786E-3</v>
      </c>
      <c r="O626">
        <f t="shared" si="49"/>
        <v>1.0381520508820278E-5</v>
      </c>
      <c r="P626">
        <f t="shared" si="49"/>
        <v>6.4173539141792145E-4</v>
      </c>
      <c r="Q626">
        <f t="shared" si="49"/>
        <v>1.5030488215313154E-2</v>
      </c>
      <c r="R626">
        <f t="shared" si="49"/>
        <v>8.0561146739956471E-4</v>
      </c>
    </row>
    <row r="627" spans="1:18" x14ac:dyDescent="0.25">
      <c r="A627" s="27">
        <v>42969</v>
      </c>
      <c r="B627">
        <v>76.739998</v>
      </c>
      <c r="C627">
        <v>223.58000200000001</v>
      </c>
      <c r="D627">
        <v>159.779999</v>
      </c>
      <c r="E627">
        <v>966.90002400000003</v>
      </c>
      <c r="F627">
        <v>341.35000600000001</v>
      </c>
      <c r="H627">
        <f t="shared" si="51"/>
        <v>-4.4972856012843239E-2</v>
      </c>
      <c r="I627">
        <f t="shared" si="51"/>
        <v>8.9855936689113378E-3</v>
      </c>
      <c r="J627">
        <f t="shared" si="51"/>
        <v>4.5060700599685491E-2</v>
      </c>
      <c r="K627">
        <f t="shared" si="51"/>
        <v>-7.2755877202877586E-2</v>
      </c>
      <c r="L627">
        <f t="shared" si="51"/>
        <v>5.1398893365193496E-3</v>
      </c>
      <c r="N627">
        <f t="shared" si="49"/>
        <v>1.8026428896999144E-3</v>
      </c>
      <c r="O627">
        <f t="shared" si="49"/>
        <v>9.9866516106599674E-8</v>
      </c>
      <c r="P627">
        <f t="shared" si="49"/>
        <v>1.3900285166356002E-3</v>
      </c>
      <c r="Q627">
        <f t="shared" si="49"/>
        <v>1.1948257595864206E-2</v>
      </c>
      <c r="R627">
        <f t="shared" si="49"/>
        <v>9.1106114173371703E-5</v>
      </c>
    </row>
    <row r="628" spans="1:18" x14ac:dyDescent="0.25">
      <c r="A628" s="27">
        <v>42970</v>
      </c>
      <c r="B628">
        <v>76.610000999999997</v>
      </c>
      <c r="C628">
        <v>222.740005</v>
      </c>
      <c r="D628">
        <v>159.979996</v>
      </c>
      <c r="E628">
        <v>958</v>
      </c>
      <c r="F628">
        <v>352.76998900000001</v>
      </c>
      <c r="H628">
        <f t="shared" si="51"/>
        <v>-4.791337997013162E-2</v>
      </c>
      <c r="I628">
        <f t="shared" si="51"/>
        <v>2.2023200186367334E-3</v>
      </c>
      <c r="J628">
        <f t="shared" si="51"/>
        <v>4.1608790053539686E-2</v>
      </c>
      <c r="K628">
        <f t="shared" si="51"/>
        <v>-9.4360829142744254E-2</v>
      </c>
      <c r="L628">
        <f t="shared" si="51"/>
        <v>2.5610722106329618E-2</v>
      </c>
      <c r="N628">
        <f t="shared" si="49"/>
        <v>2.0609844108590994E-3</v>
      </c>
      <c r="O628">
        <f t="shared" si="49"/>
        <v>4.1825413250254146E-5</v>
      </c>
      <c r="P628">
        <f t="shared" si="49"/>
        <v>1.1445484461572984E-3</v>
      </c>
      <c r="Q628">
        <f t="shared" si="49"/>
        <v>1.7138223419864238E-2</v>
      </c>
      <c r="R628">
        <f t="shared" si="49"/>
        <v>1.1937486431061466E-4</v>
      </c>
    </row>
    <row r="629" spans="1:18" x14ac:dyDescent="0.25">
      <c r="A629" s="27">
        <v>42971</v>
      </c>
      <c r="B629">
        <v>76.330001999999993</v>
      </c>
      <c r="C629">
        <v>222.990005</v>
      </c>
      <c r="D629">
        <v>159.270004</v>
      </c>
      <c r="E629">
        <v>952.45001200000002</v>
      </c>
      <c r="F629">
        <v>352.92999300000002</v>
      </c>
      <c r="H629">
        <f t="shared" ref="H629:L644" si="52">LN(B629/B609)</f>
        <v>-5.7282136476644846E-2</v>
      </c>
      <c r="I629">
        <f t="shared" si="52"/>
        <v>6.7946759333969804E-3</v>
      </c>
      <c r="J629">
        <f t="shared" si="52"/>
        <v>5.6239237824946088E-2</v>
      </c>
      <c r="K629">
        <f t="shared" si="52"/>
        <v>-9.3691019841074669E-2</v>
      </c>
      <c r="L629">
        <f t="shared" si="52"/>
        <v>5.3752453108019342E-2</v>
      </c>
      <c r="N629">
        <f t="shared" si="49"/>
        <v>2.9994048647336126E-3</v>
      </c>
      <c r="O629">
        <f t="shared" si="49"/>
        <v>3.515254121819055E-6</v>
      </c>
      <c r="P629">
        <f t="shared" si="49"/>
        <v>2.3485289450624206E-3</v>
      </c>
      <c r="Q629">
        <f t="shared" si="49"/>
        <v>1.696329852374449E-2</v>
      </c>
      <c r="R629">
        <f t="shared" si="49"/>
        <v>1.5262782670536343E-3</v>
      </c>
    </row>
    <row r="630" spans="1:18" x14ac:dyDescent="0.25">
      <c r="A630" s="27">
        <v>42972</v>
      </c>
      <c r="B630">
        <v>76.720000999999996</v>
      </c>
      <c r="C630">
        <v>222.470001</v>
      </c>
      <c r="D630">
        <v>159.86000100000001</v>
      </c>
      <c r="E630">
        <v>945.26000999999997</v>
      </c>
      <c r="F630">
        <v>348.04998799999998</v>
      </c>
      <c r="H630">
        <f t="shared" si="52"/>
        <v>-3.6851624115115375E-2</v>
      </c>
      <c r="I630">
        <f t="shared" si="52"/>
        <v>-5.1112019220961608E-3</v>
      </c>
      <c r="J630">
        <f t="shared" si="52"/>
        <v>6.7002045622605491E-2</v>
      </c>
      <c r="K630">
        <f t="shared" si="52"/>
        <v>-7.6137067121863203E-2</v>
      </c>
      <c r="L630">
        <f t="shared" si="52"/>
        <v>3.8006627024868143E-2</v>
      </c>
      <c r="N630">
        <f t="shared" si="49"/>
        <v>1.1789822052023329E-3</v>
      </c>
      <c r="O630">
        <f t="shared" si="49"/>
        <v>1.8990986852488901E-4</v>
      </c>
      <c r="P630">
        <f t="shared" si="49"/>
        <v>3.507533253740285E-3</v>
      </c>
      <c r="Q630">
        <f t="shared" si="49"/>
        <v>1.2698872835888039E-2</v>
      </c>
      <c r="R630">
        <f t="shared" si="49"/>
        <v>5.4390567427659746E-4</v>
      </c>
    </row>
    <row r="631" spans="1:18" x14ac:dyDescent="0.25">
      <c r="A631" s="27">
        <v>42975</v>
      </c>
      <c r="B631">
        <v>76.470000999999996</v>
      </c>
      <c r="C631">
        <v>220.35000600000001</v>
      </c>
      <c r="D631">
        <v>161.470001</v>
      </c>
      <c r="E631">
        <v>946.02002000000005</v>
      </c>
      <c r="F631">
        <v>345.66000400000001</v>
      </c>
      <c r="H631">
        <f t="shared" si="52"/>
        <v>-4.5628002076128452E-2</v>
      </c>
      <c r="I631">
        <f t="shared" si="52"/>
        <v>-2.234878472449759E-2</v>
      </c>
      <c r="J631">
        <f t="shared" si="52"/>
        <v>8.2186818376496773E-2</v>
      </c>
      <c r="K631">
        <f t="shared" si="52"/>
        <v>-4.3196298628101808E-2</v>
      </c>
      <c r="L631">
        <f t="shared" si="52"/>
        <v>6.6349267515446633E-2</v>
      </c>
      <c r="N631">
        <f t="shared" si="49"/>
        <v>1.8587038893228861E-3</v>
      </c>
      <c r="O631">
        <f t="shared" si="49"/>
        <v>9.6213876592917043E-4</v>
      </c>
      <c r="P631">
        <f t="shared" si="49"/>
        <v>5.5367296365404833E-3</v>
      </c>
      <c r="Q631">
        <f t="shared" si="49"/>
        <v>6.3598243861233694E-3</v>
      </c>
      <c r="R631">
        <f t="shared" si="49"/>
        <v>2.6692129026760583E-3</v>
      </c>
    </row>
    <row r="632" spans="1:18" x14ac:dyDescent="0.25">
      <c r="A632" s="27">
        <v>42976</v>
      </c>
      <c r="B632">
        <v>76.449996999999996</v>
      </c>
      <c r="C632">
        <v>219.96000699999999</v>
      </c>
      <c r="D632">
        <v>162.91000399999999</v>
      </c>
      <c r="E632">
        <v>954.05999799999995</v>
      </c>
      <c r="F632">
        <v>347.35998499999999</v>
      </c>
      <c r="H632">
        <f t="shared" si="52"/>
        <v>-4.7512461974136042E-2</v>
      </c>
      <c r="I632">
        <f t="shared" si="52"/>
        <v>-3.1504274017821236E-2</v>
      </c>
      <c r="J632">
        <f t="shared" si="52"/>
        <v>8.2229333751800568E-2</v>
      </c>
      <c r="K632">
        <f t="shared" si="52"/>
        <v>-4.3211443995442522E-2</v>
      </c>
      <c r="L632">
        <f t="shared" si="52"/>
        <v>8.3385298890543982E-2</v>
      </c>
      <c r="N632">
        <f t="shared" si="49"/>
        <v>2.0247433426865712E-3</v>
      </c>
      <c r="O632">
        <f t="shared" si="49"/>
        <v>1.6139383080077245E-3</v>
      </c>
      <c r="P632">
        <f t="shared" si="49"/>
        <v>5.5430585145639262E-3</v>
      </c>
      <c r="Q632">
        <f t="shared" si="49"/>
        <v>6.3622402563756012E-3</v>
      </c>
      <c r="R632">
        <f t="shared" si="49"/>
        <v>4.7197528286099973E-3</v>
      </c>
    </row>
    <row r="633" spans="1:18" x14ac:dyDescent="0.25">
      <c r="A633" s="27">
        <v>42977</v>
      </c>
      <c r="B633">
        <v>76.099997999999999</v>
      </c>
      <c r="C633">
        <v>222.41999799999999</v>
      </c>
      <c r="D633">
        <v>163.35000600000001</v>
      </c>
      <c r="E633">
        <v>967.59002699999996</v>
      </c>
      <c r="F633">
        <v>353.17999300000002</v>
      </c>
      <c r="H633">
        <f t="shared" si="52"/>
        <v>-5.7450386112255683E-2</v>
      </c>
      <c r="I633">
        <f t="shared" si="52"/>
        <v>-1.7161516742532853E-2</v>
      </c>
      <c r="J633">
        <f t="shared" si="52"/>
        <v>3.8758053394100989E-2</v>
      </c>
      <c r="K633">
        <f t="shared" si="52"/>
        <v>-2.8828353042556584E-2</v>
      </c>
      <c r="L633">
        <f t="shared" si="52"/>
        <v>8.041787502348724E-2</v>
      </c>
      <c r="N633">
        <f t="shared" si="49"/>
        <v>3.0178621685871313E-3</v>
      </c>
      <c r="O633">
        <f t="shared" si="49"/>
        <v>6.6724540548229738E-4</v>
      </c>
      <c r="P633">
        <f t="shared" si="49"/>
        <v>9.5978760031908245E-4</v>
      </c>
      <c r="Q633">
        <f t="shared" si="49"/>
        <v>4.2746178251297541E-3</v>
      </c>
      <c r="R633">
        <f t="shared" si="49"/>
        <v>4.3208316798768274E-3</v>
      </c>
    </row>
    <row r="634" spans="1:18" x14ac:dyDescent="0.25">
      <c r="A634" s="27">
        <v>42978</v>
      </c>
      <c r="B634">
        <v>76.330001999999993</v>
      </c>
      <c r="C634">
        <v>223.740005</v>
      </c>
      <c r="D634">
        <v>164</v>
      </c>
      <c r="E634">
        <v>980.59997599999997</v>
      </c>
      <c r="F634">
        <v>355.89999399999999</v>
      </c>
      <c r="H634">
        <f t="shared" si="52"/>
        <v>-5.3066856245438845E-2</v>
      </c>
      <c r="I634">
        <f t="shared" si="52"/>
        <v>-1.1167445576481716E-3</v>
      </c>
      <c r="J634">
        <f t="shared" si="52"/>
        <v>5.2770591729347567E-2</v>
      </c>
      <c r="K634">
        <f t="shared" si="52"/>
        <v>-6.4243604827497382E-3</v>
      </c>
      <c r="L634">
        <f t="shared" si="52"/>
        <v>2.5065674870316496E-2</v>
      </c>
      <c r="N634">
        <f t="shared" si="49"/>
        <v>2.5554584423563456E-3</v>
      </c>
      <c r="O634">
        <f t="shared" si="49"/>
        <v>9.5772090215698644E-5</v>
      </c>
      <c r="P634">
        <f t="shared" si="49"/>
        <v>2.0243680090345139E-3</v>
      </c>
      <c r="Q634">
        <f t="shared" si="49"/>
        <v>1.8469854798921154E-3</v>
      </c>
      <c r="R634">
        <f t="shared" si="49"/>
        <v>1.0776169888446968E-4</v>
      </c>
    </row>
    <row r="635" spans="1:18" x14ac:dyDescent="0.25">
      <c r="A635" s="27">
        <v>42979</v>
      </c>
      <c r="B635">
        <v>76.569999999999993</v>
      </c>
      <c r="C635">
        <v>225.88000500000001</v>
      </c>
      <c r="D635">
        <v>164.050003</v>
      </c>
      <c r="E635">
        <v>978.25</v>
      </c>
      <c r="F635">
        <v>355.39999399999999</v>
      </c>
      <c r="H635">
        <f t="shared" si="52"/>
        <v>-4.6442827786527682E-2</v>
      </c>
      <c r="I635">
        <f t="shared" si="52"/>
        <v>-1.7161910963965209E-2</v>
      </c>
      <c r="J635">
        <f t="shared" si="52"/>
        <v>4.7818396640364594E-2</v>
      </c>
      <c r="K635">
        <f t="shared" si="52"/>
        <v>-9.4922622754299059E-3</v>
      </c>
      <c r="L635">
        <f t="shared" si="52"/>
        <v>-4.2397615256867041E-3</v>
      </c>
      <c r="N635">
        <f t="shared" si="49"/>
        <v>1.9296264839445919E-3</v>
      </c>
      <c r="O635">
        <f t="shared" si="49"/>
        <v>6.6726577197928042E-4</v>
      </c>
      <c r="P635">
        <f t="shared" si="49"/>
        <v>1.6032642424873352E-3</v>
      </c>
      <c r="Q635">
        <f t="shared" si="49"/>
        <v>2.1200932872356346E-3</v>
      </c>
      <c r="R635">
        <f t="shared" si="49"/>
        <v>3.5814060437925759E-4</v>
      </c>
    </row>
    <row r="636" spans="1:18" x14ac:dyDescent="0.25">
      <c r="A636" s="27">
        <v>42983</v>
      </c>
      <c r="B636">
        <v>77.180000000000007</v>
      </c>
      <c r="C636">
        <v>217.779999</v>
      </c>
      <c r="D636">
        <v>162.08000200000001</v>
      </c>
      <c r="E636">
        <v>965.27002000000005</v>
      </c>
      <c r="F636">
        <v>349.58999599999999</v>
      </c>
      <c r="H636">
        <f t="shared" si="52"/>
        <v>-3.7884331127280305E-2</v>
      </c>
      <c r="I636">
        <f t="shared" si="52"/>
        <v>-6.7209664056154916E-2</v>
      </c>
      <c r="J636">
        <f t="shared" si="52"/>
        <v>2.0381546311068695E-2</v>
      </c>
      <c r="K636">
        <f t="shared" si="52"/>
        <v>-2.7587392156477392E-2</v>
      </c>
      <c r="L636">
        <f t="shared" si="52"/>
        <v>-1.5835556882537662E-2</v>
      </c>
      <c r="N636">
        <f t="shared" si="49"/>
        <v>1.2509673858182167E-3</v>
      </c>
      <c r="O636">
        <f t="shared" si="49"/>
        <v>5.7576592278017497E-3</v>
      </c>
      <c r="P636">
        <f t="shared" si="49"/>
        <v>1.5885909963995809E-4</v>
      </c>
      <c r="Q636">
        <f t="shared" si="49"/>
        <v>4.113888369929387E-3</v>
      </c>
      <c r="R636">
        <f t="shared" si="49"/>
        <v>9.314947250077454E-4</v>
      </c>
    </row>
    <row r="637" spans="1:18" x14ac:dyDescent="0.25">
      <c r="A637" s="27">
        <v>42984</v>
      </c>
      <c r="B637">
        <v>78.779999000000004</v>
      </c>
      <c r="C637">
        <v>218.83000200000001</v>
      </c>
      <c r="D637">
        <v>161.91000399999999</v>
      </c>
      <c r="E637">
        <v>967.79998799999998</v>
      </c>
      <c r="F637">
        <v>344.52999899999998</v>
      </c>
      <c r="H637">
        <f t="shared" si="52"/>
        <v>-1.4867352276763278E-2</v>
      </c>
      <c r="I637">
        <f t="shared" si="52"/>
        <v>-5.8657696809649613E-2</v>
      </c>
      <c r="J637">
        <f t="shared" si="52"/>
        <v>1.1366947234512807E-2</v>
      </c>
      <c r="K637">
        <f t="shared" si="52"/>
        <v>-2.2517899222893548E-2</v>
      </c>
      <c r="L637">
        <f t="shared" si="52"/>
        <v>-5.8318747983643997E-2</v>
      </c>
      <c r="N637">
        <f t="shared" si="49"/>
        <v>1.5257285422438143E-4</v>
      </c>
      <c r="O637">
        <f t="shared" si="49"/>
        <v>4.5329618026711174E-3</v>
      </c>
      <c r="P637">
        <f t="shared" si="49"/>
        <v>1.2883310202921227E-5</v>
      </c>
      <c r="Q637">
        <f t="shared" si="49"/>
        <v>3.4892776241443311E-3</v>
      </c>
      <c r="R637">
        <f t="shared" si="49"/>
        <v>5.3295240956249372E-3</v>
      </c>
    </row>
    <row r="638" spans="1:18" x14ac:dyDescent="0.25">
      <c r="A638" s="27">
        <v>42985</v>
      </c>
      <c r="B638">
        <v>79.029999000000004</v>
      </c>
      <c r="C638">
        <v>215.83999600000001</v>
      </c>
      <c r="D638">
        <v>161.259995</v>
      </c>
      <c r="E638">
        <v>979.46997099999999</v>
      </c>
      <c r="F638">
        <v>350.60998499999999</v>
      </c>
      <c r="H638">
        <f t="shared" si="52"/>
        <v>-1.4820668348098484E-2</v>
      </c>
      <c r="I638">
        <f t="shared" si="52"/>
        <v>-6.792360405681222E-2</v>
      </c>
      <c r="J638">
        <f t="shared" si="52"/>
        <v>1.2409843013800692E-3</v>
      </c>
      <c r="K638">
        <f t="shared" si="52"/>
        <v>-2.5899223488609611E-3</v>
      </c>
      <c r="L638">
        <f t="shared" si="52"/>
        <v>-3.6187369935788458E-2</v>
      </c>
      <c r="N638">
        <f t="shared" si="49"/>
        <v>1.5142175024850953E-4</v>
      </c>
      <c r="O638">
        <f t="shared" si="49"/>
        <v>5.8665153889880528E-3</v>
      </c>
      <c r="P638">
        <f t="shared" si="49"/>
        <v>4.2727533035239976E-5</v>
      </c>
      <c r="Q638">
        <f t="shared" si="49"/>
        <v>1.5321064058984712E-3</v>
      </c>
      <c r="R638">
        <f t="shared" si="49"/>
        <v>2.5879819090003412E-3</v>
      </c>
    </row>
    <row r="639" spans="1:18" x14ac:dyDescent="0.25">
      <c r="A639" s="27">
        <v>42986</v>
      </c>
      <c r="B639">
        <v>78.819999999999993</v>
      </c>
      <c r="C639">
        <v>217.21000699999999</v>
      </c>
      <c r="D639">
        <v>158.63000500000001</v>
      </c>
      <c r="E639">
        <v>965.90002400000003</v>
      </c>
      <c r="F639">
        <v>343.39999399999999</v>
      </c>
      <c r="H639">
        <f t="shared" si="52"/>
        <v>-1.9012744056685887E-3</v>
      </c>
      <c r="I639">
        <f t="shared" si="52"/>
        <v>-3.7455499200254261E-2</v>
      </c>
      <c r="J639">
        <f t="shared" si="52"/>
        <v>2.1086928008540739E-2</v>
      </c>
      <c r="K639">
        <f t="shared" si="52"/>
        <v>9.3405584054925897E-3</v>
      </c>
      <c r="L639">
        <f t="shared" si="52"/>
        <v>-3.4347967847125203E-2</v>
      </c>
      <c r="N639">
        <f t="shared" si="49"/>
        <v>3.7704439305527742E-7</v>
      </c>
      <c r="O639">
        <f t="shared" si="49"/>
        <v>2.1275226572412521E-3</v>
      </c>
      <c r="P639">
        <f t="shared" si="49"/>
        <v>1.7713782875277101E-4</v>
      </c>
      <c r="Q639">
        <f t="shared" si="49"/>
        <v>7.4047389982944247E-4</v>
      </c>
      <c r="R639">
        <f t="shared" si="49"/>
        <v>2.4042164046475367E-3</v>
      </c>
    </row>
    <row r="640" spans="1:18" x14ac:dyDescent="0.25">
      <c r="A640" s="27">
        <v>42989</v>
      </c>
      <c r="B640">
        <v>79.25</v>
      </c>
      <c r="C640">
        <v>221.05999800000001</v>
      </c>
      <c r="D640">
        <v>161.5</v>
      </c>
      <c r="E640">
        <v>977.96002199999998</v>
      </c>
      <c r="F640">
        <v>363.69000199999999</v>
      </c>
      <c r="H640">
        <f t="shared" si="52"/>
        <v>1.3209908929958847E-2</v>
      </c>
      <c r="I640">
        <f t="shared" si="52"/>
        <v>-1.388129499816681E-2</v>
      </c>
      <c r="J640">
        <f t="shared" si="52"/>
        <v>2.5206701987225605E-2</v>
      </c>
      <c r="K640">
        <f t="shared" si="52"/>
        <v>1.0247045584685656E-2</v>
      </c>
      <c r="L640">
        <f t="shared" si="52"/>
        <v>1.6132083935380303E-2</v>
      </c>
      <c r="N640">
        <f t="shared" si="49"/>
        <v>2.472826302977273E-4</v>
      </c>
      <c r="O640">
        <f t="shared" si="49"/>
        <v>5.0854182922806029E-4</v>
      </c>
      <c r="P640">
        <f t="shared" si="49"/>
        <v>3.0377309415236252E-4</v>
      </c>
      <c r="Q640">
        <f t="shared" si="49"/>
        <v>6.9196159499929348E-4</v>
      </c>
      <c r="R640">
        <f t="shared" si="49"/>
        <v>2.0945103073809406E-6</v>
      </c>
    </row>
    <row r="641" spans="1:18" x14ac:dyDescent="0.25">
      <c r="A641" s="27">
        <v>42990</v>
      </c>
      <c r="B641">
        <v>79.5</v>
      </c>
      <c r="C641">
        <v>225.949997</v>
      </c>
      <c r="D641">
        <v>160.86000100000001</v>
      </c>
      <c r="E641">
        <v>982.580017</v>
      </c>
      <c r="F641">
        <v>362.75</v>
      </c>
      <c r="H641">
        <f t="shared" si="52"/>
        <v>1.6103777614838142E-2</v>
      </c>
      <c r="I641">
        <f t="shared" si="52"/>
        <v>-6.2209461670867036E-3</v>
      </c>
      <c r="J641">
        <f t="shared" si="52"/>
        <v>6.2985146514698614E-3</v>
      </c>
      <c r="K641">
        <f t="shared" si="52"/>
        <v>-7.3246691594403837E-4</v>
      </c>
      <c r="L641">
        <f t="shared" si="52"/>
        <v>-2.8903413345673745E-3</v>
      </c>
      <c r="N641">
        <f t="shared" si="49"/>
        <v>3.4667056557695087E-4</v>
      </c>
      <c r="O641">
        <f t="shared" si="49"/>
        <v>2.2172768108119701E-4</v>
      </c>
      <c r="P641">
        <f t="shared" si="49"/>
        <v>2.1877360636255185E-6</v>
      </c>
      <c r="Q641">
        <f t="shared" si="49"/>
        <v>1.3901470194521682E-3</v>
      </c>
      <c r="R641">
        <f t="shared" si="49"/>
        <v>3.0888705603280593E-4</v>
      </c>
    </row>
    <row r="642" spans="1:18" x14ac:dyDescent="0.25">
      <c r="A642" s="27">
        <v>42991</v>
      </c>
      <c r="B642">
        <v>79.769997000000004</v>
      </c>
      <c r="C642">
        <v>226.55999800000001</v>
      </c>
      <c r="D642">
        <v>159.64999399999999</v>
      </c>
      <c r="E642">
        <v>999.59997599999997</v>
      </c>
      <c r="F642">
        <v>366.23001099999999</v>
      </c>
      <c r="H642">
        <f t="shared" si="52"/>
        <v>2.1925927746062113E-2</v>
      </c>
      <c r="I642">
        <f t="shared" si="52"/>
        <v>-4.5359453026861006E-3</v>
      </c>
      <c r="J642">
        <f t="shared" si="52"/>
        <v>-1.2140301637128073E-2</v>
      </c>
      <c r="K642">
        <f t="shared" si="52"/>
        <v>1.7010596404481389E-2</v>
      </c>
      <c r="L642">
        <f t="shared" si="52"/>
        <v>1.0706218467597093E-2</v>
      </c>
      <c r="N642">
        <f t="shared" si="49"/>
        <v>5.9737428892053703E-4</v>
      </c>
      <c r="O642">
        <f t="shared" si="49"/>
        <v>1.7438582007749256E-4</v>
      </c>
      <c r="P642">
        <f t="shared" si="49"/>
        <v>3.967233792287359E-4</v>
      </c>
      <c r="Q642">
        <f t="shared" si="49"/>
        <v>3.818746025474002E-4</v>
      </c>
      <c r="R642">
        <f t="shared" si="49"/>
        <v>1.5829442221953281E-5</v>
      </c>
    </row>
    <row r="643" spans="1:18" x14ac:dyDescent="0.25">
      <c r="A643" s="27">
        <v>42992</v>
      </c>
      <c r="B643">
        <v>80.089995999999999</v>
      </c>
      <c r="C643">
        <v>226.85000600000001</v>
      </c>
      <c r="D643">
        <v>158.279999</v>
      </c>
      <c r="E643">
        <v>992.21002199999998</v>
      </c>
      <c r="F643">
        <v>377.64001500000001</v>
      </c>
      <c r="H643">
        <f t="shared" si="52"/>
        <v>3.3260174839742883E-2</v>
      </c>
      <c r="I643">
        <f t="shared" si="52"/>
        <v>5.4811832440805185E-3</v>
      </c>
      <c r="J643">
        <f t="shared" si="52"/>
        <v>-1.6728128906182062E-2</v>
      </c>
      <c r="K643">
        <f t="shared" si="52"/>
        <v>1.4241105578596936E-2</v>
      </c>
      <c r="L643">
        <f t="shared" si="52"/>
        <v>3.9786519922800703E-2</v>
      </c>
      <c r="N643">
        <f t="shared" si="49"/>
        <v>1.2798855883017141E-3</v>
      </c>
      <c r="O643">
        <f t="shared" si="49"/>
        <v>1.0165854933708781E-5</v>
      </c>
      <c r="P643">
        <f t="shared" si="49"/>
        <v>6.0053145494745781E-4</v>
      </c>
      <c r="Q643">
        <f t="shared" si="49"/>
        <v>4.977853127196342E-4</v>
      </c>
      <c r="R643">
        <f t="shared" si="49"/>
        <v>6.30094253408357E-4</v>
      </c>
    </row>
    <row r="644" spans="1:18" x14ac:dyDescent="0.25">
      <c r="A644" s="27">
        <v>42993</v>
      </c>
      <c r="B644">
        <v>80.069999999999993</v>
      </c>
      <c r="C644">
        <v>225.220001</v>
      </c>
      <c r="D644">
        <v>159.88000500000001</v>
      </c>
      <c r="E644">
        <v>986.78997800000002</v>
      </c>
      <c r="F644">
        <v>379.80999800000001</v>
      </c>
      <c r="H644">
        <f t="shared" si="52"/>
        <v>4.8752671429056336E-2</v>
      </c>
      <c r="I644">
        <f t="shared" si="52"/>
        <v>1.7016365310269538E-2</v>
      </c>
      <c r="J644">
        <f t="shared" si="52"/>
        <v>1.2714994501593963E-2</v>
      </c>
      <c r="K644">
        <f t="shared" si="52"/>
        <v>2.6930362994203899E-2</v>
      </c>
      <c r="L644">
        <f t="shared" si="52"/>
        <v>7.6267208432281103E-2</v>
      </c>
      <c r="N644">
        <f t="shared" si="49"/>
        <v>2.6284063107212085E-3</v>
      </c>
      <c r="O644">
        <f t="shared" si="49"/>
        <v>6.96688745966428E-5</v>
      </c>
      <c r="P644">
        <f t="shared" si="49"/>
        <v>2.4377722275882479E-5</v>
      </c>
      <c r="Q644">
        <f t="shared" si="49"/>
        <v>9.2579910570922831E-5</v>
      </c>
      <c r="R644">
        <f t="shared" si="49"/>
        <v>3.7923879016897484E-3</v>
      </c>
    </row>
    <row r="645" spans="1:18" x14ac:dyDescent="0.25">
      <c r="A645" s="27">
        <v>42996</v>
      </c>
      <c r="B645">
        <v>80.089995999999999</v>
      </c>
      <c r="C645">
        <v>227.529999</v>
      </c>
      <c r="D645">
        <v>158.66999799999999</v>
      </c>
      <c r="E645">
        <v>974.19000200000005</v>
      </c>
      <c r="F645">
        <v>385</v>
      </c>
      <c r="H645">
        <f t="shared" ref="H645:L660" si="53">LN(B645/B625)</f>
        <v>4.4031831777188085E-2</v>
      </c>
      <c r="I645">
        <f t="shared" si="53"/>
        <v>2.3929291060871424E-2</v>
      </c>
      <c r="J645">
        <f t="shared" si="53"/>
        <v>7.4011028755330442E-3</v>
      </c>
      <c r="K645">
        <f t="shared" si="53"/>
        <v>1.6268125705278299E-2</v>
      </c>
      <c r="L645">
        <f t="shared" si="53"/>
        <v>0.10259380972429322</v>
      </c>
      <c r="N645">
        <f t="shared" si="49"/>
        <v>2.166636762541055E-3</v>
      </c>
      <c r="O645">
        <f t="shared" si="49"/>
        <v>2.3285887230579857E-4</v>
      </c>
      <c r="P645">
        <f t="shared" si="49"/>
        <v>1.4176092742605209E-7</v>
      </c>
      <c r="Q645">
        <f t="shared" si="49"/>
        <v>4.1144401405052595E-4</v>
      </c>
      <c r="R645">
        <f t="shared" si="49"/>
        <v>7.7279866724299139E-3</v>
      </c>
    </row>
    <row r="646" spans="1:18" x14ac:dyDescent="0.25">
      <c r="A646" s="27">
        <v>42997</v>
      </c>
      <c r="B646">
        <v>80.220000999999996</v>
      </c>
      <c r="C646">
        <v>228.91000399999999</v>
      </c>
      <c r="D646">
        <v>158.729996</v>
      </c>
      <c r="E646">
        <v>969.85998500000005</v>
      </c>
      <c r="F646">
        <v>375.10000600000001</v>
      </c>
      <c r="H646">
        <f t="shared" si="53"/>
        <v>4.9052030287554269E-2</v>
      </c>
      <c r="I646">
        <f t="shared" si="53"/>
        <v>3.6116938860113482E-2</v>
      </c>
      <c r="J646">
        <f t="shared" si="53"/>
        <v>9.6220846542735342E-3</v>
      </c>
      <c r="K646">
        <f t="shared" si="53"/>
        <v>1.7232579228536968E-2</v>
      </c>
      <c r="L646">
        <f t="shared" si="53"/>
        <v>0.10456110898608235</v>
      </c>
      <c r="N646">
        <f t="shared" si="49"/>
        <v>2.6591909775261296E-3</v>
      </c>
      <c r="O646">
        <f t="shared" si="49"/>
        <v>7.5335767143645197E-4</v>
      </c>
      <c r="P646">
        <f t="shared" si="49"/>
        <v>3.4020705219880022E-6</v>
      </c>
      <c r="Q646">
        <f t="shared" si="49"/>
        <v>3.7324807445090721E-4</v>
      </c>
      <c r="R646">
        <f t="shared" si="49"/>
        <v>8.077743434911416E-3</v>
      </c>
    </row>
    <row r="647" spans="1:18" x14ac:dyDescent="0.25">
      <c r="A647" s="27">
        <v>42998</v>
      </c>
      <c r="B647">
        <v>80.550003000000004</v>
      </c>
      <c r="C647">
        <v>229.78999300000001</v>
      </c>
      <c r="D647">
        <v>156.070007</v>
      </c>
      <c r="E647">
        <v>973.21002199999998</v>
      </c>
      <c r="F647">
        <v>373.91000400000001</v>
      </c>
      <c r="H647">
        <f t="shared" si="53"/>
        <v>4.8455088110152159E-2</v>
      </c>
      <c r="I647">
        <f t="shared" si="53"/>
        <v>2.7396517116724715E-2</v>
      </c>
      <c r="J647">
        <f t="shared" si="53"/>
        <v>-2.349319338915987E-2</v>
      </c>
      <c r="K647">
        <f t="shared" si="53"/>
        <v>6.5048065312727655E-3</v>
      </c>
      <c r="L647">
        <f t="shared" si="53"/>
        <v>9.1106776000645012E-2</v>
      </c>
      <c r="N647">
        <f t="shared" ref="N647:R697" si="54">(H647-H$759)^2</f>
        <v>2.597981872149515E-3</v>
      </c>
      <c r="O647">
        <f t="shared" si="54"/>
        <v>3.5069828501401601E-4</v>
      </c>
      <c r="P647">
        <f t="shared" si="54"/>
        <v>9.7786341973422593E-4</v>
      </c>
      <c r="Q647">
        <f t="shared" si="54"/>
        <v>9.0284636392579999E-4</v>
      </c>
      <c r="R647">
        <f t="shared" si="54"/>
        <v>5.8403120538434985E-3</v>
      </c>
    </row>
    <row r="648" spans="1:18" x14ac:dyDescent="0.25">
      <c r="A648" s="27">
        <v>42999</v>
      </c>
      <c r="B648">
        <v>79.889999000000003</v>
      </c>
      <c r="C648">
        <v>231.28999300000001</v>
      </c>
      <c r="D648">
        <v>153.38999899999999</v>
      </c>
      <c r="E648">
        <v>964.65002400000003</v>
      </c>
      <c r="F648">
        <v>366.48001099999999</v>
      </c>
      <c r="H648">
        <f t="shared" si="53"/>
        <v>4.1923046394883687E-2</v>
      </c>
      <c r="I648">
        <f t="shared" si="53"/>
        <v>3.7667109729721419E-2</v>
      </c>
      <c r="J648">
        <f t="shared" si="53"/>
        <v>-4.206509117686251E-2</v>
      </c>
      <c r="K648">
        <f t="shared" si="53"/>
        <v>6.9175881576110524E-3</v>
      </c>
      <c r="L648">
        <f t="shared" si="53"/>
        <v>3.8127724272122882E-2</v>
      </c>
      <c r="N648">
        <f t="shared" si="54"/>
        <v>1.974767857914915E-3</v>
      </c>
      <c r="O648">
        <f t="shared" si="54"/>
        <v>8.4085690267487979E-4</v>
      </c>
      <c r="P648">
        <f t="shared" si="54"/>
        <v>2.4842952991383518E-3</v>
      </c>
      <c r="Q648">
        <f t="shared" si="54"/>
        <v>8.7821072170878186E-4</v>
      </c>
      <c r="R648">
        <f t="shared" si="54"/>
        <v>5.4956874684607268E-4</v>
      </c>
    </row>
    <row r="649" spans="1:18" x14ac:dyDescent="0.25">
      <c r="A649" s="27">
        <v>43000</v>
      </c>
      <c r="B649">
        <v>79.919998000000007</v>
      </c>
      <c r="C649">
        <v>231.029999</v>
      </c>
      <c r="D649">
        <v>151.88999899999999</v>
      </c>
      <c r="E649">
        <v>955.09997599999997</v>
      </c>
      <c r="F649">
        <v>351.08999599999999</v>
      </c>
      <c r="H649">
        <f t="shared" si="53"/>
        <v>4.5960037302876657E-2</v>
      </c>
      <c r="I649">
        <f t="shared" si="53"/>
        <v>3.5420618062984563E-2</v>
      </c>
      <c r="J649">
        <f t="shared" si="53"/>
        <v>-4.7444332312059231E-2</v>
      </c>
      <c r="K649">
        <f t="shared" si="53"/>
        <v>2.7783971286391581E-3</v>
      </c>
      <c r="L649">
        <f t="shared" si="53"/>
        <v>-5.2271276902539137E-3</v>
      </c>
      <c r="N649">
        <f t="shared" si="54"/>
        <v>2.3498596657522131E-3</v>
      </c>
      <c r="O649">
        <f t="shared" si="54"/>
        <v>7.1561819635162203E-4</v>
      </c>
      <c r="P649">
        <f t="shared" si="54"/>
        <v>3.0494633985770538E-3</v>
      </c>
      <c r="Q649">
        <f t="shared" si="54"/>
        <v>1.1406703332618546E-3</v>
      </c>
      <c r="R649">
        <f t="shared" si="54"/>
        <v>3.9648652197823476E-4</v>
      </c>
    </row>
    <row r="650" spans="1:18" x14ac:dyDescent="0.25">
      <c r="A650" s="27">
        <v>43003</v>
      </c>
      <c r="B650">
        <v>80.980002999999996</v>
      </c>
      <c r="C650">
        <v>230.259995</v>
      </c>
      <c r="D650">
        <v>150.550003</v>
      </c>
      <c r="E650">
        <v>939.78997800000002</v>
      </c>
      <c r="F650">
        <v>344.98998999999998</v>
      </c>
      <c r="H650">
        <f t="shared" si="53"/>
        <v>5.4039804040605009E-2</v>
      </c>
      <c r="I650">
        <f t="shared" si="53"/>
        <v>3.4416817980904381E-2</v>
      </c>
      <c r="J650">
        <f t="shared" si="53"/>
        <v>-6.0003163598669376E-2</v>
      </c>
      <c r="K650">
        <f t="shared" si="53"/>
        <v>-5.8036098652341868E-3</v>
      </c>
      <c r="L650">
        <f t="shared" si="53"/>
        <v>-8.8307110191924061E-3</v>
      </c>
      <c r="N650">
        <f t="shared" si="54"/>
        <v>3.1984813553706214E-3</v>
      </c>
      <c r="O650">
        <f t="shared" si="54"/>
        <v>6.6292041658700578E-4</v>
      </c>
      <c r="P650">
        <f t="shared" si="54"/>
        <v>4.5942338659914197E-3</v>
      </c>
      <c r="Q650">
        <f t="shared" si="54"/>
        <v>1.7940153477754217E-3</v>
      </c>
      <c r="R650">
        <f t="shared" si="54"/>
        <v>5.5298121612236525E-4</v>
      </c>
    </row>
    <row r="651" spans="1:18" x14ac:dyDescent="0.25">
      <c r="A651" s="27">
        <v>43004</v>
      </c>
      <c r="B651">
        <v>80.889999000000003</v>
      </c>
      <c r="C651">
        <v>229.94000199999999</v>
      </c>
      <c r="D651">
        <v>153.13999899999999</v>
      </c>
      <c r="E651">
        <v>938.59997599999997</v>
      </c>
      <c r="F651">
        <v>345.25</v>
      </c>
      <c r="H651">
        <f t="shared" si="53"/>
        <v>5.6191674534236263E-2</v>
      </c>
      <c r="I651">
        <f t="shared" si="53"/>
        <v>4.2601195506111834E-2</v>
      </c>
      <c r="J651">
        <f t="shared" si="53"/>
        <v>-5.2966843931625769E-2</v>
      </c>
      <c r="K651">
        <f t="shared" si="53"/>
        <v>-7.8743538283282261E-3</v>
      </c>
      <c r="L651">
        <f t="shared" si="53"/>
        <v>-1.1868522550102793E-3</v>
      </c>
      <c r="N651">
        <f t="shared" si="54"/>
        <v>3.4465104807355484E-3</v>
      </c>
      <c r="O651">
        <f t="shared" si="54"/>
        <v>1.1513547324124708E-3</v>
      </c>
      <c r="P651">
        <f t="shared" si="54"/>
        <v>3.6898892179009174E-3</v>
      </c>
      <c r="Q651">
        <f t="shared" si="54"/>
        <v>1.9737194386206724E-3</v>
      </c>
      <c r="R651">
        <f t="shared" si="54"/>
        <v>2.5191066659414993E-4</v>
      </c>
    </row>
    <row r="652" spans="1:18" x14ac:dyDescent="0.25">
      <c r="A652" s="27">
        <v>43005</v>
      </c>
      <c r="B652">
        <v>81.430000000000007</v>
      </c>
      <c r="C652">
        <v>234.759995</v>
      </c>
      <c r="D652">
        <v>154.229996</v>
      </c>
      <c r="E652">
        <v>950.86999500000002</v>
      </c>
      <c r="F652">
        <v>340.97000100000002</v>
      </c>
      <c r="H652">
        <f t="shared" si="53"/>
        <v>6.3106862345303716E-2</v>
      </c>
      <c r="I652">
        <f t="shared" si="53"/>
        <v>6.511795092820484E-2</v>
      </c>
      <c r="J652">
        <f t="shared" si="53"/>
        <v>-5.4752956831280751E-2</v>
      </c>
      <c r="K652">
        <f t="shared" si="53"/>
        <v>-3.3492107254685243E-3</v>
      </c>
      <c r="L652">
        <f t="shared" si="53"/>
        <v>-1.8567163140541673E-2</v>
      </c>
      <c r="N652">
        <f t="shared" si="54"/>
        <v>4.3062700036765687E-3</v>
      </c>
      <c r="O652">
        <f t="shared" si="54"/>
        <v>3.1864189157582825E-3</v>
      </c>
      <c r="P652">
        <f t="shared" si="54"/>
        <v>3.9100723384055827E-3</v>
      </c>
      <c r="Q652">
        <f t="shared" si="54"/>
        <v>1.5921232546867868E-3</v>
      </c>
      <c r="R652">
        <f t="shared" si="54"/>
        <v>1.1056958208718653E-3</v>
      </c>
    </row>
    <row r="653" spans="1:18" x14ac:dyDescent="0.25">
      <c r="A653" s="27">
        <v>43006</v>
      </c>
      <c r="B653">
        <v>82.190002000000007</v>
      </c>
      <c r="C653">
        <v>235.470001</v>
      </c>
      <c r="D653">
        <v>153.279999</v>
      </c>
      <c r="E653">
        <v>956.40002400000003</v>
      </c>
      <c r="F653">
        <v>339.60000600000001</v>
      </c>
      <c r="H653">
        <f t="shared" si="53"/>
        <v>7.6985425907838037E-2</v>
      </c>
      <c r="I653">
        <f t="shared" si="53"/>
        <v>5.7016043654958708E-2</v>
      </c>
      <c r="J653">
        <f t="shared" si="53"/>
        <v>-6.3628867079482287E-2</v>
      </c>
      <c r="K653">
        <f t="shared" si="53"/>
        <v>-1.1632211059464329E-2</v>
      </c>
      <c r="L653">
        <f t="shared" si="53"/>
        <v>-3.9209350060019618E-2</v>
      </c>
      <c r="N653">
        <f t="shared" si="54"/>
        <v>6.3203676160697225E-3</v>
      </c>
      <c r="O653">
        <f t="shared" si="54"/>
        <v>2.3373808351240264E-3</v>
      </c>
      <c r="P653">
        <f t="shared" si="54"/>
        <v>5.098885597160094E-3</v>
      </c>
      <c r="Q653">
        <f t="shared" si="54"/>
        <v>2.3217382864471961E-3</v>
      </c>
      <c r="R653">
        <f t="shared" si="54"/>
        <v>2.9045838972912943E-3</v>
      </c>
    </row>
    <row r="654" spans="1:18" x14ac:dyDescent="0.25">
      <c r="A654" s="27">
        <v>43007</v>
      </c>
      <c r="B654">
        <v>81.980002999999996</v>
      </c>
      <c r="C654">
        <v>237.19000199999999</v>
      </c>
      <c r="D654">
        <v>154.11999499999999</v>
      </c>
      <c r="E654">
        <v>961.34997599999997</v>
      </c>
      <c r="F654">
        <v>341.10000600000001</v>
      </c>
      <c r="H654">
        <f t="shared" si="53"/>
        <v>7.1409279658085995E-2</v>
      </c>
      <c r="I654">
        <f t="shared" si="53"/>
        <v>5.8376830384761942E-2</v>
      </c>
      <c r="J654">
        <f t="shared" si="53"/>
        <v>-6.213494050849503E-2</v>
      </c>
      <c r="K654">
        <f t="shared" si="53"/>
        <v>-1.982608308886917E-2</v>
      </c>
      <c r="L654">
        <f t="shared" si="53"/>
        <v>-4.2474068642729235E-2</v>
      </c>
      <c r="N654">
        <f t="shared" si="54"/>
        <v>5.4648455197809807E-3</v>
      </c>
      <c r="O654">
        <f t="shared" si="54"/>
        <v>2.4708110360804354E-3</v>
      </c>
      <c r="P654">
        <f t="shared" si="54"/>
        <v>4.8877653337162799E-3</v>
      </c>
      <c r="Q654">
        <f t="shared" si="54"/>
        <v>3.1785117603321676E-3</v>
      </c>
      <c r="R654">
        <f t="shared" si="54"/>
        <v>3.2671410228985063E-3</v>
      </c>
    </row>
    <row r="655" spans="1:18" x14ac:dyDescent="0.25">
      <c r="A655" s="27">
        <v>43010</v>
      </c>
      <c r="B655">
        <v>81.629997000000003</v>
      </c>
      <c r="C655">
        <v>240.64999399999999</v>
      </c>
      <c r="D655">
        <v>153.80999800000001</v>
      </c>
      <c r="E655">
        <v>959.19000200000005</v>
      </c>
      <c r="F655">
        <v>341.52999899999998</v>
      </c>
      <c r="H655">
        <f t="shared" si="53"/>
        <v>6.399144958703748E-2</v>
      </c>
      <c r="I655">
        <f t="shared" si="53"/>
        <v>6.3339663876360419E-2</v>
      </c>
      <c r="J655">
        <f t="shared" si="53"/>
        <v>-6.4453216233554975E-2</v>
      </c>
      <c r="K655">
        <f t="shared" si="53"/>
        <v>-1.9676080700931138E-2</v>
      </c>
      <c r="L655">
        <f t="shared" si="53"/>
        <v>-3.9808378883106225E-2</v>
      </c>
      <c r="N655">
        <f t="shared" si="54"/>
        <v>4.4231495778726797E-3</v>
      </c>
      <c r="O655">
        <f t="shared" si="54"/>
        <v>2.9888183957951266E-3</v>
      </c>
      <c r="P655">
        <f t="shared" si="54"/>
        <v>5.2172928938923708E-3</v>
      </c>
      <c r="Q655">
        <f t="shared" si="54"/>
        <v>3.1616205043218737E-3</v>
      </c>
      <c r="R655">
        <f t="shared" si="54"/>
        <v>2.9695110812537413E-3</v>
      </c>
    </row>
    <row r="656" spans="1:18" x14ac:dyDescent="0.25">
      <c r="A656" s="27">
        <v>43011</v>
      </c>
      <c r="B656">
        <v>81.760002</v>
      </c>
      <c r="C656">
        <v>241.61999499999999</v>
      </c>
      <c r="D656">
        <v>154.479996</v>
      </c>
      <c r="E656">
        <v>957.09997599999997</v>
      </c>
      <c r="F656">
        <v>348.14001500000001</v>
      </c>
      <c r="H656">
        <f t="shared" si="53"/>
        <v>5.7647794807760722E-2</v>
      </c>
      <c r="I656">
        <f t="shared" si="53"/>
        <v>0.1038808490716413</v>
      </c>
      <c r="J656">
        <f t="shared" si="53"/>
        <v>-4.8025440613019443E-2</v>
      </c>
      <c r="K656">
        <f t="shared" si="53"/>
        <v>-8.5000215438895219E-3</v>
      </c>
      <c r="L656">
        <f t="shared" si="53"/>
        <v>-4.1562870006295926E-3</v>
      </c>
      <c r="N656">
        <f t="shared" si="54"/>
        <v>3.6195996388448059E-3</v>
      </c>
      <c r="O656">
        <f t="shared" si="54"/>
        <v>9.0651863237988083E-3</v>
      </c>
      <c r="P656">
        <f t="shared" si="54"/>
        <v>3.1139809486926458E-3</v>
      </c>
      <c r="Q656">
        <f t="shared" si="54"/>
        <v>2.0297034302115503E-3</v>
      </c>
      <c r="R656">
        <f t="shared" si="54"/>
        <v>3.5498812785593535E-4</v>
      </c>
    </row>
    <row r="657" spans="1:18" x14ac:dyDescent="0.25">
      <c r="A657" s="27">
        <v>43012</v>
      </c>
      <c r="B657">
        <v>81.790001000000004</v>
      </c>
      <c r="C657">
        <v>240.30999800000001</v>
      </c>
      <c r="D657">
        <v>153.479996</v>
      </c>
      <c r="E657">
        <v>965.45001200000002</v>
      </c>
      <c r="F657">
        <v>355.01001000000002</v>
      </c>
      <c r="H657">
        <f t="shared" si="53"/>
        <v>3.7495854124133574E-2</v>
      </c>
      <c r="I657">
        <f t="shared" si="53"/>
        <v>9.3634566396547284E-2</v>
      </c>
      <c r="J657">
        <f t="shared" si="53"/>
        <v>-5.3470410687020117E-2</v>
      </c>
      <c r="K657">
        <f t="shared" si="53"/>
        <v>-2.4311156419773252E-3</v>
      </c>
      <c r="L657">
        <f t="shared" si="53"/>
        <v>2.9964819772661636E-2</v>
      </c>
      <c r="N657">
        <f t="shared" si="54"/>
        <v>1.6008935596478521E-3</v>
      </c>
      <c r="O657">
        <f t="shared" si="54"/>
        <v>7.2190494180676499E-3</v>
      </c>
      <c r="P657">
        <f t="shared" si="54"/>
        <v>3.7513205769577006E-3</v>
      </c>
      <c r="Q657">
        <f t="shared" si="54"/>
        <v>1.5196995596736388E-3</v>
      </c>
      <c r="R657">
        <f t="shared" si="54"/>
        <v>2.3347773221863108E-4</v>
      </c>
    </row>
    <row r="658" spans="1:18" x14ac:dyDescent="0.25">
      <c r="A658" s="27">
        <v>43013</v>
      </c>
      <c r="B658">
        <v>82.019997000000004</v>
      </c>
      <c r="C658">
        <v>246.05999800000001</v>
      </c>
      <c r="D658">
        <v>155.38999899999999</v>
      </c>
      <c r="E658">
        <v>980.84997599999997</v>
      </c>
      <c r="F658">
        <v>355.32998700000002</v>
      </c>
      <c r="H658">
        <f t="shared" si="53"/>
        <v>3.7135568824006732E-2</v>
      </c>
      <c r="I658">
        <f t="shared" si="53"/>
        <v>0.13103802657672445</v>
      </c>
      <c r="J658">
        <f t="shared" si="53"/>
        <v>-3.7079858887824314E-2</v>
      </c>
      <c r="K658">
        <f t="shared" si="53"/>
        <v>1.4079387704811614E-3</v>
      </c>
      <c r="L658">
        <f t="shared" si="53"/>
        <v>1.3372446734335009E-2</v>
      </c>
      <c r="N658">
        <f t="shared" si="54"/>
        <v>1.5721924938484394E-3</v>
      </c>
      <c r="O658">
        <f t="shared" si="54"/>
        <v>1.4974037444483876E-2</v>
      </c>
      <c r="P658">
        <f t="shared" si="54"/>
        <v>2.0121929096927689E-3</v>
      </c>
      <c r="Q658">
        <f t="shared" si="54"/>
        <v>1.2351196934825665E-3</v>
      </c>
      <c r="R658">
        <f t="shared" si="54"/>
        <v>1.7223803468435953E-6</v>
      </c>
    </row>
    <row r="659" spans="1:18" x14ac:dyDescent="0.25">
      <c r="A659" s="27">
        <v>43014</v>
      </c>
      <c r="B659">
        <v>81.709998999999996</v>
      </c>
      <c r="C659">
        <v>246.020004</v>
      </c>
      <c r="D659">
        <v>155.300003</v>
      </c>
      <c r="E659">
        <v>989.580017</v>
      </c>
      <c r="F659">
        <v>356.88000499999998</v>
      </c>
      <c r="H659">
        <f t="shared" si="53"/>
        <v>3.600960939135428E-2</v>
      </c>
      <c r="I659">
        <f t="shared" si="53"/>
        <v>0.12454818995700077</v>
      </c>
      <c r="J659">
        <f t="shared" si="53"/>
        <v>-2.1215728468161187E-2</v>
      </c>
      <c r="K659">
        <f t="shared" si="53"/>
        <v>2.4220293834578344E-2</v>
      </c>
      <c r="L659">
        <f t="shared" si="53"/>
        <v>3.850367383928123E-2</v>
      </c>
      <c r="N659">
        <f t="shared" si="54"/>
        <v>1.4841697078574372E-3</v>
      </c>
      <c r="O659">
        <f t="shared" si="54"/>
        <v>1.3427852933899522E-2</v>
      </c>
      <c r="P659">
        <f t="shared" si="54"/>
        <v>8.4061393062221062E-4</v>
      </c>
      <c r="Q659">
        <f t="shared" si="54"/>
        <v>1.5207611884553228E-4</v>
      </c>
      <c r="R659">
        <f t="shared" si="54"/>
        <v>5.6733676809200904E-4</v>
      </c>
    </row>
    <row r="660" spans="1:18" x14ac:dyDescent="0.25">
      <c r="A660" s="27">
        <v>43017</v>
      </c>
      <c r="B660">
        <v>82.029999000000004</v>
      </c>
      <c r="C660">
        <v>242.800003</v>
      </c>
      <c r="D660">
        <v>155.83999600000001</v>
      </c>
      <c r="E660">
        <v>990.98999000000003</v>
      </c>
      <c r="F660">
        <v>342.94000199999999</v>
      </c>
      <c r="H660">
        <f t="shared" si="53"/>
        <v>3.4477609066606518E-2</v>
      </c>
      <c r="I660">
        <f t="shared" si="53"/>
        <v>9.3803922705699802E-2</v>
      </c>
      <c r="J660">
        <f t="shared" si="53"/>
        <v>-3.5675328435837671E-2</v>
      </c>
      <c r="K660">
        <f t="shared" si="53"/>
        <v>1.3235641472095673E-2</v>
      </c>
      <c r="L660">
        <f t="shared" si="53"/>
        <v>-5.874635134316137E-2</v>
      </c>
      <c r="N660">
        <f t="shared" si="54"/>
        <v>1.3684763431343057E-3</v>
      </c>
      <c r="O660">
        <f t="shared" si="54"/>
        <v>7.2478568136397229E-3</v>
      </c>
      <c r="P660">
        <f t="shared" si="54"/>
        <v>1.8881582410218249E-3</v>
      </c>
      <c r="Q660">
        <f t="shared" si="54"/>
        <v>5.4366229707865203E-4</v>
      </c>
      <c r="R660">
        <f t="shared" si="54"/>
        <v>5.3921401006042586E-3</v>
      </c>
    </row>
    <row r="661" spans="1:18" x14ac:dyDescent="0.25">
      <c r="A661" s="27">
        <v>43018</v>
      </c>
      <c r="B661">
        <v>82.260002</v>
      </c>
      <c r="C661">
        <v>242.60000600000001</v>
      </c>
      <c r="D661">
        <v>155.89999399999999</v>
      </c>
      <c r="E661">
        <v>987.20001200000002</v>
      </c>
      <c r="F661">
        <v>355.58999599999999</v>
      </c>
      <c r="H661">
        <f t="shared" ref="H661:L676" si="55">LN(B661/B641)</f>
        <v>3.4127965455144828E-2</v>
      </c>
      <c r="I661">
        <f t="shared" si="55"/>
        <v>7.1100298662003819E-2</v>
      </c>
      <c r="J661">
        <f t="shared" si="55"/>
        <v>-3.1319690114987864E-2</v>
      </c>
      <c r="K661">
        <f t="shared" si="55"/>
        <v>4.6908826403519524E-3</v>
      </c>
      <c r="L661">
        <f t="shared" si="55"/>
        <v>-1.9935521253688866E-2</v>
      </c>
      <c r="N661">
        <f t="shared" si="54"/>
        <v>1.3427299154814419E-3</v>
      </c>
      <c r="O661">
        <f t="shared" si="54"/>
        <v>3.8975950035002138E-3</v>
      </c>
      <c r="P661">
        <f t="shared" si="54"/>
        <v>1.5285992202722315E-3</v>
      </c>
      <c r="Q661">
        <f t="shared" si="54"/>
        <v>1.0151440843211136E-3</v>
      </c>
      <c r="R661">
        <f t="shared" si="54"/>
        <v>1.1985695257940635E-3</v>
      </c>
    </row>
    <row r="662" spans="1:18" x14ac:dyDescent="0.25">
      <c r="A662" s="27">
        <v>43019</v>
      </c>
      <c r="B662">
        <v>82.599997999999999</v>
      </c>
      <c r="C662">
        <v>242.39999399999999</v>
      </c>
      <c r="D662">
        <v>156.550003</v>
      </c>
      <c r="E662">
        <v>995</v>
      </c>
      <c r="F662">
        <v>354.60000600000001</v>
      </c>
      <c r="H662">
        <f t="shared" si="55"/>
        <v>3.486219999894296E-2</v>
      </c>
      <c r="I662">
        <f t="shared" si="55"/>
        <v>6.7579427765012579E-2</v>
      </c>
      <c r="J662">
        <f t="shared" si="55"/>
        <v>-1.9608414642958021E-2</v>
      </c>
      <c r="K662">
        <f t="shared" si="55"/>
        <v>-4.61243779260036E-3</v>
      </c>
      <c r="L662">
        <f t="shared" si="55"/>
        <v>-3.2271170806888565E-2</v>
      </c>
      <c r="N662">
        <f t="shared" si="54"/>
        <v>1.3970785387193382E-3</v>
      </c>
      <c r="O662">
        <f t="shared" si="54"/>
        <v>3.4703705136285051E-3</v>
      </c>
      <c r="P662">
        <f t="shared" si="54"/>
        <v>7.4999458669588884E-4</v>
      </c>
      <c r="Q662">
        <f t="shared" si="54"/>
        <v>1.694528102826979E-3</v>
      </c>
      <c r="R662">
        <f t="shared" si="54"/>
        <v>2.2048671034249605E-3</v>
      </c>
    </row>
    <row r="663" spans="1:18" x14ac:dyDescent="0.25">
      <c r="A663" s="27">
        <v>43020</v>
      </c>
      <c r="B663">
        <v>82.43</v>
      </c>
      <c r="C663">
        <v>239.800003</v>
      </c>
      <c r="D663">
        <v>156</v>
      </c>
      <c r="E663">
        <v>1000.929993</v>
      </c>
      <c r="F663">
        <v>355.67999300000002</v>
      </c>
      <c r="H663">
        <f t="shared" si="55"/>
        <v>2.8798495933359848E-2</v>
      </c>
      <c r="I663">
        <f t="shared" si="55"/>
        <v>5.5516222544670965E-2</v>
      </c>
      <c r="J663">
        <f t="shared" si="55"/>
        <v>-1.4509602949768876E-2</v>
      </c>
      <c r="K663">
        <f t="shared" si="55"/>
        <v>8.7500392045054519E-3</v>
      </c>
      <c r="L663">
        <f t="shared" si="55"/>
        <v>-5.9909970049409143E-2</v>
      </c>
      <c r="N663">
        <f t="shared" si="54"/>
        <v>9.805546807954914E-4</v>
      </c>
      <c r="O663">
        <f t="shared" si="54"/>
        <v>2.1946081959828422E-3</v>
      </c>
      <c r="P663">
        <f t="shared" si="54"/>
        <v>4.967200571585242E-4</v>
      </c>
      <c r="Q663">
        <f t="shared" si="54"/>
        <v>7.7296061647638497E-4</v>
      </c>
      <c r="R663">
        <f t="shared" si="54"/>
        <v>5.5643859286155228E-3</v>
      </c>
    </row>
    <row r="664" spans="1:18" x14ac:dyDescent="0.25">
      <c r="A664" s="27">
        <v>43021</v>
      </c>
      <c r="B664">
        <v>82.410004000000001</v>
      </c>
      <c r="C664">
        <v>238.529999</v>
      </c>
      <c r="D664">
        <v>156.990005</v>
      </c>
      <c r="E664">
        <v>1002.940002</v>
      </c>
      <c r="F664">
        <v>355.57000699999998</v>
      </c>
      <c r="H664">
        <f t="shared" si="55"/>
        <v>2.8805585228547387E-2</v>
      </c>
      <c r="I664">
        <f t="shared" si="55"/>
        <v>5.741737768017461E-2</v>
      </c>
      <c r="J664">
        <f t="shared" si="55"/>
        <v>-1.8241424215189483E-2</v>
      </c>
      <c r="K664">
        <f t="shared" si="55"/>
        <v>1.6233739084731514E-2</v>
      </c>
      <c r="L664">
        <f t="shared" si="55"/>
        <v>-6.5948967099832875E-2</v>
      </c>
      <c r="N664">
        <f t="shared" si="54"/>
        <v>9.8099871673506612E-4</v>
      </c>
      <c r="O664">
        <f t="shared" si="54"/>
        <v>2.3763480682349922E-3</v>
      </c>
      <c r="P664">
        <f t="shared" si="54"/>
        <v>6.7699037041515876E-4</v>
      </c>
      <c r="Q664">
        <f t="shared" si="54"/>
        <v>4.1284019860529214E-4</v>
      </c>
      <c r="R664">
        <f t="shared" si="54"/>
        <v>6.5018111093377677E-3</v>
      </c>
    </row>
    <row r="665" spans="1:18" x14ac:dyDescent="0.25">
      <c r="A665" s="27">
        <v>43024</v>
      </c>
      <c r="B665">
        <v>82.809997999999993</v>
      </c>
      <c r="C665">
        <v>242.41000399999999</v>
      </c>
      <c r="D665">
        <v>159.88000500000001</v>
      </c>
      <c r="E665">
        <v>1006.340027</v>
      </c>
      <c r="F665">
        <v>350.60000600000001</v>
      </c>
      <c r="H665">
        <f t="shared" si="55"/>
        <v>3.33978505021593E-2</v>
      </c>
      <c r="I665">
        <f t="shared" si="55"/>
        <v>6.3348430536602621E-2</v>
      </c>
      <c r="J665">
        <f t="shared" si="55"/>
        <v>7.5970039753565557E-3</v>
      </c>
      <c r="K665">
        <f t="shared" si="55"/>
        <v>3.246893401678979E-2</v>
      </c>
      <c r="L665">
        <f t="shared" si="55"/>
        <v>-9.359734468713056E-2</v>
      </c>
      <c r="N665">
        <f t="shared" si="54"/>
        <v>1.2897553710866537E-3</v>
      </c>
      <c r="O665">
        <f t="shared" si="54"/>
        <v>2.9897770208030471E-3</v>
      </c>
      <c r="P665">
        <f t="shared" si="54"/>
        <v>3.2620125187496097E-8</v>
      </c>
      <c r="Q665">
        <f t="shared" si="54"/>
        <v>1.6673130349708056E-5</v>
      </c>
      <c r="R665">
        <f t="shared" si="54"/>
        <v>1.1725031872353442E-2</v>
      </c>
    </row>
    <row r="666" spans="1:18" x14ac:dyDescent="0.25">
      <c r="A666" s="27">
        <v>43025</v>
      </c>
      <c r="B666">
        <v>82.959998999999996</v>
      </c>
      <c r="C666">
        <v>236.08999600000001</v>
      </c>
      <c r="D666">
        <v>160.470001</v>
      </c>
      <c r="E666">
        <v>1009.130005</v>
      </c>
      <c r="F666">
        <v>355.75</v>
      </c>
      <c r="H666">
        <f t="shared" si="55"/>
        <v>3.3585679059643804E-2</v>
      </c>
      <c r="I666">
        <f t="shared" si="55"/>
        <v>3.0884140639400551E-2</v>
      </c>
      <c r="J666">
        <f t="shared" si="55"/>
        <v>1.0902395058838216E-2</v>
      </c>
      <c r="K666">
        <f t="shared" si="55"/>
        <v>3.9692141727421526E-2</v>
      </c>
      <c r="L666">
        <f t="shared" si="55"/>
        <v>-5.2964436113614302E-2</v>
      </c>
      <c r="N666">
        <f t="shared" si="54"/>
        <v>1.3032816863494867E-3</v>
      </c>
      <c r="O666">
        <f t="shared" si="54"/>
        <v>4.9348683635875917E-4</v>
      </c>
      <c r="P666">
        <f t="shared" si="54"/>
        <v>9.7642541710810972E-6</v>
      </c>
      <c r="Q666">
        <f t="shared" si="54"/>
        <v>9.8591807922624576E-6</v>
      </c>
      <c r="R666">
        <f t="shared" si="54"/>
        <v>4.5764247784427763E-3</v>
      </c>
    </row>
    <row r="667" spans="1:18" x14ac:dyDescent="0.25">
      <c r="A667" s="27">
        <v>43026</v>
      </c>
      <c r="B667">
        <v>82.760002</v>
      </c>
      <c r="C667">
        <v>242.029999</v>
      </c>
      <c r="D667">
        <v>159.759995</v>
      </c>
      <c r="E667">
        <v>997</v>
      </c>
      <c r="F667">
        <v>359.64999399999999</v>
      </c>
      <c r="H667">
        <f t="shared" si="55"/>
        <v>2.7066730176675362E-2</v>
      </c>
      <c r="I667">
        <f t="shared" si="55"/>
        <v>5.1895863379601372E-2</v>
      </c>
      <c r="J667">
        <f t="shared" si="55"/>
        <v>2.3367988404483571E-2</v>
      </c>
      <c r="K667">
        <f t="shared" si="55"/>
        <v>2.4150861119469316E-2</v>
      </c>
      <c r="L667">
        <f t="shared" si="55"/>
        <v>-3.8883817811722066E-2</v>
      </c>
      <c r="N667">
        <f t="shared" si="54"/>
        <v>8.7509732657333437E-4</v>
      </c>
      <c r="O667">
        <f t="shared" si="54"/>
        <v>1.8685118315829019E-3</v>
      </c>
      <c r="P667">
        <f t="shared" si="54"/>
        <v>2.4305976162577948E-4</v>
      </c>
      <c r="Q667">
        <f t="shared" si="54"/>
        <v>1.5379341638024121E-4</v>
      </c>
      <c r="R667">
        <f t="shared" si="54"/>
        <v>2.8696012737577142E-3</v>
      </c>
    </row>
    <row r="668" spans="1:18" x14ac:dyDescent="0.25">
      <c r="A668" s="27">
        <v>43027</v>
      </c>
      <c r="B668">
        <v>82.739998</v>
      </c>
      <c r="C668">
        <v>239.990005</v>
      </c>
      <c r="D668">
        <v>155.979996</v>
      </c>
      <c r="E668">
        <v>986.60998500000005</v>
      </c>
      <c r="F668">
        <v>351.80999800000001</v>
      </c>
      <c r="H668">
        <f t="shared" si="55"/>
        <v>3.5052460884420489E-2</v>
      </c>
      <c r="I668">
        <f t="shared" si="55"/>
        <v>3.6924972499074081E-2</v>
      </c>
      <c r="J668">
        <f t="shared" si="55"/>
        <v>1.6744077017350579E-2</v>
      </c>
      <c r="K668">
        <f t="shared" si="55"/>
        <v>2.2509443236211228E-2</v>
      </c>
      <c r="L668">
        <f t="shared" si="55"/>
        <v>-4.0852728137570592E-2</v>
      </c>
      <c r="N668">
        <f t="shared" si="54"/>
        <v>1.4113376956732815E-3</v>
      </c>
      <c r="O668">
        <f t="shared" si="54"/>
        <v>7.9836737311715026E-4</v>
      </c>
      <c r="P668">
        <f t="shared" si="54"/>
        <v>8.039745188335762E-5</v>
      </c>
      <c r="Q668">
        <f t="shared" si="54"/>
        <v>1.9719925571899864E-4</v>
      </c>
      <c r="R668">
        <f t="shared" si="54"/>
        <v>3.0844216550392971E-3</v>
      </c>
    </row>
    <row r="669" spans="1:18" x14ac:dyDescent="0.25">
      <c r="A669" s="27">
        <v>43028</v>
      </c>
      <c r="B669">
        <v>83.110000999999997</v>
      </c>
      <c r="C669">
        <v>244.729996</v>
      </c>
      <c r="D669">
        <v>156.25</v>
      </c>
      <c r="E669">
        <v>982.90997300000004</v>
      </c>
      <c r="F669">
        <v>345.10000600000001</v>
      </c>
      <c r="H669">
        <f t="shared" si="55"/>
        <v>3.9138934281908441E-2</v>
      </c>
      <c r="I669">
        <f t="shared" si="55"/>
        <v>5.7607977799541014E-2</v>
      </c>
      <c r="J669">
        <f t="shared" si="55"/>
        <v>2.8300720550295286E-2</v>
      </c>
      <c r="K669">
        <f t="shared" si="55"/>
        <v>2.8701510113915248E-2</v>
      </c>
      <c r="L669">
        <f t="shared" si="55"/>
        <v>-1.7208341971471874E-2</v>
      </c>
      <c r="N669">
        <f t="shared" si="54"/>
        <v>1.7350763843046553E-3</v>
      </c>
      <c r="O669">
        <f t="shared" si="54"/>
        <v>2.3949670698860635E-3</v>
      </c>
      <c r="P669">
        <f t="shared" si="54"/>
        <v>4.2119788609064931E-4</v>
      </c>
      <c r="Q669">
        <f t="shared" si="54"/>
        <v>6.163346485024903E-5</v>
      </c>
      <c r="R669">
        <f t="shared" si="54"/>
        <v>1.0171751598647999E-3</v>
      </c>
    </row>
    <row r="670" spans="1:18" x14ac:dyDescent="0.25">
      <c r="A670" s="27">
        <v>43031</v>
      </c>
      <c r="B670">
        <v>83.239998</v>
      </c>
      <c r="C670">
        <v>242.13000500000001</v>
      </c>
      <c r="D670">
        <v>156.16999799999999</v>
      </c>
      <c r="E670">
        <v>966.29998799999998</v>
      </c>
      <c r="F670">
        <v>337.01998900000001</v>
      </c>
      <c r="H670">
        <f t="shared" si="55"/>
        <v>2.7525729848324645E-2</v>
      </c>
      <c r="I670">
        <f t="shared" si="55"/>
        <v>5.0265709123519763E-2</v>
      </c>
      <c r="J670">
        <f t="shared" si="55"/>
        <v>3.6649869838520116E-2</v>
      </c>
      <c r="K670">
        <f t="shared" si="55"/>
        <v>2.7817909945962116E-2</v>
      </c>
      <c r="L670">
        <f t="shared" si="55"/>
        <v>-2.3373158984294231E-2</v>
      </c>
      <c r="N670">
        <f t="shared" si="54"/>
        <v>9.0246430422733621E-4</v>
      </c>
      <c r="O670">
        <f t="shared" si="54"/>
        <v>1.7302382051465179E-3</v>
      </c>
      <c r="P670">
        <f t="shared" si="54"/>
        <v>8.3360713415549421E-4</v>
      </c>
      <c r="Q670">
        <f t="shared" si="54"/>
        <v>7.6287970898388186E-5</v>
      </c>
      <c r="R670">
        <f t="shared" si="54"/>
        <v>1.4484114103132432E-3</v>
      </c>
    </row>
    <row r="671" spans="1:18" x14ac:dyDescent="0.25">
      <c r="A671" s="27">
        <v>43032</v>
      </c>
      <c r="B671">
        <v>83.470000999999996</v>
      </c>
      <c r="C671">
        <v>244.83999600000001</v>
      </c>
      <c r="D671">
        <v>157.10000600000001</v>
      </c>
      <c r="E671">
        <v>975.90002400000003</v>
      </c>
      <c r="F671">
        <v>337.33999599999999</v>
      </c>
      <c r="H671">
        <f t="shared" si="55"/>
        <v>3.1397103175603694E-2</v>
      </c>
      <c r="I671">
        <f t="shared" si="55"/>
        <v>6.2786505622153932E-2</v>
      </c>
      <c r="J671">
        <f t="shared" si="55"/>
        <v>2.5530054298804224E-2</v>
      </c>
      <c r="K671">
        <f t="shared" si="55"/>
        <v>3.8970768949779862E-2</v>
      </c>
      <c r="L671">
        <f t="shared" si="55"/>
        <v>-2.3177480317006328E-2</v>
      </c>
      <c r="N671">
        <f t="shared" si="54"/>
        <v>1.1500520259702417E-3</v>
      </c>
      <c r="O671">
        <f t="shared" si="54"/>
        <v>2.9286419602547577E-3</v>
      </c>
      <c r="P671">
        <f t="shared" si="54"/>
        <v>3.151491223903784E-4</v>
      </c>
      <c r="Q671">
        <f t="shared" si="54"/>
        <v>5.8494347413597467E-6</v>
      </c>
      <c r="R671">
        <f t="shared" si="54"/>
        <v>1.433555422776665E-3</v>
      </c>
    </row>
    <row r="672" spans="1:18" x14ac:dyDescent="0.25">
      <c r="A672" s="27">
        <v>43033</v>
      </c>
      <c r="B672">
        <v>83.169998000000007</v>
      </c>
      <c r="C672">
        <v>241.71000699999999</v>
      </c>
      <c r="D672">
        <v>156.41000399999999</v>
      </c>
      <c r="E672">
        <v>972.90997300000004</v>
      </c>
      <c r="F672">
        <v>325.83999599999999</v>
      </c>
      <c r="H672">
        <f t="shared" si="55"/>
        <v>2.1142926354423434E-2</v>
      </c>
      <c r="I672">
        <f t="shared" si="55"/>
        <v>2.9174995025751799E-2</v>
      </c>
      <c r="J672">
        <f t="shared" si="55"/>
        <v>1.4035821459731042E-2</v>
      </c>
      <c r="K672">
        <f t="shared" si="55"/>
        <v>2.2914202994842682E-2</v>
      </c>
      <c r="L672">
        <f t="shared" si="55"/>
        <v>-4.5388048742380671E-2</v>
      </c>
      <c r="N672">
        <f t="shared" si="54"/>
        <v>5.597123277924931E-4</v>
      </c>
      <c r="O672">
        <f t="shared" si="54"/>
        <v>4.2047216718295327E-4</v>
      </c>
      <c r="P672">
        <f t="shared" si="54"/>
        <v>3.9165155612945329E-5</v>
      </c>
      <c r="Q672">
        <f t="shared" si="54"/>
        <v>1.8599519363924428E-4</v>
      </c>
      <c r="R672">
        <f t="shared" si="54"/>
        <v>3.6087521569906364E-3</v>
      </c>
    </row>
    <row r="673" spans="1:18" x14ac:dyDescent="0.25">
      <c r="A673" s="27">
        <v>43034</v>
      </c>
      <c r="B673">
        <v>83.470000999999996</v>
      </c>
      <c r="C673">
        <v>241.720001</v>
      </c>
      <c r="D673">
        <v>157.41000399999999</v>
      </c>
      <c r="E673">
        <v>972.42999299999997</v>
      </c>
      <c r="F673">
        <v>326.17001299999998</v>
      </c>
      <c r="H673">
        <f t="shared" si="55"/>
        <v>1.5453633348728497E-2</v>
      </c>
      <c r="I673">
        <f t="shared" si="55"/>
        <v>2.6196514576718219E-2</v>
      </c>
      <c r="J673">
        <f t="shared" si="55"/>
        <v>2.6587584079533735E-2</v>
      </c>
      <c r="K673">
        <f t="shared" si="55"/>
        <v>1.66218255907764E-2</v>
      </c>
      <c r="L673">
        <f t="shared" si="55"/>
        <v>-4.0349714408653245E-2</v>
      </c>
      <c r="N673">
        <f t="shared" si="54"/>
        <v>3.2288306208048761E-4</v>
      </c>
      <c r="O673">
        <f t="shared" si="54"/>
        <v>3.071935397686563E-4</v>
      </c>
      <c r="P673">
        <f t="shared" si="54"/>
        <v>3.5381495937647126E-4</v>
      </c>
      <c r="Q673">
        <f t="shared" si="54"/>
        <v>3.9722016214914523E-4</v>
      </c>
      <c r="R673">
        <f t="shared" si="54"/>
        <v>3.0288023577290635E-3</v>
      </c>
    </row>
    <row r="674" spans="1:18" x14ac:dyDescent="0.25">
      <c r="A674" s="27">
        <v>43035</v>
      </c>
      <c r="B674">
        <v>83.709998999999996</v>
      </c>
      <c r="C674">
        <v>241.71000699999999</v>
      </c>
      <c r="D674">
        <v>163.050003</v>
      </c>
      <c r="E674">
        <v>1100.9499510000001</v>
      </c>
      <c r="F674">
        <v>320.86999500000002</v>
      </c>
      <c r="H674">
        <f t="shared" si="55"/>
        <v>2.0883081055478824E-2</v>
      </c>
      <c r="I674">
        <f t="shared" si="55"/>
        <v>1.8877173266624601E-2</v>
      </c>
      <c r="J674">
        <f t="shared" si="55"/>
        <v>5.6325433318888653E-2</v>
      </c>
      <c r="K674">
        <f t="shared" si="55"/>
        <v>0.13559015627032475</v>
      </c>
      <c r="L674">
        <f t="shared" si="55"/>
        <v>-6.1139665919383655E-2</v>
      </c>
      <c r="N674">
        <f t="shared" si="54"/>
        <v>5.4748488239455802E-4</v>
      </c>
      <c r="O674">
        <f t="shared" si="54"/>
        <v>1.0419502093117308E-4</v>
      </c>
      <c r="P674">
        <f t="shared" si="54"/>
        <v>2.3568907218624847E-3</v>
      </c>
      <c r="Q674">
        <f t="shared" si="54"/>
        <v>9.8085151023298237E-3</v>
      </c>
      <c r="R674">
        <f t="shared" si="54"/>
        <v>5.7493559442211885E-3</v>
      </c>
    </row>
    <row r="675" spans="1:18" x14ac:dyDescent="0.25">
      <c r="A675" s="27">
        <v>43038</v>
      </c>
      <c r="B675">
        <v>83.540001000000004</v>
      </c>
      <c r="C675">
        <v>240.88999899999999</v>
      </c>
      <c r="D675">
        <v>166.720001</v>
      </c>
      <c r="E675">
        <v>1110.849976</v>
      </c>
      <c r="F675">
        <v>320.07998700000002</v>
      </c>
      <c r="H675">
        <f t="shared" si="55"/>
        <v>2.3128766327273342E-2</v>
      </c>
      <c r="I675">
        <f t="shared" si="55"/>
        <v>9.9682279088928773E-4</v>
      </c>
      <c r="J675">
        <f t="shared" si="55"/>
        <v>8.0597703102419538E-2</v>
      </c>
      <c r="K675">
        <f t="shared" si="55"/>
        <v>0.14679156502846849</v>
      </c>
      <c r="L675">
        <f t="shared" si="55"/>
        <v>-6.4864596020926049E-2</v>
      </c>
      <c r="N675">
        <f t="shared" si="54"/>
        <v>6.5761884621150127E-4</v>
      </c>
      <c r="O675">
        <f t="shared" si="54"/>
        <v>5.88711576128741E-5</v>
      </c>
      <c r="P675">
        <f t="shared" si="54"/>
        <v>5.3027653187501696E-3</v>
      </c>
      <c r="Q675">
        <f t="shared" si="54"/>
        <v>1.2152715732009689E-2</v>
      </c>
      <c r="R675">
        <f t="shared" si="54"/>
        <v>6.3281130296497278E-3</v>
      </c>
    </row>
    <row r="676" spans="1:18" x14ac:dyDescent="0.25">
      <c r="A676" s="27">
        <v>43039</v>
      </c>
      <c r="B676">
        <v>83.349997999999999</v>
      </c>
      <c r="C676">
        <v>242.479996</v>
      </c>
      <c r="D676">
        <v>169.03999300000001</v>
      </c>
      <c r="E676">
        <v>1105.280029</v>
      </c>
      <c r="F676">
        <v>331.52999899999998</v>
      </c>
      <c r="H676">
        <f t="shared" si="55"/>
        <v>1.9260434284368314E-2</v>
      </c>
      <c r="I676">
        <f t="shared" si="55"/>
        <v>3.5529928555753259E-3</v>
      </c>
      <c r="J676">
        <f t="shared" si="55"/>
        <v>9.007071967054428E-2</v>
      </c>
      <c r="K676">
        <f t="shared" si="55"/>
        <v>0.14394614762984348</v>
      </c>
      <c r="L676">
        <f t="shared" si="55"/>
        <v>-4.888644055819482E-2</v>
      </c>
      <c r="N676">
        <f t="shared" si="54"/>
        <v>4.7418320517519317E-4</v>
      </c>
      <c r="O676">
        <f t="shared" si="54"/>
        <v>2.6179433613361323E-5</v>
      </c>
      <c r="P676">
        <f t="shared" si="54"/>
        <v>6.7721551752066627E-3</v>
      </c>
      <c r="Q676">
        <f t="shared" si="54"/>
        <v>1.1533458165915049E-2</v>
      </c>
      <c r="R676">
        <f t="shared" si="54"/>
        <v>4.0413079183088179E-3</v>
      </c>
    </row>
    <row r="677" spans="1:18" x14ac:dyDescent="0.25">
      <c r="A677" s="27">
        <v>43040</v>
      </c>
      <c r="B677">
        <v>83.870002999999997</v>
      </c>
      <c r="C677">
        <v>244.259995</v>
      </c>
      <c r="D677">
        <v>166.88999899999999</v>
      </c>
      <c r="E677">
        <v>1103.6800539999999</v>
      </c>
      <c r="F677">
        <v>321.07998700000002</v>
      </c>
      <c r="H677">
        <f t="shared" ref="H677:L692" si="56">LN(B677/B657)</f>
        <v>2.51130177926468E-2</v>
      </c>
      <c r="I677">
        <f t="shared" si="56"/>
        <v>1.6303463070620645E-2</v>
      </c>
      <c r="J677">
        <f t="shared" si="56"/>
        <v>8.3764667446616953E-2</v>
      </c>
      <c r="K677">
        <f t="shared" si="56"/>
        <v>0.13381105235771543</v>
      </c>
      <c r="L677">
        <f t="shared" si="56"/>
        <v>-0.10045571348595786</v>
      </c>
      <c r="N677">
        <f t="shared" si="54"/>
        <v>7.6332470728005723E-4</v>
      </c>
      <c r="O677">
        <f t="shared" si="54"/>
        <v>5.8276216082095409E-5</v>
      </c>
      <c r="P677">
        <f t="shared" si="54"/>
        <v>5.7740322308366008E-3</v>
      </c>
      <c r="Q677">
        <f t="shared" si="54"/>
        <v>9.4592827122439559E-3</v>
      </c>
      <c r="R677">
        <f t="shared" si="54"/>
        <v>1.3257347431066515E-2</v>
      </c>
    </row>
    <row r="678" spans="1:18" x14ac:dyDescent="0.25">
      <c r="A678" s="27">
        <v>43041</v>
      </c>
      <c r="B678">
        <v>83.529999000000004</v>
      </c>
      <c r="C678">
        <v>246.88000500000001</v>
      </c>
      <c r="D678">
        <v>168.11000100000001</v>
      </c>
      <c r="E678">
        <v>1094.219971</v>
      </c>
      <c r="F678">
        <v>299.26001000000002</v>
      </c>
      <c r="H678">
        <f t="shared" si="56"/>
        <v>1.824275340860039E-2</v>
      </c>
      <c r="I678">
        <f t="shared" si="56"/>
        <v>3.3270083636807697E-3</v>
      </c>
      <c r="J678">
        <f t="shared" si="56"/>
        <v>7.8680453630231226E-2</v>
      </c>
      <c r="K678">
        <f t="shared" si="56"/>
        <v>0.10937751494707727</v>
      </c>
      <c r="L678">
        <f t="shared" si="56"/>
        <v>-0.17173410439389883</v>
      </c>
      <c r="N678">
        <f t="shared" si="54"/>
        <v>4.3089735475279519E-4</v>
      </c>
      <c r="O678">
        <f t="shared" si="54"/>
        <v>2.8543039953697317E-5</v>
      </c>
      <c r="P678">
        <f t="shared" si="54"/>
        <v>5.0272126110267254E-3</v>
      </c>
      <c r="Q678">
        <f t="shared" si="54"/>
        <v>5.3035252618845513E-3</v>
      </c>
      <c r="R678">
        <f t="shared" si="54"/>
        <v>3.4752023434484615E-2</v>
      </c>
    </row>
    <row r="679" spans="1:18" x14ac:dyDescent="0.25">
      <c r="A679" s="27">
        <v>43042</v>
      </c>
      <c r="B679">
        <v>83.18</v>
      </c>
      <c r="C679">
        <v>244.39999399999999</v>
      </c>
      <c r="D679">
        <v>172.5</v>
      </c>
      <c r="E679">
        <v>1111.599976</v>
      </c>
      <c r="F679">
        <v>306.08999599999999</v>
      </c>
      <c r="H679">
        <f t="shared" si="56"/>
        <v>1.7830553156553894E-2</v>
      </c>
      <c r="I679">
        <f t="shared" si="56"/>
        <v>-6.6066469519577998E-3</v>
      </c>
      <c r="J679">
        <f t="shared" si="56"/>
        <v>0.10503848699932319</v>
      </c>
      <c r="K679">
        <f t="shared" si="56"/>
        <v>0.11627504841072728</v>
      </c>
      <c r="L679">
        <f t="shared" si="56"/>
        <v>-0.15352044154304931</v>
      </c>
      <c r="N679">
        <f t="shared" si="54"/>
        <v>4.139543027195691E-4</v>
      </c>
      <c r="O679">
        <f t="shared" si="54"/>
        <v>2.3336301914511629E-4</v>
      </c>
      <c r="P679">
        <f t="shared" si="54"/>
        <v>9.4596773389446168E-3</v>
      </c>
      <c r="Q679">
        <f t="shared" si="54"/>
        <v>6.3557312064680092E-3</v>
      </c>
      <c r="R679">
        <f t="shared" si="54"/>
        <v>2.8293017285361686E-2</v>
      </c>
    </row>
    <row r="680" spans="1:18" x14ac:dyDescent="0.25">
      <c r="A680" s="27">
        <v>43045</v>
      </c>
      <c r="B680">
        <v>83.75</v>
      </c>
      <c r="C680">
        <v>243.490005</v>
      </c>
      <c r="D680">
        <v>174.25</v>
      </c>
      <c r="E680">
        <v>1120.660034</v>
      </c>
      <c r="F680">
        <v>302.77999899999998</v>
      </c>
      <c r="H680">
        <f t="shared" si="56"/>
        <v>2.0751148881179286E-2</v>
      </c>
      <c r="I680">
        <f t="shared" si="56"/>
        <v>2.8378229110663051E-3</v>
      </c>
      <c r="J680">
        <f t="shared" si="56"/>
        <v>0.11166123541375966</v>
      </c>
      <c r="K680">
        <f t="shared" si="56"/>
        <v>0.12296867341124451</v>
      </c>
      <c r="L680">
        <f t="shared" si="56"/>
        <v>-0.1245490447016246</v>
      </c>
      <c r="N680">
        <f t="shared" si="54"/>
        <v>5.4132828627308899E-4</v>
      </c>
      <c r="O680">
        <f t="shared" si="54"/>
        <v>3.4009356103002913E-5</v>
      </c>
      <c r="P680">
        <f t="shared" si="54"/>
        <v>1.0791806715104376E-2</v>
      </c>
      <c r="Q680">
        <f t="shared" si="54"/>
        <v>7.467805411047866E-3</v>
      </c>
      <c r="R680">
        <f t="shared" si="54"/>
        <v>1.9386075101382023E-2</v>
      </c>
    </row>
    <row r="681" spans="1:18" x14ac:dyDescent="0.25">
      <c r="A681" s="27">
        <v>43046</v>
      </c>
      <c r="B681">
        <v>83.580001999999993</v>
      </c>
      <c r="C681">
        <v>239.80999800000001</v>
      </c>
      <c r="D681">
        <v>174.80999800000001</v>
      </c>
      <c r="E681">
        <v>1123.170044</v>
      </c>
      <c r="F681">
        <v>306.04998799999998</v>
      </c>
      <c r="H681">
        <f t="shared" si="56"/>
        <v>1.5919293833507556E-2</v>
      </c>
      <c r="I681">
        <f t="shared" si="56"/>
        <v>-1.1567086440172349E-2</v>
      </c>
      <c r="J681">
        <f t="shared" si="56"/>
        <v>0.11448492080457853</v>
      </c>
      <c r="K681">
        <f t="shared" si="56"/>
        <v>0.12903769738125473</v>
      </c>
      <c r="L681">
        <f t="shared" si="56"/>
        <v>-0.15002992242280991</v>
      </c>
      <c r="N681">
        <f t="shared" si="54"/>
        <v>3.3983475905964057E-4</v>
      </c>
      <c r="O681">
        <f t="shared" si="54"/>
        <v>4.0952254840258864E-4</v>
      </c>
      <c r="P681">
        <f t="shared" si="54"/>
        <v>1.1386449240299263E-2</v>
      </c>
      <c r="Q681">
        <f t="shared" si="54"/>
        <v>8.5535656571273672E-3</v>
      </c>
      <c r="R681">
        <f t="shared" si="54"/>
        <v>2.7130953495049577E-2</v>
      </c>
    </row>
    <row r="682" spans="1:18" x14ac:dyDescent="0.25">
      <c r="A682" s="27">
        <v>43047</v>
      </c>
      <c r="B682">
        <v>83.470000999999996</v>
      </c>
      <c r="C682">
        <v>241.25</v>
      </c>
      <c r="D682">
        <v>176.240005</v>
      </c>
      <c r="E682">
        <v>1132.880005</v>
      </c>
      <c r="F682">
        <v>304.39001500000001</v>
      </c>
      <c r="H682">
        <f t="shared" si="56"/>
        <v>1.0477641529140307E-2</v>
      </c>
      <c r="I682">
        <f t="shared" si="56"/>
        <v>-4.7554892235885477E-3</v>
      </c>
      <c r="J682">
        <f t="shared" si="56"/>
        <v>0.11847126392887011</v>
      </c>
      <c r="K682">
        <f t="shared" si="56"/>
        <v>0.12977560916974062</v>
      </c>
      <c r="L682">
        <f t="shared" si="56"/>
        <v>-0.15268058734495818</v>
      </c>
      <c r="N682">
        <f t="shared" si="54"/>
        <v>1.6881688850802707E-4</v>
      </c>
      <c r="O682">
        <f t="shared" si="54"/>
        <v>1.8023240391163702E-4</v>
      </c>
      <c r="P682">
        <f t="shared" si="54"/>
        <v>1.2253084046205657E-2</v>
      </c>
      <c r="Q682">
        <f t="shared" si="54"/>
        <v>8.6906024359817771E-3</v>
      </c>
      <c r="R682">
        <f t="shared" si="54"/>
        <v>2.8011186814017559E-2</v>
      </c>
    </row>
    <row r="683" spans="1:18" x14ac:dyDescent="0.25">
      <c r="A683" s="27">
        <v>43048</v>
      </c>
      <c r="B683">
        <v>83.970000999999996</v>
      </c>
      <c r="C683">
        <v>240.78999300000001</v>
      </c>
      <c r="D683">
        <v>175.88000500000001</v>
      </c>
      <c r="E683">
        <v>1129.130005</v>
      </c>
      <c r="F683">
        <v>302.98998999999998</v>
      </c>
      <c r="H683">
        <f t="shared" si="56"/>
        <v>1.8510155779350584E-2</v>
      </c>
      <c r="I683">
        <f t="shared" si="56"/>
        <v>4.1199001583279134E-3</v>
      </c>
      <c r="J683">
        <f t="shared" si="56"/>
        <v>0.11994596549154601</v>
      </c>
      <c r="K683">
        <f t="shared" si="56"/>
        <v>0.12051786828950105</v>
      </c>
      <c r="L683">
        <f t="shared" si="56"/>
        <v>-0.16033166187524647</v>
      </c>
      <c r="N683">
        <f t="shared" si="54"/>
        <v>4.4207037155486855E-4</v>
      </c>
      <c r="O683">
        <f t="shared" si="54"/>
        <v>2.0699559636083975E-5</v>
      </c>
      <c r="P683">
        <f t="shared" si="54"/>
        <v>1.258173898678413E-2</v>
      </c>
      <c r="Q683">
        <f t="shared" si="54"/>
        <v>7.0502320270843938E-3</v>
      </c>
      <c r="R683">
        <f t="shared" si="54"/>
        <v>3.06307764971584E-2</v>
      </c>
    </row>
    <row r="684" spans="1:18" x14ac:dyDescent="0.25">
      <c r="A684" s="27">
        <v>43049</v>
      </c>
      <c r="B684">
        <v>82.940002000000007</v>
      </c>
      <c r="C684">
        <v>240.14999399999999</v>
      </c>
      <c r="D684">
        <v>174.66999799999999</v>
      </c>
      <c r="E684">
        <v>1125.349976</v>
      </c>
      <c r="F684">
        <v>302.98998999999998</v>
      </c>
      <c r="H684">
        <f t="shared" si="56"/>
        <v>6.4106416189625174E-3</v>
      </c>
      <c r="I684">
        <f t="shared" si="56"/>
        <v>6.7686187372912286E-3</v>
      </c>
      <c r="J684">
        <f t="shared" si="56"/>
        <v>0.10671632708875022</v>
      </c>
      <c r="K684">
        <f t="shared" si="56"/>
        <v>0.11515838840953822</v>
      </c>
      <c r="L684">
        <f t="shared" si="56"/>
        <v>-0.16002238665309751</v>
      </c>
      <c r="N684">
        <f t="shared" si="54"/>
        <v>7.9672680363196424E-5</v>
      </c>
      <c r="O684">
        <f t="shared" si="54"/>
        <v>3.6136424303909815E-6</v>
      </c>
      <c r="P684">
        <f t="shared" si="54"/>
        <v>9.7888688686727111E-3</v>
      </c>
      <c r="Q684">
        <f t="shared" si="54"/>
        <v>6.1789315229647144E-3</v>
      </c>
      <c r="R684">
        <f t="shared" si="54"/>
        <v>3.0522615612322408E-2</v>
      </c>
    </row>
    <row r="685" spans="1:18" x14ac:dyDescent="0.25">
      <c r="A685" s="27">
        <v>43052</v>
      </c>
      <c r="B685">
        <v>82.889999000000003</v>
      </c>
      <c r="C685">
        <v>240.270004</v>
      </c>
      <c r="D685">
        <v>173.970001</v>
      </c>
      <c r="E685">
        <v>1129.170044</v>
      </c>
      <c r="F685">
        <v>315.39999399999999</v>
      </c>
      <c r="H685">
        <f t="shared" si="56"/>
        <v>9.6561264531748014E-4</v>
      </c>
      <c r="I685">
        <f t="shared" si="56"/>
        <v>-8.8672163189749981E-3</v>
      </c>
      <c r="J685">
        <f t="shared" si="56"/>
        <v>8.4459311187998848E-2</v>
      </c>
      <c r="K685">
        <f t="shared" si="56"/>
        <v>0.11516287495483074</v>
      </c>
      <c r="L685">
        <f t="shared" si="56"/>
        <v>-0.10580433409517812</v>
      </c>
      <c r="N685">
        <f t="shared" si="54"/>
        <v>1.2116849004242857E-5</v>
      </c>
      <c r="O685">
        <f t="shared" si="54"/>
        <v>3.0753912096255715E-4</v>
      </c>
      <c r="P685">
        <f t="shared" si="54"/>
        <v>5.8800826224149781E-3</v>
      </c>
      <c r="Q685">
        <f t="shared" si="54"/>
        <v>6.1796368834668479E-3</v>
      </c>
      <c r="R685">
        <f t="shared" si="54"/>
        <v>1.4517641465525984E-2</v>
      </c>
    </row>
    <row r="686" spans="1:18" x14ac:dyDescent="0.25">
      <c r="A686" s="27">
        <v>43053</v>
      </c>
      <c r="B686">
        <v>82.239998</v>
      </c>
      <c r="C686">
        <v>237.240005</v>
      </c>
      <c r="D686">
        <v>171.33999600000001</v>
      </c>
      <c r="E686">
        <v>1136.839966</v>
      </c>
      <c r="F686">
        <v>308.70001200000002</v>
      </c>
      <c r="H686">
        <f t="shared" si="56"/>
        <v>-8.7167744794812794E-3</v>
      </c>
      <c r="I686">
        <f t="shared" si="56"/>
        <v>4.8592367287992617E-3</v>
      </c>
      <c r="J686">
        <f t="shared" si="56"/>
        <v>6.5542847747539837E-2</v>
      </c>
      <c r="K686">
        <f t="shared" si="56"/>
        <v>0.11916387529955498</v>
      </c>
      <c r="L686">
        <f t="shared" si="56"/>
        <v>-0.14185826658915687</v>
      </c>
      <c r="N686">
        <f t="shared" si="54"/>
        <v>3.8458114404990449E-5</v>
      </c>
      <c r="O686">
        <f t="shared" si="54"/>
        <v>1.4518693210498995E-5</v>
      </c>
      <c r="P686">
        <f t="shared" si="54"/>
        <v>3.3368221837924423E-3</v>
      </c>
      <c r="Q686">
        <f t="shared" si="54"/>
        <v>6.8246874945472836E-3</v>
      </c>
      <c r="R686">
        <f t="shared" si="54"/>
        <v>2.4505744729086811E-2</v>
      </c>
    </row>
    <row r="687" spans="1:18" x14ac:dyDescent="0.25">
      <c r="A687" s="27">
        <v>43054</v>
      </c>
      <c r="B687">
        <v>81.209998999999996</v>
      </c>
      <c r="C687">
        <v>237.61000100000001</v>
      </c>
      <c r="D687">
        <v>169.08000200000001</v>
      </c>
      <c r="E687">
        <v>1126.6899410000001</v>
      </c>
      <c r="F687">
        <v>311.29998799999998</v>
      </c>
      <c r="H687">
        <f t="shared" si="56"/>
        <v>-1.8906497063041022E-2</v>
      </c>
      <c r="I687">
        <f t="shared" si="56"/>
        <v>-1.8431002930350819E-2</v>
      </c>
      <c r="J687">
        <f t="shared" si="56"/>
        <v>5.6699329716695453E-2</v>
      </c>
      <c r="K687">
        <f t="shared" si="56"/>
        <v>0.122288587326057</v>
      </c>
      <c r="L687">
        <f t="shared" si="56"/>
        <v>-0.14437428073094161</v>
      </c>
      <c r="N687">
        <f t="shared" si="54"/>
        <v>2.6867088835512811E-4</v>
      </c>
      <c r="O687">
        <f t="shared" si="54"/>
        <v>7.3444143418412839E-4</v>
      </c>
      <c r="P687">
        <f t="shared" si="54"/>
        <v>2.3933342296097019E-3</v>
      </c>
      <c r="Q687">
        <f t="shared" si="54"/>
        <v>7.350726657470762E-3</v>
      </c>
      <c r="R687">
        <f t="shared" si="54"/>
        <v>2.5299804404375768E-2</v>
      </c>
    </row>
    <row r="688" spans="1:18" x14ac:dyDescent="0.25">
      <c r="A688" s="27">
        <v>43055</v>
      </c>
      <c r="B688">
        <v>80.559997999999993</v>
      </c>
      <c r="C688">
        <v>239.36999499999999</v>
      </c>
      <c r="D688">
        <v>171.10000600000001</v>
      </c>
      <c r="E688">
        <v>1137.290039</v>
      </c>
      <c r="F688">
        <v>312.5</v>
      </c>
      <c r="H688">
        <f t="shared" si="56"/>
        <v>-2.6700913277069822E-2</v>
      </c>
      <c r="I688">
        <f t="shared" si="56"/>
        <v>-2.5868255413119662E-3</v>
      </c>
      <c r="J688">
        <f t="shared" si="56"/>
        <v>9.2520447707321193E-2</v>
      </c>
      <c r="K688">
        <f t="shared" si="56"/>
        <v>0.14212874332433403</v>
      </c>
      <c r="L688">
        <f t="shared" si="56"/>
        <v>-0.11848678227973994</v>
      </c>
      <c r="N688">
        <f t="shared" si="54"/>
        <v>5.8494322146401085E-4</v>
      </c>
      <c r="O688">
        <f t="shared" si="54"/>
        <v>1.2670659884609292E-4</v>
      </c>
      <c r="P688">
        <f t="shared" si="54"/>
        <v>7.1813477970943075E-3</v>
      </c>
      <c r="Q688">
        <f t="shared" si="54"/>
        <v>1.1146404709535115E-2</v>
      </c>
      <c r="R688">
        <f t="shared" si="54"/>
        <v>1.7734681413202263E-2</v>
      </c>
    </row>
    <row r="689" spans="1:18" x14ac:dyDescent="0.25">
      <c r="A689" s="27">
        <v>43056</v>
      </c>
      <c r="B689">
        <v>80.239998</v>
      </c>
      <c r="C689">
        <v>238.020004</v>
      </c>
      <c r="D689">
        <v>170.14999399999999</v>
      </c>
      <c r="E689">
        <v>1129.880005</v>
      </c>
      <c r="F689">
        <v>315.04998799999998</v>
      </c>
      <c r="H689">
        <f t="shared" si="56"/>
        <v>-3.5142924868725882E-2</v>
      </c>
      <c r="I689">
        <f t="shared" si="56"/>
        <v>-2.7800825130763072E-2</v>
      </c>
      <c r="J689">
        <f t="shared" si="56"/>
        <v>8.5223077067399872E-2</v>
      </c>
      <c r="K689">
        <f t="shared" si="56"/>
        <v>0.1393491837759662</v>
      </c>
      <c r="L689">
        <f t="shared" si="56"/>
        <v>-9.1102929191350893E-2</v>
      </c>
      <c r="N689">
        <f t="shared" si="54"/>
        <v>1.0645610032409545E-3</v>
      </c>
      <c r="O689">
        <f t="shared" si="54"/>
        <v>1.3300902337634317E-3</v>
      </c>
      <c r="P689">
        <f t="shared" si="54"/>
        <v>5.9977996878972911E-3</v>
      </c>
      <c r="Q689">
        <f t="shared" si="54"/>
        <v>1.0567218129803033E-2</v>
      </c>
      <c r="R689">
        <f t="shared" si="54"/>
        <v>1.119105245411545E-2</v>
      </c>
    </row>
    <row r="690" spans="1:18" x14ac:dyDescent="0.25">
      <c r="A690" s="27">
        <v>43059</v>
      </c>
      <c r="B690">
        <v>80.550003000000004</v>
      </c>
      <c r="C690">
        <v>238.13000500000001</v>
      </c>
      <c r="D690">
        <v>169.979996</v>
      </c>
      <c r="E690">
        <v>1126.3100589999999</v>
      </c>
      <c r="F690">
        <v>308.73998999999998</v>
      </c>
      <c r="H690">
        <f t="shared" si="56"/>
        <v>-3.2849830631592691E-2</v>
      </c>
      <c r="I690">
        <f t="shared" si="56"/>
        <v>-1.6658028621668482E-2</v>
      </c>
      <c r="J690">
        <f t="shared" si="56"/>
        <v>8.473561484510235E-2</v>
      </c>
      <c r="K690">
        <f t="shared" si="56"/>
        <v>0.15322780144006196</v>
      </c>
      <c r="L690">
        <f t="shared" si="56"/>
        <v>-8.7642776769401756E-2</v>
      </c>
      <c r="N690">
        <f t="shared" si="54"/>
        <v>9.2018291065209515E-4</v>
      </c>
      <c r="O690">
        <f t="shared" si="54"/>
        <v>6.4148760804340137E-4</v>
      </c>
      <c r="P690">
        <f t="shared" si="54"/>
        <v>5.9225338326372211E-3</v>
      </c>
      <c r="Q690">
        <f t="shared" si="54"/>
        <v>1.3613193992359085E-2</v>
      </c>
      <c r="R690">
        <f t="shared" si="54"/>
        <v>1.0470941486098777E-2</v>
      </c>
    </row>
    <row r="691" spans="1:18" x14ac:dyDescent="0.25">
      <c r="A691" s="27">
        <v>43060</v>
      </c>
      <c r="B691">
        <v>80.870002999999997</v>
      </c>
      <c r="C691">
        <v>238.020004</v>
      </c>
      <c r="D691">
        <v>173.13999899999999</v>
      </c>
      <c r="E691">
        <v>1139.48999</v>
      </c>
      <c r="F691">
        <v>317.80999800000001</v>
      </c>
      <c r="H691">
        <f t="shared" si="56"/>
        <v>-3.1644333638692568E-2</v>
      </c>
      <c r="I691">
        <f t="shared" si="56"/>
        <v>-2.8250199086065148E-2</v>
      </c>
      <c r="J691">
        <f t="shared" si="56"/>
        <v>9.7217926558145817E-2</v>
      </c>
      <c r="K691">
        <f t="shared" si="56"/>
        <v>0.15497591735242641</v>
      </c>
      <c r="L691">
        <f t="shared" si="56"/>
        <v>-5.9637598326876602E-2</v>
      </c>
      <c r="N691">
        <f t="shared" si="54"/>
        <v>8.4849979603882747E-4</v>
      </c>
      <c r="O691">
        <f t="shared" si="54"/>
        <v>1.3630698684559607E-3</v>
      </c>
      <c r="P691">
        <f t="shared" si="54"/>
        <v>7.9995694390963129E-3</v>
      </c>
      <c r="Q691">
        <f t="shared" si="54"/>
        <v>1.4024174822874892E-2</v>
      </c>
      <c r="R691">
        <f t="shared" si="54"/>
        <v>5.5238250802757153E-3</v>
      </c>
    </row>
    <row r="692" spans="1:18" x14ac:dyDescent="0.25">
      <c r="A692" s="27">
        <v>43061</v>
      </c>
      <c r="B692">
        <v>81.099997999999999</v>
      </c>
      <c r="C692">
        <v>236.429993</v>
      </c>
      <c r="D692">
        <v>174.96000699999999</v>
      </c>
      <c r="E692">
        <v>1156.160034</v>
      </c>
      <c r="F692">
        <v>312.60000600000001</v>
      </c>
      <c r="H692">
        <f t="shared" si="56"/>
        <v>-2.5203745373009106E-2</v>
      </c>
      <c r="I692">
        <f t="shared" si="56"/>
        <v>-2.2086537990942623E-2</v>
      </c>
      <c r="J692">
        <f t="shared" si="56"/>
        <v>0.11207662611769427</v>
      </c>
      <c r="K692">
        <f t="shared" si="56"/>
        <v>0.17256792464153883</v>
      </c>
      <c r="L692">
        <f t="shared" si="56"/>
        <v>-4.1482013882959336E-2</v>
      </c>
      <c r="N692">
        <f t="shared" si="54"/>
        <v>5.1476492667910532E-4</v>
      </c>
      <c r="O692">
        <f t="shared" si="54"/>
        <v>9.4593861117777539E-4</v>
      </c>
      <c r="P692">
        <f t="shared" si="54"/>
        <v>1.087828384546235E-2</v>
      </c>
      <c r="Q692">
        <f t="shared" si="54"/>
        <v>1.8500275042676362E-2</v>
      </c>
      <c r="R692">
        <f t="shared" si="54"/>
        <v>3.1547156575578287E-3</v>
      </c>
    </row>
    <row r="693" spans="1:18" x14ac:dyDescent="0.25">
      <c r="A693" s="27">
        <v>43063</v>
      </c>
      <c r="B693">
        <v>81.419998000000007</v>
      </c>
      <c r="C693">
        <v>235.949997</v>
      </c>
      <c r="D693">
        <v>174.970001</v>
      </c>
      <c r="E693">
        <v>1186</v>
      </c>
      <c r="F693">
        <v>315.54998799999998</v>
      </c>
      <c r="H693">
        <f t="shared" ref="H693:L708" si="57">LN(B693/B673)</f>
        <v>-2.4866379332153993E-2</v>
      </c>
      <c r="I693">
        <f t="shared" si="57"/>
        <v>-2.4160130172537549E-2</v>
      </c>
      <c r="J693">
        <f t="shared" si="57"/>
        <v>0.10576064459371803</v>
      </c>
      <c r="K693">
        <f t="shared" si="57"/>
        <v>0.19854349328862214</v>
      </c>
      <c r="L693">
        <f t="shared" si="57"/>
        <v>-3.310164769497409E-2</v>
      </c>
      <c r="N693">
        <f t="shared" si="54"/>
        <v>4.995701298670176E-4</v>
      </c>
      <c r="O693">
        <f t="shared" si="54"/>
        <v>1.0777896750004208E-3</v>
      </c>
      <c r="P693">
        <f t="shared" si="54"/>
        <v>9.6006742061071088E-3</v>
      </c>
      <c r="Q693">
        <f t="shared" si="54"/>
        <v>2.6241176353638561E-2</v>
      </c>
      <c r="R693">
        <f t="shared" si="54"/>
        <v>2.2835485614478928E-3</v>
      </c>
    </row>
    <row r="694" spans="1:18" x14ac:dyDescent="0.25">
      <c r="A694" s="27">
        <v>43066</v>
      </c>
      <c r="B694">
        <v>81.110000999999997</v>
      </c>
      <c r="C694">
        <v>235.11000100000001</v>
      </c>
      <c r="D694">
        <v>174.08999600000001</v>
      </c>
      <c r="E694">
        <v>1195.829956</v>
      </c>
      <c r="F694">
        <v>316.80999800000001</v>
      </c>
      <c r="H694">
        <f t="shared" si="57"/>
        <v>-3.1552162314771627E-2</v>
      </c>
      <c r="I694">
        <f t="shared" si="57"/>
        <v>-2.7685195431326939E-2</v>
      </c>
      <c r="J694">
        <f t="shared" si="57"/>
        <v>6.5515463259413015E-2</v>
      </c>
      <c r="K694">
        <f t="shared" si="57"/>
        <v>8.2667069221130721E-2</v>
      </c>
      <c r="L694">
        <f t="shared" si="57"/>
        <v>-1.2733822309646307E-2</v>
      </c>
      <c r="N694">
        <f t="shared" si="54"/>
        <v>8.4313857094796881E-4</v>
      </c>
      <c r="O694">
        <f t="shared" si="54"/>
        <v>1.3216694807105093E-3</v>
      </c>
      <c r="P694">
        <f t="shared" si="54"/>
        <v>3.3336591910090889E-3</v>
      </c>
      <c r="Q694">
        <f t="shared" si="54"/>
        <v>2.1265803810857505E-3</v>
      </c>
      <c r="R694">
        <f t="shared" si="54"/>
        <v>7.5178313191511187E-4</v>
      </c>
    </row>
    <row r="695" spans="1:18" x14ac:dyDescent="0.25">
      <c r="A695" s="27">
        <v>43067</v>
      </c>
      <c r="B695">
        <v>81.669998000000007</v>
      </c>
      <c r="C695">
        <v>239.41000399999999</v>
      </c>
      <c r="D695">
        <v>173.070007</v>
      </c>
      <c r="E695">
        <v>1193.599976</v>
      </c>
      <c r="F695">
        <v>317.54998799999998</v>
      </c>
      <c r="H695">
        <f t="shared" si="57"/>
        <v>-2.2638858157955095E-2</v>
      </c>
      <c r="I695">
        <f t="shared" si="57"/>
        <v>-6.1628135539054454E-3</v>
      </c>
      <c r="J695">
        <f t="shared" si="57"/>
        <v>3.7380412819886646E-2</v>
      </c>
      <c r="K695">
        <f t="shared" si="57"/>
        <v>7.1848463924198344E-2</v>
      </c>
      <c r="L695">
        <f t="shared" si="57"/>
        <v>-7.9356754744739511E-3</v>
      </c>
      <c r="N695">
        <f t="shared" si="54"/>
        <v>4.0495703702633567E-4</v>
      </c>
      <c r="O695">
        <f t="shared" si="54"/>
        <v>2.1999981043175365E-4</v>
      </c>
      <c r="P695">
        <f t="shared" si="54"/>
        <v>8.7632567433800618E-4</v>
      </c>
      <c r="Q695">
        <f t="shared" si="54"/>
        <v>1.2458256483146477E-3</v>
      </c>
      <c r="R695">
        <f t="shared" si="54"/>
        <v>5.116877938096745E-4</v>
      </c>
    </row>
    <row r="696" spans="1:18" x14ac:dyDescent="0.25">
      <c r="A696" s="27">
        <v>43068</v>
      </c>
      <c r="B696">
        <v>82.269997000000004</v>
      </c>
      <c r="C696">
        <v>241.36000100000001</v>
      </c>
      <c r="D696">
        <v>169.479996</v>
      </c>
      <c r="E696">
        <v>1161.2700199999999</v>
      </c>
      <c r="F696">
        <v>307.540009</v>
      </c>
      <c r="H696">
        <f t="shared" si="57"/>
        <v>-1.3042100486060668E-2</v>
      </c>
      <c r="I696">
        <f t="shared" si="57"/>
        <v>-4.6296172593474558E-3</v>
      </c>
      <c r="J696">
        <f t="shared" si="57"/>
        <v>2.5995702592698641E-3</v>
      </c>
      <c r="K696">
        <f t="shared" si="57"/>
        <v>4.9415528266543197E-2</v>
      </c>
      <c r="L696">
        <f t="shared" si="57"/>
        <v>-7.5113110900449864E-2</v>
      </c>
      <c r="N696">
        <f t="shared" si="54"/>
        <v>1.1081323767213901E-4</v>
      </c>
      <c r="O696">
        <f t="shared" si="54"/>
        <v>1.7686856874422202E-4</v>
      </c>
      <c r="P696">
        <f t="shared" si="54"/>
        <v>2.6812141114680288E-5</v>
      </c>
      <c r="Q696">
        <f t="shared" si="54"/>
        <v>1.6546499590629102E-4</v>
      </c>
      <c r="R696">
        <f t="shared" si="54"/>
        <v>8.0636722776124201E-3</v>
      </c>
    </row>
    <row r="697" spans="1:18" x14ac:dyDescent="0.25">
      <c r="A697" s="27">
        <v>43069</v>
      </c>
      <c r="B697">
        <v>83.290001000000004</v>
      </c>
      <c r="C697">
        <v>247.63999899999999</v>
      </c>
      <c r="D697">
        <v>171.85000600000001</v>
      </c>
      <c r="E697">
        <v>1176.75</v>
      </c>
      <c r="F697">
        <v>308.85000600000001</v>
      </c>
      <c r="H697">
        <f t="shared" si="57"/>
        <v>-6.9395108124706605E-3</v>
      </c>
      <c r="I697">
        <f t="shared" si="57"/>
        <v>1.3742863339960106E-2</v>
      </c>
      <c r="J697">
        <f t="shared" si="57"/>
        <v>2.9287131446670927E-2</v>
      </c>
      <c r="K697">
        <f t="shared" si="57"/>
        <v>6.4106301605551544E-2</v>
      </c>
      <c r="L697">
        <f t="shared" si="57"/>
        <v>-3.8834531206209222E-2</v>
      </c>
      <c r="N697">
        <f t="shared" si="54"/>
        <v>1.957351909517331E-5</v>
      </c>
      <c r="O697">
        <f t="shared" si="54"/>
        <v>2.5738233983435159E-5</v>
      </c>
      <c r="P697">
        <f t="shared" si="54"/>
        <v>4.6265932361703983E-4</v>
      </c>
      <c r="Q697">
        <f t="shared" si="54"/>
        <v>7.59228047918909E-4</v>
      </c>
      <c r="R697">
        <f t="shared" si="54"/>
        <v>2.8643232681562609E-3</v>
      </c>
    </row>
    <row r="698" spans="1:18" x14ac:dyDescent="0.25">
      <c r="A698" s="27">
        <v>43070</v>
      </c>
      <c r="B698">
        <v>83.459998999999996</v>
      </c>
      <c r="C698">
        <v>248.949997</v>
      </c>
      <c r="D698">
        <v>171.050003</v>
      </c>
      <c r="E698">
        <v>1162.349976</v>
      </c>
      <c r="F698">
        <v>306.52999899999998</v>
      </c>
      <c r="H698">
        <f t="shared" si="57"/>
        <v>-8.3837361444949368E-4</v>
      </c>
      <c r="I698">
        <f t="shared" si="57"/>
        <v>8.3496521699741935E-3</v>
      </c>
      <c r="J698">
        <f t="shared" si="57"/>
        <v>1.7337395968891379E-2</v>
      </c>
      <c r="K698">
        <f t="shared" si="57"/>
        <v>6.0402043076344634E-2</v>
      </c>
      <c r="L698">
        <f t="shared" si="57"/>
        <v>2.4002832435265024E-2</v>
      </c>
      <c r="N698">
        <f t="shared" ref="N698:R748" si="58">(H698-H$759)^2</f>
        <v>2.8121284276011829E-6</v>
      </c>
      <c r="O698">
        <f t="shared" si="58"/>
        <v>1.0235191602428383E-7</v>
      </c>
      <c r="P698">
        <f t="shared" si="58"/>
        <v>9.1389423660920909E-5</v>
      </c>
      <c r="Q698">
        <f t="shared" si="58"/>
        <v>5.6881461022741868E-4</v>
      </c>
      <c r="R698">
        <f t="shared" si="58"/>
        <v>8.6824952755803255E-5</v>
      </c>
    </row>
    <row r="699" spans="1:18" x14ac:dyDescent="0.25">
      <c r="A699" s="27">
        <v>43073</v>
      </c>
      <c r="B699">
        <v>83.57</v>
      </c>
      <c r="C699">
        <v>250.64999399999999</v>
      </c>
      <c r="D699">
        <v>169.800003</v>
      </c>
      <c r="E699">
        <v>1133.9499510000001</v>
      </c>
      <c r="F699">
        <v>305.20001200000002</v>
      </c>
      <c r="H699">
        <f t="shared" si="57"/>
        <v>4.6776696985789297E-3</v>
      </c>
      <c r="I699">
        <f t="shared" si="57"/>
        <v>2.5251317024228458E-2</v>
      </c>
      <c r="J699">
        <f t="shared" si="57"/>
        <v>-1.5775944926323133E-2</v>
      </c>
      <c r="K699">
        <f t="shared" si="57"/>
        <v>1.9906672115240071E-2</v>
      </c>
      <c r="L699">
        <f t="shared" si="57"/>
        <v>-2.9118245584905424E-3</v>
      </c>
      <c r="N699">
        <f t="shared" si="58"/>
        <v>5.1739011789638988E-5</v>
      </c>
      <c r="O699">
        <f t="shared" si="58"/>
        <v>2.7495410123817794E-4</v>
      </c>
      <c r="P699">
        <f t="shared" si="58"/>
        <v>5.5477015689918852E-4</v>
      </c>
      <c r="Q699">
        <f t="shared" si="58"/>
        <v>2.7707388090235596E-4</v>
      </c>
      <c r="R699">
        <f t="shared" si="58"/>
        <v>3.0964266074370227E-4</v>
      </c>
    </row>
    <row r="700" spans="1:18" x14ac:dyDescent="0.25">
      <c r="A700" s="27">
        <v>43074</v>
      </c>
      <c r="B700">
        <v>82.889999000000003</v>
      </c>
      <c r="C700">
        <v>248.33000200000001</v>
      </c>
      <c r="D700">
        <v>169.63999899999999</v>
      </c>
      <c r="E700">
        <v>1141.5699460000001</v>
      </c>
      <c r="F700">
        <v>303.70001200000002</v>
      </c>
      <c r="H700">
        <f t="shared" si="57"/>
        <v>-1.0321755165922439E-2</v>
      </c>
      <c r="I700">
        <f t="shared" si="57"/>
        <v>1.9682620404112498E-2</v>
      </c>
      <c r="J700">
        <f t="shared" si="57"/>
        <v>-2.6812510929079481E-2</v>
      </c>
      <c r="K700">
        <f t="shared" si="57"/>
        <v>1.8486632825211728E-2</v>
      </c>
      <c r="L700">
        <f t="shared" si="57"/>
        <v>3.0339456833747263E-3</v>
      </c>
      <c r="N700">
        <f t="shared" si="58"/>
        <v>6.0940526605524855E-5</v>
      </c>
      <c r="O700">
        <f t="shared" si="58"/>
        <v>1.2128712436139985E-4</v>
      </c>
      <c r="P700">
        <f t="shared" si="58"/>
        <v>1.1964767702235129E-3</v>
      </c>
      <c r="Q700">
        <f t="shared" si="58"/>
        <v>3.2636502377340329E-4</v>
      </c>
      <c r="R700">
        <f t="shared" si="58"/>
        <v>1.3574337622304978E-4</v>
      </c>
    </row>
    <row r="701" spans="1:18" x14ac:dyDescent="0.25">
      <c r="A701" s="27">
        <v>43075</v>
      </c>
      <c r="B701">
        <v>82.279999000000004</v>
      </c>
      <c r="C701">
        <v>245.949997</v>
      </c>
      <c r="D701">
        <v>169.009995</v>
      </c>
      <c r="E701">
        <v>1152.349976</v>
      </c>
      <c r="F701">
        <v>313.26001000000002</v>
      </c>
      <c r="H701">
        <f t="shared" si="57"/>
        <v>-1.5676228317804006E-2</v>
      </c>
      <c r="I701">
        <f t="shared" si="57"/>
        <v>2.5281316241901313E-2</v>
      </c>
      <c r="J701">
        <f t="shared" si="57"/>
        <v>-3.3741803196011458E-2</v>
      </c>
      <c r="K701">
        <f t="shared" si="57"/>
        <v>2.5648231041524094E-2</v>
      </c>
      <c r="L701">
        <f t="shared" si="57"/>
        <v>2.3285100485081922E-2</v>
      </c>
      <c r="N701">
        <f t="shared" si="58"/>
        <v>1.7320967061777739E-4</v>
      </c>
      <c r="O701">
        <f t="shared" si="58"/>
        <v>2.7594987964620559E-4</v>
      </c>
      <c r="P701">
        <f t="shared" si="58"/>
        <v>1.7238620374424717E-3</v>
      </c>
      <c r="Q701">
        <f t="shared" si="58"/>
        <v>1.1889672399962986E-4</v>
      </c>
      <c r="R701">
        <f t="shared" si="58"/>
        <v>7.3964452474834278E-5</v>
      </c>
    </row>
    <row r="702" spans="1:18" x14ac:dyDescent="0.25">
      <c r="A702" s="27">
        <v>43076</v>
      </c>
      <c r="B702">
        <v>82.550003000000004</v>
      </c>
      <c r="C702">
        <v>248.55999800000001</v>
      </c>
      <c r="D702">
        <v>169.320007</v>
      </c>
      <c r="E702">
        <v>1159.790039</v>
      </c>
      <c r="F702">
        <v>311.23998999999998</v>
      </c>
      <c r="H702">
        <f t="shared" si="57"/>
        <v>-1.1083091135249846E-2</v>
      </c>
      <c r="I702">
        <f t="shared" si="57"/>
        <v>2.9850516819349752E-2</v>
      </c>
      <c r="J702">
        <f t="shared" si="57"/>
        <v>-4.00562738699312E-2</v>
      </c>
      <c r="K702">
        <f t="shared" si="57"/>
        <v>2.3475920527375117E-2</v>
      </c>
      <c r="L702">
        <f t="shared" si="57"/>
        <v>2.2254463403559428E-2</v>
      </c>
      <c r="N702">
        <f t="shared" si="58"/>
        <v>7.340680825343477E-5</v>
      </c>
      <c r="O702">
        <f t="shared" si="58"/>
        <v>4.4863221036259168E-4</v>
      </c>
      <c r="P702">
        <f t="shared" si="58"/>
        <v>2.2880808669401755E-3</v>
      </c>
      <c r="Q702">
        <f t="shared" si="58"/>
        <v>1.7098930664495238E-4</v>
      </c>
      <c r="R702">
        <f t="shared" si="58"/>
        <v>5.7299173883130206E-5</v>
      </c>
    </row>
    <row r="703" spans="1:18" x14ac:dyDescent="0.25">
      <c r="A703" s="27">
        <v>43077</v>
      </c>
      <c r="B703">
        <v>82.660004000000001</v>
      </c>
      <c r="C703">
        <v>250.35000600000001</v>
      </c>
      <c r="D703">
        <v>169.36999499999999</v>
      </c>
      <c r="E703">
        <v>1162</v>
      </c>
      <c r="F703">
        <v>315.13000499999998</v>
      </c>
      <c r="H703">
        <f t="shared" si="57"/>
        <v>-1.5723746629902464E-2</v>
      </c>
      <c r="I703">
        <f t="shared" si="57"/>
        <v>3.8934807480233563E-2</v>
      </c>
      <c r="J703">
        <f t="shared" si="57"/>
        <v>-3.7716331359220263E-2</v>
      </c>
      <c r="K703">
        <f t="shared" si="57"/>
        <v>2.8695229315782354E-2</v>
      </c>
      <c r="L703">
        <f t="shared" si="57"/>
        <v>3.9285499308204151E-2</v>
      </c>
      <c r="N703">
        <f t="shared" si="58"/>
        <v>1.7446269749369709E-4</v>
      </c>
      <c r="O703">
        <f t="shared" si="58"/>
        <v>9.159841742093633E-4</v>
      </c>
      <c r="P703">
        <f t="shared" si="58"/>
        <v>2.0696991006667067E-3</v>
      </c>
      <c r="Q703">
        <f t="shared" si="58"/>
        <v>6.1732121601965447E-5</v>
      </c>
      <c r="R703">
        <f t="shared" si="58"/>
        <v>6.0519235848742979E-4</v>
      </c>
    </row>
    <row r="704" spans="1:18" x14ac:dyDescent="0.25">
      <c r="A704" s="27">
        <v>43080</v>
      </c>
      <c r="B704">
        <v>83.029999000000004</v>
      </c>
      <c r="C704">
        <v>250.13000500000001</v>
      </c>
      <c r="D704">
        <v>172.66999799999999</v>
      </c>
      <c r="E704">
        <v>1168.920044</v>
      </c>
      <c r="F704">
        <v>328.91000400000001</v>
      </c>
      <c r="H704">
        <f t="shared" si="57"/>
        <v>1.0844972980473004E-3</v>
      </c>
      <c r="I704">
        <f t="shared" si="57"/>
        <v>4.0717099572254362E-2</v>
      </c>
      <c r="J704">
        <f t="shared" si="57"/>
        <v>-1.1516221148587361E-2</v>
      </c>
      <c r="K704">
        <f t="shared" si="57"/>
        <v>3.7986206174541154E-2</v>
      </c>
      <c r="L704">
        <f t="shared" si="57"/>
        <v>8.2084400612391403E-2</v>
      </c>
      <c r="N704">
        <f t="shared" si="58"/>
        <v>1.2958640031112131E-5</v>
      </c>
      <c r="O704">
        <f t="shared" si="58"/>
        <v>1.0270437011001329E-3</v>
      </c>
      <c r="P704">
        <f t="shared" si="58"/>
        <v>3.7225209014363041E-4</v>
      </c>
      <c r="Q704">
        <f t="shared" si="58"/>
        <v>2.0563493852088745E-6</v>
      </c>
      <c r="R704">
        <f t="shared" si="58"/>
        <v>4.5427005518078349E-3</v>
      </c>
    </row>
    <row r="705" spans="1:18" x14ac:dyDescent="0.25">
      <c r="A705" s="27">
        <v>43081</v>
      </c>
      <c r="B705">
        <v>82.760002</v>
      </c>
      <c r="C705">
        <v>257.67999300000002</v>
      </c>
      <c r="D705">
        <v>171.699997</v>
      </c>
      <c r="E705">
        <v>1165.079956</v>
      </c>
      <c r="F705">
        <v>341.02999899999998</v>
      </c>
      <c r="H705">
        <f t="shared" si="57"/>
        <v>-1.5695384956474999E-3</v>
      </c>
      <c r="I705">
        <f t="shared" si="57"/>
        <v>6.9955170205828365E-2</v>
      </c>
      <c r="J705">
        <f t="shared" si="57"/>
        <v>-1.3134125873482132E-2</v>
      </c>
      <c r="K705">
        <f t="shared" si="57"/>
        <v>3.1306827892722648E-2</v>
      </c>
      <c r="L705">
        <f t="shared" si="57"/>
        <v>7.8128791515628418E-2</v>
      </c>
      <c r="N705">
        <f t="shared" si="58"/>
        <v>8.9449094983407023E-7</v>
      </c>
      <c r="O705">
        <f t="shared" si="58"/>
        <v>3.7559239309204674E-3</v>
      </c>
      <c r="P705">
        <f t="shared" si="58"/>
        <v>4.3730088123056286E-4</v>
      </c>
      <c r="Q705">
        <f t="shared" si="58"/>
        <v>2.7514017515410388E-5</v>
      </c>
      <c r="R705">
        <f t="shared" si="58"/>
        <v>4.0251347778309209E-3</v>
      </c>
    </row>
    <row r="706" spans="1:18" x14ac:dyDescent="0.25">
      <c r="A706" s="27">
        <v>43082</v>
      </c>
      <c r="B706">
        <v>83.120002999999997</v>
      </c>
      <c r="C706">
        <v>255.55999800000001</v>
      </c>
      <c r="D706">
        <v>172.270004</v>
      </c>
      <c r="E706">
        <v>1164.130005</v>
      </c>
      <c r="F706">
        <v>339.02999899999998</v>
      </c>
      <c r="H706">
        <f t="shared" si="57"/>
        <v>1.064360549557924E-2</v>
      </c>
      <c r="I706">
        <f t="shared" si="57"/>
        <v>7.43848998619622E-2</v>
      </c>
      <c r="J706">
        <f t="shared" si="57"/>
        <v>5.413173487139821E-3</v>
      </c>
      <c r="K706">
        <f t="shared" si="57"/>
        <v>2.3721577454270393E-2</v>
      </c>
      <c r="L706">
        <f t="shared" si="57"/>
        <v>9.3718625709772616E-2</v>
      </c>
      <c r="N706">
        <f t="shared" si="58"/>
        <v>1.731571573546849E-4</v>
      </c>
      <c r="O706">
        <f t="shared" si="58"/>
        <v>4.3185036549168686E-3</v>
      </c>
      <c r="P706">
        <f t="shared" si="58"/>
        <v>5.5905808264483828E-6</v>
      </c>
      <c r="Q706">
        <f t="shared" si="58"/>
        <v>1.6462509254293542E-4</v>
      </c>
      <c r="R706">
        <f t="shared" si="58"/>
        <v>6.2463390268909409E-3</v>
      </c>
    </row>
    <row r="707" spans="1:18" x14ac:dyDescent="0.25">
      <c r="A707" s="27">
        <v>43083</v>
      </c>
      <c r="B707">
        <v>82.900002000000001</v>
      </c>
      <c r="C707">
        <v>255.479996</v>
      </c>
      <c r="D707">
        <v>172.220001</v>
      </c>
      <c r="E707">
        <v>1174.26001</v>
      </c>
      <c r="F707">
        <v>337.89001500000001</v>
      </c>
      <c r="H707">
        <f t="shared" si="57"/>
        <v>2.0596706286136399E-2</v>
      </c>
      <c r="I707">
        <f t="shared" si="57"/>
        <v>7.2513434683086589E-2</v>
      </c>
      <c r="J707">
        <f t="shared" si="57"/>
        <v>1.8400747547236387E-2</v>
      </c>
      <c r="K707">
        <f t="shared" si="57"/>
        <v>4.1354092173038877E-2</v>
      </c>
      <c r="L707">
        <f t="shared" si="57"/>
        <v>8.1963404221322242E-2</v>
      </c>
      <c r="N707">
        <f t="shared" si="58"/>
        <v>5.3416547303651357E-4</v>
      </c>
      <c r="O707">
        <f t="shared" si="58"/>
        <v>4.0760381600352148E-3</v>
      </c>
      <c r="P707">
        <f t="shared" si="58"/>
        <v>1.1285095788169839E-4</v>
      </c>
      <c r="Q707">
        <f t="shared" si="58"/>
        <v>2.3058086992295947E-5</v>
      </c>
      <c r="R707">
        <f t="shared" si="58"/>
        <v>4.5264049851400289E-3</v>
      </c>
    </row>
    <row r="708" spans="1:18" x14ac:dyDescent="0.25">
      <c r="A708" s="27">
        <v>43084</v>
      </c>
      <c r="B708">
        <v>83.029999000000004</v>
      </c>
      <c r="C708">
        <v>257.17001299999998</v>
      </c>
      <c r="D708">
        <v>173.970001</v>
      </c>
      <c r="E708">
        <v>1179.1400149999999</v>
      </c>
      <c r="F708">
        <v>343.45001200000002</v>
      </c>
      <c r="H708">
        <f t="shared" si="57"/>
        <v>3.0199752646009694E-2</v>
      </c>
      <c r="I708">
        <f t="shared" si="57"/>
        <v>7.1726944263986875E-2</v>
      </c>
      <c r="J708">
        <f t="shared" si="57"/>
        <v>1.6634660339217022E-2</v>
      </c>
      <c r="K708">
        <f t="shared" si="57"/>
        <v>3.6137098218793323E-2</v>
      </c>
      <c r="L708">
        <f t="shared" si="57"/>
        <v>9.4437106423017531E-2</v>
      </c>
      <c r="N708">
        <f t="shared" si="58"/>
        <v>1.0702755733800924E-3</v>
      </c>
      <c r="O708">
        <f t="shared" si="58"/>
        <v>3.9762315624894198E-3</v>
      </c>
      <c r="P708">
        <f t="shared" si="58"/>
        <v>7.8447262784229764E-5</v>
      </c>
      <c r="Q708">
        <f t="shared" si="58"/>
        <v>1.7231652975238025E-7</v>
      </c>
      <c r="R708">
        <f t="shared" si="58"/>
        <v>6.3604237405467945E-3</v>
      </c>
    </row>
    <row r="709" spans="1:18" x14ac:dyDescent="0.25">
      <c r="A709" s="27">
        <v>43087</v>
      </c>
      <c r="B709">
        <v>82.940002000000007</v>
      </c>
      <c r="C709">
        <v>260.01998900000001</v>
      </c>
      <c r="D709">
        <v>176.41999799999999</v>
      </c>
      <c r="E709">
        <v>1190.579956</v>
      </c>
      <c r="F709">
        <v>338.86999500000002</v>
      </c>
      <c r="H709">
        <f t="shared" ref="H709:L724" si="59">LN(B709/B689)</f>
        <v>3.3095360203596699E-2</v>
      </c>
      <c r="I709">
        <f t="shared" si="59"/>
        <v>8.8403788269979452E-2</v>
      </c>
      <c r="J709">
        <f t="shared" si="59"/>
        <v>3.618713881012673E-2</v>
      </c>
      <c r="K709">
        <f t="shared" si="59"/>
        <v>5.2329109566123737E-2</v>
      </c>
      <c r="L709">
        <f t="shared" si="59"/>
        <v>7.2885219953123956E-2</v>
      </c>
      <c r="N709">
        <f t="shared" si="58"/>
        <v>1.2681201038756828E-3</v>
      </c>
      <c r="O709">
        <f t="shared" si="58"/>
        <v>6.3575444420711971E-3</v>
      </c>
      <c r="P709">
        <f t="shared" si="58"/>
        <v>8.0710107725715159E-4</v>
      </c>
      <c r="Q709">
        <f t="shared" si="58"/>
        <v>2.4891060785118158E-4</v>
      </c>
      <c r="R709">
        <f t="shared" si="58"/>
        <v>3.3872840376343227E-3</v>
      </c>
    </row>
    <row r="710" spans="1:18" x14ac:dyDescent="0.25">
      <c r="A710" s="27">
        <v>43088</v>
      </c>
      <c r="B710">
        <v>82.440002000000007</v>
      </c>
      <c r="C710">
        <v>256.48001099999999</v>
      </c>
      <c r="D710">
        <v>174.53999300000001</v>
      </c>
      <c r="E710">
        <v>1187.380005</v>
      </c>
      <c r="F710">
        <v>331.10000600000001</v>
      </c>
      <c r="H710">
        <f t="shared" si="59"/>
        <v>2.3192633415395361E-2</v>
      </c>
      <c r="I710">
        <f t="shared" si="59"/>
        <v>7.4233967716790306E-2</v>
      </c>
      <c r="J710">
        <f t="shared" si="59"/>
        <v>2.6473142091444888E-2</v>
      </c>
      <c r="K710">
        <f t="shared" si="59"/>
        <v>5.2802348355186927E-2</v>
      </c>
      <c r="L710">
        <f t="shared" si="59"/>
        <v>6.9920996310632241E-2</v>
      </c>
      <c r="N710">
        <f t="shared" si="58"/>
        <v>6.6089855066862749E-4</v>
      </c>
      <c r="O710">
        <f t="shared" si="58"/>
        <v>4.2986893261379132E-3</v>
      </c>
      <c r="P710">
        <f t="shared" si="58"/>
        <v>3.4952275569288387E-4</v>
      </c>
      <c r="Q710">
        <f t="shared" si="58"/>
        <v>2.6406704593208506E-4</v>
      </c>
      <c r="R710">
        <f t="shared" si="58"/>
        <v>3.0510327845476855E-3</v>
      </c>
    </row>
    <row r="711" spans="1:18" x14ac:dyDescent="0.25">
      <c r="A711" s="27">
        <v>43089</v>
      </c>
      <c r="B711">
        <v>82.870002999999997</v>
      </c>
      <c r="C711">
        <v>255.179993</v>
      </c>
      <c r="D711">
        <v>174.35000600000001</v>
      </c>
      <c r="E711">
        <v>1177.619995</v>
      </c>
      <c r="F711">
        <v>328.98001099999999</v>
      </c>
      <c r="H711">
        <f t="shared" si="59"/>
        <v>2.4430186857924793E-2</v>
      </c>
      <c r="I711">
        <f t="shared" si="59"/>
        <v>6.9614430502375771E-2</v>
      </c>
      <c r="J711">
        <f t="shared" si="59"/>
        <v>6.9642975232408373E-3</v>
      </c>
      <c r="K711">
        <f t="shared" si="59"/>
        <v>3.2914663187665505E-2</v>
      </c>
      <c r="L711">
        <f t="shared" si="59"/>
        <v>3.4543278435176045E-2</v>
      </c>
      <c r="N711">
        <f t="shared" si="58"/>
        <v>7.2606000637606314E-4</v>
      </c>
      <c r="O711">
        <f t="shared" si="58"/>
        <v>3.7142751647766393E-3</v>
      </c>
      <c r="P711">
        <f t="shared" si="58"/>
        <v>6.6148434065957342E-7</v>
      </c>
      <c r="Q711">
        <f t="shared" si="58"/>
        <v>1.3231735760736451E-5</v>
      </c>
      <c r="R711">
        <f t="shared" si="58"/>
        <v>3.9435751257704387E-4</v>
      </c>
    </row>
    <row r="712" spans="1:18" x14ac:dyDescent="0.25">
      <c r="A712" s="27">
        <v>43090</v>
      </c>
      <c r="B712">
        <v>83.849997999999999</v>
      </c>
      <c r="C712">
        <v>261.01001000000002</v>
      </c>
      <c r="D712">
        <v>175.009995</v>
      </c>
      <c r="E712">
        <v>1174.76001</v>
      </c>
      <c r="F712">
        <v>331.66000400000001</v>
      </c>
      <c r="H712">
        <f t="shared" si="59"/>
        <v>3.334652795664611E-2</v>
      </c>
      <c r="I712">
        <f t="shared" si="59"/>
        <v>9.8906607651081516E-2</v>
      </c>
      <c r="J712">
        <f t="shared" si="59"/>
        <v>2.8567020061309793E-4</v>
      </c>
      <c r="K712">
        <f t="shared" si="59"/>
        <v>1.5959681541559346E-2</v>
      </c>
      <c r="L712">
        <f t="shared" si="59"/>
        <v>5.9185922665262652E-2</v>
      </c>
      <c r="N712">
        <f t="shared" si="58"/>
        <v>1.2860716950702153E-3</v>
      </c>
      <c r="O712">
        <f t="shared" si="58"/>
        <v>8.1427216953207909E-3</v>
      </c>
      <c r="P712">
        <f t="shared" si="58"/>
        <v>5.6129227874183564E-5</v>
      </c>
      <c r="Q712">
        <f t="shared" si="58"/>
        <v>4.2405216574975779E-4</v>
      </c>
      <c r="R712">
        <f t="shared" si="58"/>
        <v>1.9803462138266218E-3</v>
      </c>
    </row>
    <row r="713" spans="1:18" x14ac:dyDescent="0.25">
      <c r="A713" s="27">
        <v>43091</v>
      </c>
      <c r="B713">
        <v>83.970000999999996</v>
      </c>
      <c r="C713">
        <v>258.97000100000002</v>
      </c>
      <c r="D713">
        <v>175.009995</v>
      </c>
      <c r="E713">
        <v>1168.3599850000001</v>
      </c>
      <c r="F713">
        <v>325.20001200000002</v>
      </c>
      <c r="H713">
        <f t="shared" si="59"/>
        <v>3.0838685593643569E-2</v>
      </c>
      <c r="I713">
        <f t="shared" si="59"/>
        <v>9.3092323278494676E-2</v>
      </c>
      <c r="J713">
        <f t="shared" si="59"/>
        <v>2.2855020647581924E-4</v>
      </c>
      <c r="K713">
        <f t="shared" si="59"/>
        <v>-1.4985257319697829E-2</v>
      </c>
      <c r="L713">
        <f t="shared" si="59"/>
        <v>3.0123304572614567E-2</v>
      </c>
      <c r="N713">
        <f t="shared" si="58"/>
        <v>1.112489276380322E-3</v>
      </c>
      <c r="O713">
        <f t="shared" si="58"/>
        <v>7.1272000841478139E-3</v>
      </c>
      <c r="P713">
        <f t="shared" si="58"/>
        <v>5.6988370185309778E-5</v>
      </c>
      <c r="Q713">
        <f t="shared" si="58"/>
        <v>2.6561103811535156E-3</v>
      </c>
      <c r="R713">
        <f t="shared" si="58"/>
        <v>2.3834613821074749E-4</v>
      </c>
    </row>
    <row r="714" spans="1:18" x14ac:dyDescent="0.25">
      <c r="A714" s="27">
        <v>43095</v>
      </c>
      <c r="B714">
        <v>83.980002999999996</v>
      </c>
      <c r="C714">
        <v>257.72000100000002</v>
      </c>
      <c r="D714">
        <v>170.570007</v>
      </c>
      <c r="E714">
        <v>1176.76001</v>
      </c>
      <c r="F714">
        <v>317.290009</v>
      </c>
      <c r="H714">
        <f t="shared" si="59"/>
        <v>3.4772440567648354E-2</v>
      </c>
      <c r="I714">
        <f t="shared" si="59"/>
        <v>9.1820234164410541E-2</v>
      </c>
      <c r="J714">
        <f t="shared" si="59"/>
        <v>-2.0426573202354695E-2</v>
      </c>
      <c r="K714">
        <f t="shared" si="59"/>
        <v>-1.6075560420124792E-2</v>
      </c>
      <c r="L714">
        <f t="shared" si="59"/>
        <v>1.5139917564736965E-3</v>
      </c>
      <c r="N714">
        <f t="shared" si="58"/>
        <v>1.3903766267090144E-3</v>
      </c>
      <c r="O714">
        <f t="shared" si="58"/>
        <v>6.9140317818942388E-3</v>
      </c>
      <c r="P714">
        <f t="shared" si="58"/>
        <v>7.9547619826159707E-4</v>
      </c>
      <c r="Q714">
        <f t="shared" si="58"/>
        <v>2.7696820595055176E-3</v>
      </c>
      <c r="R714">
        <f t="shared" si="58"/>
        <v>1.7347128623718092E-4</v>
      </c>
    </row>
    <row r="715" spans="1:18" x14ac:dyDescent="0.25">
      <c r="A715" s="27">
        <v>43096</v>
      </c>
      <c r="B715">
        <v>83.900002000000001</v>
      </c>
      <c r="C715">
        <v>255.949997</v>
      </c>
      <c r="D715">
        <v>170.60000600000001</v>
      </c>
      <c r="E715">
        <v>1182.26001</v>
      </c>
      <c r="F715">
        <v>311.64001500000001</v>
      </c>
      <c r="H715">
        <f t="shared" si="59"/>
        <v>2.6938924429674743E-2</v>
      </c>
      <c r="I715">
        <f t="shared" si="59"/>
        <v>6.6804521128925626E-2</v>
      </c>
      <c r="J715">
        <f t="shared" si="59"/>
        <v>-1.4374507155402821E-2</v>
      </c>
      <c r="K715">
        <f t="shared" si="59"/>
        <v>-9.5460609477938524E-3</v>
      </c>
      <c r="L715">
        <f t="shared" si="59"/>
        <v>-1.8786524864541847E-2</v>
      </c>
      <c r="N715">
        <f t="shared" si="58"/>
        <v>8.6755215042263545E-4</v>
      </c>
      <c r="O715">
        <f t="shared" si="58"/>
        <v>3.3796717253921577E-3</v>
      </c>
      <c r="P715">
        <f t="shared" si="58"/>
        <v>4.907164893682538E-4</v>
      </c>
      <c r="Q715">
        <f t="shared" si="58"/>
        <v>2.1250504443255705E-3</v>
      </c>
      <c r="R715">
        <f t="shared" si="58"/>
        <v>1.1203323746211164E-3</v>
      </c>
    </row>
    <row r="716" spans="1:18" x14ac:dyDescent="0.25">
      <c r="A716" s="27">
        <v>43097</v>
      </c>
      <c r="B716">
        <v>84.019997000000004</v>
      </c>
      <c r="C716">
        <v>256.5</v>
      </c>
      <c r="D716">
        <v>171.08000200000001</v>
      </c>
      <c r="E716">
        <v>1186.099976</v>
      </c>
      <c r="F716">
        <v>315.35998499999999</v>
      </c>
      <c r="H716">
        <f t="shared" si="59"/>
        <v>2.1048345319909911E-2</v>
      </c>
      <c r="I716">
        <f t="shared" si="59"/>
        <v>6.0839065616829932E-2</v>
      </c>
      <c r="J716">
        <f t="shared" si="59"/>
        <v>9.3963928923917282E-3</v>
      </c>
      <c r="K716">
        <f t="shared" si="59"/>
        <v>2.1156342778350861E-2</v>
      </c>
      <c r="L716">
        <f t="shared" si="59"/>
        <v>2.510960648768858E-2</v>
      </c>
      <c r="N716">
        <f t="shared" si="58"/>
        <v>5.5524603170508183E-4</v>
      </c>
      <c r="O716">
        <f t="shared" si="58"/>
        <v>2.721655539417616E-3</v>
      </c>
      <c r="P716">
        <f t="shared" si="58"/>
        <v>2.6204438101402956E-6</v>
      </c>
      <c r="Q716">
        <f t="shared" si="58"/>
        <v>2.3703268073263891E-4</v>
      </c>
      <c r="R716">
        <f t="shared" si="58"/>
        <v>1.0867572245982157E-4</v>
      </c>
    </row>
    <row r="717" spans="1:18" x14ac:dyDescent="0.25">
      <c r="A717" s="27">
        <v>43098</v>
      </c>
      <c r="B717">
        <v>83.639999000000003</v>
      </c>
      <c r="C717">
        <v>254.759995</v>
      </c>
      <c r="D717">
        <v>169.229996</v>
      </c>
      <c r="E717">
        <v>1169.469971</v>
      </c>
      <c r="F717">
        <v>311.35000600000001</v>
      </c>
      <c r="H717">
        <f t="shared" si="59"/>
        <v>4.1933566509386126E-3</v>
      </c>
      <c r="I717">
        <f t="shared" si="59"/>
        <v>2.834583126393838E-2</v>
      </c>
      <c r="J717">
        <f t="shared" si="59"/>
        <v>-1.5363325426488628E-2</v>
      </c>
      <c r="K717">
        <f t="shared" si="59"/>
        <v>-6.2057713716230263E-3</v>
      </c>
      <c r="L717">
        <f t="shared" si="59"/>
        <v>8.0619590205634768E-3</v>
      </c>
      <c r="N717">
        <f t="shared" si="58"/>
        <v>4.5006259386067566E-5</v>
      </c>
      <c r="O717">
        <f t="shared" si="58"/>
        <v>3.8715498068093046E-4</v>
      </c>
      <c r="P717">
        <f t="shared" si="58"/>
        <v>5.3550309601442362E-4</v>
      </c>
      <c r="Q717">
        <f t="shared" si="58"/>
        <v>1.8282448410735146E-3</v>
      </c>
      <c r="R717">
        <f t="shared" si="58"/>
        <v>4.3862573981045915E-5</v>
      </c>
    </row>
    <row r="718" spans="1:18" x14ac:dyDescent="0.25">
      <c r="A718" s="27">
        <v>43102</v>
      </c>
      <c r="B718">
        <v>85.029999000000004</v>
      </c>
      <c r="C718">
        <v>255.66999799999999</v>
      </c>
      <c r="D718">
        <v>172.259995</v>
      </c>
      <c r="E718">
        <v>1189.01001</v>
      </c>
      <c r="F718">
        <v>320.52999899999998</v>
      </c>
      <c r="H718">
        <f t="shared" si="59"/>
        <v>1.8636660455527181E-2</v>
      </c>
      <c r="I718">
        <f t="shared" si="59"/>
        <v>2.6635481563640102E-2</v>
      </c>
      <c r="J718">
        <f t="shared" si="59"/>
        <v>7.0490053727911822E-3</v>
      </c>
      <c r="K718">
        <f t="shared" si="59"/>
        <v>2.2677239264461368E-2</v>
      </c>
      <c r="L718">
        <f t="shared" si="59"/>
        <v>4.4660245998187846E-2</v>
      </c>
      <c r="N718">
        <f t="shared" si="58"/>
        <v>4.4740601543230102E-4</v>
      </c>
      <c r="O718">
        <f t="shared" si="58"/>
        <v>3.2277372571401795E-4</v>
      </c>
      <c r="P718">
        <f t="shared" si="58"/>
        <v>5.3087111331029739E-7</v>
      </c>
      <c r="Q718">
        <f t="shared" si="58"/>
        <v>1.9251477075866077E-4</v>
      </c>
      <c r="R718">
        <f t="shared" si="58"/>
        <v>8.9852486738637718E-4</v>
      </c>
    </row>
    <row r="719" spans="1:18" x14ac:dyDescent="0.25">
      <c r="A719" s="27">
        <v>43103</v>
      </c>
      <c r="B719">
        <v>86.699996999999996</v>
      </c>
      <c r="C719">
        <v>253.28999300000001</v>
      </c>
      <c r="D719">
        <v>172.229996</v>
      </c>
      <c r="E719">
        <v>1204.1999510000001</v>
      </c>
      <c r="F719">
        <v>317.25</v>
      </c>
      <c r="H719">
        <f t="shared" si="59"/>
        <v>3.6769245171074716E-2</v>
      </c>
      <c r="I719">
        <f t="shared" si="59"/>
        <v>1.0477529941461323E-2</v>
      </c>
      <c r="J719">
        <f t="shared" si="59"/>
        <v>1.4209478077806013E-2</v>
      </c>
      <c r="K719">
        <f t="shared" si="59"/>
        <v>6.010833594634328E-2</v>
      </c>
      <c r="L719">
        <f t="shared" si="59"/>
        <v>3.8722767865716178E-2</v>
      </c>
      <c r="N719">
        <f t="shared" si="58"/>
        <v>1.543276574528421E-3</v>
      </c>
      <c r="O719">
        <f t="shared" si="58"/>
        <v>3.2686937302776215E-6</v>
      </c>
      <c r="P719">
        <f t="shared" si="58"/>
        <v>4.1368870380648916E-5</v>
      </c>
      <c r="Q719">
        <f t="shared" si="58"/>
        <v>5.548911411655949E-4</v>
      </c>
      <c r="R719">
        <f t="shared" si="58"/>
        <v>5.7782189799440644E-4</v>
      </c>
    </row>
    <row r="720" spans="1:18" x14ac:dyDescent="0.25">
      <c r="A720" s="27">
        <v>43104</v>
      </c>
      <c r="B720">
        <v>86.82</v>
      </c>
      <c r="C720">
        <v>256.82998700000002</v>
      </c>
      <c r="D720">
        <v>173.029999</v>
      </c>
      <c r="E720">
        <v>1209.589966</v>
      </c>
      <c r="F720">
        <v>314.61999500000002</v>
      </c>
      <c r="H720">
        <f t="shared" si="59"/>
        <v>4.6322594332194017E-2</v>
      </c>
      <c r="I720">
        <f t="shared" si="59"/>
        <v>3.3655821948992706E-2</v>
      </c>
      <c r="J720">
        <f t="shared" si="59"/>
        <v>1.978644537765856E-2</v>
      </c>
      <c r="K720">
        <f t="shared" si="59"/>
        <v>5.7876970479373319E-2</v>
      </c>
      <c r="L720">
        <f t="shared" si="59"/>
        <v>3.5325133937791957E-2</v>
      </c>
      <c r="N720">
        <f t="shared" si="58"/>
        <v>2.3851412719426831E-3</v>
      </c>
      <c r="O720">
        <f t="shared" si="58"/>
        <v>6.2431243515487613E-4</v>
      </c>
      <c r="P720">
        <f t="shared" si="58"/>
        <v>1.4421202147007781E-4</v>
      </c>
      <c r="Q720">
        <f t="shared" si="58"/>
        <v>4.5474547428916323E-4</v>
      </c>
      <c r="R720">
        <f t="shared" si="58"/>
        <v>4.2602166679209832E-4</v>
      </c>
    </row>
    <row r="721" spans="1:18" x14ac:dyDescent="0.25">
      <c r="A721" s="27">
        <v>43105</v>
      </c>
      <c r="B721">
        <v>86.75</v>
      </c>
      <c r="C721">
        <v>255.520004</v>
      </c>
      <c r="D721">
        <v>175</v>
      </c>
      <c r="E721">
        <v>1229.1400149999999</v>
      </c>
      <c r="F721">
        <v>316.57998700000002</v>
      </c>
      <c r="H721">
        <f t="shared" si="59"/>
        <v>5.2902366195833994E-2</v>
      </c>
      <c r="I721">
        <f t="shared" si="59"/>
        <v>3.8172449077306568E-2</v>
      </c>
      <c r="J721">
        <f t="shared" si="59"/>
        <v>3.4828118737426091E-2</v>
      </c>
      <c r="K721">
        <f t="shared" si="59"/>
        <v>6.4511435303533982E-2</v>
      </c>
      <c r="L721">
        <f t="shared" si="59"/>
        <v>1.0542384620840988E-2</v>
      </c>
      <c r="N721">
        <f t="shared" si="58"/>
        <v>3.0711192574982863E-3</v>
      </c>
      <c r="O721">
        <f t="shared" si="58"/>
        <v>8.7041945904327051E-4</v>
      </c>
      <c r="P721">
        <f t="shared" si="58"/>
        <v>7.3172978495439746E-4</v>
      </c>
      <c r="Q721">
        <f t="shared" si="58"/>
        <v>7.8171836451639009E-4</v>
      </c>
      <c r="R721">
        <f t="shared" si="58"/>
        <v>1.7159950024362021E-5</v>
      </c>
    </row>
    <row r="722" spans="1:18" x14ac:dyDescent="0.25">
      <c r="A722" s="27">
        <v>43108</v>
      </c>
      <c r="B722">
        <v>87.139999000000003</v>
      </c>
      <c r="C722">
        <v>251.80999800000001</v>
      </c>
      <c r="D722">
        <v>174.35000600000001</v>
      </c>
      <c r="E722">
        <v>1246.869995</v>
      </c>
      <c r="F722">
        <v>336.41000400000001</v>
      </c>
      <c r="H722">
        <f t="shared" si="59"/>
        <v>5.4111802505762474E-2</v>
      </c>
      <c r="I722">
        <f t="shared" si="59"/>
        <v>1.2990569899499992E-2</v>
      </c>
      <c r="J722">
        <f t="shared" si="59"/>
        <v>2.9274350540635496E-2</v>
      </c>
      <c r="K722">
        <f t="shared" si="59"/>
        <v>7.2397419179375797E-2</v>
      </c>
      <c r="L722">
        <f t="shared" si="59"/>
        <v>7.7766379444091566E-2</v>
      </c>
      <c r="N722">
        <f t="shared" si="58"/>
        <v>3.2066303025140427E-3</v>
      </c>
      <c r="O722">
        <f t="shared" si="58"/>
        <v>1.8670979378786365E-5</v>
      </c>
      <c r="P722">
        <f t="shared" si="58"/>
        <v>4.6210966473609548E-4</v>
      </c>
      <c r="Q722">
        <f t="shared" si="58"/>
        <v>1.2848791300141423E-3</v>
      </c>
      <c r="R722">
        <f t="shared" si="58"/>
        <v>3.9792804137272226E-3</v>
      </c>
    </row>
    <row r="723" spans="1:18" x14ac:dyDescent="0.25">
      <c r="A723" s="27">
        <v>43109</v>
      </c>
      <c r="B723">
        <v>86.769997000000004</v>
      </c>
      <c r="C723">
        <v>253.94000199999999</v>
      </c>
      <c r="D723">
        <v>174.33000200000001</v>
      </c>
      <c r="E723">
        <v>1252.6999510000001</v>
      </c>
      <c r="F723">
        <v>333.69000199999999</v>
      </c>
      <c r="H723">
        <f t="shared" si="59"/>
        <v>4.8525047756651889E-2</v>
      </c>
      <c r="I723">
        <f t="shared" si="59"/>
        <v>1.4238063775121074E-2</v>
      </c>
      <c r="J723">
        <f t="shared" si="59"/>
        <v>2.8864424845755875E-2</v>
      </c>
      <c r="K723">
        <f t="shared" si="59"/>
        <v>7.5158524322778586E-2</v>
      </c>
      <c r="L723">
        <f t="shared" si="59"/>
        <v>5.7227156297402347E-2</v>
      </c>
      <c r="N723">
        <f t="shared" si="58"/>
        <v>2.6051185091025592E-3</v>
      </c>
      <c r="O723">
        <f t="shared" si="58"/>
        <v>3.100804463125482E-5</v>
      </c>
      <c r="P723">
        <f t="shared" si="58"/>
        <v>4.4465357481054393E-4</v>
      </c>
      <c r="Q723">
        <f t="shared" si="58"/>
        <v>1.4904476228785974E-3</v>
      </c>
      <c r="R723">
        <f t="shared" si="58"/>
        <v>1.8098485377570142E-3</v>
      </c>
    </row>
    <row r="724" spans="1:18" x14ac:dyDescent="0.25">
      <c r="A724" s="27">
        <v>43110</v>
      </c>
      <c r="B724">
        <v>86.080001999999993</v>
      </c>
      <c r="C724">
        <v>254.33000200000001</v>
      </c>
      <c r="D724">
        <v>174.28999300000001</v>
      </c>
      <c r="E724">
        <v>1254.329956</v>
      </c>
      <c r="F724">
        <v>334.79998799999998</v>
      </c>
      <c r="H724">
        <f t="shared" si="59"/>
        <v>3.6075143417574979E-2</v>
      </c>
      <c r="I724">
        <f t="shared" si="59"/>
        <v>1.6651841535661911E-2</v>
      </c>
      <c r="J724">
        <f t="shared" si="59"/>
        <v>9.3382915290918383E-3</v>
      </c>
      <c r="K724">
        <f t="shared" si="59"/>
        <v>7.0521247176701385E-2</v>
      </c>
      <c r="L724">
        <f t="shared" si="59"/>
        <v>1.7749133500606144E-2</v>
      </c>
      <c r="N724">
        <f t="shared" si="58"/>
        <v>1.489223389220804E-3</v>
      </c>
      <c r="O724">
        <f t="shared" si="58"/>
        <v>6.3716546639304295E-5</v>
      </c>
      <c r="P724">
        <f t="shared" si="58"/>
        <v>2.4357131038833254E-6</v>
      </c>
      <c r="Q724">
        <f t="shared" si="58"/>
        <v>1.1538955899130789E-3</v>
      </c>
      <c r="R724">
        <f t="shared" si="58"/>
        <v>9.3898847040425144E-6</v>
      </c>
    </row>
    <row r="725" spans="1:18" x14ac:dyDescent="0.25">
      <c r="A725" s="27">
        <v>43111</v>
      </c>
      <c r="B725">
        <v>86.93</v>
      </c>
      <c r="C725">
        <v>255.13000500000001</v>
      </c>
      <c r="D725">
        <v>175.279999</v>
      </c>
      <c r="E725">
        <v>1276.6800539999999</v>
      </c>
      <c r="F725">
        <v>337.95001200000002</v>
      </c>
      <c r="H725">
        <f t="shared" ref="H725:L740" si="60">LN(B725/B705)</f>
        <v>4.915832004736706E-2</v>
      </c>
      <c r="I725">
        <f t="shared" si="60"/>
        <v>-9.9452390854898997E-3</v>
      </c>
      <c r="J725">
        <f t="shared" si="60"/>
        <v>2.0635939150959414E-2</v>
      </c>
      <c r="K725">
        <f t="shared" si="60"/>
        <v>9.1473284209076328E-2</v>
      </c>
      <c r="L725">
        <f t="shared" si="60"/>
        <v>-9.0724559665302032E-3</v>
      </c>
      <c r="N725">
        <f t="shared" si="58"/>
        <v>2.6701644362763124E-3</v>
      </c>
      <c r="O725">
        <f t="shared" si="58"/>
        <v>3.4651137901127704E-4</v>
      </c>
      <c r="P725">
        <f t="shared" si="58"/>
        <v>1.653365154226637E-4</v>
      </c>
      <c r="Q725">
        <f t="shared" si="58"/>
        <v>3.016324559133979E-3</v>
      </c>
      <c r="R725">
        <f t="shared" si="58"/>
        <v>5.6440918881270222E-4</v>
      </c>
    </row>
    <row r="726" spans="1:18" x14ac:dyDescent="0.25">
      <c r="A726" s="27">
        <v>43112</v>
      </c>
      <c r="B726">
        <v>87.519997000000004</v>
      </c>
      <c r="C726">
        <v>257.02999899999998</v>
      </c>
      <c r="D726">
        <v>177.08999600000001</v>
      </c>
      <c r="E726">
        <v>1305.1999510000001</v>
      </c>
      <c r="F726">
        <v>336.22000100000002</v>
      </c>
      <c r="H726">
        <f t="shared" si="60"/>
        <v>5.1581921512423363E-2</v>
      </c>
      <c r="I726">
        <f t="shared" si="60"/>
        <v>5.7355978013479579E-3</v>
      </c>
      <c r="J726">
        <f t="shared" si="60"/>
        <v>2.7595018655680047E-2</v>
      </c>
      <c r="K726">
        <f t="shared" si="60"/>
        <v>0.11438221697796913</v>
      </c>
      <c r="L726">
        <f t="shared" si="60"/>
        <v>-8.3228855114218167E-3</v>
      </c>
      <c r="N726">
        <f t="shared" si="58"/>
        <v>2.9265108697925073E-3</v>
      </c>
      <c r="O726">
        <f t="shared" si="58"/>
        <v>8.6082341138108651E-6</v>
      </c>
      <c r="P726">
        <f t="shared" si="58"/>
        <v>3.9272951146622519E-4</v>
      </c>
      <c r="Q726">
        <f t="shared" si="58"/>
        <v>6.0575102226452099E-3</v>
      </c>
      <c r="R726">
        <f t="shared" si="58"/>
        <v>5.293555079454727E-4</v>
      </c>
    </row>
    <row r="727" spans="1:18" x14ac:dyDescent="0.25">
      <c r="A727" s="27">
        <v>43116</v>
      </c>
      <c r="B727">
        <v>86.970000999999996</v>
      </c>
      <c r="C727">
        <v>258.459991</v>
      </c>
      <c r="D727">
        <v>176.19000199999999</v>
      </c>
      <c r="E727">
        <v>1304.8599850000001</v>
      </c>
      <c r="F727">
        <v>340.05999800000001</v>
      </c>
      <c r="H727">
        <f t="shared" si="60"/>
        <v>4.7928156833190058E-2</v>
      </c>
      <c r="I727">
        <f t="shared" si="60"/>
        <v>1.1596795238823461E-2</v>
      </c>
      <c r="J727">
        <f t="shared" si="60"/>
        <v>2.2790234479374054E-2</v>
      </c>
      <c r="K727">
        <f t="shared" si="60"/>
        <v>0.10545757335200881</v>
      </c>
      <c r="L727">
        <f t="shared" si="60"/>
        <v>6.4016236271651761E-3</v>
      </c>
      <c r="N727">
        <f t="shared" si="58"/>
        <v>2.5445437307754812E-3</v>
      </c>
      <c r="O727">
        <f t="shared" si="58"/>
        <v>8.5686064424175897E-6</v>
      </c>
      <c r="P727">
        <f t="shared" si="58"/>
        <v>2.2537876167276011E-4</v>
      </c>
      <c r="Q727">
        <f t="shared" si="58"/>
        <v>4.7479493080129836E-3</v>
      </c>
      <c r="R727">
        <f t="shared" si="58"/>
        <v>6.861170038576952E-5</v>
      </c>
    </row>
    <row r="728" spans="1:18" x14ac:dyDescent="0.25">
      <c r="A728" s="27">
        <v>43117</v>
      </c>
      <c r="B728">
        <v>88</v>
      </c>
      <c r="C728">
        <v>253.64999399999999</v>
      </c>
      <c r="D728">
        <v>179.10000600000001</v>
      </c>
      <c r="E728">
        <v>1295</v>
      </c>
      <c r="F728">
        <v>347.16000400000001</v>
      </c>
      <c r="H728">
        <f t="shared" si="60"/>
        <v>5.8134838248106765E-2</v>
      </c>
      <c r="I728">
        <f t="shared" si="60"/>
        <v>-1.3782055006064588E-2</v>
      </c>
      <c r="J728">
        <f t="shared" si="60"/>
        <v>2.9061466262926751E-2</v>
      </c>
      <c r="K728">
        <f t="shared" si="60"/>
        <v>9.3725323225827897E-2</v>
      </c>
      <c r="L728">
        <f t="shared" si="60"/>
        <v>1.0744204698635173E-2</v>
      </c>
      <c r="N728">
        <f t="shared" si="58"/>
        <v>3.6784409449661703E-3</v>
      </c>
      <c r="O728">
        <f t="shared" si="58"/>
        <v>5.0407578108015746E-4</v>
      </c>
      <c r="P728">
        <f t="shared" si="58"/>
        <v>4.5300235015864528E-4</v>
      </c>
      <c r="Q728">
        <f t="shared" si="58"/>
        <v>3.2687650496303414E-3</v>
      </c>
      <c r="R728">
        <f t="shared" si="58"/>
        <v>1.5528619378824313E-5</v>
      </c>
    </row>
    <row r="729" spans="1:18" x14ac:dyDescent="0.25">
      <c r="A729" s="27">
        <v>43118</v>
      </c>
      <c r="B729">
        <v>87.43</v>
      </c>
      <c r="C729">
        <v>250.970001</v>
      </c>
      <c r="D729">
        <v>179.259995</v>
      </c>
      <c r="E729">
        <v>1293.3199460000001</v>
      </c>
      <c r="F729">
        <v>344.57000699999998</v>
      </c>
      <c r="H729">
        <f t="shared" si="60"/>
        <v>5.2720994260747403E-2</v>
      </c>
      <c r="I729">
        <f t="shared" si="60"/>
        <v>-3.542509476892336E-2</v>
      </c>
      <c r="J729">
        <f t="shared" si="60"/>
        <v>1.5969733542730961E-2</v>
      </c>
      <c r="K729">
        <f t="shared" si="60"/>
        <v>8.2771967496271609E-2</v>
      </c>
      <c r="L729">
        <f t="shared" si="60"/>
        <v>1.6680744909366267E-2</v>
      </c>
      <c r="N729">
        <f t="shared" si="58"/>
        <v>3.0510497295549066E-3</v>
      </c>
      <c r="O729">
        <f t="shared" si="58"/>
        <v>1.9443400810494952E-3</v>
      </c>
      <c r="P729">
        <f t="shared" si="58"/>
        <v>6.7110816062414814E-5</v>
      </c>
      <c r="Q729">
        <f t="shared" si="58"/>
        <v>2.1362661234338915E-3</v>
      </c>
      <c r="R729">
        <f t="shared" si="58"/>
        <v>3.983629923889801E-6</v>
      </c>
    </row>
    <row r="730" spans="1:18" x14ac:dyDescent="0.25">
      <c r="A730" s="27">
        <v>43119</v>
      </c>
      <c r="B730">
        <v>87.150002000000001</v>
      </c>
      <c r="C730">
        <v>256.11999500000002</v>
      </c>
      <c r="D730">
        <v>178.46000699999999</v>
      </c>
      <c r="E730">
        <v>1294.579956</v>
      </c>
      <c r="F730">
        <v>350.01998900000001</v>
      </c>
      <c r="H730">
        <f t="shared" si="60"/>
        <v>5.556001463264227E-2</v>
      </c>
      <c r="I730">
        <f t="shared" si="60"/>
        <v>-1.4046666210739184E-3</v>
      </c>
      <c r="J730">
        <f t="shared" si="60"/>
        <v>2.2210624066736035E-2</v>
      </c>
      <c r="K730">
        <f t="shared" si="60"/>
        <v>8.6437080834940283E-2</v>
      </c>
      <c r="L730">
        <f t="shared" si="60"/>
        <v>5.5569801606621422E-2</v>
      </c>
      <c r="N730">
        <f t="shared" si="58"/>
        <v>3.3727437740029612E-3</v>
      </c>
      <c r="O730">
        <f t="shared" si="58"/>
        <v>1.0149038513999874E-4</v>
      </c>
      <c r="P730">
        <f t="shared" si="58"/>
        <v>2.083117680642605E-4</v>
      </c>
      <c r="Q730">
        <f t="shared" si="58"/>
        <v>2.4885004897733519E-3</v>
      </c>
      <c r="R730">
        <f t="shared" si="58"/>
        <v>1.6715799527673211E-3</v>
      </c>
    </row>
    <row r="731" spans="1:18" x14ac:dyDescent="0.25">
      <c r="A731" s="27">
        <v>43122</v>
      </c>
      <c r="B731">
        <v>88.25</v>
      </c>
      <c r="C731">
        <v>261.51998900000001</v>
      </c>
      <c r="D731">
        <v>177</v>
      </c>
      <c r="E731">
        <v>1327.3100589999999</v>
      </c>
      <c r="F731">
        <v>351.55999800000001</v>
      </c>
      <c r="H731">
        <f t="shared" si="60"/>
        <v>6.2900544751176596E-2</v>
      </c>
      <c r="I731">
        <f t="shared" si="60"/>
        <v>2.4541569292181771E-2</v>
      </c>
      <c r="J731">
        <f t="shared" si="60"/>
        <v>1.5084925038633427E-2</v>
      </c>
      <c r="K731">
        <f t="shared" si="60"/>
        <v>0.11965893386615527</v>
      </c>
      <c r="L731">
        <f t="shared" si="60"/>
        <v>6.6383395926820493E-2</v>
      </c>
      <c r="N731">
        <f t="shared" si="58"/>
        <v>4.2792345516137155E-3</v>
      </c>
      <c r="O731">
        <f t="shared" si="58"/>
        <v>2.5192013837265561E-4</v>
      </c>
      <c r="P731">
        <f t="shared" si="58"/>
        <v>5.3396788781719616E-5</v>
      </c>
      <c r="Q731">
        <f t="shared" si="58"/>
        <v>6.9067278042510005E-3</v>
      </c>
      <c r="R731">
        <f t="shared" si="58"/>
        <v>2.6727405169849451E-3</v>
      </c>
    </row>
    <row r="732" spans="1:18" x14ac:dyDescent="0.25">
      <c r="A732" s="27">
        <v>43123</v>
      </c>
      <c r="B732">
        <v>88.300003000000004</v>
      </c>
      <c r="C732">
        <v>260.08999599999999</v>
      </c>
      <c r="D732">
        <v>177.03999300000001</v>
      </c>
      <c r="E732">
        <v>1362.540039</v>
      </c>
      <c r="F732">
        <v>352.790009</v>
      </c>
      <c r="H732">
        <f t="shared" si="60"/>
        <v>5.1710677167898116E-2</v>
      </c>
      <c r="I732">
        <f t="shared" si="60"/>
        <v>-3.5310494927078594E-3</v>
      </c>
      <c r="J732">
        <f t="shared" si="60"/>
        <v>1.1532569625436539E-2</v>
      </c>
      <c r="K732">
        <f t="shared" si="60"/>
        <v>0.14828675361911631</v>
      </c>
      <c r="L732">
        <f t="shared" si="60"/>
        <v>6.1762644724146894E-2</v>
      </c>
      <c r="N732">
        <f t="shared" si="58"/>
        <v>2.9404580977985709E-3</v>
      </c>
      <c r="O732">
        <f t="shared" si="58"/>
        <v>1.4885528754514387E-4</v>
      </c>
      <c r="P732">
        <f t="shared" si="58"/>
        <v>1.4099688751319947E-5</v>
      </c>
      <c r="Q732">
        <f t="shared" si="58"/>
        <v>1.2484608577231689E-2</v>
      </c>
      <c r="R732">
        <f t="shared" si="58"/>
        <v>2.2163195447209619E-3</v>
      </c>
    </row>
    <row r="733" spans="1:18" x14ac:dyDescent="0.25">
      <c r="A733" s="27">
        <v>43124</v>
      </c>
      <c r="B733">
        <v>88.529999000000004</v>
      </c>
      <c r="C733">
        <v>265.67999300000002</v>
      </c>
      <c r="D733">
        <v>174.220001</v>
      </c>
      <c r="E733">
        <v>1357.51001</v>
      </c>
      <c r="F733">
        <v>345.89001500000001</v>
      </c>
      <c r="H733">
        <f t="shared" si="60"/>
        <v>5.2881862222864881E-2</v>
      </c>
      <c r="I733">
        <f t="shared" si="60"/>
        <v>2.5580321984672236E-2</v>
      </c>
      <c r="J733">
        <f t="shared" si="60"/>
        <v>-4.5242124476546205E-3</v>
      </c>
      <c r="K733">
        <f t="shared" si="60"/>
        <v>0.15005110339191799</v>
      </c>
      <c r="L733">
        <f t="shared" si="60"/>
        <v>6.1680434227960441E-2</v>
      </c>
      <c r="N733">
        <f t="shared" si="58"/>
        <v>3.0688471126853931E-3</v>
      </c>
      <c r="O733">
        <f t="shared" si="58"/>
        <v>2.8597329492399426E-4</v>
      </c>
      <c r="P733">
        <f t="shared" si="58"/>
        <v>1.5133494376907953E-4</v>
      </c>
      <c r="Q733">
        <f t="shared" si="58"/>
        <v>1.2881999146009701E-2</v>
      </c>
      <c r="R733">
        <f t="shared" si="58"/>
        <v>2.2085857241822093E-3</v>
      </c>
    </row>
    <row r="734" spans="1:18" x14ac:dyDescent="0.25">
      <c r="A734" s="27">
        <v>43125</v>
      </c>
      <c r="B734">
        <v>88.370002999999997</v>
      </c>
      <c r="C734">
        <v>269.02999899999998</v>
      </c>
      <c r="D734">
        <v>171.11000100000001</v>
      </c>
      <c r="E734">
        <v>1377.9499510000001</v>
      </c>
      <c r="F734">
        <v>337.64001500000001</v>
      </c>
      <c r="H734">
        <f t="shared" si="60"/>
        <v>5.0953868499247247E-2</v>
      </c>
      <c r="I734">
        <f t="shared" si="60"/>
        <v>4.2949165679371119E-2</v>
      </c>
      <c r="J734">
        <f t="shared" si="60"/>
        <v>3.1608196964224172E-3</v>
      </c>
      <c r="K734">
        <f t="shared" si="60"/>
        <v>0.15783194416020535</v>
      </c>
      <c r="L734">
        <f t="shared" si="60"/>
        <v>6.216407299934102E-2</v>
      </c>
      <c r="N734">
        <f t="shared" si="58"/>
        <v>2.8589534570793245E-3</v>
      </c>
      <c r="O734">
        <f t="shared" si="58"/>
        <v>1.1750901979741917E-3</v>
      </c>
      <c r="P734">
        <f t="shared" si="58"/>
        <v>2.1314793327252293E-5</v>
      </c>
      <c r="Q734">
        <f t="shared" si="58"/>
        <v>1.4708774286428703E-2</v>
      </c>
      <c r="R734">
        <f t="shared" si="58"/>
        <v>2.2542774119777985E-3</v>
      </c>
    </row>
    <row r="735" spans="1:18" x14ac:dyDescent="0.25">
      <c r="A735" s="27">
        <v>43126</v>
      </c>
      <c r="B735">
        <v>89</v>
      </c>
      <c r="C735">
        <v>268.14001500000001</v>
      </c>
      <c r="D735">
        <v>171.509995</v>
      </c>
      <c r="E735">
        <v>1402.0500489999999</v>
      </c>
      <c r="F735">
        <v>342.85000600000001</v>
      </c>
      <c r="H735">
        <f t="shared" si="60"/>
        <v>5.901073242107744E-2</v>
      </c>
      <c r="I735">
        <f t="shared" si="60"/>
        <v>4.6527186931787118E-2</v>
      </c>
      <c r="J735">
        <f t="shared" si="60"/>
        <v>5.319874563603594E-3</v>
      </c>
      <c r="K735">
        <f t="shared" si="60"/>
        <v>0.17050761685106269</v>
      </c>
      <c r="L735">
        <f t="shared" si="60"/>
        <v>9.5444327635621037E-2</v>
      </c>
      <c r="N735">
        <f t="shared" si="58"/>
        <v>3.7854543651276323E-3</v>
      </c>
      <c r="O735">
        <f t="shared" si="58"/>
        <v>1.4331986274804163E-3</v>
      </c>
      <c r="P735">
        <f t="shared" si="58"/>
        <v>6.0404850992949321E-6</v>
      </c>
      <c r="Q735">
        <f t="shared" si="58"/>
        <v>1.7944051431602177E-2</v>
      </c>
      <c r="R735">
        <f t="shared" si="58"/>
        <v>6.5220945808350719E-3</v>
      </c>
    </row>
    <row r="736" spans="1:18" x14ac:dyDescent="0.25">
      <c r="A736" s="27">
        <v>43129</v>
      </c>
      <c r="B736">
        <v>88.010002</v>
      </c>
      <c r="C736">
        <v>272.48001099999999</v>
      </c>
      <c r="D736">
        <v>167.96000699999999</v>
      </c>
      <c r="E736">
        <v>1417.6800539999999</v>
      </c>
      <c r="F736">
        <v>349.52999899999998</v>
      </c>
      <c r="H736">
        <f t="shared" si="60"/>
        <v>4.6395637074959341E-2</v>
      </c>
      <c r="I736">
        <f t="shared" si="60"/>
        <v>6.0436592673488471E-2</v>
      </c>
      <c r="J736">
        <f t="shared" si="60"/>
        <v>-1.840539755656383E-2</v>
      </c>
      <c r="K736">
        <f t="shared" si="60"/>
        <v>0.17835117695664171</v>
      </c>
      <c r="L736">
        <f t="shared" si="60"/>
        <v>0.1028745961992537</v>
      </c>
      <c r="N736">
        <f t="shared" si="58"/>
        <v>2.3922811167085621E-3</v>
      </c>
      <c r="O736">
        <f t="shared" si="58"/>
        <v>2.6798239086393691E-3</v>
      </c>
      <c r="P736">
        <f t="shared" si="58"/>
        <v>6.8555011507372718E-4</v>
      </c>
      <c r="Q736">
        <f t="shared" si="58"/>
        <v>2.0106947460768642E-2</v>
      </c>
      <c r="R736">
        <f t="shared" si="58"/>
        <v>7.7774328120149326E-3</v>
      </c>
    </row>
    <row r="737" spans="1:18" x14ac:dyDescent="0.25">
      <c r="A737" s="27">
        <v>43130</v>
      </c>
      <c r="B737">
        <v>86.779999000000004</v>
      </c>
      <c r="C737">
        <v>268.94000199999999</v>
      </c>
      <c r="D737">
        <v>166.970001</v>
      </c>
      <c r="E737">
        <v>1437.8199460000001</v>
      </c>
      <c r="F737">
        <v>345.82000699999998</v>
      </c>
      <c r="H737">
        <f t="shared" si="60"/>
        <v>3.6854306242381202E-2</v>
      </c>
      <c r="I737">
        <f t="shared" si="60"/>
        <v>5.4166407955476961E-2</v>
      </c>
      <c r="J737">
        <f t="shared" si="60"/>
        <v>-1.3444551233557565E-2</v>
      </c>
      <c r="K737">
        <f t="shared" si="60"/>
        <v>0.20657741012703229</v>
      </c>
      <c r="L737">
        <f t="shared" si="60"/>
        <v>0.10500072812900957</v>
      </c>
      <c r="N737">
        <f t="shared" si="58"/>
        <v>1.5499669832601522E-3</v>
      </c>
      <c r="O737">
        <f t="shared" si="58"/>
        <v>2.0699616242668764E-3</v>
      </c>
      <c r="P737">
        <f t="shared" si="58"/>
        <v>4.5038031414262024E-4</v>
      </c>
      <c r="Q737">
        <f t="shared" si="58"/>
        <v>2.8908569194789065E-2</v>
      </c>
      <c r="R737">
        <f t="shared" si="58"/>
        <v>8.1569593551565345E-3</v>
      </c>
    </row>
    <row r="738" spans="1:18" x14ac:dyDescent="0.25">
      <c r="A738" s="27">
        <v>43131</v>
      </c>
      <c r="B738">
        <v>87.300003000000004</v>
      </c>
      <c r="C738">
        <v>267.89001500000001</v>
      </c>
      <c r="D738">
        <v>167.429993</v>
      </c>
      <c r="E738">
        <v>1450.8900149999999</v>
      </c>
      <c r="F738">
        <v>354.30999800000001</v>
      </c>
      <c r="H738">
        <f t="shared" si="60"/>
        <v>2.6346373572671226E-2</v>
      </c>
      <c r="I738">
        <f t="shared" si="60"/>
        <v>4.6688961884835067E-2</v>
      </c>
      <c r="J738">
        <f t="shared" si="60"/>
        <v>-2.8439622675202076E-2</v>
      </c>
      <c r="K738">
        <f t="shared" si="60"/>
        <v>0.19905613506790396</v>
      </c>
      <c r="L738">
        <f t="shared" si="60"/>
        <v>0.10019635789221915</v>
      </c>
      <c r="N738">
        <f t="shared" si="58"/>
        <v>8.3299699871528161E-4</v>
      </c>
      <c r="O738">
        <f t="shared" si="58"/>
        <v>1.4454736247446075E-3</v>
      </c>
      <c r="P738">
        <f t="shared" si="58"/>
        <v>1.3116882613007546E-3</v>
      </c>
      <c r="Q738">
        <f t="shared" si="58"/>
        <v>2.6407526156176322E-2</v>
      </c>
      <c r="R738">
        <f t="shared" si="58"/>
        <v>7.3122194144622276E-3</v>
      </c>
    </row>
    <row r="739" spans="1:18" x14ac:dyDescent="0.25">
      <c r="A739" s="27">
        <v>43132</v>
      </c>
      <c r="B739">
        <v>89.07</v>
      </c>
      <c r="C739">
        <v>272.23001099999999</v>
      </c>
      <c r="D739">
        <v>167.779999</v>
      </c>
      <c r="E739">
        <v>1390</v>
      </c>
      <c r="F739">
        <v>349.25</v>
      </c>
      <c r="H739">
        <f t="shared" si="60"/>
        <v>2.6968728259358546E-2</v>
      </c>
      <c r="I739">
        <f t="shared" si="60"/>
        <v>7.2112287916765536E-2</v>
      </c>
      <c r="J739">
        <f t="shared" si="60"/>
        <v>-2.6177178164934652E-2</v>
      </c>
      <c r="K739">
        <f t="shared" si="60"/>
        <v>0.14348834178530587</v>
      </c>
      <c r="L739">
        <f t="shared" si="60"/>
        <v>9.6097891542574088E-2</v>
      </c>
      <c r="N739">
        <f t="shared" si="58"/>
        <v>8.6930873689096693E-4</v>
      </c>
      <c r="O739">
        <f t="shared" si="58"/>
        <v>4.0249775646693025E-3</v>
      </c>
      <c r="P739">
        <f t="shared" si="58"/>
        <v>1.1529279380708924E-3</v>
      </c>
      <c r="Q739">
        <f t="shared" si="58"/>
        <v>1.1435336606085787E-2</v>
      </c>
      <c r="R739">
        <f t="shared" si="58"/>
        <v>6.6280846970178829E-3</v>
      </c>
    </row>
    <row r="740" spans="1:18" x14ac:dyDescent="0.25">
      <c r="A740" s="27">
        <v>43133</v>
      </c>
      <c r="B740">
        <v>84.529999000000004</v>
      </c>
      <c r="C740">
        <v>260.040009</v>
      </c>
      <c r="D740">
        <v>160.5</v>
      </c>
      <c r="E740">
        <v>1429.9499510000001</v>
      </c>
      <c r="F740">
        <v>343.75</v>
      </c>
      <c r="H740">
        <f t="shared" si="60"/>
        <v>-2.6730520760730601E-2</v>
      </c>
      <c r="I740">
        <f t="shared" si="60"/>
        <v>1.2421163140964456E-2</v>
      </c>
      <c r="J740">
        <f t="shared" si="60"/>
        <v>-7.5171041519141793E-2</v>
      </c>
      <c r="K740">
        <f t="shared" si="60"/>
        <v>0.16735801325413438</v>
      </c>
      <c r="L740">
        <f t="shared" si="60"/>
        <v>8.8549103478609753E-2</v>
      </c>
      <c r="N740">
        <f t="shared" si="58"/>
        <v>5.8637624754905059E-4</v>
      </c>
      <c r="O740">
        <f t="shared" si="58"/>
        <v>1.4074398348429927E-5</v>
      </c>
      <c r="P740">
        <f t="shared" si="58"/>
        <v>6.8804795186532992E-3</v>
      </c>
      <c r="Q740">
        <f t="shared" si="58"/>
        <v>1.7110158562358979E-2</v>
      </c>
      <c r="R740">
        <f t="shared" si="58"/>
        <v>5.455929179302447E-3</v>
      </c>
    </row>
    <row r="741" spans="1:18" x14ac:dyDescent="0.25">
      <c r="A741" s="27">
        <v>43136</v>
      </c>
      <c r="B741">
        <v>79.720000999999996</v>
      </c>
      <c r="C741">
        <v>249.11000100000001</v>
      </c>
      <c r="D741">
        <v>156.490005</v>
      </c>
      <c r="E741">
        <v>1390</v>
      </c>
      <c r="F741">
        <v>333.13000499999998</v>
      </c>
      <c r="H741">
        <f t="shared" ref="H741:L756" si="61">LN(B741/B721)</f>
        <v>-8.4509910938471017E-2</v>
      </c>
      <c r="I741">
        <f t="shared" si="61"/>
        <v>-2.5406130124125102E-2</v>
      </c>
      <c r="J741">
        <f t="shared" si="61"/>
        <v>-0.11179383179751069</v>
      </c>
      <c r="K741">
        <f t="shared" si="61"/>
        <v>0.12298899709170968</v>
      </c>
      <c r="L741">
        <f t="shared" si="61"/>
        <v>5.0956886003766313E-2</v>
      </c>
      <c r="N741">
        <f t="shared" si="58"/>
        <v>6.7231139578618577E-3</v>
      </c>
      <c r="O741">
        <f t="shared" si="58"/>
        <v>1.161153818049619E-3</v>
      </c>
      <c r="P741">
        <f t="shared" si="58"/>
        <v>1.4297330745564002E-2</v>
      </c>
      <c r="Q741">
        <f t="shared" si="58"/>
        <v>7.4713184253401991E-3</v>
      </c>
      <c r="R741">
        <f t="shared" si="58"/>
        <v>1.3156612034759961E-3</v>
      </c>
    </row>
    <row r="742" spans="1:18" x14ac:dyDescent="0.25">
      <c r="A742" s="27">
        <v>43137</v>
      </c>
      <c r="B742">
        <v>78.349997999999999</v>
      </c>
      <c r="C742">
        <v>258.70001200000002</v>
      </c>
      <c r="D742">
        <v>163.029999</v>
      </c>
      <c r="E742">
        <v>1442.839966</v>
      </c>
      <c r="F742">
        <v>333.97000100000002</v>
      </c>
      <c r="H742">
        <f t="shared" si="61"/>
        <v>-0.10633006593796412</v>
      </c>
      <c r="I742">
        <f t="shared" si="61"/>
        <v>2.699430863981251E-2</v>
      </c>
      <c r="J742">
        <f t="shared" si="61"/>
        <v>-6.7130580717473118E-2</v>
      </c>
      <c r="K742">
        <f t="shared" si="61"/>
        <v>0.14597696291561585</v>
      </c>
      <c r="L742">
        <f t="shared" si="61"/>
        <v>-7.2794944856642016E-3</v>
      </c>
      <c r="N742">
        <f t="shared" si="58"/>
        <v>1.0777502758886198E-2</v>
      </c>
      <c r="O742">
        <f t="shared" si="58"/>
        <v>3.3579578857385265E-4</v>
      </c>
      <c r="P742">
        <f t="shared" si="58"/>
        <v>5.6112376956320075E-3</v>
      </c>
      <c r="Q742">
        <f t="shared" si="58"/>
        <v>1.1973776883085714E-2</v>
      </c>
      <c r="R742">
        <f t="shared" si="58"/>
        <v>4.8243206074540846E-4</v>
      </c>
    </row>
    <row r="743" spans="1:18" x14ac:dyDescent="0.25">
      <c r="A743" s="27">
        <v>43138</v>
      </c>
      <c r="B743">
        <v>76.940002000000007</v>
      </c>
      <c r="C743">
        <v>257.10000600000001</v>
      </c>
      <c r="D743">
        <v>159.53999300000001</v>
      </c>
      <c r="E743">
        <v>1416.780029</v>
      </c>
      <c r="F743">
        <v>345</v>
      </c>
      <c r="H743">
        <f t="shared" si="61"/>
        <v>-0.12023498191280607</v>
      </c>
      <c r="I743">
        <f t="shared" si="61"/>
        <v>1.2367111091544964E-2</v>
      </c>
      <c r="J743">
        <f t="shared" si="61"/>
        <v>-8.8655435620779932E-2</v>
      </c>
      <c r="K743">
        <f t="shared" si="61"/>
        <v>0.12308552878483894</v>
      </c>
      <c r="L743">
        <f t="shared" si="61"/>
        <v>3.33319927657253E-2</v>
      </c>
      <c r="N743">
        <f t="shared" si="58"/>
        <v>1.3857920257662819E-2</v>
      </c>
      <c r="O743">
        <f t="shared" si="58"/>
        <v>1.3671758136727252E-5</v>
      </c>
      <c r="P743">
        <f t="shared" si="58"/>
        <v>9.2993331361487901E-3</v>
      </c>
      <c r="Q743">
        <f t="shared" si="58"/>
        <v>7.4880155228144816E-3</v>
      </c>
      <c r="R743">
        <f t="shared" si="58"/>
        <v>3.4771624569631131E-4</v>
      </c>
    </row>
    <row r="744" spans="1:18" x14ac:dyDescent="0.25">
      <c r="A744" s="27">
        <v>43139</v>
      </c>
      <c r="B744">
        <v>76.069999999999993</v>
      </c>
      <c r="C744">
        <v>246.35000600000001</v>
      </c>
      <c r="D744">
        <v>155.14999399999999</v>
      </c>
      <c r="E744">
        <v>1350.5</v>
      </c>
      <c r="F744">
        <v>315.23001099999999</v>
      </c>
      <c r="H744">
        <f t="shared" si="61"/>
        <v>-0.12362315063846502</v>
      </c>
      <c r="I744">
        <f t="shared" si="61"/>
        <v>-3.1879330888801211E-2</v>
      </c>
      <c r="J744">
        <f t="shared" si="61"/>
        <v>-0.1163281861485069</v>
      </c>
      <c r="K744">
        <f t="shared" si="61"/>
        <v>7.3873363843521347E-2</v>
      </c>
      <c r="L744">
        <f t="shared" si="61"/>
        <v>-6.0230736758278274E-2</v>
      </c>
      <c r="N744">
        <f t="shared" si="58"/>
        <v>1.4667108140681647E-2</v>
      </c>
      <c r="O744">
        <f t="shared" si="58"/>
        <v>1.6442139334025717E-3</v>
      </c>
      <c r="P744">
        <f t="shared" si="58"/>
        <v>1.5402249729577992E-2</v>
      </c>
      <c r="Q744">
        <f t="shared" si="58"/>
        <v>1.3928686375967749E-3</v>
      </c>
      <c r="R744">
        <f t="shared" si="58"/>
        <v>5.6123438843755291E-3</v>
      </c>
    </row>
    <row r="745" spans="1:18" x14ac:dyDescent="0.25">
      <c r="A745" s="27">
        <v>43140</v>
      </c>
      <c r="B745">
        <v>75.779999000000004</v>
      </c>
      <c r="C745">
        <v>249.300003</v>
      </c>
      <c r="D745">
        <v>156.41000399999999</v>
      </c>
      <c r="E745">
        <v>1339.599976</v>
      </c>
      <c r="F745">
        <v>310.42001299999998</v>
      </c>
      <c r="H745">
        <f t="shared" si="61"/>
        <v>-0.13726880469661232</v>
      </c>
      <c r="I745">
        <f t="shared" si="61"/>
        <v>-2.3116236208770166E-2</v>
      </c>
      <c r="J745">
        <f t="shared" si="61"/>
        <v>-0.11390389932209148</v>
      </c>
      <c r="K745">
        <f t="shared" si="61"/>
        <v>4.8108043390771134E-2</v>
      </c>
      <c r="L745">
        <f t="shared" si="61"/>
        <v>-8.4971729952791383E-2</v>
      </c>
      <c r="N745">
        <f t="shared" si="58"/>
        <v>1.8158503305473549E-2</v>
      </c>
      <c r="O745">
        <f t="shared" si="58"/>
        <v>1.0103379232461766E-3</v>
      </c>
      <c r="P745">
        <f t="shared" si="58"/>
        <v>1.4806390781495812E-2</v>
      </c>
      <c r="Q745">
        <f t="shared" si="58"/>
        <v>1.3353732046291289E-4</v>
      </c>
      <c r="R745">
        <f t="shared" si="58"/>
        <v>9.9314322584724037E-3</v>
      </c>
    </row>
    <row r="746" spans="1:18" x14ac:dyDescent="0.25">
      <c r="A746" s="27">
        <v>43143</v>
      </c>
      <c r="B746">
        <v>76.419998000000007</v>
      </c>
      <c r="C746">
        <v>253.16000399999999</v>
      </c>
      <c r="D746">
        <v>162.71000699999999</v>
      </c>
      <c r="E746">
        <v>1386.2299800000001</v>
      </c>
      <c r="F746">
        <v>315.73001099999999</v>
      </c>
      <c r="H746">
        <f t="shared" si="61"/>
        <v>-0.13562288854819696</v>
      </c>
      <c r="I746">
        <f t="shared" si="61"/>
        <v>-1.5171090002150694E-2</v>
      </c>
      <c r="J746">
        <f t="shared" si="61"/>
        <v>-8.4688537160769586E-2</v>
      </c>
      <c r="K746">
        <f t="shared" si="61"/>
        <v>6.0231569543771755E-2</v>
      </c>
      <c r="L746">
        <f t="shared" si="61"/>
        <v>-6.2878257765792492E-2</v>
      </c>
      <c r="N746">
        <f t="shared" si="58"/>
        <v>1.7717626452037925E-2</v>
      </c>
      <c r="O746">
        <f t="shared" si="58"/>
        <v>5.6837740453502669E-4</v>
      </c>
      <c r="P746">
        <f t="shared" si="58"/>
        <v>8.549989184304399E-3</v>
      </c>
      <c r="Q746">
        <f t="shared" si="58"/>
        <v>5.6071214034321697E-4</v>
      </c>
      <c r="R746">
        <f t="shared" si="58"/>
        <v>6.0160343869759356E-3</v>
      </c>
    </row>
    <row r="747" spans="1:18" x14ac:dyDescent="0.25">
      <c r="A747" s="27">
        <v>43144</v>
      </c>
      <c r="B747">
        <v>76.300003000000004</v>
      </c>
      <c r="C747">
        <v>255.529999</v>
      </c>
      <c r="D747">
        <v>164.33999600000001</v>
      </c>
      <c r="E747">
        <v>1414.51001</v>
      </c>
      <c r="F747">
        <v>323.66000400000001</v>
      </c>
      <c r="H747">
        <f t="shared" si="61"/>
        <v>-0.13089026549100122</v>
      </c>
      <c r="I747">
        <f t="shared" si="61"/>
        <v>-1.1401092608155314E-2</v>
      </c>
      <c r="J747">
        <f t="shared" si="61"/>
        <v>-6.9625541390661475E-2</v>
      </c>
      <c r="K747">
        <f t="shared" si="61"/>
        <v>8.0687444609188544E-2</v>
      </c>
      <c r="L747">
        <f t="shared" si="61"/>
        <v>-4.9428472300637426E-2</v>
      </c>
      <c r="N747">
        <f t="shared" si="58"/>
        <v>1.648012821847563E-2</v>
      </c>
      <c r="O747">
        <f t="shared" si="58"/>
        <v>4.0283177972157006E-4</v>
      </c>
      <c r="P747">
        <f t="shared" si="58"/>
        <v>5.9912485262238182E-3</v>
      </c>
      <c r="Q747">
        <f t="shared" si="58"/>
        <v>1.9479190680948843E-3</v>
      </c>
      <c r="R747">
        <f t="shared" si="58"/>
        <v>4.1105170224198604E-3</v>
      </c>
    </row>
    <row r="748" spans="1:18" x14ac:dyDescent="0.25">
      <c r="A748" s="27">
        <v>43145</v>
      </c>
      <c r="B748">
        <v>76.459998999999996</v>
      </c>
      <c r="C748">
        <v>262.57998700000002</v>
      </c>
      <c r="D748">
        <v>167.36999499999999</v>
      </c>
      <c r="E748">
        <v>1451.0500489999999</v>
      </c>
      <c r="F748">
        <v>322.30999800000001</v>
      </c>
      <c r="H748">
        <f t="shared" si="61"/>
        <v>-0.14056909928867389</v>
      </c>
      <c r="I748">
        <f t="shared" si="61"/>
        <v>3.46004076391856E-2</v>
      </c>
      <c r="J748">
        <f t="shared" si="61"/>
        <v>-6.7737441915888971E-2</v>
      </c>
      <c r="K748">
        <f t="shared" si="61"/>
        <v>0.11377677091929933</v>
      </c>
      <c r="L748">
        <f t="shared" si="61"/>
        <v>-7.4271971169765597E-2</v>
      </c>
      <c r="N748">
        <f t="shared" si="58"/>
        <v>1.9058847684320913E-2</v>
      </c>
      <c r="O748">
        <f t="shared" si="58"/>
        <v>6.72407976085377E-4</v>
      </c>
      <c r="P748">
        <f t="shared" si="58"/>
        <v>5.7025237302654515E-3</v>
      </c>
      <c r="Q748">
        <f t="shared" si="58"/>
        <v>5.9636330437936608E-3</v>
      </c>
      <c r="R748">
        <f t="shared" si="58"/>
        <v>7.9133145424538538E-3</v>
      </c>
    </row>
    <row r="749" spans="1:18" x14ac:dyDescent="0.25">
      <c r="A749" s="27">
        <v>43146</v>
      </c>
      <c r="B749">
        <v>76.209998999999996</v>
      </c>
      <c r="C749">
        <v>267.67999300000002</v>
      </c>
      <c r="D749">
        <v>172.990005</v>
      </c>
      <c r="E749">
        <v>1461.76001</v>
      </c>
      <c r="F749">
        <v>334.07000699999998</v>
      </c>
      <c r="H749">
        <f t="shared" si="61"/>
        <v>-0.13734579863641128</v>
      </c>
      <c r="I749">
        <f t="shared" si="61"/>
        <v>6.4458797027225775E-2</v>
      </c>
      <c r="J749">
        <f t="shared" si="61"/>
        <v>-3.5603419774478194E-2</v>
      </c>
      <c r="K749">
        <f t="shared" si="61"/>
        <v>0.12242868212384017</v>
      </c>
      <c r="L749">
        <f t="shared" si="61"/>
        <v>-3.0946710351641794E-2</v>
      </c>
      <c r="N749">
        <f t="shared" ref="N749:R758" si="62">(H749-H$759)^2</f>
        <v>1.8179259637869986E-2</v>
      </c>
      <c r="O749">
        <f t="shared" si="62"/>
        <v>3.1124370679055263E-3</v>
      </c>
      <c r="P749">
        <f t="shared" si="62"/>
        <v>1.8819141259746139E-3</v>
      </c>
      <c r="Q749">
        <f t="shared" si="62"/>
        <v>7.3747687253370607E-3</v>
      </c>
      <c r="R749">
        <f t="shared" si="62"/>
        <v>2.082238535720469E-3</v>
      </c>
    </row>
    <row r="750" spans="1:18" x14ac:dyDescent="0.25">
      <c r="A750" s="27">
        <v>43147</v>
      </c>
      <c r="B750">
        <v>76.540001000000004</v>
      </c>
      <c r="C750">
        <v>267.61999500000002</v>
      </c>
      <c r="D750">
        <v>172.429993</v>
      </c>
      <c r="E750">
        <v>1448.6899410000001</v>
      </c>
      <c r="F750">
        <v>335.48998999999998</v>
      </c>
      <c r="H750">
        <f t="shared" si="61"/>
        <v>-0.12981730185234808</v>
      </c>
      <c r="I750">
        <f t="shared" si="61"/>
        <v>4.3921980065132711E-2</v>
      </c>
      <c r="J750">
        <f t="shared" si="61"/>
        <v>-3.437320928062524E-2</v>
      </c>
      <c r="K750">
        <f t="shared" si="61"/>
        <v>0.11247337483999555</v>
      </c>
      <c r="L750">
        <f t="shared" si="61"/>
        <v>-4.2398144380176889E-2</v>
      </c>
      <c r="N750">
        <f t="shared" si="62"/>
        <v>1.620579615891558E-2</v>
      </c>
      <c r="O750">
        <f t="shared" si="62"/>
        <v>1.2427319197556486E-3</v>
      </c>
      <c r="P750">
        <f t="shared" si="62"/>
        <v>1.7766919368845861E-3</v>
      </c>
      <c r="Q750">
        <f t="shared" si="62"/>
        <v>5.7640235013170279E-3</v>
      </c>
      <c r="R750">
        <f t="shared" si="62"/>
        <v>3.2584672911715315E-3</v>
      </c>
    </row>
    <row r="751" spans="1:18" x14ac:dyDescent="0.25">
      <c r="A751" s="27">
        <v>43151</v>
      </c>
      <c r="B751">
        <v>75.75</v>
      </c>
      <c r="C751">
        <v>264.89001500000001</v>
      </c>
      <c r="D751">
        <v>171.85000600000001</v>
      </c>
      <c r="E751">
        <v>1468.349976</v>
      </c>
      <c r="F751">
        <v>334.76998900000001</v>
      </c>
      <c r="H751">
        <f t="shared" si="61"/>
        <v>-0.15273525142392758</v>
      </c>
      <c r="I751">
        <f t="shared" si="61"/>
        <v>1.2803981744212035E-2</v>
      </c>
      <c r="J751">
        <f t="shared" si="61"/>
        <v>-2.9527694363817452E-2</v>
      </c>
      <c r="K751">
        <f t="shared" si="61"/>
        <v>0.10098492288432567</v>
      </c>
      <c r="L751">
        <f t="shared" si="61"/>
        <v>-4.8936692000176439E-2</v>
      </c>
      <c r="N751">
        <f t="shared" si="62"/>
        <v>2.2566029656002382E-2</v>
      </c>
      <c r="O751">
        <f t="shared" si="62"/>
        <v>1.7093302341392977E-5</v>
      </c>
      <c r="P751">
        <f t="shared" si="62"/>
        <v>1.3916860619012962E-3</v>
      </c>
      <c r="Q751">
        <f t="shared" si="62"/>
        <v>4.1515746853862624E-3</v>
      </c>
      <c r="R751">
        <f t="shared" si="62"/>
        <v>4.0476995407128071E-3</v>
      </c>
    </row>
    <row r="752" spans="1:18" x14ac:dyDescent="0.25">
      <c r="A752" s="27">
        <v>43152</v>
      </c>
      <c r="B752">
        <v>74.889999000000003</v>
      </c>
      <c r="C752">
        <v>263.39999399999999</v>
      </c>
      <c r="D752">
        <v>171.070007</v>
      </c>
      <c r="E752">
        <v>1482.920044</v>
      </c>
      <c r="F752">
        <v>333.29998799999998</v>
      </c>
      <c r="H752">
        <f t="shared" si="61"/>
        <v>-0.16471978467664067</v>
      </c>
      <c r="I752">
        <f t="shared" si="61"/>
        <v>1.2646056945168042E-2</v>
      </c>
      <c r="J752">
        <f t="shared" si="61"/>
        <v>-3.4302785820584471E-2</v>
      </c>
      <c r="K752">
        <f t="shared" si="61"/>
        <v>8.4662513119732288E-2</v>
      </c>
      <c r="L752">
        <f t="shared" si="61"/>
        <v>-5.6830055260550592E-2</v>
      </c>
      <c r="N752">
        <f t="shared" si="62"/>
        <v>2.6310290368338738E-2</v>
      </c>
      <c r="O752">
        <f t="shared" si="62"/>
        <v>1.5812392516210239E-5</v>
      </c>
      <c r="P752">
        <f t="shared" si="62"/>
        <v>1.7707600826541122E-3</v>
      </c>
      <c r="Q752">
        <f t="shared" si="62"/>
        <v>2.3146014124359039E-3</v>
      </c>
      <c r="R752">
        <f t="shared" si="62"/>
        <v>5.1143804764310526E-3</v>
      </c>
    </row>
    <row r="753" spans="1:18" x14ac:dyDescent="0.25">
      <c r="A753" s="27">
        <v>43153</v>
      </c>
      <c r="B753">
        <v>75.860000999999997</v>
      </c>
      <c r="C753">
        <v>261.42999300000002</v>
      </c>
      <c r="D753">
        <v>172.5</v>
      </c>
      <c r="E753">
        <v>1485.339966</v>
      </c>
      <c r="F753">
        <v>346.17001299999998</v>
      </c>
      <c r="H753">
        <f t="shared" si="61"/>
        <v>-0.1544519168844212</v>
      </c>
      <c r="I753">
        <f t="shared" si="61"/>
        <v>-1.6126016250718019E-2</v>
      </c>
      <c r="J753">
        <f t="shared" si="61"/>
        <v>-9.9216376592005887E-3</v>
      </c>
      <c r="K753">
        <f t="shared" si="61"/>
        <v>8.999153273900562E-2</v>
      </c>
      <c r="L753">
        <f t="shared" si="61"/>
        <v>8.0917262650395541E-4</v>
      </c>
      <c r="N753">
        <f t="shared" si="62"/>
        <v>2.3084731353055964E-2</v>
      </c>
      <c r="O753">
        <f t="shared" si="62"/>
        <v>6.1482144613982429E-4</v>
      </c>
      <c r="P753">
        <f t="shared" si="62"/>
        <v>3.1326352342548312E-4</v>
      </c>
      <c r="Q753">
        <f t="shared" si="62"/>
        <v>2.8557613771570201E-3</v>
      </c>
      <c r="R753">
        <f t="shared" si="62"/>
        <v>1.9253419013256435E-4</v>
      </c>
    </row>
    <row r="754" spans="1:18" x14ac:dyDescent="0.25">
      <c r="A754" s="27">
        <v>43154</v>
      </c>
      <c r="B754">
        <v>77.529999000000004</v>
      </c>
      <c r="C754">
        <v>266.76998900000001</v>
      </c>
      <c r="D754">
        <v>175.5</v>
      </c>
      <c r="E754">
        <v>1500</v>
      </c>
      <c r="F754">
        <v>352.04998799999998</v>
      </c>
      <c r="H754">
        <f t="shared" si="61"/>
        <v>-0.1308676341454503</v>
      </c>
      <c r="I754">
        <f t="shared" si="61"/>
        <v>-8.4360711229334775E-3</v>
      </c>
      <c r="J754">
        <f t="shared" si="61"/>
        <v>2.5332412517847614E-2</v>
      </c>
      <c r="K754">
        <f t="shared" si="61"/>
        <v>8.4868256205313353E-2</v>
      </c>
      <c r="L754">
        <f t="shared" si="61"/>
        <v>4.1792893337540091E-2</v>
      </c>
      <c r="N754">
        <f t="shared" si="62"/>
        <v>1.6474318134870391E-2</v>
      </c>
      <c r="O754">
        <f t="shared" si="62"/>
        <v>2.9260319872991144E-4</v>
      </c>
      <c r="P754">
        <f t="shared" si="62"/>
        <v>3.0817093698777749E-4</v>
      </c>
      <c r="Q754">
        <f t="shared" si="62"/>
        <v>2.3344404677024221E-3</v>
      </c>
      <c r="R754">
        <f t="shared" si="62"/>
        <v>7.3484646769518926E-4</v>
      </c>
    </row>
    <row r="755" spans="1:18" x14ac:dyDescent="0.25">
      <c r="A755" s="27">
        <v>43157</v>
      </c>
      <c r="B755">
        <v>78.839995999999999</v>
      </c>
      <c r="C755">
        <v>271.26001000000002</v>
      </c>
      <c r="D755">
        <v>178.970001</v>
      </c>
      <c r="E755">
        <v>1521.9499510000001</v>
      </c>
      <c r="F755">
        <v>357.42001299999998</v>
      </c>
      <c r="H755">
        <f t="shared" si="61"/>
        <v>-0.12121593818328888</v>
      </c>
      <c r="I755">
        <f t="shared" si="61"/>
        <v>1.1568519285228543E-2</v>
      </c>
      <c r="J755">
        <f t="shared" si="61"/>
        <v>4.257665482567552E-2</v>
      </c>
      <c r="K755">
        <f t="shared" si="61"/>
        <v>8.2056888929773503E-2</v>
      </c>
      <c r="L755">
        <f t="shared" si="61"/>
        <v>4.1618546009687993E-2</v>
      </c>
      <c r="N755">
        <f t="shared" si="62"/>
        <v>1.4089838226031859E-2</v>
      </c>
      <c r="O755">
        <f t="shared" si="62"/>
        <v>8.4038661994961301E-6</v>
      </c>
      <c r="P755">
        <f t="shared" si="62"/>
        <v>1.2109732146060616E-3</v>
      </c>
      <c r="Q755">
        <f t="shared" si="62"/>
        <v>2.0706759427490361E-3</v>
      </c>
      <c r="R755">
        <f t="shared" si="62"/>
        <v>7.2542443192691048E-4</v>
      </c>
    </row>
    <row r="756" spans="1:18" x14ac:dyDescent="0.25">
      <c r="A756" s="27">
        <v>43158</v>
      </c>
      <c r="B756">
        <v>77.5</v>
      </c>
      <c r="C756">
        <v>267.92999300000002</v>
      </c>
      <c r="D756">
        <v>178.38999899999999</v>
      </c>
      <c r="E756">
        <v>1511.9799800000001</v>
      </c>
      <c r="F756">
        <v>350.98998999999998</v>
      </c>
      <c r="H756">
        <f t="shared" si="61"/>
        <v>-0.12717253075110921</v>
      </c>
      <c r="I756">
        <f t="shared" si="61"/>
        <v>-1.6839531046635579E-2</v>
      </c>
      <c r="J756">
        <f t="shared" si="61"/>
        <v>6.0246261664899443E-2</v>
      </c>
      <c r="K756">
        <f t="shared" si="61"/>
        <v>6.4398266153588346E-2</v>
      </c>
      <c r="L756">
        <f t="shared" si="61"/>
        <v>4.1683125017118461E-3</v>
      </c>
      <c r="N756">
        <f t="shared" si="62"/>
        <v>1.5539421734897058E-2</v>
      </c>
      <c r="O756">
        <f t="shared" si="62"/>
        <v>6.5071459486242488E-4</v>
      </c>
      <c r="P756">
        <f t="shared" si="62"/>
        <v>2.752958945896286E-3</v>
      </c>
      <c r="Q756">
        <f t="shared" si="62"/>
        <v>7.7540292790759268E-4</v>
      </c>
      <c r="R756">
        <f t="shared" si="62"/>
        <v>1.1059738478333897E-4</v>
      </c>
    </row>
    <row r="757" spans="1:18" x14ac:dyDescent="0.25">
      <c r="A757" s="27">
        <v>43159</v>
      </c>
      <c r="B757">
        <v>75.739998</v>
      </c>
      <c r="C757">
        <v>262.92999300000002</v>
      </c>
      <c r="D757">
        <v>178.11999499999999</v>
      </c>
      <c r="E757">
        <v>1512.4499510000001</v>
      </c>
      <c r="F757">
        <v>343.05999800000001</v>
      </c>
      <c r="H757">
        <f t="shared" ref="H757:L758" si="63">LN(B757/B737)</f>
        <v>-0.13606977277928989</v>
      </c>
      <c r="I757">
        <f t="shared" si="63"/>
        <v>-2.2600503400213631E-2</v>
      </c>
      <c r="J757">
        <f t="shared" si="63"/>
        <v>6.464329083257235E-2</v>
      </c>
      <c r="K757">
        <f t="shared" si="63"/>
        <v>5.0602780072907382E-2</v>
      </c>
      <c r="L757">
        <f t="shared" si="63"/>
        <v>-8.0130755665922919E-3</v>
      </c>
      <c r="N757">
        <f t="shared" si="62"/>
        <v>1.7836793509930803E-2</v>
      </c>
      <c r="O757">
        <f t="shared" si="62"/>
        <v>9.7781793010829113E-4</v>
      </c>
      <c r="P757">
        <f t="shared" si="62"/>
        <v>3.2337051562292222E-3</v>
      </c>
      <c r="Q757">
        <f t="shared" si="62"/>
        <v>1.9741856206056426E-4</v>
      </c>
      <c r="R757">
        <f t="shared" si="62"/>
        <v>5.1519544479833226E-4</v>
      </c>
    </row>
    <row r="758" spans="1:18" x14ac:dyDescent="0.25">
      <c r="A758" s="27">
        <v>43160</v>
      </c>
      <c r="B758">
        <v>75.199996999999996</v>
      </c>
      <c r="C758">
        <v>256.77999899999998</v>
      </c>
      <c r="D758">
        <v>175</v>
      </c>
      <c r="E758">
        <v>1493.4499510000001</v>
      </c>
      <c r="F758">
        <v>330.92999300000002</v>
      </c>
      <c r="H758">
        <f>LN(B758/B738)</f>
        <v>-0.14919930614764088</v>
      </c>
      <c r="I758">
        <f t="shared" si="63"/>
        <v>-4.2356821217500999E-2</v>
      </c>
      <c r="J758">
        <f t="shared" si="63"/>
        <v>4.422066226358011E-2</v>
      </c>
      <c r="K758">
        <f t="shared" si="63"/>
        <v>2.8911675316776821E-2</v>
      </c>
      <c r="L758">
        <f t="shared" si="63"/>
        <v>-6.8265378999813386E-2</v>
      </c>
      <c r="N758">
        <f t="shared" si="62"/>
        <v>2.1516193607396355E-2</v>
      </c>
      <c r="O758">
        <f t="shared" si="62"/>
        <v>2.6036933181064724E-3</v>
      </c>
      <c r="P758">
        <f t="shared" si="62"/>
        <v>1.3280957376482058E-3</v>
      </c>
      <c r="Q758">
        <f t="shared" si="62"/>
        <v>5.8377747032914789E-5</v>
      </c>
      <c r="R758">
        <f t="shared" si="62"/>
        <v>6.8807391015661672E-3</v>
      </c>
    </row>
    <row r="759" spans="1:18" x14ac:dyDescent="0.25">
      <c r="G759" s="10" t="s">
        <v>12</v>
      </c>
      <c r="H759" s="10">
        <f>AVERAGE(H22:H758)</f>
        <v>-2.5153138124294882E-3</v>
      </c>
      <c r="I759" s="10">
        <f t="shared" ref="I759:L759" si="64">AVERAGE(I22:I758)</f>
        <v>8.6695770299402234E-3</v>
      </c>
      <c r="J759" s="10">
        <f t="shared" si="64"/>
        <v>7.777614399162869E-3</v>
      </c>
      <c r="K759" s="10">
        <f t="shared" si="64"/>
        <v>3.6552208480955535E-2</v>
      </c>
      <c r="L759" s="10">
        <f t="shared" si="64"/>
        <v>1.4684841624161846E-2</v>
      </c>
      <c r="M759" s="28" t="s">
        <v>13</v>
      </c>
      <c r="N759" s="28">
        <f>AVERAGE(N22:N758)</f>
        <v>2.2280319859700778E-3</v>
      </c>
      <c r="O759" s="28">
        <f t="shared" ref="O759:R759" si="65">AVERAGE(O22:O758)</f>
        <v>4.3870399396886989E-3</v>
      </c>
      <c r="P759" s="28">
        <f t="shared" si="65"/>
        <v>4.0638425534920636E-3</v>
      </c>
      <c r="Q759" s="28">
        <f t="shared" si="65"/>
        <v>5.0671358163891138E-3</v>
      </c>
      <c r="R759" s="28">
        <f t="shared" si="65"/>
        <v>1.2571394097254163E-2</v>
      </c>
    </row>
    <row r="760" spans="1:18" x14ac:dyDescent="0.25">
      <c r="M760" t="s">
        <v>14</v>
      </c>
      <c r="N760">
        <f>N759^0.5</f>
        <v>4.7202033705869895E-2</v>
      </c>
      <c r="O760">
        <f t="shared" ref="O760:R760" si="66">O759^0.5</f>
        <v>6.6234733634919218E-2</v>
      </c>
      <c r="P760">
        <f t="shared" si="66"/>
        <v>6.3748274906008734E-2</v>
      </c>
      <c r="Q760">
        <f t="shared" si="66"/>
        <v>7.1183817096227106E-2</v>
      </c>
      <c r="R760">
        <f t="shared" si="66"/>
        <v>0.11212222838159329</v>
      </c>
    </row>
    <row r="763" spans="1:18" x14ac:dyDescent="0.25">
      <c r="H763">
        <f>H759/N760</f>
        <v>-5.3288250843240507E-2</v>
      </c>
      <c r="I763">
        <f t="shared" ref="I763:L763" si="67">I759/O760</f>
        <v>0.13089170219550167</v>
      </c>
      <c r="J763">
        <f t="shared" si="67"/>
        <v>0.12200509599091555</v>
      </c>
      <c r="K763">
        <f t="shared" si="67"/>
        <v>0.51349042481866125</v>
      </c>
      <c r="L763">
        <f t="shared" si="67"/>
        <v>0.13097172466269502</v>
      </c>
    </row>
    <row r="764" spans="1:18" x14ac:dyDescent="0.25">
      <c r="H764">
        <f>N760/H759</f>
        <v>-18.765862721629336</v>
      </c>
      <c r="I764">
        <f t="shared" ref="I764:L764" si="68">O760/I759</f>
        <v>7.6399037007432771</v>
      </c>
      <c r="J764">
        <f t="shared" si="68"/>
        <v>8.1963789453061828</v>
      </c>
      <c r="K764">
        <f t="shared" si="68"/>
        <v>1.9474559829487557</v>
      </c>
      <c r="L764">
        <f t="shared" si="68"/>
        <v>7.6352357928812724</v>
      </c>
    </row>
    <row r="767" spans="1:18" x14ac:dyDescent="0.25">
      <c r="H767" t="s">
        <v>45</v>
      </c>
    </row>
    <row r="768" spans="1:18" x14ac:dyDescent="0.25">
      <c r="H768" t="s">
        <v>48</v>
      </c>
      <c r="I768" t="s">
        <v>49</v>
      </c>
      <c r="J768" t="s">
        <v>50</v>
      </c>
      <c r="K768" t="s">
        <v>57</v>
      </c>
      <c r="L768" t="s">
        <v>58</v>
      </c>
    </row>
    <row r="769" spans="6:19" x14ac:dyDescent="0.25">
      <c r="G769" t="str">
        <f t="array" ref="G769:G773">TRANSPOSE(H768:L768)</f>
        <v>Exxon</v>
      </c>
      <c r="H769" s="28">
        <f>_xlfn.COVARIANCE.P($H$22:$H$758,H22:H758)</f>
        <v>2.2280319859700778E-3</v>
      </c>
      <c r="I769">
        <f t="shared" ref="I769:L769" si="69">_xlfn.COVARIANCE.P($H$22:$H$758,I22:I758)</f>
        <v>8.4214002983472953E-4</v>
      </c>
      <c r="J769">
        <f t="shared" si="69"/>
        <v>1.178523231210296E-4</v>
      </c>
      <c r="K769">
        <f t="shared" si="69"/>
        <v>3.2115570262772542E-4</v>
      </c>
      <c r="L769">
        <f t="shared" si="69"/>
        <v>-3.0900337819347786E-4</v>
      </c>
    </row>
    <row r="770" spans="6:19" x14ac:dyDescent="0.25">
      <c r="G770" t="str">
        <v>Goldman</v>
      </c>
      <c r="H770">
        <f>_xlfn.COVARIANCE.P($I$22:$I$758,H22:H758)</f>
        <v>8.4214002983472953E-4</v>
      </c>
      <c r="I770" s="28">
        <f t="shared" ref="I770:L770" si="70">_xlfn.COVARIANCE.P($I$22:$I$758,I22:I758)</f>
        <v>4.3870399396886989E-3</v>
      </c>
      <c r="J770">
        <f t="shared" si="70"/>
        <v>1.0137628049635646E-3</v>
      </c>
      <c r="K770">
        <f t="shared" si="70"/>
        <v>6.6751886492554327E-4</v>
      </c>
      <c r="L770">
        <f t="shared" si="70"/>
        <v>1.2941888591730206E-3</v>
      </c>
      <c r="O770" t="s">
        <v>59</v>
      </c>
    </row>
    <row r="771" spans="6:19" x14ac:dyDescent="0.25">
      <c r="G771" t="str">
        <v>Apple</v>
      </c>
      <c r="H771">
        <f>_xlfn.COVARIANCE.P($J$22:$J$758,H22:H758)</f>
        <v>1.178523231210296E-4</v>
      </c>
      <c r="I771">
        <f t="shared" ref="I771:L771" si="71">_xlfn.COVARIANCE.P($J$22:$J$758,I22:I758)</f>
        <v>1.0137628049635646E-3</v>
      </c>
      <c r="J771" s="28">
        <f t="shared" si="71"/>
        <v>4.0638425534920636E-3</v>
      </c>
      <c r="K771">
        <f t="shared" si="71"/>
        <v>1.218531647357384E-3</v>
      </c>
      <c r="L771">
        <f t="shared" si="71"/>
        <v>2.7688312144199751E-3</v>
      </c>
    </row>
    <row r="772" spans="6:19" x14ac:dyDescent="0.25">
      <c r="G772" t="str">
        <v>Amzn</v>
      </c>
      <c r="H772">
        <f>_xlfn.COVARIANCE.P($K$22:$K$758,H22:H758)</f>
        <v>3.2115570262772542E-4</v>
      </c>
      <c r="I772">
        <f t="shared" ref="I772:L772" si="72">_xlfn.COVARIANCE.P($K$22:$K$758,I22:I758)</f>
        <v>6.6751886492554327E-4</v>
      </c>
      <c r="J772">
        <f t="shared" si="72"/>
        <v>1.218531647357384E-3</v>
      </c>
      <c r="K772" s="28">
        <f t="shared" si="72"/>
        <v>5.0671358163891138E-3</v>
      </c>
      <c r="L772">
        <f t="shared" si="72"/>
        <v>1.9937921774130156E-3</v>
      </c>
      <c r="O772">
        <f>H759*0.2</f>
        <v>-5.0306276248589764E-4</v>
      </c>
      <c r="P772">
        <f t="shared" ref="P772:S772" si="73">I759*0.2</f>
        <v>1.7339154059880448E-3</v>
      </c>
      <c r="Q772">
        <f t="shared" si="73"/>
        <v>1.5555228798325739E-3</v>
      </c>
      <c r="R772">
        <f t="shared" si="73"/>
        <v>7.3104416961911074E-3</v>
      </c>
      <c r="S772">
        <f t="shared" si="73"/>
        <v>2.9369683248323692E-3</v>
      </c>
    </row>
    <row r="773" spans="6:19" x14ac:dyDescent="0.25">
      <c r="G773" t="str">
        <v>Tesla</v>
      </c>
      <c r="H773">
        <f>_xlfn.COVARIANCE.P($L$22:$L$758,H22:H758)</f>
        <v>-3.0900337819347786E-4</v>
      </c>
      <c r="I773">
        <f t="shared" ref="I773:L773" si="74">_xlfn.COVARIANCE.P($L$22:$L$758,I22:I758)</f>
        <v>1.2941888591730206E-3</v>
      </c>
      <c r="J773">
        <f t="shared" si="74"/>
        <v>2.7688312144199751E-3</v>
      </c>
      <c r="K773">
        <f t="shared" si="74"/>
        <v>1.9937921774130156E-3</v>
      </c>
      <c r="L773" s="28">
        <f t="shared" si="74"/>
        <v>1.2571394097254163E-2</v>
      </c>
      <c r="O773">
        <f>SUM(O772:S772)</f>
        <v>1.3033785544358198E-2</v>
      </c>
    </row>
    <row r="775" spans="6:19" x14ac:dyDescent="0.25">
      <c r="G775" t="s">
        <v>14</v>
      </c>
      <c r="H775">
        <v>4.7202033705869895E-2</v>
      </c>
      <c r="I775">
        <v>6.6234733634919218E-2</v>
      </c>
      <c r="J775">
        <v>6.3748274906008734E-2</v>
      </c>
      <c r="K775">
        <v>7.1183817096227106E-2</v>
      </c>
      <c r="L775">
        <v>0.11212222838159329</v>
      </c>
    </row>
    <row r="776" spans="6:19" x14ac:dyDescent="0.25">
      <c r="H776" t="s">
        <v>46</v>
      </c>
      <c r="O776">
        <f t="array" ref="O776:O780">TRANSPOSE(H759:L759)</f>
        <v>-2.5153138124294882E-3</v>
      </c>
      <c r="P776">
        <f>1/5</f>
        <v>0.2</v>
      </c>
      <c r="R776">
        <f>SUMPRODUCT(O776:O780,P776:P780)</f>
        <v>1.3033785544358198E-2</v>
      </c>
    </row>
    <row r="777" spans="6:19" x14ac:dyDescent="0.25">
      <c r="H777" t="s">
        <v>48</v>
      </c>
      <c r="I777" t="s">
        <v>49</v>
      </c>
      <c r="J777" t="s">
        <v>50</v>
      </c>
      <c r="K777" t="s">
        <v>57</v>
      </c>
      <c r="L777" t="s">
        <v>58</v>
      </c>
      <c r="O777">
        <v>8.6695770299402234E-3</v>
      </c>
      <c r="P777">
        <f t="shared" ref="P777:P780" si="75">1/5</f>
        <v>0.2</v>
      </c>
    </row>
    <row r="778" spans="6:19" x14ac:dyDescent="0.25">
      <c r="F778">
        <f t="array" ref="F778:F782">TRANSPOSE(H775:L775)</f>
        <v>4.7202033705869895E-2</v>
      </c>
      <c r="G778" t="str">
        <f t="array" ref="G778:G782">TRANSPOSE(H777:L777)</f>
        <v>Exxon</v>
      </c>
      <c r="H778" s="30">
        <f>H769/($F778*H$775)</f>
        <v>1</v>
      </c>
      <c r="I778" s="30">
        <f t="shared" ref="I778:L778" si="76">I769/($F778*I$775)</f>
        <v>0.26936291704901066</v>
      </c>
      <c r="J778" s="30">
        <f t="shared" si="76"/>
        <v>3.9165980227967627E-2</v>
      </c>
      <c r="K778" s="30">
        <f t="shared" si="76"/>
        <v>9.5581458850034121E-2</v>
      </c>
      <c r="L778" s="30">
        <f t="shared" si="76"/>
        <v>-5.8386278717705124E-2</v>
      </c>
      <c r="O778">
        <v>7.777614399162869E-3</v>
      </c>
      <c r="P778">
        <f t="shared" si="75"/>
        <v>0.2</v>
      </c>
    </row>
    <row r="779" spans="6:19" x14ac:dyDescent="0.25">
      <c r="F779">
        <v>6.6234733634919218E-2</v>
      </c>
      <c r="G779" t="str">
        <v>Goldman</v>
      </c>
      <c r="H779" s="30">
        <f t="shared" ref="H779:L782" si="77">H770/($F779*H$775)</f>
        <v>0.26936291704901066</v>
      </c>
      <c r="I779" s="30">
        <f t="shared" si="77"/>
        <v>1</v>
      </c>
      <c r="J779" s="30">
        <f t="shared" si="77"/>
        <v>0.24009445048903541</v>
      </c>
      <c r="K779" s="30">
        <f t="shared" si="77"/>
        <v>0.14157822960265043</v>
      </c>
      <c r="L779" s="30">
        <f t="shared" si="77"/>
        <v>0.17426900125126923</v>
      </c>
      <c r="O779">
        <v>3.6552208480955535E-2</v>
      </c>
      <c r="P779">
        <f t="shared" si="75"/>
        <v>0.2</v>
      </c>
    </row>
    <row r="780" spans="6:19" x14ac:dyDescent="0.25">
      <c r="F780">
        <v>6.3748274906008734E-2</v>
      </c>
      <c r="G780" t="str">
        <v>Apple</v>
      </c>
      <c r="H780" s="30">
        <f t="shared" si="77"/>
        <v>3.9165980227967627E-2</v>
      </c>
      <c r="I780" s="30">
        <f t="shared" si="77"/>
        <v>0.24009445048903541</v>
      </c>
      <c r="J780" s="30">
        <f t="shared" si="77"/>
        <v>1.0000000000000002</v>
      </c>
      <c r="K780" s="30">
        <f t="shared" si="77"/>
        <v>0.26852647061660445</v>
      </c>
      <c r="L780" s="30">
        <f t="shared" si="77"/>
        <v>0.38737922408250763</v>
      </c>
      <c r="O780">
        <v>1.4684841624161846E-2</v>
      </c>
      <c r="P780">
        <f t="shared" si="75"/>
        <v>0.2</v>
      </c>
    </row>
    <row r="781" spans="6:19" x14ac:dyDescent="0.25">
      <c r="F781">
        <v>7.1183817096227106E-2</v>
      </c>
      <c r="G781" t="str">
        <v>Amzn</v>
      </c>
      <c r="H781" s="30">
        <f t="shared" si="77"/>
        <v>9.5581458850034121E-2</v>
      </c>
      <c r="I781" s="30">
        <f t="shared" si="77"/>
        <v>0.14157822960265043</v>
      </c>
      <c r="J781" s="30">
        <f t="shared" si="77"/>
        <v>0.26852647061660445</v>
      </c>
      <c r="K781" s="30">
        <f t="shared" si="77"/>
        <v>0.99999999999999978</v>
      </c>
      <c r="L781" s="30">
        <f t="shared" si="77"/>
        <v>0.24980831766335143</v>
      </c>
    </row>
    <row r="782" spans="6:19" x14ac:dyDescent="0.25">
      <c r="F782">
        <v>0.11212222838159329</v>
      </c>
      <c r="G782" t="str">
        <v>Tesla</v>
      </c>
      <c r="H782" s="30">
        <f t="shared" si="77"/>
        <v>-5.8386278717705124E-2</v>
      </c>
      <c r="I782" s="30">
        <f t="shared" si="77"/>
        <v>0.17426900125126923</v>
      </c>
      <c r="J782" s="30">
        <f t="shared" si="77"/>
        <v>0.38737922408250763</v>
      </c>
      <c r="K782" s="30">
        <f t="shared" si="77"/>
        <v>0.24980831766335143</v>
      </c>
      <c r="L782" s="30">
        <f t="shared" si="77"/>
        <v>0.99999999999999989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Pr_1</vt:lpstr>
      <vt:lpstr>Pr_2</vt:lpstr>
      <vt:lpstr>Pr_3</vt:lpstr>
      <vt:lpstr>Pr_4</vt:lpstr>
      <vt:lpstr>Pr_3!AAPL_3</vt:lpstr>
      <vt:lpstr>Pr_4!AAPL_4</vt:lpstr>
      <vt:lpstr>Pr_4!AMZN_2</vt:lpstr>
      <vt:lpstr>Pr_3!GS_1</vt:lpstr>
      <vt:lpstr>Pr_4!GS_2</vt:lpstr>
      <vt:lpstr>Pr_4!TSLA_2</vt:lpstr>
      <vt:lpstr>Pr_3!XOM_2</vt:lpstr>
      <vt:lpstr>Pr_4!XOM_3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2018-03-02T12:40:52Z</dcterms:created>
  <dcterms:modified xsi:type="dcterms:W3CDTF">2018-03-09T15:23:13Z</dcterms:modified>
</cp:coreProperties>
</file>