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2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drawings/drawing3.xml" ContentType="application/vnd.openxmlformats-officedocument.drawing+xml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drawings/drawing4.xml" ContentType="application/vnd.openxmlformats-officedocument.drawing+xml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Apot2019\"/>
    </mc:Choice>
  </mc:AlternateContent>
  <bookViews>
    <workbookView xWindow="0" yWindow="0" windowWidth="28800" windowHeight="12300" activeTab="3"/>
  </bookViews>
  <sheets>
    <sheet name="Ex01" sheetId="1" r:id="rId1"/>
    <sheet name="Ex02" sheetId="2" r:id="rId2"/>
    <sheet name="Ex03" sheetId="3" r:id="rId3"/>
    <sheet name="Ex0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4" l="1" a="1"/>
  <c r="M40" i="4"/>
  <c r="M33" i="4" a="1"/>
  <c r="M34" i="4" s="1"/>
  <c r="M33" i="4"/>
  <c r="M36" i="4"/>
  <c r="M37" i="4"/>
  <c r="N28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O21" i="4"/>
  <c r="P21" i="4"/>
  <c r="Q21" i="4"/>
  <c r="R21" i="4"/>
  <c r="N21" i="4"/>
  <c r="N13" i="4" a="1"/>
  <c r="O13" i="4" s="1"/>
  <c r="N13" i="4"/>
  <c r="R13" i="4"/>
  <c r="L16" i="4"/>
  <c r="L17" i="4"/>
  <c r="L18" i="4"/>
  <c r="L19" i="4"/>
  <c r="L15" i="4"/>
  <c r="B13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O15" i="4"/>
  <c r="P15" i="4"/>
  <c r="Q15" i="4"/>
  <c r="R15" i="4"/>
  <c r="N15" i="4"/>
  <c r="N5" i="4" a="1"/>
  <c r="N5" i="4" s="1"/>
  <c r="L8" i="4"/>
  <c r="L9" i="4"/>
  <c r="L10" i="4"/>
  <c r="L11" i="4"/>
  <c r="L7" i="4"/>
  <c r="Q11" i="4"/>
  <c r="P10" i="4" a="1"/>
  <c r="P10" i="4" s="1"/>
  <c r="P11" i="4"/>
  <c r="O9" i="4" a="1"/>
  <c r="O10" i="4" s="1"/>
  <c r="O9" i="4"/>
  <c r="N8" i="4" a="1"/>
  <c r="N9" i="4" s="1"/>
  <c r="N8" i="4"/>
  <c r="N11" i="4"/>
  <c r="B10" i="4"/>
  <c r="C12" i="3"/>
  <c r="C13" i="3"/>
  <c r="C14" i="3"/>
  <c r="C15" i="3"/>
  <c r="C16" i="3"/>
  <c r="C17" i="3"/>
  <c r="C18" i="3"/>
  <c r="C19" i="3"/>
  <c r="C20" i="3"/>
  <c r="C21" i="3"/>
  <c r="C11" i="3"/>
  <c r="B12" i="3"/>
  <c r="B13" i="3"/>
  <c r="B14" i="3"/>
  <c r="B15" i="3"/>
  <c r="B16" i="3"/>
  <c r="B17" i="3"/>
  <c r="B18" i="3"/>
  <c r="B19" i="3"/>
  <c r="B20" i="3"/>
  <c r="B21" i="3"/>
  <c r="B11" i="3"/>
  <c r="B7" i="3"/>
  <c r="C11" i="2"/>
  <c r="D11" i="2"/>
  <c r="E11" i="2"/>
  <c r="F11" i="2"/>
  <c r="B11" i="2"/>
  <c r="L34" i="2" a="1"/>
  <c r="L34" i="2"/>
  <c r="L30" i="2" a="1"/>
  <c r="L30" i="2" s="1"/>
  <c r="N22" i="2"/>
  <c r="N19" i="2"/>
  <c r="O19" i="2"/>
  <c r="P19" i="2"/>
  <c r="N20" i="2"/>
  <c r="O20" i="2"/>
  <c r="P20" i="2"/>
  <c r="O18" i="2"/>
  <c r="P18" i="2"/>
  <c r="N18" i="2"/>
  <c r="N12" i="2" a="1"/>
  <c r="N12" i="2" s="1"/>
  <c r="L15" i="2"/>
  <c r="L16" i="2"/>
  <c r="L14" i="2"/>
  <c r="N15" i="2"/>
  <c r="O15" i="2"/>
  <c r="P15" i="2"/>
  <c r="N16" i="2"/>
  <c r="O16" i="2"/>
  <c r="P16" i="2"/>
  <c r="O14" i="2"/>
  <c r="P14" i="2"/>
  <c r="N14" i="2"/>
  <c r="C10" i="2"/>
  <c r="D10" i="2"/>
  <c r="E10" i="2"/>
  <c r="F10" i="2"/>
  <c r="B10" i="2"/>
  <c r="C8" i="2"/>
  <c r="D8" i="2"/>
  <c r="E8" i="2"/>
  <c r="F8" i="2"/>
  <c r="B8" i="2"/>
  <c r="C7" i="2"/>
  <c r="D7" i="2"/>
  <c r="E7" i="2"/>
  <c r="F7" i="2"/>
  <c r="B7" i="2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C23" i="1"/>
  <c r="D23" i="1"/>
  <c r="E23" i="1"/>
  <c r="F23" i="1"/>
  <c r="G23" i="1"/>
  <c r="H23" i="1"/>
  <c r="B23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C17" i="1"/>
  <c r="D17" i="1"/>
  <c r="E17" i="1"/>
  <c r="F17" i="1"/>
  <c r="G17" i="1"/>
  <c r="H17" i="1"/>
  <c r="B17" i="1"/>
  <c r="K6" i="1" a="1"/>
  <c r="K6" i="1"/>
  <c r="D13" i="1" a="1"/>
  <c r="D13" i="1"/>
  <c r="E13" i="1" a="1"/>
  <c r="E13" i="1"/>
  <c r="F13" i="1" a="1"/>
  <c r="F13" i="1"/>
  <c r="G13" i="1" a="1"/>
  <c r="G13" i="1"/>
  <c r="H13" i="1" a="1"/>
  <c r="H13" i="1"/>
  <c r="I13" i="1" a="1"/>
  <c r="I13" i="1"/>
  <c r="C13" i="1" a="1"/>
  <c r="C13" i="1"/>
  <c r="D12" i="1"/>
  <c r="E12" i="1"/>
  <c r="F12" i="1"/>
  <c r="G12" i="1"/>
  <c r="H12" i="1"/>
  <c r="I12" i="1"/>
  <c r="C12" i="1"/>
  <c r="D11" i="1"/>
  <c r="E11" i="1"/>
  <c r="F11" i="1"/>
  <c r="G11" i="1"/>
  <c r="H11" i="1"/>
  <c r="I11" i="1"/>
  <c r="C11" i="1"/>
  <c r="M35" i="4" l="1"/>
  <c r="Q13" i="4"/>
  <c r="P13" i="4"/>
  <c r="P5" i="4"/>
  <c r="O5" i="4"/>
  <c r="Q5" i="4"/>
  <c r="R5" i="4"/>
  <c r="O11" i="4"/>
  <c r="N10" i="4"/>
  <c r="L32" i="2"/>
  <c r="L31" i="2"/>
  <c r="P12" i="2"/>
  <c r="O12" i="2"/>
</calcChain>
</file>

<file path=xl/sharedStrings.xml><?xml version="1.0" encoding="utf-8"?>
<sst xmlns="http://schemas.openxmlformats.org/spreadsheetml/2006/main" count="47" uniqueCount="33">
  <si>
    <t xml:space="preserve">     </t>
  </si>
  <si>
    <t>Rp</t>
  </si>
  <si>
    <t>hand by hand</t>
  </si>
  <si>
    <t>sumproduct</t>
  </si>
  <si>
    <t>matrix-mult</t>
  </si>
  <si>
    <t>Var_p</t>
  </si>
  <si>
    <t>ro</t>
  </si>
  <si>
    <t>Sigma_p</t>
  </si>
  <si>
    <t>A</t>
  </si>
  <si>
    <t>B</t>
  </si>
  <si>
    <t>C</t>
  </si>
  <si>
    <t>D</t>
  </si>
  <si>
    <t>E</t>
  </si>
  <si>
    <t>Covar_M</t>
  </si>
  <si>
    <t>Ri</t>
  </si>
  <si>
    <t>covar_M</t>
  </si>
  <si>
    <t>wi</t>
  </si>
  <si>
    <t>Var_P</t>
  </si>
  <si>
    <t>2nd way how to calculate Var_P</t>
  </si>
  <si>
    <t>3rd way how to calc. Var_p</t>
  </si>
  <si>
    <t>w´Vw</t>
  </si>
  <si>
    <t>Vw</t>
  </si>
  <si>
    <t>w´(Vw)</t>
  </si>
  <si>
    <t>Security</t>
  </si>
  <si>
    <t>Expected return</t>
  </si>
  <si>
    <t>Risk</t>
  </si>
  <si>
    <t>Weight</t>
  </si>
  <si>
    <t>Ro</t>
  </si>
  <si>
    <t>sigma_p</t>
  </si>
  <si>
    <t>E(ri)</t>
  </si>
  <si>
    <t>Correl_M</t>
  </si>
  <si>
    <t>sigma_i</t>
  </si>
  <si>
    <t>Var=w´(Vw)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</si>
</sst>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0625">
        <fgColor rgb="FF000000"/>
        <bgColor rgb="FFF2F2F2"/>
      </patternFill>
    </fill>
    <fill>
      <patternFill patternType="gray125">
        <fgColor rgb="FF000000"/>
        <bgColor rgb="FFE5E5E5"/>
      </patternFill>
    </fill>
    <fill>
      <patternFill patternType="gray125">
        <fgColor rgb="FF000000"/>
        <bgColor rgb="FFD9D9D9"/>
      </patternFill>
    </fill>
  </fills>
  <borders count="4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9" fontId="4" fillId="0" borderId="7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4" fillId="0" borderId="15" xfId="0" applyNumberFormat="1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top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7" fillId="4" borderId="20" xfId="0" applyFont="1" applyFill="1" applyBorder="1" applyAlignment="1">
      <alignment vertical="center" wrapText="1"/>
    </xf>
    <xf numFmtId="0" fontId="7" fillId="4" borderId="34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7" fillId="4" borderId="23" xfId="0" applyFont="1" applyFill="1" applyBorder="1" applyAlignment="1">
      <alignment vertical="center" wrapText="1"/>
    </xf>
    <xf numFmtId="0" fontId="3" fillId="5" borderId="35" xfId="0" applyFont="1" applyFill="1" applyBorder="1" applyAlignment="1">
      <alignment vertical="top" wrapText="1"/>
    </xf>
    <xf numFmtId="0" fontId="3" fillId="5" borderId="36" xfId="0" applyFont="1" applyFill="1" applyBorder="1" applyAlignment="1">
      <alignment vertical="top" wrapText="1"/>
    </xf>
    <xf numFmtId="0" fontId="3" fillId="5" borderId="37" xfId="0" applyFont="1" applyFill="1" applyBorder="1" applyAlignment="1">
      <alignment vertical="top" wrapText="1"/>
    </xf>
    <xf numFmtId="0" fontId="3" fillId="5" borderId="38" xfId="0" applyFont="1" applyFill="1" applyBorder="1" applyAlignment="1">
      <alignment vertical="top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top" wrapText="1"/>
    </xf>
    <xf numFmtId="0" fontId="1" fillId="0" borderId="4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 wrapText="1"/>
    </xf>
    <xf numFmtId="0" fontId="3" fillId="4" borderId="34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0" fontId="6" fillId="6" borderId="35" xfId="0" applyFont="1" applyFill="1" applyBorder="1" applyAlignment="1">
      <alignment vertical="top" wrapText="1"/>
    </xf>
    <xf numFmtId="0" fontId="6" fillId="5" borderId="36" xfId="0" applyFont="1" applyFill="1" applyBorder="1" applyAlignment="1">
      <alignment vertical="top" wrapText="1"/>
    </xf>
    <xf numFmtId="0" fontId="6" fillId="5" borderId="37" xfId="0" applyFont="1" applyFill="1" applyBorder="1" applyAlignment="1">
      <alignment vertical="top" wrapText="1"/>
    </xf>
    <xf numFmtId="0" fontId="6" fillId="5" borderId="38" xfId="0" applyFont="1" applyFill="1" applyBorder="1" applyAlignment="1">
      <alignment vertical="top" wrapText="1"/>
    </xf>
    <xf numFmtId="0" fontId="1" fillId="0" borderId="2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5" Type="http://schemas.openxmlformats.org/officeDocument/2006/relationships/image" Target="../media/image1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wmf"/><Relationship Id="rId2" Type="http://schemas.openxmlformats.org/officeDocument/2006/relationships/image" Target="../media/image20.wmf"/><Relationship Id="rId1" Type="http://schemas.openxmlformats.org/officeDocument/2006/relationships/image" Target="../media/image19.wmf"/><Relationship Id="rId6" Type="http://schemas.openxmlformats.org/officeDocument/2006/relationships/image" Target="../media/image24.wmf"/><Relationship Id="rId5" Type="http://schemas.openxmlformats.org/officeDocument/2006/relationships/image" Target="../media/image23.wmf"/><Relationship Id="rId4" Type="http://schemas.openxmlformats.org/officeDocument/2006/relationships/image" Target="../media/image22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wmf"/><Relationship Id="rId2" Type="http://schemas.openxmlformats.org/officeDocument/2006/relationships/image" Target="../media/image26.wmf"/><Relationship Id="rId1" Type="http://schemas.openxmlformats.org/officeDocument/2006/relationships/image" Target="../media/image25.wmf"/><Relationship Id="rId6" Type="http://schemas.openxmlformats.org/officeDocument/2006/relationships/image" Target="../media/image30.wmf"/><Relationship Id="rId5" Type="http://schemas.openxmlformats.org/officeDocument/2006/relationships/image" Target="../media/image29.wmf"/><Relationship Id="rId4" Type="http://schemas.openxmlformats.org/officeDocument/2006/relationships/image" Target="../media/image28.w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34.wmf"/><Relationship Id="rId3" Type="http://schemas.openxmlformats.org/officeDocument/2006/relationships/image" Target="../media/image27.wmf"/><Relationship Id="rId7" Type="http://schemas.openxmlformats.org/officeDocument/2006/relationships/image" Target="../media/image33.wmf"/><Relationship Id="rId2" Type="http://schemas.openxmlformats.org/officeDocument/2006/relationships/image" Target="../media/image26.wmf"/><Relationship Id="rId1" Type="http://schemas.openxmlformats.org/officeDocument/2006/relationships/image" Target="../media/image25.wmf"/><Relationship Id="rId6" Type="http://schemas.openxmlformats.org/officeDocument/2006/relationships/image" Target="../media/image32.wmf"/><Relationship Id="rId5" Type="http://schemas.openxmlformats.org/officeDocument/2006/relationships/image" Target="../media/image29.wmf"/><Relationship Id="rId10" Type="http://schemas.openxmlformats.org/officeDocument/2006/relationships/image" Target="../media/image36.wmf"/><Relationship Id="rId4" Type="http://schemas.openxmlformats.org/officeDocument/2006/relationships/image" Target="../media/image31.wmf"/><Relationship Id="rId9" Type="http://schemas.openxmlformats.org/officeDocument/2006/relationships/image" Target="../media/image35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142875</xdr:colOff>
          <xdr:row>0</xdr:row>
          <xdr:rowOff>200025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180975</xdr:colOff>
          <xdr:row>0</xdr:row>
          <xdr:rowOff>200025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457200</xdr:colOff>
          <xdr:row>0</xdr:row>
          <xdr:rowOff>219075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571500</xdr:colOff>
          <xdr:row>0</xdr:row>
          <xdr:rowOff>219075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190500</xdr:colOff>
          <xdr:row>1</xdr:row>
          <xdr:rowOff>200025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542925</xdr:colOff>
          <xdr:row>1</xdr:row>
          <xdr:rowOff>219075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38100</xdr:colOff>
          <xdr:row>1</xdr:row>
          <xdr:rowOff>219075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200025</xdr:colOff>
          <xdr:row>3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466725</xdr:colOff>
          <xdr:row>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2</xdr:col>
          <xdr:colOff>161925</xdr:colOff>
          <xdr:row>6</xdr:row>
          <xdr:rowOff>200025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0</xdr:rowOff>
        </xdr:from>
        <xdr:to>
          <xdr:col>3</xdr:col>
          <xdr:colOff>180975</xdr:colOff>
          <xdr:row>6</xdr:row>
          <xdr:rowOff>200025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0</xdr:rowOff>
        </xdr:from>
        <xdr:to>
          <xdr:col>4</xdr:col>
          <xdr:colOff>180975</xdr:colOff>
          <xdr:row>6</xdr:row>
          <xdr:rowOff>200025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</xdr:row>
          <xdr:rowOff>0</xdr:rowOff>
        </xdr:from>
        <xdr:to>
          <xdr:col>5</xdr:col>
          <xdr:colOff>180975</xdr:colOff>
          <xdr:row>6</xdr:row>
          <xdr:rowOff>200025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180975</xdr:colOff>
          <xdr:row>6</xdr:row>
          <xdr:rowOff>200025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0</xdr:rowOff>
        </xdr:from>
        <xdr:to>
          <xdr:col>7</xdr:col>
          <xdr:colOff>180975</xdr:colOff>
          <xdr:row>6</xdr:row>
          <xdr:rowOff>200025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</xdr:row>
          <xdr:rowOff>0</xdr:rowOff>
        </xdr:from>
        <xdr:to>
          <xdr:col>8</xdr:col>
          <xdr:colOff>180975</xdr:colOff>
          <xdr:row>6</xdr:row>
          <xdr:rowOff>200025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1</xdr:col>
          <xdr:colOff>200025</xdr:colOff>
          <xdr:row>7</xdr:row>
          <xdr:rowOff>200025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0</xdr:rowOff>
        </xdr:from>
        <xdr:to>
          <xdr:col>1</xdr:col>
          <xdr:colOff>219075</xdr:colOff>
          <xdr:row>9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523875</xdr:colOff>
          <xdr:row>1</xdr:row>
          <xdr:rowOff>47625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47625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276225</xdr:colOff>
          <xdr:row>3</xdr:row>
          <xdr:rowOff>57150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276225</xdr:colOff>
          <xdr:row>4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0</xdr:row>
          <xdr:rowOff>0</xdr:rowOff>
        </xdr:from>
        <xdr:to>
          <xdr:col>10</xdr:col>
          <xdr:colOff>47625</xdr:colOff>
          <xdr:row>3</xdr:row>
          <xdr:rowOff>38100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0</xdr:row>
          <xdr:rowOff>0</xdr:rowOff>
        </xdr:from>
        <xdr:to>
          <xdr:col>12</xdr:col>
          <xdr:colOff>238125</xdr:colOff>
          <xdr:row>3</xdr:row>
          <xdr:rowOff>38100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228600</xdr:colOff>
          <xdr:row>2</xdr:row>
          <xdr:rowOff>47625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161925</xdr:colOff>
          <xdr:row>2</xdr:row>
          <xdr:rowOff>47625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228600</xdr:colOff>
          <xdr:row>2</xdr:row>
          <xdr:rowOff>19050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219075</xdr:colOff>
          <xdr:row>2</xdr:row>
          <xdr:rowOff>47625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266700</xdr:colOff>
          <xdr:row>4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228600</xdr:colOff>
          <xdr:row>2</xdr:row>
          <xdr:rowOff>9525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161925</xdr:colOff>
          <xdr:row>2</xdr:row>
          <xdr:rowOff>9525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228600</xdr:colOff>
          <xdr:row>1</xdr:row>
          <xdr:rowOff>238125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219075</xdr:colOff>
          <xdr:row>2</xdr:row>
          <xdr:rowOff>9525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1</xdr:row>
          <xdr:rowOff>247650</xdr:rowOff>
        </xdr:from>
        <xdr:to>
          <xdr:col>0</xdr:col>
          <xdr:colOff>361950</xdr:colOff>
          <xdr:row>3</xdr:row>
          <xdr:rowOff>38100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266700</xdr:colOff>
          <xdr:row>4</xdr:row>
          <xdr:rowOff>57150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0</xdr:col>
          <xdr:colOff>266700</xdr:colOff>
          <xdr:row>5</xdr:row>
          <xdr:rowOff>47625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266700</xdr:colOff>
          <xdr:row>6</xdr:row>
          <xdr:rowOff>47625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266700</xdr:colOff>
          <xdr:row>7</xdr:row>
          <xdr:rowOff>47625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0</xdr:rowOff>
        </xdr:from>
        <xdr:to>
          <xdr:col>11</xdr:col>
          <xdr:colOff>28575</xdr:colOff>
          <xdr:row>5</xdr:row>
          <xdr:rowOff>180975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w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w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33" Type="http://schemas.openxmlformats.org/officeDocument/2006/relationships/image" Target="../media/image15.wmf"/><Relationship Id="rId38" Type="http://schemas.openxmlformats.org/officeDocument/2006/relationships/oleObject" Target="../embeddings/oleObject18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w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31" Type="http://schemas.openxmlformats.org/officeDocument/2006/relationships/image" Target="../media/image14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w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wmf"/><Relationship Id="rId13" Type="http://schemas.openxmlformats.org/officeDocument/2006/relationships/oleObject" Target="../embeddings/oleObject24.bin"/><Relationship Id="rId3" Type="http://schemas.openxmlformats.org/officeDocument/2006/relationships/oleObject" Target="../embeddings/oleObject19.bin"/><Relationship Id="rId7" Type="http://schemas.openxmlformats.org/officeDocument/2006/relationships/oleObject" Target="../embeddings/oleObject21.bin"/><Relationship Id="rId12" Type="http://schemas.openxmlformats.org/officeDocument/2006/relationships/image" Target="../media/image23.wmf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20.wmf"/><Relationship Id="rId11" Type="http://schemas.openxmlformats.org/officeDocument/2006/relationships/oleObject" Target="../embeddings/oleObject23.bin"/><Relationship Id="rId5" Type="http://schemas.openxmlformats.org/officeDocument/2006/relationships/oleObject" Target="../embeddings/oleObject20.bin"/><Relationship Id="rId10" Type="http://schemas.openxmlformats.org/officeDocument/2006/relationships/image" Target="../media/image22.wmf"/><Relationship Id="rId4" Type="http://schemas.openxmlformats.org/officeDocument/2006/relationships/image" Target="../media/image19.wmf"/><Relationship Id="rId9" Type="http://schemas.openxmlformats.org/officeDocument/2006/relationships/oleObject" Target="../embeddings/oleObject22.bin"/><Relationship Id="rId14" Type="http://schemas.openxmlformats.org/officeDocument/2006/relationships/image" Target="../media/image24.w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wmf"/><Relationship Id="rId13" Type="http://schemas.openxmlformats.org/officeDocument/2006/relationships/oleObject" Target="../embeddings/oleObject30.bin"/><Relationship Id="rId3" Type="http://schemas.openxmlformats.org/officeDocument/2006/relationships/oleObject" Target="../embeddings/oleObject25.bin"/><Relationship Id="rId7" Type="http://schemas.openxmlformats.org/officeDocument/2006/relationships/oleObject" Target="../embeddings/oleObject27.bin"/><Relationship Id="rId12" Type="http://schemas.openxmlformats.org/officeDocument/2006/relationships/image" Target="../media/image29.wmf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26.wmf"/><Relationship Id="rId11" Type="http://schemas.openxmlformats.org/officeDocument/2006/relationships/oleObject" Target="../embeddings/oleObject29.bin"/><Relationship Id="rId5" Type="http://schemas.openxmlformats.org/officeDocument/2006/relationships/oleObject" Target="../embeddings/oleObject26.bin"/><Relationship Id="rId10" Type="http://schemas.openxmlformats.org/officeDocument/2006/relationships/image" Target="../media/image28.wmf"/><Relationship Id="rId4" Type="http://schemas.openxmlformats.org/officeDocument/2006/relationships/image" Target="../media/image25.wmf"/><Relationship Id="rId9" Type="http://schemas.openxmlformats.org/officeDocument/2006/relationships/oleObject" Target="../embeddings/oleObject28.bin"/><Relationship Id="rId14" Type="http://schemas.openxmlformats.org/officeDocument/2006/relationships/image" Target="../media/image30.w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wmf"/><Relationship Id="rId13" Type="http://schemas.openxmlformats.org/officeDocument/2006/relationships/oleObject" Target="../embeddings/oleObject36.bin"/><Relationship Id="rId18" Type="http://schemas.openxmlformats.org/officeDocument/2006/relationships/image" Target="../media/image34.wmf"/><Relationship Id="rId3" Type="http://schemas.openxmlformats.org/officeDocument/2006/relationships/oleObject" Target="../embeddings/oleObject31.bin"/><Relationship Id="rId21" Type="http://schemas.openxmlformats.org/officeDocument/2006/relationships/oleObject" Target="../embeddings/oleObject40.bin"/><Relationship Id="rId7" Type="http://schemas.openxmlformats.org/officeDocument/2006/relationships/oleObject" Target="../embeddings/oleObject33.bin"/><Relationship Id="rId12" Type="http://schemas.openxmlformats.org/officeDocument/2006/relationships/image" Target="../media/image29.wmf"/><Relationship Id="rId17" Type="http://schemas.openxmlformats.org/officeDocument/2006/relationships/oleObject" Target="../embeddings/oleObject38.bin"/><Relationship Id="rId2" Type="http://schemas.openxmlformats.org/officeDocument/2006/relationships/vmlDrawing" Target="../drawings/vmlDrawing4.vml"/><Relationship Id="rId16" Type="http://schemas.openxmlformats.org/officeDocument/2006/relationships/image" Target="../media/image33.wmf"/><Relationship Id="rId20" Type="http://schemas.openxmlformats.org/officeDocument/2006/relationships/image" Target="../media/image35.wmf"/><Relationship Id="rId1" Type="http://schemas.openxmlformats.org/officeDocument/2006/relationships/drawing" Target="../drawings/drawing4.xml"/><Relationship Id="rId6" Type="http://schemas.openxmlformats.org/officeDocument/2006/relationships/image" Target="../media/image26.wmf"/><Relationship Id="rId11" Type="http://schemas.openxmlformats.org/officeDocument/2006/relationships/oleObject" Target="../embeddings/oleObject35.bin"/><Relationship Id="rId5" Type="http://schemas.openxmlformats.org/officeDocument/2006/relationships/oleObject" Target="../embeddings/oleObject32.bin"/><Relationship Id="rId15" Type="http://schemas.openxmlformats.org/officeDocument/2006/relationships/oleObject" Target="../embeddings/oleObject37.bin"/><Relationship Id="rId10" Type="http://schemas.openxmlformats.org/officeDocument/2006/relationships/image" Target="../media/image31.wmf"/><Relationship Id="rId19" Type="http://schemas.openxmlformats.org/officeDocument/2006/relationships/oleObject" Target="../embeddings/oleObject39.bin"/><Relationship Id="rId4" Type="http://schemas.openxmlformats.org/officeDocument/2006/relationships/image" Target="../media/image25.wmf"/><Relationship Id="rId9" Type="http://schemas.openxmlformats.org/officeDocument/2006/relationships/oleObject" Target="../embeddings/oleObject34.bin"/><Relationship Id="rId14" Type="http://schemas.openxmlformats.org/officeDocument/2006/relationships/image" Target="../media/image32.wmf"/><Relationship Id="rId22" Type="http://schemas.openxmlformats.org/officeDocument/2006/relationships/image" Target="../media/image36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opLeftCell="A8" zoomScale="145" zoomScaleNormal="145" workbookViewId="0">
      <selection activeCell="B17" sqref="B17"/>
    </sheetView>
  </sheetViews>
  <sheetFormatPr defaultRowHeight="15" x14ac:dyDescent="0.25"/>
  <sheetData>
    <row r="1" spans="1:11" ht="20.25" thickTop="1" thickBot="1" x14ac:dyDescent="0.3">
      <c r="A1" s="1"/>
      <c r="B1" s="2"/>
      <c r="C1" s="3"/>
      <c r="D1" s="4"/>
      <c r="E1" s="5"/>
    </row>
    <row r="2" spans="1:11" ht="20.25" thickTop="1" thickBot="1" x14ac:dyDescent="0.3">
      <c r="A2" s="6"/>
      <c r="B2" s="7">
        <v>0.05</v>
      </c>
      <c r="C2" s="8">
        <v>0.2</v>
      </c>
      <c r="D2" s="9"/>
      <c r="E2" s="10"/>
    </row>
    <row r="3" spans="1:11" x14ac:dyDescent="0.25">
      <c r="A3" s="11"/>
      <c r="B3" s="13">
        <v>0.15</v>
      </c>
      <c r="C3" s="15">
        <v>0.4</v>
      </c>
      <c r="D3" s="17" t="s">
        <v>0</v>
      </c>
      <c r="E3" s="18"/>
      <c r="J3">
        <v>0.05</v>
      </c>
      <c r="K3">
        <v>0.15</v>
      </c>
    </row>
    <row r="4" spans="1:11" ht="15.75" thickBot="1" x14ac:dyDescent="0.3">
      <c r="A4" s="12"/>
      <c r="B4" s="14"/>
      <c r="C4" s="16"/>
      <c r="D4" s="19"/>
      <c r="E4" s="20"/>
    </row>
    <row r="5" spans="1:11" ht="15.75" thickTop="1" x14ac:dyDescent="0.25"/>
    <row r="6" spans="1:11" ht="15.75" thickBot="1" x14ac:dyDescent="0.3">
      <c r="K6">
        <f t="array" ref="K6">MMULT($J$3:$K$3,C8:C9)</f>
        <v>0.05</v>
      </c>
    </row>
    <row r="7" spans="1:11" ht="16.5" thickTop="1" thickBot="1" x14ac:dyDescent="0.3">
      <c r="B7" s="21"/>
      <c r="C7" s="22"/>
      <c r="D7" s="22"/>
      <c r="E7" s="22"/>
      <c r="F7" s="22"/>
      <c r="G7" s="22"/>
      <c r="H7" s="22"/>
      <c r="I7" s="23"/>
    </row>
    <row r="8" spans="1:11" ht="16.5" thickTop="1" thickBot="1" x14ac:dyDescent="0.3">
      <c r="B8" s="24"/>
      <c r="C8" s="25">
        <v>1</v>
      </c>
      <c r="D8" s="25">
        <v>0.83</v>
      </c>
      <c r="E8" s="25">
        <v>0.67</v>
      </c>
      <c r="F8" s="25">
        <v>0.5</v>
      </c>
      <c r="G8" s="25">
        <v>0.33</v>
      </c>
      <c r="H8" s="25">
        <v>0.17</v>
      </c>
      <c r="I8" s="26">
        <v>0</v>
      </c>
    </row>
    <row r="9" spans="1:11" ht="15.75" thickBot="1" x14ac:dyDescent="0.3">
      <c r="B9" s="27"/>
      <c r="C9" s="28">
        <v>0</v>
      </c>
      <c r="D9" s="28">
        <v>0.17</v>
      </c>
      <c r="E9" s="28">
        <v>0.33</v>
      </c>
      <c r="F9" s="28">
        <v>0.5</v>
      </c>
      <c r="G9" s="28">
        <v>0.67</v>
      </c>
      <c r="H9" s="28">
        <v>0.83</v>
      </c>
      <c r="I9" s="29">
        <v>1</v>
      </c>
    </row>
    <row r="10" spans="1:11" ht="15.75" thickTop="1" x14ac:dyDescent="0.25"/>
    <row r="11" spans="1:11" x14ac:dyDescent="0.25">
      <c r="A11" t="s">
        <v>1</v>
      </c>
      <c r="B11" t="s">
        <v>2</v>
      </c>
      <c r="C11">
        <f>C8*$B$2+C9*$B$3</f>
        <v>0.05</v>
      </c>
      <c r="D11">
        <f t="shared" ref="D11:I11" si="0">D8*$B$2+D9*$B$3</f>
        <v>6.7000000000000004E-2</v>
      </c>
      <c r="E11">
        <f t="shared" si="0"/>
        <v>8.3000000000000004E-2</v>
      </c>
      <c r="F11">
        <f t="shared" si="0"/>
        <v>0.1</v>
      </c>
      <c r="G11">
        <f t="shared" si="0"/>
        <v>0.11700000000000001</v>
      </c>
      <c r="H11">
        <f t="shared" si="0"/>
        <v>0.13299999999999998</v>
      </c>
      <c r="I11">
        <f t="shared" si="0"/>
        <v>0.15</v>
      </c>
    </row>
    <row r="12" spans="1:11" x14ac:dyDescent="0.25">
      <c r="B12" t="s">
        <v>3</v>
      </c>
      <c r="C12">
        <f>SUMPRODUCT(C8:C9,$B$2:$B$3)</f>
        <v>0.05</v>
      </c>
      <c r="D12">
        <f t="shared" ref="D12:I12" si="1">SUMPRODUCT(D8:D9,$B$2:$B$3)</f>
        <v>6.7000000000000004E-2</v>
      </c>
      <c r="E12">
        <f t="shared" si="1"/>
        <v>8.3000000000000004E-2</v>
      </c>
      <c r="F12">
        <f t="shared" si="1"/>
        <v>0.1</v>
      </c>
      <c r="G12">
        <f t="shared" si="1"/>
        <v>0.11700000000000001</v>
      </c>
      <c r="H12">
        <f t="shared" si="1"/>
        <v>0.13299999999999998</v>
      </c>
      <c r="I12">
        <f t="shared" si="1"/>
        <v>0.15</v>
      </c>
    </row>
    <row r="13" spans="1:11" x14ac:dyDescent="0.25">
      <c r="B13" t="s">
        <v>4</v>
      </c>
      <c r="C13">
        <f t="array" ref="C13">MMULT($J$3:$K$3,C8:C9)</f>
        <v>0.05</v>
      </c>
      <c r="D13">
        <f t="array" ref="D13">MMULT($J$3:$K$3,D8:D9)</f>
        <v>6.7000000000000004E-2</v>
      </c>
      <c r="E13">
        <f t="array" ref="E13">MMULT($J$3:$K$3,E8:E9)</f>
        <v>8.3000000000000004E-2</v>
      </c>
      <c r="F13">
        <f t="array" ref="F13">MMULT($J$3:$K$3,F8:F9)</f>
        <v>0.1</v>
      </c>
      <c r="G13">
        <f t="array" ref="G13">MMULT($J$3:$K$3,G8:G9)</f>
        <v>0.11700000000000001</v>
      </c>
      <c r="H13">
        <f t="array" ref="H13">MMULT($J$3:$K$3,H8:H9)</f>
        <v>0.13299999999999998</v>
      </c>
      <c r="I13">
        <f t="array" ref="I13">MMULT($J$3:$K$3,I8:I9)</f>
        <v>0.15</v>
      </c>
    </row>
    <row r="15" spans="1:11" x14ac:dyDescent="0.25">
      <c r="A15" t="s">
        <v>5</v>
      </c>
    </row>
    <row r="16" spans="1:11" x14ac:dyDescent="0.25">
      <c r="A16" t="s">
        <v>6</v>
      </c>
    </row>
    <row r="17" spans="1:8" x14ac:dyDescent="0.25">
      <c r="A17">
        <v>-1</v>
      </c>
      <c r="B17">
        <f>C$8^2*$C$2^2+C$9^2*$C$3^2+2*C$8*C$9*$C$2*$C$3*$A17</f>
        <v>4.0000000000000008E-2</v>
      </c>
      <c r="C17">
        <f t="shared" ref="C17:H17" si="2">D$8^2*$C$2^2+D$9^2*$C$3^2+2*D$8*D$9*$C$2*$C$3*$A17</f>
        <v>9.6040000000000049E-3</v>
      </c>
      <c r="D17">
        <f t="shared" si="2"/>
        <v>3.9999999999970615E-6</v>
      </c>
      <c r="E17">
        <f t="shared" si="2"/>
        <v>1.0000000000000002E-2</v>
      </c>
      <c r="F17">
        <f t="shared" si="2"/>
        <v>4.0804000000000014E-2</v>
      </c>
      <c r="G17">
        <f t="shared" si="2"/>
        <v>8.8804000000000022E-2</v>
      </c>
      <c r="H17">
        <f t="shared" si="2"/>
        <v>0.16000000000000003</v>
      </c>
    </row>
    <row r="18" spans="1:8" x14ac:dyDescent="0.25">
      <c r="A18">
        <v>-0.5</v>
      </c>
      <c r="B18">
        <f t="shared" ref="B18:H18" si="3">C$8^2*$C$2^2+C$9^2*$C$3^2+2*C$8*C$9*$C$2*$C$3*$A18</f>
        <v>4.0000000000000008E-2</v>
      </c>
      <c r="C18">
        <f t="shared" si="3"/>
        <v>2.0892000000000008E-2</v>
      </c>
      <c r="D18">
        <f t="shared" si="3"/>
        <v>1.7692000000000003E-2</v>
      </c>
      <c r="E18">
        <f t="shared" si="3"/>
        <v>3.0000000000000006E-2</v>
      </c>
      <c r="F18">
        <f t="shared" si="3"/>
        <v>5.8492000000000016E-2</v>
      </c>
      <c r="G18">
        <f t="shared" si="3"/>
        <v>0.10009200000000001</v>
      </c>
      <c r="H18">
        <f t="shared" si="3"/>
        <v>0.16000000000000003</v>
      </c>
    </row>
    <row r="19" spans="1:8" x14ac:dyDescent="0.25">
      <c r="A19">
        <v>0</v>
      </c>
      <c r="B19">
        <f t="shared" ref="B19:H19" si="4">C$8^2*$C$2^2+C$9^2*$C$3^2+2*C$8*C$9*$C$2*$C$3*$A19</f>
        <v>4.0000000000000008E-2</v>
      </c>
      <c r="C19">
        <f t="shared" si="4"/>
        <v>3.2180000000000007E-2</v>
      </c>
      <c r="D19">
        <f t="shared" si="4"/>
        <v>3.5380000000000009E-2</v>
      </c>
      <c r="E19">
        <f t="shared" si="4"/>
        <v>5.000000000000001E-2</v>
      </c>
      <c r="F19">
        <f t="shared" si="4"/>
        <v>7.6180000000000025E-2</v>
      </c>
      <c r="G19">
        <f t="shared" si="4"/>
        <v>0.11138000000000002</v>
      </c>
      <c r="H19">
        <f t="shared" si="4"/>
        <v>0.16000000000000003</v>
      </c>
    </row>
    <row r="20" spans="1:8" x14ac:dyDescent="0.25">
      <c r="A20">
        <v>0.5</v>
      </c>
      <c r="B20">
        <f t="shared" ref="B20:H20" si="5">C$8^2*$C$2^2+C$9^2*$C$3^2+2*C$8*C$9*$C$2*$C$3*$A20</f>
        <v>4.0000000000000008E-2</v>
      </c>
      <c r="C20">
        <f t="shared" si="5"/>
        <v>4.3468000000000007E-2</v>
      </c>
      <c r="D20">
        <f t="shared" si="5"/>
        <v>5.3068000000000018E-2</v>
      </c>
      <c r="E20">
        <f t="shared" si="5"/>
        <v>7.0000000000000007E-2</v>
      </c>
      <c r="F20">
        <f t="shared" si="5"/>
        <v>9.3868000000000035E-2</v>
      </c>
      <c r="G20">
        <f t="shared" si="5"/>
        <v>0.12266800000000003</v>
      </c>
      <c r="H20">
        <f t="shared" si="5"/>
        <v>0.16000000000000003</v>
      </c>
    </row>
    <row r="21" spans="1:8" x14ac:dyDescent="0.25">
      <c r="A21">
        <v>1</v>
      </c>
      <c r="B21">
        <f t="shared" ref="B21:H21" si="6">C$8^2*$C$2^2+C$9^2*$C$3^2+2*C$8*C$9*$C$2*$C$3*$A21</f>
        <v>4.0000000000000008E-2</v>
      </c>
      <c r="C21">
        <f t="shared" si="6"/>
        <v>5.4756000000000013E-2</v>
      </c>
      <c r="D21">
        <f t="shared" si="6"/>
        <v>7.0756000000000013E-2</v>
      </c>
      <c r="E21">
        <f t="shared" si="6"/>
        <v>9.0000000000000024E-2</v>
      </c>
      <c r="F21">
        <f t="shared" si="6"/>
        <v>0.11155600000000004</v>
      </c>
      <c r="G21">
        <f t="shared" si="6"/>
        <v>0.13395600000000002</v>
      </c>
      <c r="H21">
        <f t="shared" si="6"/>
        <v>0.16000000000000003</v>
      </c>
    </row>
    <row r="23" spans="1:8" x14ac:dyDescent="0.25">
      <c r="A23" t="s">
        <v>7</v>
      </c>
      <c r="B23">
        <f>B17^0.5</f>
        <v>0.2</v>
      </c>
      <c r="C23">
        <f t="shared" ref="C23:H23" si="7">C17^0.5</f>
        <v>9.8000000000000032E-2</v>
      </c>
      <c r="D23">
        <f t="shared" si="7"/>
        <v>1.9999999999992654E-3</v>
      </c>
      <c r="E23">
        <f t="shared" si="7"/>
        <v>0.1</v>
      </c>
      <c r="F23">
        <f t="shared" si="7"/>
        <v>0.20200000000000004</v>
      </c>
      <c r="G23">
        <f t="shared" si="7"/>
        <v>0.29800000000000004</v>
      </c>
      <c r="H23">
        <f t="shared" si="7"/>
        <v>0.4</v>
      </c>
    </row>
    <row r="24" spans="1:8" x14ac:dyDescent="0.25">
      <c r="B24">
        <f t="shared" ref="B24:H24" si="8">B18^0.5</f>
        <v>0.2</v>
      </c>
      <c r="C24">
        <f t="shared" si="8"/>
        <v>0.14454065172123726</v>
      </c>
      <c r="D24">
        <f t="shared" si="8"/>
        <v>0.13301127771734245</v>
      </c>
      <c r="E24">
        <f t="shared" si="8"/>
        <v>0.17320508075688776</v>
      </c>
      <c r="F24">
        <f t="shared" si="8"/>
        <v>0.24185119391890547</v>
      </c>
      <c r="G24">
        <f t="shared" si="8"/>
        <v>0.31637319734768937</v>
      </c>
      <c r="H24">
        <f t="shared" si="8"/>
        <v>0.4</v>
      </c>
    </row>
    <row r="25" spans="1:8" x14ac:dyDescent="0.25">
      <c r="B25">
        <f t="shared" ref="B25:H25" si="9">B19^0.5</f>
        <v>0.2</v>
      </c>
      <c r="C25">
        <f t="shared" si="9"/>
        <v>0.17938784797192928</v>
      </c>
      <c r="D25">
        <f t="shared" si="9"/>
        <v>0.18809572031282373</v>
      </c>
      <c r="E25">
        <f t="shared" si="9"/>
        <v>0.22360679774997899</v>
      </c>
      <c r="F25">
        <f t="shared" si="9"/>
        <v>0.27600724628168738</v>
      </c>
      <c r="G25">
        <f t="shared" si="9"/>
        <v>0.33373642294481437</v>
      </c>
      <c r="H25">
        <f t="shared" si="9"/>
        <v>0.4</v>
      </c>
    </row>
    <row r="26" spans="1:8" x14ac:dyDescent="0.25">
      <c r="B26">
        <f t="shared" ref="B26:H26" si="10">B20^0.5</f>
        <v>0.2</v>
      </c>
      <c r="C26">
        <f t="shared" si="10"/>
        <v>0.20848980790436736</v>
      </c>
      <c r="D26">
        <f t="shared" si="10"/>
        <v>0.23036492788616938</v>
      </c>
      <c r="E26">
        <f t="shared" si="10"/>
        <v>0.26457513110645908</v>
      </c>
      <c r="F26">
        <f t="shared" si="10"/>
        <v>0.30637885044500057</v>
      </c>
      <c r="G26">
        <f t="shared" si="10"/>
        <v>0.35023991777066193</v>
      </c>
      <c r="H26">
        <f t="shared" si="10"/>
        <v>0.4</v>
      </c>
    </row>
    <row r="27" spans="1:8" x14ac:dyDescent="0.25">
      <c r="B27">
        <f t="shared" ref="B27:H27" si="11">B21^0.5</f>
        <v>0.2</v>
      </c>
      <c r="C27">
        <f t="shared" si="11"/>
        <v>0.23400000000000004</v>
      </c>
      <c r="D27">
        <f t="shared" si="11"/>
        <v>0.26600000000000001</v>
      </c>
      <c r="E27">
        <f t="shared" si="11"/>
        <v>0.30000000000000004</v>
      </c>
      <c r="F27">
        <f t="shared" si="11"/>
        <v>0.33400000000000007</v>
      </c>
      <c r="G27">
        <f t="shared" si="11"/>
        <v>0.36600000000000005</v>
      </c>
      <c r="H27">
        <f t="shared" si="11"/>
        <v>0.4</v>
      </c>
    </row>
  </sheetData>
  <mergeCells count="4">
    <mergeCell ref="A3:A4"/>
    <mergeCell ref="B3:B4"/>
    <mergeCell ref="C3:C4"/>
    <mergeCell ref="D3:E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33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0</xdr:row>
                <xdr:rowOff>200025</xdr:rowOff>
              </to>
            </anchor>
          </objectPr>
        </oleObject>
      </mc:Choice>
      <mc:Fallback>
        <oleObject progId="Equation.3" shapeId="1033" r:id="rId4"/>
      </mc:Fallback>
    </mc:AlternateContent>
    <mc:AlternateContent xmlns:mc="http://schemas.openxmlformats.org/markup-compatibility/2006">
      <mc:Choice Requires="x14">
        <oleObject progId="Equation.3" shapeId="1032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180975</xdr:colOff>
                <xdr:row>0</xdr:row>
                <xdr:rowOff>200025</xdr:rowOff>
              </to>
            </anchor>
          </objectPr>
        </oleObject>
      </mc:Choice>
      <mc:Fallback>
        <oleObject progId="Equation.3" shapeId="1032" r:id="rId6"/>
      </mc:Fallback>
    </mc:AlternateContent>
    <mc:AlternateContent xmlns:mc="http://schemas.openxmlformats.org/markup-compatibility/2006">
      <mc:Choice Requires="x14">
        <oleObject progId="Equation.3" shapeId="1031" r:id="rId8">
          <objectPr defaultSize="0" autoPict="0" r:id="rId9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457200</xdr:colOff>
                <xdr:row>0</xdr:row>
                <xdr:rowOff>219075</xdr:rowOff>
              </to>
            </anchor>
          </objectPr>
        </oleObject>
      </mc:Choice>
      <mc:Fallback>
        <oleObject progId="Equation.3" shapeId="1031" r:id="rId8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11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571500</xdr:colOff>
                <xdr:row>0</xdr:row>
                <xdr:rowOff>219075</xdr:rowOff>
              </to>
            </anchor>
          </objectPr>
        </oleObject>
      </mc:Choice>
      <mc:Fallback>
        <oleObject progId="Equation.3" shapeId="1030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190500</xdr:colOff>
                <xdr:row>1</xdr:row>
                <xdr:rowOff>200025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28" r:id="rId14">
          <objectPr defaultSize="0" autoPict="0" r:id="rId15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542925</xdr:colOff>
                <xdr:row>1</xdr:row>
                <xdr:rowOff>219075</xdr:rowOff>
              </to>
            </anchor>
          </objectPr>
        </oleObject>
      </mc:Choice>
      <mc:Fallback>
        <oleObject progId="Equation.3" shapeId="1028" r:id="rId14"/>
      </mc:Fallback>
    </mc:AlternateContent>
    <mc:AlternateContent xmlns:mc="http://schemas.openxmlformats.org/markup-compatibility/2006">
      <mc:Choice Requires="x14">
        <oleObject progId="Equation.3" shapeId="1027" r:id="rId16">
          <objectPr defaultSize="0" autoPict="0" r:id="rId17">
            <anchor moveWithCells="1" siz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38100</xdr:colOff>
                <xdr:row>1</xdr:row>
                <xdr:rowOff>219075</xdr:rowOff>
              </to>
            </anchor>
          </objectPr>
        </oleObject>
      </mc:Choice>
      <mc:Fallback>
        <oleObject progId="Equation.3" shapeId="1027" r:id="rId16"/>
      </mc:Fallback>
    </mc:AlternateContent>
    <mc:AlternateContent xmlns:mc="http://schemas.openxmlformats.org/markup-compatibility/2006">
      <mc:Choice Requires="x14">
        <oleObject progId="Equation.3" shapeId="1026" r:id="rId18">
          <objectPr defaultSize="0" autoPict="0" r:id="rId19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200025</xdr:colOff>
                <xdr:row>3</xdr:row>
                <xdr:rowOff>9525</xdr:rowOff>
              </to>
            </anchor>
          </objectPr>
        </oleObject>
      </mc:Choice>
      <mc:Fallback>
        <oleObject progId="Equation.3" shapeId="1026" r:id="rId18"/>
      </mc:Fallback>
    </mc:AlternateContent>
    <mc:AlternateContent xmlns:mc="http://schemas.openxmlformats.org/markup-compatibility/2006">
      <mc:Choice Requires="x14">
        <oleObject progId="Equation.3" shapeId="1025" r:id="rId20">
          <objectPr defaultSize="0" autoPict="0" r:id="rId21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466725</xdr:colOff>
                <xdr:row>4</xdr:row>
                <xdr:rowOff>19050</xdr:rowOff>
              </to>
            </anchor>
          </objectPr>
        </oleObject>
      </mc:Choice>
      <mc:Fallback>
        <oleObject progId="Equation.3" shapeId="1025" r:id="rId20"/>
      </mc:Fallback>
    </mc:AlternateContent>
    <mc:AlternateContent xmlns:mc="http://schemas.openxmlformats.org/markup-compatibility/2006">
      <mc:Choice Requires="x14">
        <oleObject progId="Equation.3" shapeId="1042" r:id="rId22">
          <objectPr defaultSize="0" autoPict="0" r:id="rId23">
            <anchor moveWithCells="1" siz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161925</xdr:colOff>
                <xdr:row>6</xdr:row>
                <xdr:rowOff>200025</xdr:rowOff>
              </to>
            </anchor>
          </objectPr>
        </oleObject>
      </mc:Choice>
      <mc:Fallback>
        <oleObject progId="Equation.3" shapeId="1042" r:id="rId22"/>
      </mc:Fallback>
    </mc:AlternateContent>
    <mc:AlternateContent xmlns:mc="http://schemas.openxmlformats.org/markup-compatibility/2006">
      <mc:Choice Requires="x14">
        <oleObject progId="Equation.3" shapeId="1041" r:id="rId24">
          <objectPr defaultSize="0" autoPict="0" r:id="rId25">
            <anchor moveWithCells="1" sizeWithCells="1">
              <from>
                <xdr:col>3</xdr:col>
                <xdr:colOff>0</xdr:colOff>
                <xdr:row>6</xdr:row>
                <xdr:rowOff>0</xdr:rowOff>
              </from>
              <to>
                <xdr:col>3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1041" r:id="rId24"/>
      </mc:Fallback>
    </mc:AlternateContent>
    <mc:AlternateContent xmlns:mc="http://schemas.openxmlformats.org/markup-compatibility/2006">
      <mc:Choice Requires="x14">
        <oleObject progId="Equation.3" shapeId="1040" r:id="rId26">
          <objectPr defaultSize="0" autoPict="0" r:id="rId27">
            <anchor moveWithCells="1" sizeWithCells="1">
              <from>
                <xdr:col>4</xdr:col>
                <xdr:colOff>0</xdr:colOff>
                <xdr:row>6</xdr:row>
                <xdr:rowOff>0</xdr:rowOff>
              </from>
              <to>
                <xdr:col>4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1040" r:id="rId26"/>
      </mc:Fallback>
    </mc:AlternateContent>
    <mc:AlternateContent xmlns:mc="http://schemas.openxmlformats.org/markup-compatibility/2006">
      <mc:Choice Requires="x14">
        <oleObject progId="Equation.3" shapeId="1039" r:id="rId28">
          <objectPr defaultSize="0" autoPict="0" r:id="rId29">
            <anchor moveWithCells="1" siz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1039" r:id="rId28"/>
      </mc:Fallback>
    </mc:AlternateContent>
    <mc:AlternateContent xmlns:mc="http://schemas.openxmlformats.org/markup-compatibility/2006">
      <mc:Choice Requires="x14">
        <oleObject progId="Equation.3" shapeId="1038" r:id="rId30">
          <objectPr defaultSize="0" autoPict="0" r:id="rId31">
            <anchor moveWithCells="1" siz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1038" r:id="rId30"/>
      </mc:Fallback>
    </mc:AlternateContent>
    <mc:AlternateContent xmlns:mc="http://schemas.openxmlformats.org/markup-compatibility/2006">
      <mc:Choice Requires="x14">
        <oleObject progId="Equation.3" shapeId="1037" r:id="rId32">
          <objectPr defaultSize="0" autoPict="0" r:id="rId33">
            <anchor moveWithCells="1" sizeWithCells="1">
              <from>
                <xdr:col>7</xdr:col>
                <xdr:colOff>0</xdr:colOff>
                <xdr:row>6</xdr:row>
                <xdr:rowOff>0</xdr:rowOff>
              </from>
              <to>
                <xdr:col>7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1037" r:id="rId32"/>
      </mc:Fallback>
    </mc:AlternateContent>
    <mc:AlternateContent xmlns:mc="http://schemas.openxmlformats.org/markup-compatibility/2006">
      <mc:Choice Requires="x14">
        <oleObject progId="Equation.3" shapeId="1036" r:id="rId34">
          <objectPr defaultSize="0" autoPict="0" r:id="rId35">
            <anchor moveWithCells="1" sizeWithCells="1">
              <from>
                <xdr:col>8</xdr:col>
                <xdr:colOff>0</xdr:colOff>
                <xdr:row>6</xdr:row>
                <xdr:rowOff>0</xdr:rowOff>
              </from>
              <to>
                <xdr:col>8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1036" r:id="rId34"/>
      </mc:Fallback>
    </mc:AlternateContent>
    <mc:AlternateContent xmlns:mc="http://schemas.openxmlformats.org/markup-compatibility/2006">
      <mc:Choice Requires="x14">
        <oleObject progId="Equation.3" shapeId="1035" r:id="rId36">
          <objectPr defaultSize="0" autoPict="0" r:id="rId37">
            <anchor moveWithCells="1" sizeWithCells="1">
              <from>
                <xdr:col>1</xdr:col>
                <xdr:colOff>0</xdr:colOff>
                <xdr:row>7</xdr:row>
                <xdr:rowOff>0</xdr:rowOff>
              </from>
              <to>
                <xdr:col>1</xdr:col>
                <xdr:colOff>200025</xdr:colOff>
                <xdr:row>7</xdr:row>
                <xdr:rowOff>200025</xdr:rowOff>
              </to>
            </anchor>
          </objectPr>
        </oleObject>
      </mc:Choice>
      <mc:Fallback>
        <oleObject progId="Equation.3" shapeId="1035" r:id="rId36"/>
      </mc:Fallback>
    </mc:AlternateContent>
    <mc:AlternateContent xmlns:mc="http://schemas.openxmlformats.org/markup-compatibility/2006">
      <mc:Choice Requires="x14">
        <oleObject progId="Equation.3" shapeId="1034" r:id="rId38">
          <objectPr defaultSize="0" autoPict="0" r:id="rId39">
            <anchor moveWithCells="1" sizeWithCells="1">
              <from>
                <xdr:col>1</xdr:col>
                <xdr:colOff>0</xdr:colOff>
                <xdr:row>8</xdr:row>
                <xdr:rowOff>0</xdr:rowOff>
              </from>
              <to>
                <xdr:col>1</xdr:col>
                <xdr:colOff>219075</xdr:colOff>
                <xdr:row>9</xdr:row>
                <xdr:rowOff>0</xdr:rowOff>
              </to>
            </anchor>
          </objectPr>
        </oleObject>
      </mc:Choice>
      <mc:Fallback>
        <oleObject progId="Equation.3" shapeId="1034" r:id="rId3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4"/>
  <sheetViews>
    <sheetView workbookViewId="0">
      <selection activeCell="B11" sqref="B11:F11"/>
    </sheetView>
  </sheetViews>
  <sheetFormatPr defaultRowHeight="15" x14ac:dyDescent="0.25"/>
  <sheetData>
    <row r="1" spans="1:18" ht="17.25" thickTop="1" thickBot="1" x14ac:dyDescent="0.3">
      <c r="A1" s="30"/>
      <c r="B1" s="31" t="s">
        <v>8</v>
      </c>
      <c r="C1" s="32" t="s">
        <v>9</v>
      </c>
      <c r="D1" s="32" t="s">
        <v>10</v>
      </c>
      <c r="E1" s="32" t="s">
        <v>11</v>
      </c>
      <c r="F1" s="33" t="s">
        <v>12</v>
      </c>
    </row>
    <row r="2" spans="1:18" ht="17.25" thickTop="1" thickBot="1" x14ac:dyDescent="0.3">
      <c r="A2" s="34"/>
      <c r="B2" s="35">
        <v>0.2</v>
      </c>
      <c r="C2" s="36">
        <v>0.25</v>
      </c>
      <c r="D2" s="36">
        <v>0.5</v>
      </c>
      <c r="E2" s="36">
        <v>0.3</v>
      </c>
      <c r="F2" s="37">
        <v>0.1</v>
      </c>
    </row>
    <row r="3" spans="1:18" ht="16.5" thickBot="1" x14ac:dyDescent="0.3">
      <c r="A3" s="38"/>
      <c r="B3" s="39">
        <v>0.2</v>
      </c>
      <c r="C3" s="40">
        <v>0.25</v>
      </c>
      <c r="D3" s="40">
        <v>0.1</v>
      </c>
      <c r="E3" s="40">
        <v>0.4</v>
      </c>
      <c r="F3" s="41">
        <v>0.2</v>
      </c>
    </row>
    <row r="4" spans="1:18" ht="16.5" thickBot="1" x14ac:dyDescent="0.3">
      <c r="A4" s="42"/>
      <c r="B4" s="43">
        <v>0.6</v>
      </c>
      <c r="C4" s="44">
        <v>0.5</v>
      </c>
      <c r="D4" s="44">
        <v>0.4</v>
      </c>
      <c r="E4" s="44">
        <v>0.3</v>
      </c>
      <c r="F4" s="45">
        <v>0.7</v>
      </c>
    </row>
    <row r="5" spans="1:18" ht="15.75" thickTop="1" x14ac:dyDescent="0.25">
      <c r="M5" t="s">
        <v>13</v>
      </c>
      <c r="R5" t="s">
        <v>14</v>
      </c>
    </row>
    <row r="6" spans="1:18" x14ac:dyDescent="0.25">
      <c r="N6">
        <v>459</v>
      </c>
      <c r="O6">
        <v>-211</v>
      </c>
      <c r="P6">
        <v>112</v>
      </c>
      <c r="R6">
        <v>16.2</v>
      </c>
    </row>
    <row r="7" spans="1:18" x14ac:dyDescent="0.25">
      <c r="A7" t="s">
        <v>1</v>
      </c>
      <c r="B7">
        <f>B2*$R$6+B3*$R$7+B4*$R$8</f>
        <v>21.84</v>
      </c>
      <c r="C7">
        <f t="shared" ref="C7:F7" si="0">C2*$R$6+C3*$R$7+C4*$R$8</f>
        <v>21.6</v>
      </c>
      <c r="D7">
        <f t="shared" si="0"/>
        <v>19.68</v>
      </c>
      <c r="E7">
        <f t="shared" si="0"/>
        <v>21.54</v>
      </c>
      <c r="F7">
        <f t="shared" si="0"/>
        <v>22.5</v>
      </c>
      <c r="N7">
        <v>-211</v>
      </c>
      <c r="O7">
        <v>312</v>
      </c>
      <c r="P7">
        <v>215</v>
      </c>
      <c r="R7">
        <v>24.6</v>
      </c>
    </row>
    <row r="8" spans="1:18" x14ac:dyDescent="0.25">
      <c r="B8">
        <f>SUMPRODUCT(B2:B4,$R$6:$R$8)</f>
        <v>21.84</v>
      </c>
      <c r="C8">
        <f t="shared" ref="C8:F8" si="1">SUMPRODUCT(C2:C4,$R$6:$R$8)</f>
        <v>21.6</v>
      </c>
      <c r="D8">
        <f t="shared" si="1"/>
        <v>19.68</v>
      </c>
      <c r="E8">
        <f t="shared" si="1"/>
        <v>21.54</v>
      </c>
      <c r="F8">
        <f t="shared" si="1"/>
        <v>22.5</v>
      </c>
      <c r="N8">
        <v>112</v>
      </c>
      <c r="O8">
        <v>215</v>
      </c>
      <c r="P8">
        <v>179</v>
      </c>
      <c r="R8">
        <v>22.8</v>
      </c>
    </row>
    <row r="10" spans="1:18" x14ac:dyDescent="0.25">
      <c r="A10" t="s">
        <v>5</v>
      </c>
      <c r="B10" s="47">
        <f>B2^2*$N$6+B3^2*$O$7+B4^2*$P$8+2*B2*B3*$O$6+2*B2*B4*$P$6+2*B3*B4*$P$7</f>
        <v>156.88</v>
      </c>
      <c r="C10">
        <f t="shared" ref="C10:F10" si="2">C2^2*$N$6+C3^2*$O$7+C4^2*$P$8+2*C2*C3*$O$6+2*C2*C4*$P$6+2*C3*C4*$P$7</f>
        <v>148.3125</v>
      </c>
      <c r="D10">
        <f t="shared" si="2"/>
        <v>187.41000000000003</v>
      </c>
      <c r="E10">
        <f t="shared" si="2"/>
        <v>128.46</v>
      </c>
      <c r="F10">
        <f t="shared" si="2"/>
        <v>172.22</v>
      </c>
    </row>
    <row r="11" spans="1:18" x14ac:dyDescent="0.25">
      <c r="A11" t="s">
        <v>7</v>
      </c>
      <c r="B11">
        <f>B10^0.5</f>
        <v>12.52517464948094</v>
      </c>
      <c r="C11">
        <f t="shared" ref="C11:F11" si="3">C10^0.5</f>
        <v>12.1783619588186</v>
      </c>
      <c r="D11">
        <f t="shared" si="3"/>
        <v>13.689777207829206</v>
      </c>
      <c r="E11">
        <f t="shared" si="3"/>
        <v>11.334019587066189</v>
      </c>
      <c r="F11">
        <f t="shared" si="3"/>
        <v>13.123261789661898</v>
      </c>
    </row>
    <row r="12" spans="1:18" x14ac:dyDescent="0.25">
      <c r="N12">
        <f t="array" ref="N12:P12">TRANSPOSE(L14:L16)</f>
        <v>0.2</v>
      </c>
      <c r="O12">
        <v>0.2</v>
      </c>
      <c r="P12">
        <v>0.6</v>
      </c>
    </row>
    <row r="13" spans="1:18" x14ac:dyDescent="0.25">
      <c r="L13" t="s">
        <v>16</v>
      </c>
      <c r="M13" t="s">
        <v>15</v>
      </c>
    </row>
    <row r="14" spans="1:18" x14ac:dyDescent="0.25">
      <c r="L14">
        <f>B2</f>
        <v>0.2</v>
      </c>
      <c r="N14">
        <f>N6</f>
        <v>459</v>
      </c>
      <c r="O14">
        <f t="shared" ref="O14:P14" si="4">O6</f>
        <v>-211</v>
      </c>
      <c r="P14">
        <f t="shared" si="4"/>
        <v>112</v>
      </c>
    </row>
    <row r="15" spans="1:18" x14ac:dyDescent="0.25">
      <c r="L15">
        <f t="shared" ref="L15:L16" si="5">B3</f>
        <v>0.2</v>
      </c>
      <c r="N15">
        <f t="shared" ref="N15:P15" si="6">N7</f>
        <v>-211</v>
      </c>
      <c r="O15">
        <f t="shared" si="6"/>
        <v>312</v>
      </c>
      <c r="P15">
        <f t="shared" si="6"/>
        <v>215</v>
      </c>
    </row>
    <row r="16" spans="1:18" x14ac:dyDescent="0.25">
      <c r="L16">
        <f t="shared" si="5"/>
        <v>0.6</v>
      </c>
      <c r="N16">
        <f t="shared" ref="N16:P16" si="7">N8</f>
        <v>112</v>
      </c>
      <c r="O16">
        <f t="shared" si="7"/>
        <v>215</v>
      </c>
      <c r="P16">
        <f t="shared" si="7"/>
        <v>179</v>
      </c>
    </row>
    <row r="18" spans="11:16" x14ac:dyDescent="0.25">
      <c r="N18">
        <f>$L14*N14*N$12</f>
        <v>18.360000000000003</v>
      </c>
      <c r="O18">
        <f t="shared" ref="O18:P18" si="8">$L14*O14*O$12</f>
        <v>-8.4400000000000013</v>
      </c>
      <c r="P18">
        <f t="shared" si="8"/>
        <v>13.440000000000001</v>
      </c>
    </row>
    <row r="19" spans="11:16" x14ac:dyDescent="0.25">
      <c r="N19">
        <f t="shared" ref="N19:P19" si="9">$L15*N15*N$12</f>
        <v>-8.4400000000000013</v>
      </c>
      <c r="O19">
        <f t="shared" si="9"/>
        <v>12.480000000000002</v>
      </c>
      <c r="P19">
        <f t="shared" si="9"/>
        <v>25.8</v>
      </c>
    </row>
    <row r="20" spans="11:16" x14ac:dyDescent="0.25">
      <c r="N20">
        <f t="shared" ref="N20:P20" si="10">$L16*N16*N$12</f>
        <v>13.440000000000001</v>
      </c>
      <c r="O20">
        <f t="shared" si="10"/>
        <v>25.8</v>
      </c>
      <c r="P20">
        <f t="shared" si="10"/>
        <v>64.44</v>
      </c>
    </row>
    <row r="22" spans="11:16" x14ac:dyDescent="0.25">
      <c r="K22" t="s">
        <v>18</v>
      </c>
      <c r="M22" s="47" t="s">
        <v>17</v>
      </c>
      <c r="N22" s="47">
        <f>SUM(N18:P20)</f>
        <v>156.88</v>
      </c>
    </row>
    <row r="26" spans="11:16" x14ac:dyDescent="0.25">
      <c r="K26" t="s">
        <v>19</v>
      </c>
    </row>
    <row r="27" spans="11:16" x14ac:dyDescent="0.25">
      <c r="K27" t="s">
        <v>20</v>
      </c>
    </row>
    <row r="30" spans="11:16" x14ac:dyDescent="0.25">
      <c r="K30" t="s">
        <v>21</v>
      </c>
      <c r="L30">
        <f t="array" ref="L30:L32">MMULT(N14:P16,L14:L16)</f>
        <v>116.80000000000001</v>
      </c>
    </row>
    <row r="31" spans="11:16" x14ac:dyDescent="0.25">
      <c r="L31">
        <v>149.19999999999999</v>
      </c>
    </row>
    <row r="32" spans="11:16" x14ac:dyDescent="0.25">
      <c r="L32">
        <v>172.8</v>
      </c>
    </row>
    <row r="34" spans="11:12" x14ac:dyDescent="0.25">
      <c r="K34" t="s">
        <v>22</v>
      </c>
      <c r="L34" s="47">
        <f t="array" ref="L34">MMULT(N12:P12,L30:L32)</f>
        <v>156.88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52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523875</xdr:colOff>
                <xdr:row>1</xdr:row>
                <xdr:rowOff>47625</xdr:rowOff>
              </to>
            </anchor>
          </objectPr>
        </oleObject>
      </mc:Choice>
      <mc:Fallback>
        <oleObject progId="Equation.3" shapeId="2052" r:id="rId3"/>
      </mc:Fallback>
    </mc:AlternateContent>
    <mc:AlternateContent xmlns:mc="http://schemas.openxmlformats.org/markup-compatibility/2006">
      <mc:Choice Requires="x14">
        <oleObject progId="Equation.3" shapeId="2051" r:id="rId5">
          <objectPr defaultSize="0" autoPict="0" r:id="rId6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47625</xdr:rowOff>
              </to>
            </anchor>
          </objectPr>
        </oleObject>
      </mc:Choice>
      <mc:Fallback>
        <oleObject progId="Equation.3" shapeId="2051" r:id="rId5"/>
      </mc:Fallback>
    </mc:AlternateContent>
    <mc:AlternateContent xmlns:mc="http://schemas.openxmlformats.org/markup-compatibility/2006">
      <mc:Choice Requires="x14">
        <oleObject progId="Equation.3" shapeId="2050" r:id="rId7">
          <objectPr defaultSize="0" autoPict="0" r:id="rId8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276225</xdr:colOff>
                <xdr:row>3</xdr:row>
                <xdr:rowOff>57150</xdr:rowOff>
              </to>
            </anchor>
          </objectPr>
        </oleObject>
      </mc:Choice>
      <mc:Fallback>
        <oleObject progId="Equation.3" shapeId="2050" r:id="rId7"/>
      </mc:Fallback>
    </mc:AlternateContent>
    <mc:AlternateContent xmlns:mc="http://schemas.openxmlformats.org/markup-compatibility/2006">
      <mc:Choice Requires="x14">
        <oleObject progId="Equation.3" shapeId="2049" r:id="rId9">
          <objectPr defaultSize="0" autoPict="0" r:id="rId10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276225</xdr:colOff>
                <xdr:row>4</xdr:row>
                <xdr:rowOff>57150</xdr:rowOff>
              </to>
            </anchor>
          </objectPr>
        </oleObject>
      </mc:Choice>
      <mc:Fallback>
        <oleObject progId="Equation.3" shapeId="2049" r:id="rId9"/>
      </mc:Fallback>
    </mc:AlternateContent>
    <mc:AlternateContent xmlns:mc="http://schemas.openxmlformats.org/markup-compatibility/2006">
      <mc:Choice Requires="x14">
        <oleObject progId="Equation.3" shapeId="2053" r:id="rId11">
          <objectPr defaultSize="0" autoPict="0" r:id="rId12">
            <anchor moveWithCells="1" sizeWithCells="1">
              <from>
                <xdr:col>7</xdr:col>
                <xdr:colOff>0</xdr:colOff>
                <xdr:row>0</xdr:row>
                <xdr:rowOff>0</xdr:rowOff>
              </from>
              <to>
                <xdr:col>10</xdr:col>
                <xdr:colOff>47625</xdr:colOff>
                <xdr:row>3</xdr:row>
                <xdr:rowOff>38100</xdr:rowOff>
              </to>
            </anchor>
          </objectPr>
        </oleObject>
      </mc:Choice>
      <mc:Fallback>
        <oleObject progId="Equation.3" shapeId="2053" r:id="rId11"/>
      </mc:Fallback>
    </mc:AlternateContent>
    <mc:AlternateContent xmlns:mc="http://schemas.openxmlformats.org/markup-compatibility/2006">
      <mc:Choice Requires="x14">
        <oleObject progId="Equation.3" shapeId="2054" r:id="rId13">
          <objectPr defaultSize="0" autoPict="0" r:id="rId14">
            <anchor moveWithCells="1" sizeWithCells="1">
              <from>
                <xdr:col>11</xdr:col>
                <xdr:colOff>0</xdr:colOff>
                <xdr:row>0</xdr:row>
                <xdr:rowOff>0</xdr:rowOff>
              </from>
              <to>
                <xdr:col>12</xdr:col>
                <xdr:colOff>238125</xdr:colOff>
                <xdr:row>3</xdr:row>
                <xdr:rowOff>38100</xdr:rowOff>
              </to>
            </anchor>
          </objectPr>
        </oleObject>
      </mc:Choice>
      <mc:Fallback>
        <oleObject progId="Equation.3" shapeId="2054" r:id="rId1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"/>
  <sheetViews>
    <sheetView topLeftCell="A7" zoomScale="175" zoomScaleNormal="175" workbookViewId="0">
      <selection activeCell="A11" sqref="A11:A21"/>
    </sheetView>
  </sheetViews>
  <sheetFormatPr defaultRowHeight="15" x14ac:dyDescent="0.25"/>
  <sheetData>
    <row r="1" spans="1:4" ht="33" thickTop="1" thickBot="1" x14ac:dyDescent="0.3">
      <c r="A1" s="48" t="s">
        <v>23</v>
      </c>
      <c r="B1" s="49" t="s">
        <v>24</v>
      </c>
      <c r="C1" s="50" t="s">
        <v>25</v>
      </c>
      <c r="D1" s="51" t="s">
        <v>26</v>
      </c>
    </row>
    <row r="2" spans="1:4" ht="17.25" thickTop="1" thickBot="1" x14ac:dyDescent="0.3">
      <c r="A2" s="52"/>
      <c r="B2" s="53"/>
      <c r="C2" s="54"/>
      <c r="D2" s="55"/>
    </row>
    <row r="3" spans="1:4" ht="17.25" thickTop="1" thickBot="1" x14ac:dyDescent="0.3">
      <c r="A3" s="30"/>
      <c r="B3" s="56">
        <v>0.15</v>
      </c>
      <c r="C3" s="57">
        <v>0.28000000000000003</v>
      </c>
      <c r="D3" s="58">
        <v>0.6</v>
      </c>
    </row>
    <row r="4" spans="1:4" ht="16.5" thickBot="1" x14ac:dyDescent="0.3">
      <c r="A4" s="59"/>
      <c r="B4" s="60">
        <v>0.21</v>
      </c>
      <c r="C4" s="61">
        <v>0.42</v>
      </c>
      <c r="D4" s="62">
        <v>0.4</v>
      </c>
    </row>
    <row r="5" spans="1:4" ht="15.75" thickTop="1" x14ac:dyDescent="0.25"/>
    <row r="7" spans="1:4" x14ac:dyDescent="0.25">
      <c r="A7" t="s">
        <v>1</v>
      </c>
      <c r="B7">
        <f>SUMPRODUCT(B3:B4,D3:D4)</f>
        <v>0.17399999999999999</v>
      </c>
    </row>
    <row r="10" spans="1:4" x14ac:dyDescent="0.25">
      <c r="A10" t="s">
        <v>27</v>
      </c>
      <c r="B10" t="s">
        <v>5</v>
      </c>
      <c r="C10" t="s">
        <v>28</v>
      </c>
    </row>
    <row r="11" spans="1:4" x14ac:dyDescent="0.25">
      <c r="A11">
        <v>-1</v>
      </c>
      <c r="B11">
        <f>$D$3^2*$C$3^2+$D$4^2*$C$4^2+2*$D$3*$D$4*$C$3*$C$4*A11</f>
        <v>0</v>
      </c>
      <c r="C11">
        <f>B11^0.5</f>
        <v>0</v>
      </c>
    </row>
    <row r="12" spans="1:4" x14ac:dyDescent="0.25">
      <c r="A12">
        <v>-0.8</v>
      </c>
      <c r="B12">
        <f t="shared" ref="B12:B21" si="0">$D$3^2*$C$3^2+$D$4^2*$C$4^2+2*$D$3*$D$4*$C$3*$C$4*A12</f>
        <v>1.1289599999999997E-2</v>
      </c>
      <c r="C12">
        <f t="shared" ref="C12:C21" si="1">B12^0.5</f>
        <v>0.10625252938165754</v>
      </c>
    </row>
    <row r="13" spans="1:4" x14ac:dyDescent="0.25">
      <c r="A13">
        <v>-0.6</v>
      </c>
      <c r="B13">
        <f t="shared" si="0"/>
        <v>2.2579200000000001E-2</v>
      </c>
      <c r="C13">
        <f t="shared" si="1"/>
        <v>0.15026376808798586</v>
      </c>
    </row>
    <row r="14" spans="1:4" x14ac:dyDescent="0.25">
      <c r="A14">
        <v>-0.4</v>
      </c>
      <c r="B14">
        <f t="shared" si="0"/>
        <v>3.3868800000000004E-2</v>
      </c>
      <c r="C14">
        <f t="shared" si="1"/>
        <v>0.18403477932173581</v>
      </c>
    </row>
    <row r="15" spans="1:4" x14ac:dyDescent="0.25">
      <c r="A15">
        <v>-0.2</v>
      </c>
      <c r="B15">
        <f t="shared" si="0"/>
        <v>4.5158400000000001E-2</v>
      </c>
      <c r="C15">
        <f t="shared" si="1"/>
        <v>0.2125050587633151</v>
      </c>
    </row>
    <row r="16" spans="1:4" x14ac:dyDescent="0.25">
      <c r="A16">
        <v>0</v>
      </c>
      <c r="B16">
        <f t="shared" si="0"/>
        <v>5.6448000000000005E-2</v>
      </c>
      <c r="C16">
        <f t="shared" si="1"/>
        <v>0.23758787847867999</v>
      </c>
    </row>
    <row r="17" spans="1:3" x14ac:dyDescent="0.25">
      <c r="A17">
        <v>0.2</v>
      </c>
      <c r="B17">
        <f t="shared" si="0"/>
        <v>6.7737600000000009E-2</v>
      </c>
      <c r="C17">
        <f t="shared" si="1"/>
        <v>0.26026448086513843</v>
      </c>
    </row>
    <row r="18" spans="1:3" x14ac:dyDescent="0.25">
      <c r="A18">
        <v>0.4</v>
      </c>
      <c r="B18">
        <f t="shared" si="0"/>
        <v>7.9027200000000006E-2</v>
      </c>
      <c r="C18">
        <f t="shared" si="1"/>
        <v>0.28111776891544937</v>
      </c>
    </row>
    <row r="19" spans="1:3" x14ac:dyDescent="0.25">
      <c r="A19">
        <v>0.6</v>
      </c>
      <c r="B19">
        <f t="shared" si="0"/>
        <v>9.0316800000000003E-2</v>
      </c>
      <c r="C19">
        <f t="shared" si="1"/>
        <v>0.30052753617597172</v>
      </c>
    </row>
    <row r="20" spans="1:3" x14ac:dyDescent="0.25">
      <c r="A20">
        <v>0.8</v>
      </c>
      <c r="B20">
        <f t="shared" si="0"/>
        <v>0.10160640000000001</v>
      </c>
      <c r="C20">
        <f t="shared" si="1"/>
        <v>0.31875758814497268</v>
      </c>
    </row>
    <row r="21" spans="1:3" x14ac:dyDescent="0.25">
      <c r="A21">
        <v>1</v>
      </c>
      <c r="B21">
        <f t="shared" si="0"/>
        <v>0.11289600000000001</v>
      </c>
      <c r="C21">
        <f t="shared" si="1"/>
        <v>0.33600000000000002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8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228600</xdr:colOff>
                <xdr:row>2</xdr:row>
                <xdr:rowOff>47625</xdr:rowOff>
              </to>
            </anchor>
          </objectPr>
        </oleObject>
      </mc:Choice>
      <mc:Fallback>
        <oleObject progId="Equation.3" shapeId="3078" r:id="rId3"/>
      </mc:Fallback>
    </mc:AlternateContent>
    <mc:AlternateContent xmlns:mc="http://schemas.openxmlformats.org/markup-compatibility/2006">
      <mc:Choice Requires="x14">
        <oleObject progId="Equation.3" shapeId="3077" r:id="rId5">
          <objectPr defaultSize="0" autoPict="0" r:id="rId6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161925</xdr:colOff>
                <xdr:row>2</xdr:row>
                <xdr:rowOff>47625</xdr:rowOff>
              </to>
            </anchor>
          </objectPr>
        </oleObject>
      </mc:Choice>
      <mc:Fallback>
        <oleObject progId="Equation.3" shapeId="3077" r:id="rId5"/>
      </mc:Fallback>
    </mc:AlternateContent>
    <mc:AlternateContent xmlns:mc="http://schemas.openxmlformats.org/markup-compatibility/2006">
      <mc:Choice Requires="x14">
        <oleObject progId="Equation.3" shapeId="3076" r:id="rId7">
          <objectPr defaultSize="0" autoPict="0" r:id="rId8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2</xdr:row>
                <xdr:rowOff>19050</xdr:rowOff>
              </to>
            </anchor>
          </objectPr>
        </oleObject>
      </mc:Choice>
      <mc:Fallback>
        <oleObject progId="Equation.3" shapeId="3076" r:id="rId7"/>
      </mc:Fallback>
    </mc:AlternateContent>
    <mc:AlternateContent xmlns:mc="http://schemas.openxmlformats.org/markup-compatibility/2006">
      <mc:Choice Requires="x14">
        <oleObject progId="Equation.3" shapeId="3075" r:id="rId9">
          <objectPr defaultSize="0" autoPict="0" r:id="rId10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219075</xdr:colOff>
                <xdr:row>2</xdr:row>
                <xdr:rowOff>47625</xdr:rowOff>
              </to>
            </anchor>
          </objectPr>
        </oleObject>
      </mc:Choice>
      <mc:Fallback>
        <oleObject progId="Equation.3" shapeId="3075" r:id="rId9"/>
      </mc:Fallback>
    </mc:AlternateContent>
    <mc:AlternateContent xmlns:mc="http://schemas.openxmlformats.org/markup-compatibility/2006">
      <mc:Choice Requires="x14">
        <oleObject progId="Equation.3" shapeId="3074" r:id="rId11">
          <objectPr defaultSize="0" autoPict="0" r:id="rId12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47625</xdr:rowOff>
              </to>
            </anchor>
          </objectPr>
        </oleObject>
      </mc:Choice>
      <mc:Fallback>
        <oleObject progId="Equation.3" shapeId="3074" r:id="rId11"/>
      </mc:Fallback>
    </mc:AlternateContent>
    <mc:AlternateContent xmlns:mc="http://schemas.openxmlformats.org/markup-compatibility/2006">
      <mc:Choice Requires="x14">
        <oleObject progId="Equation.3" shapeId="3073" r:id="rId13">
          <objectPr defaultSize="0" autoPict="0" r:id="rId14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266700</xdr:colOff>
                <xdr:row>4</xdr:row>
                <xdr:rowOff>57150</xdr:rowOff>
              </to>
            </anchor>
          </objectPr>
        </oleObject>
      </mc:Choice>
      <mc:Fallback>
        <oleObject progId="Equation.3" shapeId="3073" r:id="rId1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L18" sqref="L18"/>
    </sheetView>
  </sheetViews>
  <sheetFormatPr defaultRowHeight="15" x14ac:dyDescent="0.25"/>
  <sheetData>
    <row r="1" spans="1:18" ht="17.25" thickTop="1" thickBot="1" x14ac:dyDescent="0.3">
      <c r="A1" s="63" t="s">
        <v>23</v>
      </c>
      <c r="B1" s="64" t="s">
        <v>29</v>
      </c>
      <c r="C1" s="65" t="s">
        <v>25</v>
      </c>
      <c r="D1" s="66" t="s">
        <v>26</v>
      </c>
    </row>
    <row r="2" spans="1:18" ht="20.25" thickTop="1" thickBot="1" x14ac:dyDescent="0.3">
      <c r="A2" s="67"/>
      <c r="B2" s="68"/>
      <c r="C2" s="69"/>
      <c r="D2" s="70"/>
    </row>
    <row r="3" spans="1:18" ht="17.25" thickTop="1" thickBot="1" x14ac:dyDescent="0.3">
      <c r="A3" s="71"/>
      <c r="B3" s="56">
        <v>0.13</v>
      </c>
      <c r="C3" s="57">
        <v>0.28000000000000003</v>
      </c>
      <c r="D3" s="58">
        <v>0.2</v>
      </c>
    </row>
    <row r="4" spans="1:18" ht="16.5" thickBot="1" x14ac:dyDescent="0.3">
      <c r="A4" s="59"/>
      <c r="B4" s="60">
        <v>0.25</v>
      </c>
      <c r="C4" s="61">
        <v>0.42</v>
      </c>
      <c r="D4" s="62">
        <v>0.4</v>
      </c>
    </row>
    <row r="5" spans="1:18" ht="17.25" thickTop="1" thickBot="1" x14ac:dyDescent="0.3">
      <c r="A5" s="42"/>
      <c r="B5" s="60">
        <v>0.21</v>
      </c>
      <c r="C5" s="61">
        <v>0.35</v>
      </c>
      <c r="D5" s="62">
        <v>0.1</v>
      </c>
      <c r="M5" t="s">
        <v>31</v>
      </c>
      <c r="N5">
        <f t="array" ref="N5:R5">TRANSPOSE(L7:L11)</f>
        <v>0.28000000000000003</v>
      </c>
      <c r="O5">
        <v>0.42</v>
      </c>
      <c r="P5">
        <v>0.35</v>
      </c>
      <c r="Q5">
        <v>0.48</v>
      </c>
      <c r="R5">
        <v>0.39</v>
      </c>
    </row>
    <row r="6" spans="1:18" ht="17.25" thickTop="1" thickBot="1" x14ac:dyDescent="0.3">
      <c r="A6" s="42"/>
      <c r="B6" s="60">
        <v>0.41</v>
      </c>
      <c r="C6" s="61">
        <v>0.48</v>
      </c>
      <c r="D6" s="62">
        <v>0.2</v>
      </c>
      <c r="L6" t="s">
        <v>31</v>
      </c>
      <c r="N6" t="s">
        <v>30</v>
      </c>
    </row>
    <row r="7" spans="1:18" ht="17.25" thickTop="1" thickBot="1" x14ac:dyDescent="0.3">
      <c r="A7" s="42"/>
      <c r="B7" s="60">
        <v>0.3</v>
      </c>
      <c r="C7" s="61">
        <v>0.39</v>
      </c>
      <c r="D7" s="62">
        <v>0.1</v>
      </c>
      <c r="L7">
        <f>C3</f>
        <v>0.28000000000000003</v>
      </c>
      <c r="N7" s="46">
        <v>1</v>
      </c>
      <c r="O7" s="46">
        <v>0.3</v>
      </c>
      <c r="P7" s="46">
        <v>0.41</v>
      </c>
      <c r="Q7" s="46">
        <v>-0.23</v>
      </c>
      <c r="R7" s="46">
        <v>0.13</v>
      </c>
    </row>
    <row r="8" spans="1:18" ht="15.75" thickTop="1" x14ac:dyDescent="0.25">
      <c r="L8">
        <f t="shared" ref="L8:L11" si="0">C4</f>
        <v>0.42</v>
      </c>
      <c r="N8" s="46">
        <f t="array" ref="N8:N11">TRANSPOSE(O7:R7)</f>
        <v>0.3</v>
      </c>
      <c r="O8" s="46">
        <v>1</v>
      </c>
      <c r="P8" s="46">
        <v>0.25</v>
      </c>
      <c r="Q8" s="46">
        <v>-0.09</v>
      </c>
      <c r="R8" s="46">
        <v>0</v>
      </c>
    </row>
    <row r="9" spans="1:18" x14ac:dyDescent="0.25">
      <c r="L9">
        <f t="shared" si="0"/>
        <v>0.35</v>
      </c>
      <c r="N9" s="46">
        <v>0.41</v>
      </c>
      <c r="O9" s="46">
        <f t="array" ref="O9:O11">TRANSPOSE(P8:R8)</f>
        <v>0.25</v>
      </c>
      <c r="P9" s="46">
        <v>1</v>
      </c>
      <c r="Q9" s="46">
        <v>-0.22</v>
      </c>
      <c r="R9" s="46">
        <v>0.31</v>
      </c>
    </row>
    <row r="10" spans="1:18" x14ac:dyDescent="0.25">
      <c r="A10" t="s">
        <v>1</v>
      </c>
      <c r="B10">
        <f>SUMPRODUCT(B3:B7,D3:D7)</f>
        <v>0.25900000000000001</v>
      </c>
      <c r="L10">
        <f t="shared" si="0"/>
        <v>0.48</v>
      </c>
      <c r="N10" s="46">
        <v>-0.23</v>
      </c>
      <c r="O10" s="46">
        <v>-0.09</v>
      </c>
      <c r="P10" s="46">
        <f t="array" ref="P10:P11">TRANSPOSE(Q9:R9)</f>
        <v>-0.22</v>
      </c>
      <c r="Q10" s="46">
        <v>1</v>
      </c>
      <c r="R10" s="46">
        <v>0.14000000000000001</v>
      </c>
    </row>
    <row r="11" spans="1:18" x14ac:dyDescent="0.25">
      <c r="L11">
        <f t="shared" si="0"/>
        <v>0.39</v>
      </c>
      <c r="N11" s="46">
        <v>0.13</v>
      </c>
      <c r="O11" s="46">
        <v>0</v>
      </c>
      <c r="P11" s="46">
        <v>0.31</v>
      </c>
      <c r="Q11" s="46">
        <f>R10</f>
        <v>0.14000000000000001</v>
      </c>
      <c r="R11" s="46">
        <v>1</v>
      </c>
    </row>
    <row r="13" spans="1:18" x14ac:dyDescent="0.25">
      <c r="A13" s="47" t="s">
        <v>5</v>
      </c>
      <c r="B13" s="47">
        <f>D3^2*N15+D4^2*O16+D5^2*P17+D6^2*Q18+D7^2*R19+2*D3*D4*O15+2*D3*D5*P15+2*D3*D6*Q15+2*D3*D7*R15+2*D4*D5*P16+2*D4*D6*Q16+2*D4*D7*R16+2*D5*D6*Q17+2*D5*D7*R17+2*D6*D7*R18</f>
        <v>4.9122060000000002E-2</v>
      </c>
      <c r="N13">
        <f t="array" ref="N13:R13">TRANSPOSE(L15:L19)</f>
        <v>0.2</v>
      </c>
      <c r="O13">
        <v>0.4</v>
      </c>
      <c r="P13">
        <v>0.1</v>
      </c>
      <c r="Q13">
        <v>0.2</v>
      </c>
      <c r="R13">
        <v>0.1</v>
      </c>
    </row>
    <row r="14" spans="1:18" x14ac:dyDescent="0.25">
      <c r="M14" t="s">
        <v>13</v>
      </c>
    </row>
    <row r="15" spans="1:18" x14ac:dyDescent="0.25">
      <c r="L15">
        <f>D3</f>
        <v>0.2</v>
      </c>
      <c r="N15">
        <f>$L7*N7*N$5</f>
        <v>7.8400000000000011E-2</v>
      </c>
      <c r="O15">
        <f t="shared" ref="O15:R15" si="1">$L7*O7*O$5</f>
        <v>3.5279999999999999E-2</v>
      </c>
      <c r="P15">
        <f t="shared" si="1"/>
        <v>4.018E-2</v>
      </c>
      <c r="Q15">
        <f t="shared" si="1"/>
        <v>-3.0912000000000005E-2</v>
      </c>
      <c r="R15">
        <f t="shared" si="1"/>
        <v>1.4196000000000002E-2</v>
      </c>
    </row>
    <row r="16" spans="1:18" x14ac:dyDescent="0.25">
      <c r="L16">
        <f t="shared" ref="L16:L19" si="2">D4</f>
        <v>0.4</v>
      </c>
      <c r="N16">
        <f t="shared" ref="N16:R16" si="3">$L8*N8*N$5</f>
        <v>3.5280000000000006E-2</v>
      </c>
      <c r="O16">
        <f t="shared" si="3"/>
        <v>0.17639999999999997</v>
      </c>
      <c r="P16">
        <f t="shared" si="3"/>
        <v>3.6749999999999998E-2</v>
      </c>
      <c r="Q16">
        <f t="shared" si="3"/>
        <v>-1.8144E-2</v>
      </c>
      <c r="R16">
        <f t="shared" si="3"/>
        <v>0</v>
      </c>
    </row>
    <row r="17" spans="12:18" x14ac:dyDescent="0.25">
      <c r="L17">
        <f t="shared" si="2"/>
        <v>0.1</v>
      </c>
      <c r="N17">
        <f t="shared" ref="N17:R17" si="4">$L9*N9*N$5</f>
        <v>4.018E-2</v>
      </c>
      <c r="O17">
        <f t="shared" si="4"/>
        <v>3.6749999999999998E-2</v>
      </c>
      <c r="P17">
        <f t="shared" si="4"/>
        <v>0.12249999999999998</v>
      </c>
      <c r="Q17">
        <f t="shared" si="4"/>
        <v>-3.696E-2</v>
      </c>
      <c r="R17">
        <f t="shared" si="4"/>
        <v>4.2314999999999998E-2</v>
      </c>
    </row>
    <row r="18" spans="12:18" x14ac:dyDescent="0.25">
      <c r="L18">
        <f t="shared" si="2"/>
        <v>0.2</v>
      </c>
      <c r="N18">
        <f t="shared" ref="N18:R18" si="5">$L10*N10*N$5</f>
        <v>-3.0912000000000002E-2</v>
      </c>
      <c r="O18">
        <f t="shared" si="5"/>
        <v>-1.8143999999999997E-2</v>
      </c>
      <c r="P18">
        <f t="shared" si="5"/>
        <v>-3.696E-2</v>
      </c>
      <c r="Q18">
        <f t="shared" si="5"/>
        <v>0.23039999999999999</v>
      </c>
      <c r="R18">
        <f t="shared" si="5"/>
        <v>2.6208000000000006E-2</v>
      </c>
    </row>
    <row r="19" spans="12:18" x14ac:dyDescent="0.25">
      <c r="L19">
        <f t="shared" si="2"/>
        <v>0.1</v>
      </c>
      <c r="N19">
        <f t="shared" ref="N19:R19" si="6">$L11*N11*N$5</f>
        <v>1.4196000000000002E-2</v>
      </c>
      <c r="O19">
        <f t="shared" si="6"/>
        <v>0</v>
      </c>
      <c r="P19">
        <f t="shared" si="6"/>
        <v>4.2314999999999998E-2</v>
      </c>
      <c r="Q19">
        <f t="shared" si="6"/>
        <v>2.6208000000000002E-2</v>
      </c>
      <c r="R19">
        <f t="shared" si="6"/>
        <v>0.15210000000000001</v>
      </c>
    </row>
    <row r="21" spans="12:18" x14ac:dyDescent="0.25">
      <c r="N21">
        <f>$L15*N15*N$13</f>
        <v>3.1360000000000008E-3</v>
      </c>
      <c r="O21">
        <f t="shared" ref="O21:R21" si="7">$L15*O15*O$13</f>
        <v>2.8224000000000001E-3</v>
      </c>
      <c r="P21">
        <f t="shared" si="7"/>
        <v>8.0360000000000002E-4</v>
      </c>
      <c r="Q21">
        <f t="shared" si="7"/>
        <v>-1.2364800000000003E-3</v>
      </c>
      <c r="R21">
        <f t="shared" si="7"/>
        <v>2.8392000000000006E-4</v>
      </c>
    </row>
    <row r="22" spans="12:18" x14ac:dyDescent="0.25">
      <c r="N22">
        <f t="shared" ref="N22:R22" si="8">$L16*N16*N$13</f>
        <v>2.8224000000000009E-3</v>
      </c>
      <c r="O22">
        <f t="shared" si="8"/>
        <v>2.8223999999999999E-2</v>
      </c>
      <c r="P22">
        <f t="shared" si="8"/>
        <v>1.47E-3</v>
      </c>
      <c r="Q22">
        <f t="shared" si="8"/>
        <v>-1.4515200000000002E-3</v>
      </c>
      <c r="R22">
        <f t="shared" si="8"/>
        <v>0</v>
      </c>
    </row>
    <row r="23" spans="12:18" x14ac:dyDescent="0.25">
      <c r="N23">
        <f t="shared" ref="N23:R23" si="9">$L17*N17*N$13</f>
        <v>8.0360000000000002E-4</v>
      </c>
      <c r="O23">
        <f t="shared" si="9"/>
        <v>1.47E-3</v>
      </c>
      <c r="P23">
        <f t="shared" si="9"/>
        <v>1.225E-3</v>
      </c>
      <c r="Q23">
        <f t="shared" si="9"/>
        <v>-7.3920000000000008E-4</v>
      </c>
      <c r="R23">
        <f t="shared" si="9"/>
        <v>4.2315000000000001E-4</v>
      </c>
    </row>
    <row r="24" spans="12:18" x14ac:dyDescent="0.25">
      <c r="N24">
        <f t="shared" ref="N24:R24" si="10">$L18*N18*N$13</f>
        <v>-1.2364800000000003E-3</v>
      </c>
      <c r="O24">
        <f t="shared" si="10"/>
        <v>-1.45152E-3</v>
      </c>
      <c r="P24">
        <f t="shared" si="10"/>
        <v>-7.3920000000000008E-4</v>
      </c>
      <c r="Q24">
        <f t="shared" si="10"/>
        <v>9.2160000000000002E-3</v>
      </c>
      <c r="R24">
        <f t="shared" si="10"/>
        <v>5.2416000000000019E-4</v>
      </c>
    </row>
    <row r="25" spans="12:18" x14ac:dyDescent="0.25">
      <c r="N25">
        <f t="shared" ref="N25:R25" si="11">$L19*N19*N$13</f>
        <v>2.8392000000000006E-4</v>
      </c>
      <c r="O25">
        <f t="shared" si="11"/>
        <v>0</v>
      </c>
      <c r="P25">
        <f t="shared" si="11"/>
        <v>4.2315000000000001E-4</v>
      </c>
      <c r="Q25">
        <f t="shared" si="11"/>
        <v>5.2416000000000008E-4</v>
      </c>
      <c r="R25">
        <f t="shared" si="11"/>
        <v>1.5210000000000002E-3</v>
      </c>
    </row>
    <row r="28" spans="12:18" x14ac:dyDescent="0.25">
      <c r="M28" s="47" t="s">
        <v>5</v>
      </c>
      <c r="N28" s="47">
        <f>SUM(N21:R25)</f>
        <v>4.9122060000000002E-2</v>
      </c>
    </row>
    <row r="32" spans="12:18" x14ac:dyDescent="0.25">
      <c r="M32" t="s">
        <v>21</v>
      </c>
    </row>
    <row r="33" spans="13:13" x14ac:dyDescent="0.25">
      <c r="M33">
        <f t="array" ref="M33:M37">MMULT(N15:R19,L15:L19)</f>
        <v>2.9047199999999999E-2</v>
      </c>
    </row>
    <row r="34" spans="13:13" x14ac:dyDescent="0.25">
      <c r="M34">
        <v>7.7662200000000001E-2</v>
      </c>
    </row>
    <row r="35" spans="13:13" x14ac:dyDescent="0.25">
      <c r="M35">
        <v>3.18255E-2</v>
      </c>
    </row>
    <row r="36" spans="13:13" x14ac:dyDescent="0.25">
      <c r="M36">
        <v>3.1564800000000004E-2</v>
      </c>
    </row>
    <row r="37" spans="13:13" x14ac:dyDescent="0.25">
      <c r="M37">
        <v>2.7522300000000003E-2</v>
      </c>
    </row>
    <row r="39" spans="13:13" x14ac:dyDescent="0.25">
      <c r="M39" t="s">
        <v>32</v>
      </c>
    </row>
    <row r="40" spans="13:13" x14ac:dyDescent="0.25">
      <c r="M40" s="47">
        <f t="array" ref="M40">MMULT(N13:R13,M33:M37)</f>
        <v>4.9122060000000002E-2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105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228600</xdr:colOff>
                <xdr:row>2</xdr:row>
                <xdr:rowOff>9525</xdr:rowOff>
              </to>
            </anchor>
          </objectPr>
        </oleObject>
      </mc:Choice>
      <mc:Fallback>
        <oleObject progId="Equation.3" shapeId="4105" r:id="rId3"/>
      </mc:Fallback>
    </mc:AlternateContent>
    <mc:AlternateContent xmlns:mc="http://schemas.openxmlformats.org/markup-compatibility/2006">
      <mc:Choice Requires="x14">
        <oleObject progId="Equation.3" shapeId="4104" r:id="rId5">
          <objectPr defaultSize="0" autoPict="0" r:id="rId6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161925</xdr:colOff>
                <xdr:row>2</xdr:row>
                <xdr:rowOff>9525</xdr:rowOff>
              </to>
            </anchor>
          </objectPr>
        </oleObject>
      </mc:Choice>
      <mc:Fallback>
        <oleObject progId="Equation.3" shapeId="4104" r:id="rId5"/>
      </mc:Fallback>
    </mc:AlternateContent>
    <mc:AlternateContent xmlns:mc="http://schemas.openxmlformats.org/markup-compatibility/2006">
      <mc:Choice Requires="x14">
        <oleObject progId="Equation.3" shapeId="4103" r:id="rId7">
          <objectPr defaultSize="0" autoPict="0" r:id="rId8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1</xdr:row>
                <xdr:rowOff>238125</xdr:rowOff>
              </to>
            </anchor>
          </objectPr>
        </oleObject>
      </mc:Choice>
      <mc:Fallback>
        <oleObject progId="Equation.3" shapeId="4103" r:id="rId7"/>
      </mc:Fallback>
    </mc:AlternateContent>
    <mc:AlternateContent xmlns:mc="http://schemas.openxmlformats.org/markup-compatibility/2006">
      <mc:Choice Requires="x14">
        <oleObject progId="Equation.3" shapeId="4102" r:id="rId9">
          <objectPr defaultSize="0" autoPict="0" r:id="rId10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219075</xdr:colOff>
                <xdr:row>2</xdr:row>
                <xdr:rowOff>9525</xdr:rowOff>
              </to>
            </anchor>
          </objectPr>
        </oleObject>
      </mc:Choice>
      <mc:Fallback>
        <oleObject progId="Equation.3" shapeId="4102" r:id="rId9"/>
      </mc:Fallback>
    </mc:AlternateContent>
    <mc:AlternateContent xmlns:mc="http://schemas.openxmlformats.org/markup-compatibility/2006">
      <mc:Choice Requires="x14">
        <oleObject progId="Equation.3" shapeId="4101" r:id="rId11">
          <objectPr defaultSize="0" autoPict="0" r:id="rId12">
            <anchor moveWithCells="1" sizeWithCells="1">
              <from>
                <xdr:col>0</xdr:col>
                <xdr:colOff>104775</xdr:colOff>
                <xdr:row>1</xdr:row>
                <xdr:rowOff>247650</xdr:rowOff>
              </from>
              <to>
                <xdr:col>0</xdr:col>
                <xdr:colOff>361950</xdr:colOff>
                <xdr:row>3</xdr:row>
                <xdr:rowOff>38100</xdr:rowOff>
              </to>
            </anchor>
          </objectPr>
        </oleObject>
      </mc:Choice>
      <mc:Fallback>
        <oleObject progId="Equation.3" shapeId="4101" r:id="rId11"/>
      </mc:Fallback>
    </mc:AlternateContent>
    <mc:AlternateContent xmlns:mc="http://schemas.openxmlformats.org/markup-compatibility/2006">
      <mc:Choice Requires="x14">
        <oleObject progId="Equation.3" shapeId="4100" r:id="rId13">
          <objectPr defaultSize="0" autoPict="0" r:id="rId14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266700</xdr:colOff>
                <xdr:row>4</xdr:row>
                <xdr:rowOff>57150</xdr:rowOff>
              </to>
            </anchor>
          </objectPr>
        </oleObject>
      </mc:Choice>
      <mc:Fallback>
        <oleObject progId="Equation.3" shapeId="4100" r:id="rId13"/>
      </mc:Fallback>
    </mc:AlternateContent>
    <mc:AlternateContent xmlns:mc="http://schemas.openxmlformats.org/markup-compatibility/2006">
      <mc:Choice Requires="x14">
        <oleObject progId="Equation.3" shapeId="4099" r:id="rId15">
          <objectPr defaultSize="0" autoPict="0" r:id="rId16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266700</xdr:colOff>
                <xdr:row>5</xdr:row>
                <xdr:rowOff>47625</xdr:rowOff>
              </to>
            </anchor>
          </objectPr>
        </oleObject>
      </mc:Choice>
      <mc:Fallback>
        <oleObject progId="Equation.3" shapeId="4099" r:id="rId15"/>
      </mc:Fallback>
    </mc:AlternateContent>
    <mc:AlternateContent xmlns:mc="http://schemas.openxmlformats.org/markup-compatibility/2006">
      <mc:Choice Requires="x14">
        <oleObject progId="Equation.3" shapeId="4098" r:id="rId17">
          <objectPr defaultSize="0" autoPict="0" r:id="rId18">
            <anchor moveWithCells="1" siz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266700</xdr:colOff>
                <xdr:row>6</xdr:row>
                <xdr:rowOff>47625</xdr:rowOff>
              </to>
            </anchor>
          </objectPr>
        </oleObject>
      </mc:Choice>
      <mc:Fallback>
        <oleObject progId="Equation.3" shapeId="4098" r:id="rId17"/>
      </mc:Fallback>
    </mc:AlternateContent>
    <mc:AlternateContent xmlns:mc="http://schemas.openxmlformats.org/markup-compatibility/2006">
      <mc:Choice Requires="x14">
        <oleObject progId="Equation.3" shapeId="4097" r:id="rId19">
          <objectPr defaultSize="0" autoPict="0" r:id="rId20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266700</xdr:colOff>
                <xdr:row>7</xdr:row>
                <xdr:rowOff>47625</xdr:rowOff>
              </to>
            </anchor>
          </objectPr>
        </oleObject>
      </mc:Choice>
      <mc:Fallback>
        <oleObject progId="Equation.3" shapeId="4097" r:id="rId19"/>
      </mc:Fallback>
    </mc:AlternateContent>
    <mc:AlternateContent xmlns:mc="http://schemas.openxmlformats.org/markup-compatibility/2006">
      <mc:Choice Requires="x14">
        <oleObject progId="Equation.3" shapeId="4106" r:id="rId21">
          <objectPr defaultSize="0" autoPict="0" r:id="rId22">
            <anchor moveWithCells="1" sizeWithCells="1">
              <from>
                <xdr:col>6</xdr:col>
                <xdr:colOff>0</xdr:colOff>
                <xdr:row>0</xdr:row>
                <xdr:rowOff>0</xdr:rowOff>
              </from>
              <to>
                <xdr:col>11</xdr:col>
                <xdr:colOff>28575</xdr:colOff>
                <xdr:row>5</xdr:row>
                <xdr:rowOff>180975</xdr:rowOff>
              </to>
            </anchor>
          </objectPr>
        </oleObject>
      </mc:Choice>
      <mc:Fallback>
        <oleObject progId="Equation.3" shapeId="4106" r:id="rId2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Ex01</vt:lpstr>
      <vt:lpstr>Ex02</vt:lpstr>
      <vt:lpstr>Ex03</vt:lpstr>
      <vt:lpstr>Ex04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2019-03-05T17:19:23Z</dcterms:created>
  <dcterms:modified xsi:type="dcterms:W3CDTF">2019-03-05T18:31:13Z</dcterms:modified>
</cp:coreProperties>
</file>