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2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drawings/drawing3.xml" ContentType="application/vnd.openxmlformats-officedocument.drawing+xml"/>
  <Override PartName="/xl/embeddings/oleObject19.bin" ContentType="application/vnd.openxmlformats-officedocument.oleObject"/>
  <Override PartName="/xl/drawings/drawing4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5970\Desktop\Apot2019\"/>
    </mc:Choice>
  </mc:AlternateContent>
  <bookViews>
    <workbookView xWindow="0" yWindow="0" windowWidth="14370" windowHeight="7425" activeTab="3"/>
  </bookViews>
  <sheets>
    <sheet name="Ex01" sheetId="1" r:id="rId1"/>
    <sheet name="Ex02" sheetId="2" r:id="rId2"/>
    <sheet name="Ex03" sheetId="3" r:id="rId3"/>
    <sheet name="Ex0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" l="1"/>
  <c r="H6" i="4"/>
  <c r="G6" i="4"/>
  <c r="I19" i="3"/>
  <c r="I17" i="3"/>
  <c r="I16" i="3"/>
  <c r="I13" i="3"/>
  <c r="I12" i="3"/>
  <c r="I10" i="3"/>
  <c r="I9" i="3"/>
  <c r="P13" i="2"/>
  <c r="P12" i="2"/>
  <c r="P29" i="2"/>
  <c r="M30" i="2"/>
  <c r="M29" i="2"/>
  <c r="M27" i="2"/>
  <c r="M26" i="2"/>
  <c r="M25" i="2"/>
  <c r="M23" i="2"/>
  <c r="M21" i="2"/>
  <c r="M20" i="2"/>
  <c r="M17" i="2"/>
  <c r="M16" i="2"/>
  <c r="M13" i="2"/>
  <c r="M12" i="2"/>
  <c r="B28" i="1"/>
  <c r="B27" i="1"/>
  <c r="B25" i="1"/>
  <c r="B24" i="1"/>
  <c r="B20" i="1"/>
  <c r="B21" i="1"/>
  <c r="B19" i="1"/>
  <c r="B16" i="1"/>
  <c r="B17" i="1"/>
  <c r="B15" i="1"/>
  <c r="B11" i="1"/>
  <c r="B12" i="1"/>
  <c r="B10" i="1"/>
</calcChain>
</file>

<file path=xl/sharedStrings.xml><?xml version="1.0" encoding="utf-8"?>
<sst xmlns="http://schemas.openxmlformats.org/spreadsheetml/2006/main" count="87" uniqueCount="61">
  <si>
    <t>Security</t>
  </si>
  <si>
    <r>
      <t>W</t>
    </r>
    <r>
      <rPr>
        <vertAlign val="subscript"/>
        <sz val="12"/>
        <color theme="1"/>
        <rFont val="Times New Roman"/>
        <family val="1"/>
        <charset val="238"/>
      </rPr>
      <t>i</t>
    </r>
    <r>
      <rPr>
        <sz val="12"/>
        <color theme="1"/>
        <rFont val="Times New Roman"/>
        <family val="1"/>
        <charset val="238"/>
      </rPr>
      <t xml:space="preserve"> </t>
    </r>
  </si>
  <si>
    <t>S1</t>
  </si>
  <si>
    <t>S2</t>
  </si>
  <si>
    <t>S3</t>
  </si>
  <si>
    <t>= 1,20</t>
  </si>
  <si>
    <t>= 0,80</t>
  </si>
  <si>
    <t>beta_F1</t>
  </si>
  <si>
    <t>beta_F2</t>
  </si>
  <si>
    <t>sigma_F1</t>
  </si>
  <si>
    <t>Sigma_F2</t>
  </si>
  <si>
    <t>beta_i</t>
  </si>
  <si>
    <t>sigma_i^2</t>
  </si>
  <si>
    <t>sigma_i</t>
  </si>
  <si>
    <t>bpi</t>
  </si>
  <si>
    <t>bp1</t>
  </si>
  <si>
    <t>bp2</t>
  </si>
  <si>
    <t>var_p</t>
  </si>
  <si>
    <t>sigma_p</t>
  </si>
  <si>
    <t xml:space="preserve"> </t>
  </si>
  <si>
    <t xml:space="preserve">   </t>
  </si>
  <si>
    <t xml:space="preserve">, </t>
  </si>
  <si>
    <t xml:space="preserve">= 1,20, </t>
  </si>
  <si>
    <t xml:space="preserve">= 0,56, </t>
  </si>
  <si>
    <t xml:space="preserve">= 1,58 </t>
  </si>
  <si>
    <t>F1</t>
  </si>
  <si>
    <t>F2</t>
  </si>
  <si>
    <t>F3</t>
  </si>
  <si>
    <t>bx</t>
  </si>
  <si>
    <t>by</t>
  </si>
  <si>
    <t>y</t>
  </si>
  <si>
    <t>x</t>
  </si>
  <si>
    <t>E(ri)</t>
  </si>
  <si>
    <t>rf</t>
  </si>
  <si>
    <t>alfa</t>
  </si>
  <si>
    <t>sigma_Fi</t>
  </si>
  <si>
    <t>eps_i</t>
  </si>
  <si>
    <t>sigma_eps</t>
  </si>
  <si>
    <t>beta_Fi</t>
  </si>
  <si>
    <t>var_i</t>
  </si>
  <si>
    <t>Rp</t>
  </si>
  <si>
    <t>Var_p</t>
  </si>
  <si>
    <t>bp3</t>
  </si>
  <si>
    <t>Sigma_p</t>
  </si>
  <si>
    <t>rM</t>
  </si>
  <si>
    <t>sigma_M^2</t>
  </si>
  <si>
    <t>cov_F1,M</t>
  </si>
  <si>
    <t>cov_F2,M</t>
  </si>
  <si>
    <t>bA</t>
  </si>
  <si>
    <t>bB</t>
  </si>
  <si>
    <t>beta_F</t>
  </si>
  <si>
    <t>Xa</t>
  </si>
  <si>
    <t>Xb</t>
  </si>
  <si>
    <t>betaA</t>
  </si>
  <si>
    <t>betaB</t>
  </si>
  <si>
    <t>A</t>
  </si>
  <si>
    <t>B</t>
  </si>
  <si>
    <t>sigma_i or sigma_p is not possible to calculate, there is no var_epsilon</t>
  </si>
  <si>
    <t>CP</t>
  </si>
  <si>
    <t>wA</t>
  </si>
  <si>
    <t>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</si>
</sst>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9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10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wmf"/><Relationship Id="rId3" Type="http://schemas.openxmlformats.org/officeDocument/2006/relationships/image" Target="../media/image10.wmf"/><Relationship Id="rId7" Type="http://schemas.openxmlformats.org/officeDocument/2006/relationships/image" Target="../media/image14.wmf"/><Relationship Id="rId2" Type="http://schemas.openxmlformats.org/officeDocument/2006/relationships/image" Target="../media/image9.wmf"/><Relationship Id="rId1" Type="http://schemas.openxmlformats.org/officeDocument/2006/relationships/image" Target="../media/image8.wmf"/><Relationship Id="rId6" Type="http://schemas.openxmlformats.org/officeDocument/2006/relationships/image" Target="../media/image13.wmf"/><Relationship Id="rId11" Type="http://schemas.openxmlformats.org/officeDocument/2006/relationships/image" Target="../media/image18.wmf"/><Relationship Id="rId5" Type="http://schemas.openxmlformats.org/officeDocument/2006/relationships/image" Target="../media/image12.wmf"/><Relationship Id="rId10" Type="http://schemas.openxmlformats.org/officeDocument/2006/relationships/image" Target="../media/image17.wmf"/><Relationship Id="rId4" Type="http://schemas.openxmlformats.org/officeDocument/2006/relationships/image" Target="../media/image11.wmf"/><Relationship Id="rId9" Type="http://schemas.openxmlformats.org/officeDocument/2006/relationships/image" Target="../media/image16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w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wmf"/><Relationship Id="rId2" Type="http://schemas.openxmlformats.org/officeDocument/2006/relationships/image" Target="../media/image21.wmf"/><Relationship Id="rId1" Type="http://schemas.openxmlformats.org/officeDocument/2006/relationships/image" Target="../media/image20.wmf"/><Relationship Id="rId4" Type="http://schemas.openxmlformats.org/officeDocument/2006/relationships/image" Target="../media/image23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228600</xdr:colOff>
          <xdr:row>1</xdr:row>
          <xdr:rowOff>9525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238125</xdr:colOff>
          <xdr:row>1</xdr:row>
          <xdr:rowOff>9525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0</xdr:rowOff>
        </xdr:from>
        <xdr:to>
          <xdr:col>4</xdr:col>
          <xdr:colOff>238125</xdr:colOff>
          <xdr:row>0</xdr:row>
          <xdr:rowOff>228600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1</xdr:col>
          <xdr:colOff>238125</xdr:colOff>
          <xdr:row>5</xdr:row>
          <xdr:rowOff>57150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0</xdr:rowOff>
        </xdr:from>
        <xdr:to>
          <xdr:col>2</xdr:col>
          <xdr:colOff>257175</xdr:colOff>
          <xdr:row>5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4</xdr:row>
          <xdr:rowOff>0</xdr:rowOff>
        </xdr:from>
        <xdr:to>
          <xdr:col>4</xdr:col>
          <xdr:colOff>76200</xdr:colOff>
          <xdr:row>5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</xdr:row>
          <xdr:rowOff>0</xdr:rowOff>
        </xdr:from>
        <xdr:to>
          <xdr:col>5</xdr:col>
          <xdr:colOff>76200</xdr:colOff>
          <xdr:row>5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4</xdr:col>
          <xdr:colOff>104775</xdr:colOff>
          <xdr:row>2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0</xdr:rowOff>
        </xdr:from>
        <xdr:to>
          <xdr:col>2</xdr:col>
          <xdr:colOff>390525</xdr:colOff>
          <xdr:row>3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7</xdr:col>
          <xdr:colOff>66675</xdr:colOff>
          <xdr:row>4</xdr:row>
          <xdr:rowOff>38100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</xdr:row>
          <xdr:rowOff>0</xdr:rowOff>
        </xdr:from>
        <xdr:to>
          <xdr:col>0</xdr:col>
          <xdr:colOff>581025</xdr:colOff>
          <xdr:row>5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</xdr:row>
          <xdr:rowOff>0</xdr:rowOff>
        </xdr:from>
        <xdr:to>
          <xdr:col>0</xdr:col>
          <xdr:colOff>561975</xdr:colOff>
          <xdr:row>5</xdr:row>
          <xdr:rowOff>190500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</xdr:row>
          <xdr:rowOff>0</xdr:rowOff>
        </xdr:from>
        <xdr:to>
          <xdr:col>6</xdr:col>
          <xdr:colOff>142875</xdr:colOff>
          <xdr:row>7</xdr:row>
          <xdr:rowOff>57150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0</xdr:rowOff>
        </xdr:from>
        <xdr:to>
          <xdr:col>1</xdr:col>
          <xdr:colOff>66675</xdr:colOff>
          <xdr:row>8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</xdr:row>
          <xdr:rowOff>0</xdr:rowOff>
        </xdr:from>
        <xdr:to>
          <xdr:col>1</xdr:col>
          <xdr:colOff>123825</xdr:colOff>
          <xdr:row>9</xdr:row>
          <xdr:rowOff>28575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9</xdr:row>
          <xdr:rowOff>0</xdr:rowOff>
        </xdr:from>
        <xdr:to>
          <xdr:col>0</xdr:col>
          <xdr:colOff>228600</xdr:colOff>
          <xdr:row>10</xdr:row>
          <xdr:rowOff>38100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</xdr:row>
          <xdr:rowOff>0</xdr:rowOff>
        </xdr:from>
        <xdr:to>
          <xdr:col>0</xdr:col>
          <xdr:colOff>238125</xdr:colOff>
          <xdr:row>11</xdr:row>
          <xdr:rowOff>28575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</xdr:row>
          <xdr:rowOff>0</xdr:rowOff>
        </xdr:from>
        <xdr:to>
          <xdr:col>0</xdr:col>
          <xdr:colOff>238125</xdr:colOff>
          <xdr:row>12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6</xdr:col>
          <xdr:colOff>142875</xdr:colOff>
          <xdr:row>2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0</xdr:row>
          <xdr:rowOff>0</xdr:rowOff>
        </xdr:from>
        <xdr:to>
          <xdr:col>1</xdr:col>
          <xdr:colOff>228600</xdr:colOff>
          <xdr:row>1</xdr:row>
          <xdr:rowOff>38100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238125</xdr:colOff>
          <xdr:row>1</xdr:row>
          <xdr:rowOff>38100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0</xdr:row>
          <xdr:rowOff>0</xdr:rowOff>
        </xdr:from>
        <xdr:to>
          <xdr:col>3</xdr:col>
          <xdr:colOff>152400</xdr:colOff>
          <xdr:row>0</xdr:row>
          <xdr:rowOff>190500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0</xdr:col>
          <xdr:colOff>161925</xdr:colOff>
          <xdr:row>3</xdr:row>
          <xdr:rowOff>190500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wmf"/><Relationship Id="rId13" Type="http://schemas.openxmlformats.org/officeDocument/2006/relationships/oleObject" Target="../embeddings/oleObject13.bin"/><Relationship Id="rId18" Type="http://schemas.openxmlformats.org/officeDocument/2006/relationships/image" Target="../media/image15.wmf"/><Relationship Id="rId3" Type="http://schemas.openxmlformats.org/officeDocument/2006/relationships/oleObject" Target="../embeddings/oleObject8.bin"/><Relationship Id="rId21" Type="http://schemas.openxmlformats.org/officeDocument/2006/relationships/oleObject" Target="../embeddings/oleObject17.bin"/><Relationship Id="rId7" Type="http://schemas.openxmlformats.org/officeDocument/2006/relationships/oleObject" Target="../embeddings/oleObject10.bin"/><Relationship Id="rId12" Type="http://schemas.openxmlformats.org/officeDocument/2006/relationships/image" Target="../media/image12.wmf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2.vml"/><Relationship Id="rId16" Type="http://schemas.openxmlformats.org/officeDocument/2006/relationships/image" Target="../media/image14.wmf"/><Relationship Id="rId20" Type="http://schemas.openxmlformats.org/officeDocument/2006/relationships/image" Target="../media/image16.wmf"/><Relationship Id="rId1" Type="http://schemas.openxmlformats.org/officeDocument/2006/relationships/drawing" Target="../drawings/drawing2.xml"/><Relationship Id="rId6" Type="http://schemas.openxmlformats.org/officeDocument/2006/relationships/image" Target="../media/image9.wmf"/><Relationship Id="rId11" Type="http://schemas.openxmlformats.org/officeDocument/2006/relationships/oleObject" Target="../embeddings/oleObject12.bin"/><Relationship Id="rId24" Type="http://schemas.openxmlformats.org/officeDocument/2006/relationships/image" Target="../media/image18.wmf"/><Relationship Id="rId5" Type="http://schemas.openxmlformats.org/officeDocument/2006/relationships/oleObject" Target="../embeddings/oleObject9.bin"/><Relationship Id="rId15" Type="http://schemas.openxmlformats.org/officeDocument/2006/relationships/oleObject" Target="../embeddings/oleObject14.bin"/><Relationship Id="rId23" Type="http://schemas.openxmlformats.org/officeDocument/2006/relationships/oleObject" Target="../embeddings/oleObject18.bin"/><Relationship Id="rId10" Type="http://schemas.openxmlformats.org/officeDocument/2006/relationships/image" Target="../media/image11.wmf"/><Relationship Id="rId19" Type="http://schemas.openxmlformats.org/officeDocument/2006/relationships/oleObject" Target="../embeddings/oleObject16.bin"/><Relationship Id="rId4" Type="http://schemas.openxmlformats.org/officeDocument/2006/relationships/image" Target="../media/image8.wmf"/><Relationship Id="rId9" Type="http://schemas.openxmlformats.org/officeDocument/2006/relationships/oleObject" Target="../embeddings/oleObject11.bin"/><Relationship Id="rId14" Type="http://schemas.openxmlformats.org/officeDocument/2006/relationships/image" Target="../media/image13.wmf"/><Relationship Id="rId22" Type="http://schemas.openxmlformats.org/officeDocument/2006/relationships/image" Target="../media/image17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9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9.w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wmf"/><Relationship Id="rId3" Type="http://schemas.openxmlformats.org/officeDocument/2006/relationships/oleObject" Target="../embeddings/oleObject20.bin"/><Relationship Id="rId7" Type="http://schemas.openxmlformats.org/officeDocument/2006/relationships/oleObject" Target="../embeddings/oleObject22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image" Target="../media/image21.wmf"/><Relationship Id="rId5" Type="http://schemas.openxmlformats.org/officeDocument/2006/relationships/oleObject" Target="../embeddings/oleObject21.bin"/><Relationship Id="rId10" Type="http://schemas.openxmlformats.org/officeDocument/2006/relationships/image" Target="../media/image23.wmf"/><Relationship Id="rId4" Type="http://schemas.openxmlformats.org/officeDocument/2006/relationships/image" Target="../media/image20.wmf"/><Relationship Id="rId9" Type="http://schemas.openxmlformats.org/officeDocument/2006/relationships/oleObject" Target="../embeddings/oleObject2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workbookViewId="0">
      <selection activeCell="B28" sqref="B28"/>
    </sheetView>
  </sheetViews>
  <sheetFormatPr defaultRowHeight="15" x14ac:dyDescent="0.25"/>
  <sheetData>
    <row r="1" spans="1:5" ht="20.25" thickTop="1" thickBot="1" x14ac:dyDescent="0.3">
      <c r="A1" s="1" t="s">
        <v>0</v>
      </c>
      <c r="B1" s="2"/>
      <c r="C1" s="2"/>
      <c r="D1" s="3" t="s">
        <v>1</v>
      </c>
      <c r="E1" s="4"/>
    </row>
    <row r="2" spans="1:5" ht="16.5" thickBot="1" x14ac:dyDescent="0.3">
      <c r="A2" s="5" t="s">
        <v>2</v>
      </c>
      <c r="B2" s="6">
        <v>0.4</v>
      </c>
      <c r="C2" s="6">
        <v>1.85</v>
      </c>
      <c r="D2" s="7">
        <v>0.25</v>
      </c>
      <c r="E2" s="8">
        <v>0.03</v>
      </c>
    </row>
    <row r="3" spans="1:5" ht="16.5" thickBot="1" x14ac:dyDescent="0.3">
      <c r="A3" s="5" t="s">
        <v>3</v>
      </c>
      <c r="B3" s="6">
        <v>-0.5</v>
      </c>
      <c r="C3" s="6">
        <v>0.75</v>
      </c>
      <c r="D3" s="7">
        <v>0.4</v>
      </c>
      <c r="E3" s="8">
        <v>0.02</v>
      </c>
    </row>
    <row r="4" spans="1:5" ht="16.5" thickBot="1" x14ac:dyDescent="0.3">
      <c r="A4" s="5" t="s">
        <v>4</v>
      </c>
      <c r="B4" s="6">
        <v>0.67</v>
      </c>
      <c r="C4" s="6">
        <v>-0.25</v>
      </c>
      <c r="D4" s="7">
        <v>0.35</v>
      </c>
      <c r="E4" s="16">
        <v>5.0000000000000001E-3</v>
      </c>
    </row>
    <row r="5" spans="1:5" ht="16.5" thickBot="1" x14ac:dyDescent="0.3">
      <c r="A5" s="9"/>
      <c r="B5" s="10" t="s">
        <v>5</v>
      </c>
      <c r="C5" s="11" t="s">
        <v>6</v>
      </c>
      <c r="D5" s="12"/>
      <c r="E5" s="13"/>
    </row>
    <row r="6" spans="1:5" ht="32.25" thickTop="1" x14ac:dyDescent="0.25">
      <c r="B6" s="14" t="s">
        <v>7</v>
      </c>
      <c r="C6" s="14" t="s">
        <v>8</v>
      </c>
      <c r="D6" s="15" t="s">
        <v>9</v>
      </c>
      <c r="E6" t="s">
        <v>10</v>
      </c>
    </row>
    <row r="7" spans="1:5" x14ac:dyDescent="0.25">
      <c r="B7">
        <v>1.2</v>
      </c>
      <c r="C7">
        <v>0.8</v>
      </c>
      <c r="D7">
        <v>0.24</v>
      </c>
      <c r="E7">
        <v>0.14000000000000001</v>
      </c>
    </row>
    <row r="9" spans="1:5" x14ac:dyDescent="0.25">
      <c r="A9" t="s">
        <v>11</v>
      </c>
    </row>
    <row r="10" spans="1:5" x14ac:dyDescent="0.25">
      <c r="A10">
        <v>1</v>
      </c>
      <c r="B10">
        <f>B2*B$7+C2*C$7</f>
        <v>1.9600000000000002</v>
      </c>
    </row>
    <row r="11" spans="1:5" x14ac:dyDescent="0.25">
      <c r="A11">
        <v>2</v>
      </c>
      <c r="B11">
        <f>B3*B$7+C3*C$7</f>
        <v>0</v>
      </c>
    </row>
    <row r="12" spans="1:5" x14ac:dyDescent="0.25">
      <c r="A12">
        <v>3</v>
      </c>
      <c r="B12">
        <f t="shared" ref="B11:B13" si="0">B4*B$7+C4*C$7</f>
        <v>0.60400000000000009</v>
      </c>
    </row>
    <row r="14" spans="1:5" x14ac:dyDescent="0.25">
      <c r="A14" t="s">
        <v>12</v>
      </c>
    </row>
    <row r="15" spans="1:5" x14ac:dyDescent="0.25">
      <c r="A15">
        <v>1</v>
      </c>
      <c r="B15">
        <f>B2^2*$D$7^2+C2^2*$E$7^2+E2^2</f>
        <v>7.7197000000000016E-2</v>
      </c>
    </row>
    <row r="16" spans="1:5" x14ac:dyDescent="0.25">
      <c r="A16">
        <v>2</v>
      </c>
      <c r="B16">
        <f t="shared" ref="B16:B17" si="1">B3^2*$D$7^2+C3^2*$E$7^2+E3^2</f>
        <v>2.5825000000000004E-2</v>
      </c>
    </row>
    <row r="17" spans="1:2" x14ac:dyDescent="0.25">
      <c r="A17">
        <v>3</v>
      </c>
      <c r="B17">
        <f t="shared" si="1"/>
        <v>2.7106640000000005E-2</v>
      </c>
    </row>
    <row r="19" spans="1:2" x14ac:dyDescent="0.25">
      <c r="A19" t="s">
        <v>13</v>
      </c>
      <c r="B19">
        <f>B15^0.5</f>
        <v>0.27784348111841678</v>
      </c>
    </row>
    <row r="20" spans="1:2" x14ac:dyDescent="0.25">
      <c r="B20">
        <f t="shared" ref="B20:B21" si="2">B16^0.5</f>
        <v>0.16070158679988197</v>
      </c>
    </row>
    <row r="21" spans="1:2" x14ac:dyDescent="0.25">
      <c r="B21">
        <f t="shared" si="2"/>
        <v>0.16464094266008078</v>
      </c>
    </row>
    <row r="23" spans="1:2" x14ac:dyDescent="0.25">
      <c r="A23" t="s">
        <v>14</v>
      </c>
    </row>
    <row r="24" spans="1:2" x14ac:dyDescent="0.25">
      <c r="A24" t="s">
        <v>15</v>
      </c>
      <c r="B24">
        <f>B2*D2+B3*D3+B4*D4</f>
        <v>0.13449999999999998</v>
      </c>
    </row>
    <row r="25" spans="1:2" x14ac:dyDescent="0.25">
      <c r="A25" t="s">
        <v>16</v>
      </c>
      <c r="B25">
        <f>C2*D2+C3*D3+C4*D4</f>
        <v>0.67500000000000004</v>
      </c>
    </row>
    <row r="27" spans="1:2" x14ac:dyDescent="0.25">
      <c r="A27" t="s">
        <v>17</v>
      </c>
      <c r="B27">
        <f>B24^2*D7^2+B25^2*E7^2+D2*D2*E2^2+D3^2*E3^2+D4^2*E4^2</f>
        <v>1.0095560900000002E-2</v>
      </c>
    </row>
    <row r="28" spans="1:2" x14ac:dyDescent="0.25">
      <c r="A28" t="s">
        <v>18</v>
      </c>
      <c r="B28">
        <f>B27^0.5</f>
        <v>0.10047666843601057</v>
      </c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228600</xdr:colOff>
                <xdr:row>1</xdr:row>
                <xdr:rowOff>9525</xdr:rowOff>
              </to>
            </anchor>
          </objectPr>
        </oleObject>
      </mc:Choice>
      <mc:Fallback>
        <oleObject progId="Equation.3" shapeId="1031" r:id="rId4"/>
      </mc:Fallback>
    </mc:AlternateContent>
    <mc:AlternateContent xmlns:mc="http://schemas.openxmlformats.org/markup-compatibility/2006">
      <mc:Choice Requires="x14">
        <oleObject progId="Equation.3" shapeId="1030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238125</xdr:colOff>
                <xdr:row>1</xdr:row>
                <xdr:rowOff>9525</xdr:rowOff>
              </to>
            </anchor>
          </objectPr>
        </oleObject>
      </mc:Choice>
      <mc:Fallback>
        <oleObject progId="Equation.3" shapeId="1030" r:id="rId6"/>
      </mc:Fallback>
    </mc:AlternateContent>
    <mc:AlternateContent xmlns:mc="http://schemas.openxmlformats.org/markup-compatibility/2006">
      <mc:Choice Requires="x14">
        <oleObject progId="Equation.3" shapeId="1029" r:id="rId8">
          <objectPr defaultSize="0" autoPict="0" r:id="rId9">
            <anchor moveWithCells="1" sizeWithCells="1">
              <from>
                <xdr:col>4</xdr:col>
                <xdr:colOff>0</xdr:colOff>
                <xdr:row>0</xdr:row>
                <xdr:rowOff>0</xdr:rowOff>
              </from>
              <to>
                <xdr:col>4</xdr:col>
                <xdr:colOff>238125</xdr:colOff>
                <xdr:row>0</xdr:row>
                <xdr:rowOff>228600</xdr:rowOff>
              </to>
            </anchor>
          </objectPr>
        </oleObject>
      </mc:Choice>
      <mc:Fallback>
        <oleObject progId="Equation.3" shapeId="1029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 sizeWithCells="1">
              <from>
                <xdr:col>1</xdr:col>
                <xdr:colOff>0</xdr:colOff>
                <xdr:row>4</xdr:row>
                <xdr:rowOff>0</xdr:rowOff>
              </from>
              <to>
                <xdr:col>1</xdr:col>
                <xdr:colOff>238125</xdr:colOff>
                <xdr:row>5</xdr:row>
                <xdr:rowOff>57150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7" r:id="rId12">
          <objectPr defaultSize="0" autoPict="0" r:id="rId13">
            <anchor moveWithCells="1" sizeWithCells="1">
              <from>
                <xdr:col>2</xdr:col>
                <xdr:colOff>0</xdr:colOff>
                <xdr:row>4</xdr:row>
                <xdr:rowOff>0</xdr:rowOff>
              </from>
              <to>
                <xdr:col>2</xdr:col>
                <xdr:colOff>257175</xdr:colOff>
                <xdr:row>5</xdr:row>
                <xdr:rowOff>57150</xdr:rowOff>
              </to>
            </anchor>
          </objectPr>
        </oleObject>
      </mc:Choice>
      <mc:Fallback>
        <oleObject progId="Equation.3" shapeId="1027" r:id="rId12"/>
      </mc:Fallback>
    </mc:AlternateContent>
    <mc:AlternateContent xmlns:mc="http://schemas.openxmlformats.org/markup-compatibility/2006">
      <mc:Choice Requires="x14">
        <oleObject progId="Equation.3" shapeId="1026" r:id="rId14">
          <objectPr defaultSize="0" autoPict="0" r:id="rId15">
            <anchor moveWithCells="1" sizeWithCells="1">
              <from>
                <xdr:col>3</xdr:col>
                <xdr:colOff>0</xdr:colOff>
                <xdr:row>4</xdr:row>
                <xdr:rowOff>0</xdr:rowOff>
              </from>
              <to>
                <xdr:col>4</xdr:col>
                <xdr:colOff>76200</xdr:colOff>
                <xdr:row>5</xdr:row>
                <xdr:rowOff>28575</xdr:rowOff>
              </to>
            </anchor>
          </objectPr>
        </oleObject>
      </mc:Choice>
      <mc:Fallback>
        <oleObject progId="Equation.3" shapeId="1026" r:id="rId14"/>
      </mc:Fallback>
    </mc:AlternateContent>
    <mc:AlternateContent xmlns:mc="http://schemas.openxmlformats.org/markup-compatibility/2006">
      <mc:Choice Requires="x14">
        <oleObject progId="Equation.3" shapeId="1025" r:id="rId16">
          <objectPr defaultSize="0" autoPict="0" r:id="rId17">
            <anchor moveWithCells="1" sizeWithCells="1">
              <from>
                <xdr:col>4</xdr:col>
                <xdr:colOff>0</xdr:colOff>
                <xdr:row>4</xdr:row>
                <xdr:rowOff>0</xdr:rowOff>
              </from>
              <to>
                <xdr:col>5</xdr:col>
                <xdr:colOff>76200</xdr:colOff>
                <xdr:row>5</xdr:row>
                <xdr:rowOff>28575</xdr:rowOff>
              </to>
            </anchor>
          </objectPr>
        </oleObject>
      </mc:Choice>
      <mc:Fallback>
        <oleObject progId="Equation.3" shapeId="1025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0"/>
  <sheetViews>
    <sheetView workbookViewId="0">
      <selection activeCell="P29" sqref="P29"/>
    </sheetView>
  </sheetViews>
  <sheetFormatPr defaultRowHeight="15" x14ac:dyDescent="0.25"/>
  <sheetData>
    <row r="1" spans="1:18" ht="15.75" x14ac:dyDescent="0.25">
      <c r="A1" s="17" t="s">
        <v>19</v>
      </c>
    </row>
    <row r="2" spans="1:18" ht="15.75" x14ac:dyDescent="0.25">
      <c r="A2" s="17" t="s">
        <v>20</v>
      </c>
      <c r="Q2" t="s">
        <v>33</v>
      </c>
      <c r="R2">
        <v>0.03</v>
      </c>
    </row>
    <row r="3" spans="1:18" ht="15.75" x14ac:dyDescent="0.25">
      <c r="A3" s="17" t="s">
        <v>19</v>
      </c>
      <c r="Q3" t="s">
        <v>31</v>
      </c>
      <c r="R3" t="s">
        <v>30</v>
      </c>
    </row>
    <row r="4" spans="1:18" ht="15.75" x14ac:dyDescent="0.25">
      <c r="A4" s="18" t="s">
        <v>21</v>
      </c>
      <c r="M4" t="s">
        <v>25</v>
      </c>
      <c r="N4" t="s">
        <v>26</v>
      </c>
      <c r="O4" t="s">
        <v>27</v>
      </c>
      <c r="Q4">
        <v>0.65</v>
      </c>
      <c r="R4">
        <v>0.35</v>
      </c>
    </row>
    <row r="5" spans="1:18" ht="15.75" x14ac:dyDescent="0.25">
      <c r="A5" s="18" t="s">
        <v>21</v>
      </c>
      <c r="L5" t="s">
        <v>32</v>
      </c>
      <c r="M5">
        <v>0.04</v>
      </c>
      <c r="N5">
        <v>6.5000000000000002E-2</v>
      </c>
      <c r="O5">
        <v>0.09</v>
      </c>
      <c r="P5" t="s">
        <v>34</v>
      </c>
      <c r="Q5">
        <v>0.06</v>
      </c>
      <c r="R5">
        <v>0.09</v>
      </c>
    </row>
    <row r="6" spans="1:18" ht="15.75" x14ac:dyDescent="0.25">
      <c r="A6" s="19"/>
      <c r="L6" t="s">
        <v>28</v>
      </c>
      <c r="M6">
        <v>0.08</v>
      </c>
      <c r="N6">
        <v>0.4</v>
      </c>
      <c r="O6">
        <v>1.48</v>
      </c>
      <c r="P6" t="s">
        <v>37</v>
      </c>
      <c r="Q6">
        <v>0.14000000000000001</v>
      </c>
      <c r="R6">
        <v>0.25</v>
      </c>
    </row>
    <row r="7" spans="1:18" ht="15.75" x14ac:dyDescent="0.25">
      <c r="A7" s="19" t="s">
        <v>21</v>
      </c>
      <c r="L7" t="s">
        <v>29</v>
      </c>
      <c r="M7">
        <v>0.75</v>
      </c>
      <c r="N7">
        <v>0.65</v>
      </c>
      <c r="O7">
        <v>0.59</v>
      </c>
      <c r="P7" t="s">
        <v>36</v>
      </c>
      <c r="Q7">
        <v>2.5000000000000001E-2</v>
      </c>
      <c r="R7">
        <v>1.8499999999999999E-2</v>
      </c>
    </row>
    <row r="8" spans="1:18" ht="15.75" x14ac:dyDescent="0.25">
      <c r="A8" s="19" t="s">
        <v>21</v>
      </c>
      <c r="L8" t="s">
        <v>35</v>
      </c>
      <c r="M8">
        <v>0.1</v>
      </c>
      <c r="N8">
        <v>9.5000000000000001E-2</v>
      </c>
      <c r="O8">
        <v>0.12</v>
      </c>
    </row>
    <row r="9" spans="1:18" ht="15.75" x14ac:dyDescent="0.25">
      <c r="A9" s="18"/>
      <c r="L9" t="s">
        <v>38</v>
      </c>
      <c r="M9">
        <v>1.2</v>
      </c>
      <c r="N9">
        <v>0.56000000000000005</v>
      </c>
      <c r="O9">
        <v>1.58</v>
      </c>
    </row>
    <row r="10" spans="1:18" ht="15.75" x14ac:dyDescent="0.25">
      <c r="A10" s="18" t="s">
        <v>22</v>
      </c>
    </row>
    <row r="11" spans="1:18" ht="15.75" x14ac:dyDescent="0.25">
      <c r="A11" s="18" t="s">
        <v>23</v>
      </c>
      <c r="L11" t="s">
        <v>32</v>
      </c>
    </row>
    <row r="12" spans="1:18" ht="15.75" x14ac:dyDescent="0.25">
      <c r="A12" s="18" t="s">
        <v>24</v>
      </c>
      <c r="L12" t="s">
        <v>31</v>
      </c>
      <c r="M12">
        <f>Q5+M6*$M$5+N6*$N$5+O5*O6+Q7</f>
        <v>0.24739999999999998</v>
      </c>
      <c r="P12">
        <f>M12/M20</f>
        <v>1.0782053870773478</v>
      </c>
    </row>
    <row r="13" spans="1:18" x14ac:dyDescent="0.25">
      <c r="L13" t="s">
        <v>30</v>
      </c>
      <c r="M13">
        <f>R5+M7*M5+N5*N7+O5*O7+R7</f>
        <v>0.23384999999999997</v>
      </c>
      <c r="P13">
        <f>M13/M21</f>
        <v>0.89347302135400375</v>
      </c>
    </row>
    <row r="15" spans="1:18" x14ac:dyDescent="0.25">
      <c r="L15" t="s">
        <v>39</v>
      </c>
    </row>
    <row r="16" spans="1:18" x14ac:dyDescent="0.25">
      <c r="L16" t="s">
        <v>31</v>
      </c>
      <c r="M16">
        <f>M6^2*M8^2+N6^2*N8^2+O6^2*O8^2+Q6^2</f>
        <v>5.2649760000000004E-2</v>
      </c>
    </row>
    <row r="17" spans="12:16" x14ac:dyDescent="0.25">
      <c r="L17" t="s">
        <v>30</v>
      </c>
      <c r="M17">
        <f>M7^2*M8^2+N7^2*N8^+O7^2*O8^2+R6^2</f>
        <v>6.8503358120661773E-2</v>
      </c>
    </row>
    <row r="19" spans="12:16" x14ac:dyDescent="0.25">
      <c r="L19" t="s">
        <v>13</v>
      </c>
    </row>
    <row r="20" spans="12:16" x14ac:dyDescent="0.25">
      <c r="L20" t="s">
        <v>31</v>
      </c>
      <c r="M20">
        <f>M16^0.5</f>
        <v>0.22945535513471896</v>
      </c>
    </row>
    <row r="21" spans="12:16" x14ac:dyDescent="0.25">
      <c r="L21" t="s">
        <v>30</v>
      </c>
      <c r="M21">
        <f>M17^0.5</f>
        <v>0.26173146184717988</v>
      </c>
    </row>
    <row r="23" spans="12:16" x14ac:dyDescent="0.25">
      <c r="L23" t="s">
        <v>40</v>
      </c>
      <c r="M23">
        <f>M12*Q4+M13*R4</f>
        <v>0.24265749999999997</v>
      </c>
    </row>
    <row r="25" spans="12:16" x14ac:dyDescent="0.25">
      <c r="L25" t="s">
        <v>15</v>
      </c>
      <c r="M25">
        <f>Q4*M6+R4*M7</f>
        <v>0.31449999999999995</v>
      </c>
    </row>
    <row r="26" spans="12:16" x14ac:dyDescent="0.25">
      <c r="L26" t="s">
        <v>16</v>
      </c>
      <c r="M26">
        <f>Q4*N6+R4*N7</f>
        <v>0.48749999999999999</v>
      </c>
    </row>
    <row r="27" spans="12:16" x14ac:dyDescent="0.25">
      <c r="L27" t="s">
        <v>42</v>
      </c>
      <c r="M27">
        <f>Q4*O6+R4*O7</f>
        <v>1.1684999999999999</v>
      </c>
    </row>
    <row r="29" spans="12:16" x14ac:dyDescent="0.25">
      <c r="L29" t="s">
        <v>41</v>
      </c>
      <c r="M29">
        <f>M25^2*M8^2+M26^2*N8^2+M27^2*O8^2+Q4^2*Q6^2+R4^2*R6^2</f>
        <v>3.8732848556249991E-2</v>
      </c>
      <c r="P29">
        <f>M23/M30</f>
        <v>1.2329742311371832</v>
      </c>
    </row>
    <row r="30" spans="12:16" x14ac:dyDescent="0.25">
      <c r="L30" t="s">
        <v>43</v>
      </c>
      <c r="M30">
        <f>M29^0.5</f>
        <v>0.19680662731790816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59" r:id="rId3">
          <objectPr defaultSize="0" autoPict="0" r:id="rId4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104775</xdr:colOff>
                <xdr:row>2</xdr:row>
                <xdr:rowOff>0</xdr:rowOff>
              </to>
            </anchor>
          </objectPr>
        </oleObject>
      </mc:Choice>
      <mc:Fallback>
        <oleObject progId="Equation.3" shapeId="2059" r:id="rId3"/>
      </mc:Fallback>
    </mc:AlternateContent>
    <mc:AlternateContent xmlns:mc="http://schemas.openxmlformats.org/markup-compatibility/2006">
      <mc:Choice Requires="x14">
        <oleObject progId="Equation.3" shapeId="2058" r:id="rId5">
          <objectPr defaultSize="0" autoPict="0" r:id="rId6">
            <anchor moveWithCells="1" sizeWithCells="1">
              <from>
                <xdr:col>0</xdr:col>
                <xdr:colOff>0</xdr:colOff>
                <xdr:row>2</xdr:row>
                <xdr:rowOff>0</xdr:rowOff>
              </from>
              <to>
                <xdr:col>2</xdr:col>
                <xdr:colOff>390525</xdr:colOff>
                <xdr:row>3</xdr:row>
                <xdr:rowOff>0</xdr:rowOff>
              </to>
            </anchor>
          </objectPr>
        </oleObject>
      </mc:Choice>
      <mc:Fallback>
        <oleObject progId="Equation.3" shapeId="2058" r:id="rId5"/>
      </mc:Fallback>
    </mc:AlternateContent>
    <mc:AlternateContent xmlns:mc="http://schemas.openxmlformats.org/markup-compatibility/2006">
      <mc:Choice Requires="x14">
        <oleObject progId="Equation.3" shapeId="2057" r:id="rId7">
          <objectPr defaultSize="0" autoPict="0" r:id="rId8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7</xdr:col>
                <xdr:colOff>66675</xdr:colOff>
                <xdr:row>4</xdr:row>
                <xdr:rowOff>38100</xdr:rowOff>
              </to>
            </anchor>
          </objectPr>
        </oleObject>
      </mc:Choice>
      <mc:Fallback>
        <oleObject progId="Equation.3" shapeId="2057" r:id="rId7"/>
      </mc:Fallback>
    </mc:AlternateContent>
    <mc:AlternateContent xmlns:mc="http://schemas.openxmlformats.org/markup-compatibility/2006">
      <mc:Choice Requires="x14">
        <oleObject progId="Equation.3" shapeId="2056" r:id="rId9">
          <objectPr defaultSize="0" autoPict="0" r:id="rId10">
            <anchor moveWithCells="1" sizeWithCells="1">
              <from>
                <xdr:col>0</xdr:col>
                <xdr:colOff>0</xdr:colOff>
                <xdr:row>4</xdr:row>
                <xdr:rowOff>0</xdr:rowOff>
              </from>
              <to>
                <xdr:col>0</xdr:col>
                <xdr:colOff>581025</xdr:colOff>
                <xdr:row>5</xdr:row>
                <xdr:rowOff>0</xdr:rowOff>
              </to>
            </anchor>
          </objectPr>
        </oleObject>
      </mc:Choice>
      <mc:Fallback>
        <oleObject progId="Equation.3" shapeId="2056" r:id="rId9"/>
      </mc:Fallback>
    </mc:AlternateContent>
    <mc:AlternateContent xmlns:mc="http://schemas.openxmlformats.org/markup-compatibility/2006">
      <mc:Choice Requires="x14">
        <oleObject progId="Equation.3" shapeId="2055" r:id="rId11">
          <objectPr defaultSize="0" autoPict="0" r:id="rId12">
            <anchor moveWithCells="1" sizeWithCells="1">
              <from>
                <xdr:col>0</xdr:col>
                <xdr:colOff>0</xdr:colOff>
                <xdr:row>5</xdr:row>
                <xdr:rowOff>0</xdr:rowOff>
              </from>
              <to>
                <xdr:col>0</xdr:col>
                <xdr:colOff>561975</xdr:colOff>
                <xdr:row>5</xdr:row>
                <xdr:rowOff>190500</xdr:rowOff>
              </to>
            </anchor>
          </objectPr>
        </oleObject>
      </mc:Choice>
      <mc:Fallback>
        <oleObject progId="Equation.3" shapeId="2055" r:id="rId11"/>
      </mc:Fallback>
    </mc:AlternateContent>
    <mc:AlternateContent xmlns:mc="http://schemas.openxmlformats.org/markup-compatibility/2006">
      <mc:Choice Requires="x14">
        <oleObject progId="Equation.3" shapeId="2054" r:id="rId13">
          <objectPr defaultSize="0" autoPict="0" r:id="rId14">
            <anchor moveWithCells="1" sizeWithCells="1">
              <from>
                <xdr:col>0</xdr:col>
                <xdr:colOff>0</xdr:colOff>
                <xdr:row>6</xdr:row>
                <xdr:rowOff>0</xdr:rowOff>
              </from>
              <to>
                <xdr:col>6</xdr:col>
                <xdr:colOff>142875</xdr:colOff>
                <xdr:row>7</xdr:row>
                <xdr:rowOff>57150</xdr:rowOff>
              </to>
            </anchor>
          </objectPr>
        </oleObject>
      </mc:Choice>
      <mc:Fallback>
        <oleObject progId="Equation.3" shapeId="2054" r:id="rId13"/>
      </mc:Fallback>
    </mc:AlternateContent>
    <mc:AlternateContent xmlns:mc="http://schemas.openxmlformats.org/markup-compatibility/2006">
      <mc:Choice Requires="x14">
        <oleObject progId="Equation.3" shapeId="2053" r:id="rId15">
          <objectPr defaultSize="0" autoPict="0" r:id="rId16">
            <anchor moveWithCells="1" sizeWithCells="1">
              <from>
                <xdr:col>0</xdr:col>
                <xdr:colOff>0</xdr:colOff>
                <xdr:row>7</xdr:row>
                <xdr:rowOff>0</xdr:rowOff>
              </from>
              <to>
                <xdr:col>1</xdr:col>
                <xdr:colOff>66675</xdr:colOff>
                <xdr:row>8</xdr:row>
                <xdr:rowOff>0</xdr:rowOff>
              </to>
            </anchor>
          </objectPr>
        </oleObject>
      </mc:Choice>
      <mc:Fallback>
        <oleObject progId="Equation.3" shapeId="2053" r:id="rId15"/>
      </mc:Fallback>
    </mc:AlternateContent>
    <mc:AlternateContent xmlns:mc="http://schemas.openxmlformats.org/markup-compatibility/2006">
      <mc:Choice Requires="x14">
        <oleObject progId="Equation.3" shapeId="2052" r:id="rId17">
          <objectPr defaultSize="0" autoPict="0" r:id="rId18">
            <anchor moveWithCells="1" sizeWithCells="1">
              <from>
                <xdr:col>0</xdr:col>
                <xdr:colOff>0</xdr:colOff>
                <xdr:row>8</xdr:row>
                <xdr:rowOff>0</xdr:rowOff>
              </from>
              <to>
                <xdr:col>1</xdr:col>
                <xdr:colOff>123825</xdr:colOff>
                <xdr:row>9</xdr:row>
                <xdr:rowOff>28575</xdr:rowOff>
              </to>
            </anchor>
          </objectPr>
        </oleObject>
      </mc:Choice>
      <mc:Fallback>
        <oleObject progId="Equation.3" shapeId="2052" r:id="rId17"/>
      </mc:Fallback>
    </mc:AlternateContent>
    <mc:AlternateContent xmlns:mc="http://schemas.openxmlformats.org/markup-compatibility/2006">
      <mc:Choice Requires="x14">
        <oleObject progId="Equation.3" shapeId="2051" r:id="rId19">
          <objectPr defaultSize="0" autoPict="0" r:id="rId20">
            <anchor moveWithCells="1" sizeWithCells="1">
              <from>
                <xdr:col>0</xdr:col>
                <xdr:colOff>0</xdr:colOff>
                <xdr:row>9</xdr:row>
                <xdr:rowOff>0</xdr:rowOff>
              </from>
              <to>
                <xdr:col>0</xdr:col>
                <xdr:colOff>228600</xdr:colOff>
                <xdr:row>10</xdr:row>
                <xdr:rowOff>38100</xdr:rowOff>
              </to>
            </anchor>
          </objectPr>
        </oleObject>
      </mc:Choice>
      <mc:Fallback>
        <oleObject progId="Equation.3" shapeId="2051" r:id="rId19"/>
      </mc:Fallback>
    </mc:AlternateContent>
    <mc:AlternateContent xmlns:mc="http://schemas.openxmlformats.org/markup-compatibility/2006">
      <mc:Choice Requires="x14">
        <oleObject progId="Equation.3" shapeId="2050" r:id="rId21">
          <objectPr defaultSize="0" autoPict="0" r:id="rId22">
            <anchor moveWithCells="1" sizeWithCells="1">
              <from>
                <xdr:col>0</xdr:col>
                <xdr:colOff>0</xdr:colOff>
                <xdr:row>10</xdr:row>
                <xdr:rowOff>0</xdr:rowOff>
              </from>
              <to>
                <xdr:col>0</xdr:col>
                <xdr:colOff>238125</xdr:colOff>
                <xdr:row>11</xdr:row>
                <xdr:rowOff>28575</xdr:rowOff>
              </to>
            </anchor>
          </objectPr>
        </oleObject>
      </mc:Choice>
      <mc:Fallback>
        <oleObject progId="Equation.3" shapeId="2050" r:id="rId21"/>
      </mc:Fallback>
    </mc:AlternateContent>
    <mc:AlternateContent xmlns:mc="http://schemas.openxmlformats.org/markup-compatibility/2006">
      <mc:Choice Requires="x14">
        <oleObject progId="Equation.3" shapeId="2049" r:id="rId23">
          <objectPr defaultSize="0" autoPict="0" r:id="rId24">
            <anchor moveWithCells="1" sizeWithCells="1">
              <from>
                <xdr:col>0</xdr:col>
                <xdr:colOff>0</xdr:colOff>
                <xdr:row>11</xdr:row>
                <xdr:rowOff>0</xdr:rowOff>
              </from>
              <to>
                <xdr:col>0</xdr:col>
                <xdr:colOff>238125</xdr:colOff>
                <xdr:row>12</xdr:row>
                <xdr:rowOff>38100</xdr:rowOff>
              </to>
            </anchor>
          </objectPr>
        </oleObject>
      </mc:Choice>
      <mc:Fallback>
        <oleObject progId="Equation.3" shapeId="2049" r:id="rId2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H2:P21"/>
  <sheetViews>
    <sheetView workbookViewId="0">
      <selection activeCell="H19" sqref="H19:I19"/>
    </sheetView>
  </sheetViews>
  <sheetFormatPr defaultRowHeight="15" x14ac:dyDescent="0.25"/>
  <cols>
    <col min="8" max="8" width="10.85546875" bestFit="1" customWidth="1"/>
  </cols>
  <sheetData>
    <row r="2" spans="8:16" x14ac:dyDescent="0.25">
      <c r="J2" t="s">
        <v>33</v>
      </c>
      <c r="K2">
        <v>0.06</v>
      </c>
    </row>
    <row r="3" spans="8:16" x14ac:dyDescent="0.25">
      <c r="J3" t="s">
        <v>44</v>
      </c>
      <c r="K3">
        <v>0.12</v>
      </c>
    </row>
    <row r="4" spans="8:16" x14ac:dyDescent="0.25">
      <c r="L4" t="s">
        <v>25</v>
      </c>
      <c r="M4" t="s">
        <v>26</v>
      </c>
      <c r="O4" t="s">
        <v>51</v>
      </c>
      <c r="P4" t="s">
        <v>52</v>
      </c>
    </row>
    <row r="5" spans="8:16" x14ac:dyDescent="0.25">
      <c r="H5" t="s">
        <v>45</v>
      </c>
      <c r="I5">
        <v>624</v>
      </c>
      <c r="K5" t="s">
        <v>48</v>
      </c>
      <c r="L5">
        <v>0.75</v>
      </c>
      <c r="M5">
        <v>1.5</v>
      </c>
      <c r="O5">
        <v>0.48</v>
      </c>
      <c r="P5">
        <v>0.52</v>
      </c>
    </row>
    <row r="6" spans="8:16" x14ac:dyDescent="0.25">
      <c r="H6" t="s">
        <v>46</v>
      </c>
      <c r="I6">
        <v>256</v>
      </c>
      <c r="K6" t="s">
        <v>49</v>
      </c>
      <c r="L6">
        <v>0.85</v>
      </c>
      <c r="M6">
        <v>1.7</v>
      </c>
    </row>
    <row r="7" spans="8:16" x14ac:dyDescent="0.25">
      <c r="H7" t="s">
        <v>47</v>
      </c>
      <c r="I7">
        <v>850</v>
      </c>
    </row>
    <row r="8" spans="8:16" x14ac:dyDescent="0.25">
      <c r="H8" t="s">
        <v>50</v>
      </c>
    </row>
    <row r="9" spans="8:16" x14ac:dyDescent="0.25">
      <c r="H9" t="s">
        <v>7</v>
      </c>
      <c r="I9">
        <f>I6/$I$5</f>
        <v>0.41025641025641024</v>
      </c>
    </row>
    <row r="10" spans="8:16" x14ac:dyDescent="0.25">
      <c r="H10" t="s">
        <v>8</v>
      </c>
      <c r="I10">
        <f>I7/$I$5</f>
        <v>1.3621794871794872</v>
      </c>
    </row>
    <row r="12" spans="8:16" x14ac:dyDescent="0.25">
      <c r="H12" t="s">
        <v>53</v>
      </c>
      <c r="I12">
        <f>L5*I9+M5*I10</f>
        <v>2.3509615384615383</v>
      </c>
    </row>
    <row r="13" spans="8:16" x14ac:dyDescent="0.25">
      <c r="H13" t="s">
        <v>54</v>
      </c>
      <c r="I13">
        <f>L6*I9+M6*I10</f>
        <v>2.664423076923077</v>
      </c>
    </row>
    <row r="15" spans="8:16" x14ac:dyDescent="0.25">
      <c r="H15" t="s">
        <v>32</v>
      </c>
    </row>
    <row r="16" spans="8:16" x14ac:dyDescent="0.25">
      <c r="H16" t="s">
        <v>55</v>
      </c>
      <c r="I16">
        <f>K2+(K3-K2)*I9*L5+(K3-K2)*I10*M5</f>
        <v>0.20105769230769233</v>
      </c>
    </row>
    <row r="17" spans="8:9" x14ac:dyDescent="0.25">
      <c r="H17" t="s">
        <v>56</v>
      </c>
      <c r="I17">
        <f>K2+(K3-K2)*I9*L6+(K3-K2)*I10*M6</f>
        <v>0.21986538461538463</v>
      </c>
    </row>
    <row r="19" spans="8:9" x14ac:dyDescent="0.25">
      <c r="H19" t="s">
        <v>40</v>
      </c>
      <c r="I19">
        <f>I16*O5+I17*P5</f>
        <v>0.21083769230769234</v>
      </c>
    </row>
    <row r="21" spans="8:9" x14ac:dyDescent="0.25">
      <c r="H21" t="s">
        <v>57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3073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142875</xdr:colOff>
                <xdr:row>2</xdr:row>
                <xdr:rowOff>114300</xdr:rowOff>
              </to>
            </anchor>
          </objectPr>
        </oleObject>
      </mc:Choice>
      <mc:Fallback>
        <oleObject progId="Equation.3" shapeId="3073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G8" sqref="G8:H8"/>
    </sheetView>
  </sheetViews>
  <sheetFormatPr defaultRowHeight="15" x14ac:dyDescent="0.25"/>
  <sheetData>
    <row r="1" spans="1:8" ht="17.25" thickTop="1" thickBot="1" x14ac:dyDescent="0.3">
      <c r="A1" s="20" t="s">
        <v>58</v>
      </c>
      <c r="B1" s="21"/>
      <c r="C1" s="21"/>
      <c r="D1" s="22"/>
    </row>
    <row r="2" spans="1:8" ht="16.5" thickBot="1" x14ac:dyDescent="0.3">
      <c r="A2" s="23" t="s">
        <v>55</v>
      </c>
      <c r="B2" s="6">
        <v>0.5</v>
      </c>
      <c r="C2" s="6">
        <v>0.8</v>
      </c>
      <c r="D2" s="24">
        <v>16.2</v>
      </c>
      <c r="G2" s="28" t="s">
        <v>59</v>
      </c>
      <c r="H2" s="28" t="s">
        <v>60</v>
      </c>
    </row>
    <row r="3" spans="1:8" ht="16.5" thickBot="1" x14ac:dyDescent="0.3">
      <c r="A3" s="23" t="s">
        <v>56</v>
      </c>
      <c r="B3" s="6">
        <v>1.5</v>
      </c>
      <c r="C3" s="6">
        <v>1.4</v>
      </c>
      <c r="D3" s="24">
        <v>21.6</v>
      </c>
      <c r="G3">
        <v>1.5</v>
      </c>
      <c r="H3">
        <v>-0.5</v>
      </c>
    </row>
    <row r="4" spans="1:8" ht="16.5" thickBot="1" x14ac:dyDescent="0.3">
      <c r="A4" s="25"/>
      <c r="B4" s="26">
        <v>0</v>
      </c>
      <c r="C4" s="26">
        <v>0</v>
      </c>
      <c r="D4" s="27">
        <v>10</v>
      </c>
    </row>
    <row r="5" spans="1:8" ht="15.75" thickTop="1" x14ac:dyDescent="0.25">
      <c r="G5" t="s">
        <v>15</v>
      </c>
      <c r="H5" t="s">
        <v>16</v>
      </c>
    </row>
    <row r="6" spans="1:8" x14ac:dyDescent="0.25">
      <c r="G6">
        <f>B2*G3+H3*B3</f>
        <v>0</v>
      </c>
      <c r="H6">
        <f>G3*C2+H3*C3</f>
        <v>0.50000000000000022</v>
      </c>
    </row>
    <row r="8" spans="1:8" x14ac:dyDescent="0.25">
      <c r="G8" t="s">
        <v>40</v>
      </c>
      <c r="H8">
        <f>G3*D2+H3*D3</f>
        <v>13.499999999999996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4100" r:id="rId3">
          <objectPr defaultSize="0" autoPict="0" r:id="rId4">
            <anchor moveWithCells="1" siz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228600</xdr:colOff>
                <xdr:row>1</xdr:row>
                <xdr:rowOff>38100</xdr:rowOff>
              </to>
            </anchor>
          </objectPr>
        </oleObject>
      </mc:Choice>
      <mc:Fallback>
        <oleObject progId="Equation.3" shapeId="4100" r:id="rId3"/>
      </mc:Fallback>
    </mc:AlternateContent>
    <mc:AlternateContent xmlns:mc="http://schemas.openxmlformats.org/markup-compatibility/2006">
      <mc:Choice Requires="x14">
        <oleObject progId="Equation.3" shapeId="409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238125</xdr:colOff>
                <xdr:row>1</xdr:row>
                <xdr:rowOff>38100</xdr:rowOff>
              </to>
            </anchor>
          </objectPr>
        </oleObject>
      </mc:Choice>
      <mc:Fallback>
        <oleObject progId="Equation.3" shapeId="4099" r:id="rId5"/>
      </mc:Fallback>
    </mc:AlternateContent>
    <mc:AlternateContent xmlns:mc="http://schemas.openxmlformats.org/markup-compatibility/2006">
      <mc:Choice Requires="x14">
        <oleObject progId="Equation.3" shapeId="4098" r:id="rId7">
          <objectPr defaultSize="0" autoPict="0" r:id="rId8">
            <anchor moveWithCells="1" sizeWithCells="1">
              <from>
                <xdr:col>3</xdr:col>
                <xdr:colOff>0</xdr:colOff>
                <xdr:row>0</xdr:row>
                <xdr:rowOff>0</xdr:rowOff>
              </from>
              <to>
                <xdr:col>3</xdr:col>
                <xdr:colOff>152400</xdr:colOff>
                <xdr:row>0</xdr:row>
                <xdr:rowOff>190500</xdr:rowOff>
              </to>
            </anchor>
          </objectPr>
        </oleObject>
      </mc:Choice>
      <mc:Fallback>
        <oleObject progId="Equation.3" shapeId="4098" r:id="rId7"/>
      </mc:Fallback>
    </mc:AlternateContent>
    <mc:AlternateContent xmlns:mc="http://schemas.openxmlformats.org/markup-compatibility/2006">
      <mc:Choice Requires="x14">
        <oleObject progId="Equation.3" shapeId="4097" r:id="rId9">
          <objectPr defaultSize="0" autoPict="0" r:id="rId10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161925</xdr:colOff>
                <xdr:row>3</xdr:row>
                <xdr:rowOff>190500</xdr:rowOff>
              </to>
            </anchor>
          </objectPr>
        </oleObject>
      </mc:Choice>
      <mc:Fallback>
        <oleObject progId="Equation.3" shapeId="4097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Ex01</vt:lpstr>
      <vt:lpstr>Ex02</vt:lpstr>
      <vt:lpstr>Ex03</vt:lpstr>
      <vt:lpstr>Ex04</vt:lpstr>
    </vt:vector>
  </TitlesOfParts>
  <Company>Ekonomicko-správní fakulta Masarykovy univerzity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csystem</dc:creator>
  <cp:lastModifiedBy>csystem</cp:lastModifiedBy>
  <dcterms:created xsi:type="dcterms:W3CDTF">2019-04-30T16:08:40Z</dcterms:created>
  <dcterms:modified xsi:type="dcterms:W3CDTF">2019-04-30T17:04:44Z</dcterms:modified>
</cp:coreProperties>
</file>