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0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koleni_MUNI\= Excel\02 - zákl, KDYŽ, SUMIFS COUNTIFS\"/>
    </mc:Choice>
  </mc:AlternateContent>
  <xr:revisionPtr revIDLastSave="0" documentId="13_ncr:1_{EDFBD0CD-B80B-4F70-859B-F9FF7DCC4249}" xr6:coauthVersionLast="45" xr6:coauthVersionMax="45" xr10:uidLastSave="{00000000-0000-0000-0000-000000000000}"/>
  <bookViews>
    <workbookView xWindow="-120" yWindow="-120" windowWidth="29040" windowHeight="15840" tabRatio="775" xr2:uid="{00000000-000D-0000-FFFF-FFFF00000000}"/>
  </bookViews>
  <sheets>
    <sheet name="Úvod" sheetId="10" r:id="rId1"/>
    <sheet name="Teorie" sheetId="11" r:id="rId2"/>
    <sheet name="Teorie - AND_OR" sheetId="4" r:id="rId3"/>
    <sheet name="KDYŽ - základ" sheetId="3" r:id="rId4"/>
    <sheet name="KDYŽ více podmínek" sheetId="12" r:id="rId5"/>
    <sheet name="KDYŽ - vnořování" sheetId="7" r:id="rId6"/>
    <sheet name="Datum a čas" sheetId="8" r:id="rId7"/>
    <sheet name="KDYŽ, A, NEBO" sheetId="17" r:id="rId8"/>
    <sheet name="Úkol" sheetId="18" r:id="rId9"/>
    <sheet name="Seznam logických funkcí" sheetId="6" r:id="rId10"/>
  </sheets>
  <definedNames>
    <definedName name="office.lasakovi.com">'KDYŽ - základ'!$J$1</definedName>
    <definedName name="PAvelLasak">"JakNaExcel.cz"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17" i="17" l="1"/>
  <c r="O18" i="17"/>
  <c r="O19" i="17"/>
  <c r="O20" i="17"/>
  <c r="O21" i="17"/>
  <c r="O22" i="17"/>
  <c r="O23" i="17"/>
  <c r="O16" i="17"/>
  <c r="B19" i="7" l="1"/>
  <c r="O7" i="17" l="1"/>
  <c r="O8" i="17"/>
  <c r="O9" i="17"/>
  <c r="O10" i="17"/>
  <c r="O11" i="17"/>
  <c r="O6" i="17"/>
  <c r="K12" i="4" l="1"/>
  <c r="K13" i="4"/>
  <c r="K14" i="4"/>
  <c r="K15" i="4"/>
  <c r="K16" i="4"/>
  <c r="K17" i="4"/>
  <c r="K18" i="4"/>
  <c r="K19" i="4"/>
  <c r="K20" i="4"/>
  <c r="K21" i="4"/>
  <c r="K22" i="4"/>
  <c r="K23" i="4"/>
  <c r="K9" i="4"/>
  <c r="K10" i="4"/>
  <c r="K11" i="4"/>
  <c r="K8" i="4"/>
  <c r="C18" i="8" l="1"/>
  <c r="C19" i="8" s="1"/>
  <c r="I15" i="8"/>
  <c r="C7" i="8"/>
  <c r="C8" i="8" s="1"/>
  <c r="C9" i="8" s="1"/>
  <c r="I4" i="8"/>
  <c r="E7" i="3"/>
  <c r="D18" i="4"/>
  <c r="D19" i="4"/>
  <c r="D20" i="4"/>
  <c r="D17" i="4"/>
  <c r="D9" i="4"/>
  <c r="D10" i="4"/>
  <c r="D11" i="4"/>
  <c r="D8" i="4"/>
  <c r="E9" i="3"/>
  <c r="E6" i="3"/>
  <c r="E8" i="3"/>
  <c r="E5" i="3"/>
  <c r="C16" i="8" l="1"/>
  <c r="C15" i="8" s="1"/>
  <c r="C21" i="8"/>
  <c r="C22" i="8" s="1"/>
  <c r="C17" i="8"/>
  <c r="C14" i="8" s="1"/>
  <c r="C20" i="8"/>
  <c r="C6" i="8"/>
  <c r="C5" i="8" s="1"/>
</calcChain>
</file>

<file path=xl/sharedStrings.xml><?xml version="1.0" encoding="utf-8"?>
<sst xmlns="http://schemas.openxmlformats.org/spreadsheetml/2006/main" count="354" uniqueCount="191">
  <si>
    <t>Jméno</t>
  </si>
  <si>
    <t>Příjmy</t>
  </si>
  <si>
    <t>Výdaje</t>
  </si>
  <si>
    <t>Zisk/ztráta</t>
  </si>
  <si>
    <t>Eva</t>
  </si>
  <si>
    <t>Iva</t>
  </si>
  <si>
    <t>Jan</t>
  </si>
  <si>
    <t>Ida</t>
  </si>
  <si>
    <t>zisk</t>
  </si>
  <si>
    <t>Odměna</t>
  </si>
  <si>
    <t>Pohlaví</t>
  </si>
  <si>
    <t>Ivo</t>
  </si>
  <si>
    <t>Pepa</t>
  </si>
  <si>
    <t>Pokud vydělal víc než 1000 Kč odměna 100 Kč</t>
  </si>
  <si>
    <t>ODMĚNA</t>
  </si>
  <si>
    <t>VYDĚLEK</t>
  </si>
  <si>
    <t>http://office.lasakovi.com/</t>
  </si>
  <si>
    <t>kuřák</t>
  </si>
  <si>
    <t>argument 1</t>
  </si>
  <si>
    <t>argument 2</t>
  </si>
  <si>
    <t>výsledek</t>
  </si>
  <si>
    <t>A (AND)</t>
  </si>
  <si>
    <t>NEBO (OR)</t>
  </si>
  <si>
    <t>Pomoc</t>
  </si>
  <si>
    <t>odměna 2</t>
  </si>
  <si>
    <t>KDYŽ  (IF)</t>
  </si>
  <si>
    <t>Operátory</t>
  </si>
  <si>
    <t>&gt;</t>
  </si>
  <si>
    <t>&lt;</t>
  </si>
  <si>
    <t>&lt;&gt;</t>
  </si>
  <si>
    <t>&gt;=</t>
  </si>
  <si>
    <t>&lt;=</t>
  </si>
  <si>
    <t>=</t>
  </si>
  <si>
    <t>NEBO</t>
  </si>
  <si>
    <t>A</t>
  </si>
  <si>
    <t>AND</t>
  </si>
  <si>
    <t>OR</t>
  </si>
  <si>
    <t>Body</t>
  </si>
  <si>
    <t>Známka</t>
  </si>
  <si>
    <t>ODMĚNA 2</t>
  </si>
  <si>
    <t>http://office.lasakovi.com/excel/funkce/kdyz-funkce-logicka-excel/</t>
  </si>
  <si>
    <t>Další informace</t>
  </si>
  <si>
    <t>http://office.lasakovi.com/excel/funkce/ms-excel-funkce-logicke/</t>
  </si>
  <si>
    <t>http://office.lasakovi.com/excel/funkce/ms-excel-funkce-cz-en/</t>
  </si>
  <si>
    <t>M</t>
  </si>
  <si>
    <t>F</t>
  </si>
  <si>
    <t>nekuřák</t>
  </si>
  <si>
    <t>Úkol</t>
  </si>
  <si>
    <t>KDYŽ  (IF) - vnořování</t>
  </si>
  <si>
    <t>En: IF</t>
  </si>
  <si>
    <t>&lt;&lt; dynamické odkazy</t>
  </si>
  <si>
    <r>
      <t xml:space="preserve">KDYŽ </t>
    </r>
    <r>
      <rPr>
        <sz val="20"/>
        <color rgb="FF00B050"/>
        <rFont val="Calibri"/>
        <family val="2"/>
        <charset val="238"/>
        <scheme val="minor"/>
      </rPr>
      <t>Zisk/ztráta bude větší než 1000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rgb="FFC00000"/>
        <rFont val="Calibri"/>
        <family val="2"/>
        <charset val="238"/>
        <scheme val="minor"/>
      </rPr>
      <t>ANO pak odměna 100</t>
    </r>
    <r>
      <rPr>
        <sz val="20"/>
        <color theme="1"/>
        <rFont val="Calibri"/>
        <family val="2"/>
        <charset val="238"/>
        <scheme val="minor"/>
      </rPr>
      <t xml:space="preserve">, </t>
    </r>
    <r>
      <rPr>
        <sz val="20"/>
        <color theme="3"/>
        <rFont val="Calibri"/>
        <family val="2"/>
        <charset val="238"/>
        <scheme val="minor"/>
      </rPr>
      <t>NE tak 0 Kč</t>
    </r>
    <r>
      <rPr>
        <sz val="20"/>
        <color theme="1"/>
        <rFont val="Calibri"/>
        <family val="2"/>
        <charset val="238"/>
        <scheme val="minor"/>
      </rPr>
      <t>)</t>
    </r>
  </si>
  <si>
    <t>=KDYŽ(F7&gt;=90;"A";KDYŽ(F7&gt;=80;"B";KDYŽ(F7&gt;=60;"C";"E")))</t>
  </si>
  <si>
    <t>KDYŽ ve spojení s datumem (časem)</t>
  </si>
  <si>
    <t>Má dnes narozeniny</t>
  </si>
  <si>
    <t>Dnešní den</t>
  </si>
  <si>
    <t>Poznámka:</t>
  </si>
  <si>
    <t>Podrobněji o funkcích datum a čas v sekci o funkcích pro datum a čas</t>
  </si>
  <si>
    <t>Je faktura po splatnosti?</t>
  </si>
  <si>
    <t>ID faktura</t>
  </si>
  <si>
    <t>Datum splatnosti</t>
  </si>
  <si>
    <t>Zaplaceno</t>
  </si>
  <si>
    <t>Je po splatnosti?</t>
  </si>
  <si>
    <t>AB1</t>
  </si>
  <si>
    <t>ANO</t>
  </si>
  <si>
    <t>AB2</t>
  </si>
  <si>
    <t>NE</t>
  </si>
  <si>
    <t>AB3</t>
  </si>
  <si>
    <t>AB4</t>
  </si>
  <si>
    <t>AB5</t>
  </si>
  <si>
    <t>AB6</t>
  </si>
  <si>
    <t>Pokud nebyla zaplacena a den splatnosti je menší než dnešní den</t>
  </si>
  <si>
    <t>AB7</t>
  </si>
  <si>
    <t>AB8</t>
  </si>
  <si>
    <t>AB9</t>
  </si>
  <si>
    <t>Bylo vytvořeno dopoledne</t>
  </si>
  <si>
    <t>Čas provedení</t>
  </si>
  <si>
    <t>Dopoledne?</t>
  </si>
  <si>
    <t>snídaně</t>
  </si>
  <si>
    <t>Potřebujeme zjistit zda byl kol vytvořen před polednem (12:00)</t>
  </si>
  <si>
    <t>svačina</t>
  </si>
  <si>
    <t>oběd</t>
  </si>
  <si>
    <t xml:space="preserve">čas </t>
  </si>
  <si>
    <t>kafe</t>
  </si>
  <si>
    <t>večeře</t>
  </si>
  <si>
    <t>Pavel Lasák</t>
  </si>
  <si>
    <t>http://office.lasakovi.com/excel/zaklady/on-line-kurz-zdarma/</t>
  </si>
  <si>
    <t>A (AND)</t>
  </si>
  <si>
    <t>IFERROR (IFERROR) od ver. 2007, někdy CHYBHODN</t>
  </si>
  <si>
    <r>
      <t>IFNA</t>
    </r>
    <r>
      <rPr>
        <sz val="10"/>
        <color rgb="FF333333"/>
        <rFont val="Open Sans"/>
        <family val="2"/>
        <charset val="238"/>
      </rPr>
      <t> (IFNA) </t>
    </r>
    <r>
      <rPr>
        <i/>
        <sz val="10"/>
        <color rgb="FF333333"/>
        <rFont val="Open Sans"/>
        <family val="2"/>
        <charset val="238"/>
      </rPr>
      <t>od verze 2013</t>
    </r>
  </si>
  <si>
    <t>IFS (IFS) od verze 2016 z balíku (Office 365)</t>
  </si>
  <si>
    <t>NE (NOT)</t>
  </si>
  <si>
    <t>NEBO (OR)</t>
  </si>
  <si>
    <t>NEPRAVDA (FALSE)</t>
  </si>
  <si>
    <t>PRAVDA (TRUE)</t>
  </si>
  <si>
    <r>
      <t>SWITCH</t>
    </r>
    <r>
      <rPr>
        <sz val="10"/>
        <color rgb="FF333333"/>
        <rFont val="Open Sans"/>
        <family val="2"/>
        <charset val="238"/>
      </rPr>
      <t> (SWITCH) - od verze Excel 2016 (z balíku Office 365)</t>
    </r>
  </si>
  <si>
    <r>
      <t>XOR</t>
    </r>
    <r>
      <rPr>
        <sz val="10"/>
        <color rgb="FF333333"/>
        <rFont val="Open Sans"/>
        <family val="2"/>
        <charset val="238"/>
      </rPr>
      <t> (XOR) - od verze Excel 2013</t>
    </r>
  </si>
  <si>
    <t>Co bylo dnes zaplaceno</t>
  </si>
  <si>
    <r>
      <t>=KDYŽ(</t>
    </r>
    <r>
      <rPr>
        <sz val="20"/>
        <color rgb="FF00B050"/>
        <rFont val="Calibri"/>
        <family val="2"/>
        <charset val="238"/>
        <scheme val="minor"/>
      </rPr>
      <t>E4&gt;1000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100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0</t>
    </r>
    <r>
      <rPr>
        <sz val="20"/>
        <color theme="1"/>
        <rFont val="Calibri"/>
        <family val="2"/>
        <charset val="238"/>
        <scheme val="minor"/>
      </rPr>
      <t>)</t>
    </r>
  </si>
  <si>
    <t xml:space="preserve">Jak na Excel </t>
  </si>
  <si>
    <t>Obsah cvičení</t>
  </si>
  <si>
    <t>Lektor, expert na Microsoft Excel, držitel prestižního ocenění Microsoftu MVP v České republice</t>
  </si>
  <si>
    <t>Další informace ke cvičení:</t>
  </si>
  <si>
    <t>KDYŽ</t>
  </si>
  <si>
    <t>KDYŽ vnořování</t>
  </si>
  <si>
    <t>KDYŽ - datum a čas</t>
  </si>
  <si>
    <t>KDYŽ  (IF) více podmínek</t>
  </si>
  <si>
    <t>minimálně jedna splněna</t>
  </si>
  <si>
    <t>všechny podmínky splněny</t>
  </si>
  <si>
    <r>
      <t>=A(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</si>
  <si>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t>En: AND</t>
  </si>
  <si>
    <r>
      <t>=A(</t>
    </r>
    <r>
      <rPr>
        <sz val="20"/>
        <color rgb="FF00B050"/>
        <rFont val="Calibri"/>
        <family val="2"/>
        <charset val="238"/>
        <scheme val="minor"/>
      </rPr>
      <t>C12&gt;250;</t>
    </r>
    <r>
      <rPr>
        <sz val="20"/>
        <color rgb="FFFF0000"/>
        <rFont val="Calibri"/>
        <family val="2"/>
        <charset val="238"/>
        <scheme val="minor"/>
      </rPr>
      <t>D12="F"</t>
    </r>
    <r>
      <rPr>
        <sz val="20"/>
        <color theme="1"/>
        <rFont val="Calibri"/>
        <family val="2"/>
        <charset val="238"/>
        <scheme val="minor"/>
      </rPr>
      <t>)</t>
    </r>
  </si>
  <si>
    <t>En: OR</t>
  </si>
  <si>
    <r>
      <t>=NEBO(</t>
    </r>
    <r>
      <rPr>
        <sz val="20"/>
        <color rgb="FF00B050"/>
        <rFont val="Calibri"/>
        <family val="2"/>
        <charset val="238"/>
        <scheme val="minor"/>
      </rPr>
      <t>podmínka1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podmínka 2; ...</t>
    </r>
    <r>
      <rPr>
        <sz val="20"/>
        <color theme="1"/>
        <rFont val="Calibri"/>
        <family val="2"/>
        <charset val="238"/>
        <scheme val="minor"/>
      </rPr>
      <t>)</t>
    </r>
  </si>
  <si>
    <r>
      <t>=NEBO(</t>
    </r>
    <r>
      <rPr>
        <sz val="20"/>
        <color rgb="FF00B050"/>
        <rFont val="Calibri"/>
        <family val="2"/>
        <charset val="238"/>
        <scheme val="minor"/>
      </rPr>
      <t>C12&gt;250;</t>
    </r>
    <r>
      <rPr>
        <sz val="20"/>
        <color rgb="FFFF0000"/>
        <rFont val="Calibri"/>
        <family val="2"/>
        <charset val="238"/>
        <scheme val="minor"/>
      </rPr>
      <t>D12="F"</t>
    </r>
    <r>
      <rPr>
        <sz val="20"/>
        <color theme="1"/>
        <rFont val="Calibri"/>
        <family val="2"/>
        <charset val="238"/>
        <scheme val="minor"/>
      </rPr>
      <t>)</t>
    </r>
  </si>
  <si>
    <t>Dynamicky</t>
  </si>
  <si>
    <t>odměna 1</t>
  </si>
  <si>
    <t>KDYŽ (IF)</t>
  </si>
  <si>
    <t>KDYŽ více podmínek</t>
  </si>
  <si>
    <t>Revize 09/2017</t>
  </si>
  <si>
    <t>argument 3</t>
  </si>
  <si>
    <t>argument 4</t>
  </si>
  <si>
    <t>Více podmínek - teorie</t>
  </si>
  <si>
    <t>Zisk</t>
  </si>
  <si>
    <t>Kuřák</t>
  </si>
  <si>
    <t>Odměna 1</t>
  </si>
  <si>
    <t>Odměna 2</t>
  </si>
  <si>
    <t>Revize 2018</t>
  </si>
  <si>
    <t>KDYŽ - teorie včetně vnořování a logických funkcí</t>
  </si>
  <si>
    <t>Logicé funkce A + NEBO</t>
  </si>
  <si>
    <t>Přiřaďte studentům známku za předpokladu</t>
  </si>
  <si>
    <t>od 90 bodů (včetně) známka …. A</t>
  </si>
  <si>
    <t>od 80   ……….  B</t>
  </si>
  <si>
    <t>od 60  …… ..   C</t>
  </si>
  <si>
    <t>jinak …………  E</t>
  </si>
  <si>
    <t>řešení nápověda</t>
  </si>
  <si>
    <t>Copyright, Pavel Lasák 2017 - revize 06/2018</t>
  </si>
  <si>
    <t>KDYŽ, A, NEBO</t>
  </si>
  <si>
    <t>Počet let</t>
  </si>
  <si>
    <t>Platí včas</t>
  </si>
  <si>
    <t>Zákazník</t>
  </si>
  <si>
    <t>B</t>
  </si>
  <si>
    <t>C</t>
  </si>
  <si>
    <t>D</t>
  </si>
  <si>
    <t>Platí včas + do 10 let zákazník</t>
  </si>
  <si>
    <t>Platí včas + 10 (včetně) a více let zákazník</t>
  </si>
  <si>
    <t>Neplatí včas + 10 (včetně) a více let zákazník</t>
  </si>
  <si>
    <t>Ostatní</t>
  </si>
  <si>
    <t>E</t>
  </si>
  <si>
    <t>Kontrola</t>
  </si>
  <si>
    <t>Výsledek sleva</t>
  </si>
  <si>
    <t>sleva</t>
  </si>
  <si>
    <t>=KDYŽ(F7&gt;=90;"A";
       KDYŽ(F7&gt;=80;"B";
            KDYŽ(F7&gt;=60;"C";"E")
                     )
              )</t>
  </si>
  <si>
    <t>TIP</t>
  </si>
  <si>
    <t>Používat Alt + Enter
V buňce provede nový řádek</t>
  </si>
  <si>
    <r>
      <t xml:space="preserve">Pokud vydělal(a) sloupec zisk víc než 250 Kč </t>
    </r>
    <r>
      <rPr>
        <b/>
        <sz val="11"/>
        <color theme="1"/>
        <rFont val="Calibri"/>
        <family val="2"/>
        <charset val="238"/>
        <scheme val="minor"/>
      </rPr>
      <t>nebo</t>
    </r>
    <r>
      <rPr>
        <sz val="11"/>
        <color theme="1"/>
        <rFont val="Calibri"/>
        <family val="2"/>
        <charset val="238"/>
        <scheme val="minor"/>
      </rPr>
      <t xml:space="preserve"> je žena odměna 100 Kč jinak 0 Kč</t>
    </r>
  </si>
  <si>
    <r>
      <t xml:space="preserve">Pokud vydělal(a) sloupec zisk víc než 250 Kč </t>
    </r>
    <r>
      <rPr>
        <b/>
        <sz val="11"/>
        <color theme="1"/>
        <rFont val="Calibri"/>
        <family val="2"/>
        <charset val="238"/>
        <scheme val="minor"/>
      </rPr>
      <t>a</t>
    </r>
    <r>
      <rPr>
        <sz val="11"/>
        <color theme="1"/>
        <rFont val="Calibri"/>
        <family val="2"/>
        <charset val="238"/>
        <scheme val="minor"/>
      </rPr>
      <t xml:space="preserve"> je žena odměna 100 Kč, jinak 0 Kč</t>
    </r>
  </si>
  <si>
    <t>https://office.lasakovi.com/</t>
  </si>
  <si>
    <t>KDYŽ - úkoly</t>
  </si>
  <si>
    <t>Využijte pomocné tabulky</t>
  </si>
  <si>
    <t>Přidejte známky</t>
  </si>
  <si>
    <t xml:space="preserve">Poznámka 90 (tj. včetně) a více má A atd. </t>
  </si>
  <si>
    <t>1) Ručně vnořením funkcí</t>
  </si>
  <si>
    <t>2) Využitím tabulky ve vnořené funkci</t>
  </si>
  <si>
    <t>3) Využít funkcí SVYHLEDAT (až budete mít za sebou)</t>
  </si>
  <si>
    <t>Pokročilé</t>
  </si>
  <si>
    <t>Co když nepůjde o číslo?</t>
  </si>
  <si>
    <t>91</t>
  </si>
  <si>
    <t>80</t>
  </si>
  <si>
    <t>70</t>
  </si>
  <si>
    <t>55</t>
  </si>
  <si>
    <t>Úkoly</t>
  </si>
  <si>
    <t>Pomůcka</t>
  </si>
  <si>
    <t>Pomůcka výpočet</t>
  </si>
  <si>
    <t>Otázka:</t>
  </si>
  <si>
    <t>O co lze doplnit?</t>
  </si>
  <si>
    <t>https://office.lasakovi.com</t>
  </si>
  <si>
    <t>KDYŽ  (IF)  - Teorie základ</t>
  </si>
  <si>
    <r>
      <t>=KDYŽ(</t>
    </r>
    <r>
      <rPr>
        <sz val="20"/>
        <color rgb="FF00B050"/>
        <rFont val="Calibri"/>
        <family val="2"/>
        <charset val="238"/>
        <scheme val="minor"/>
      </rPr>
      <t>E4&gt;$J$9</t>
    </r>
    <r>
      <rPr>
        <sz val="20"/>
        <color theme="1"/>
        <rFont val="Calibri"/>
        <family val="2"/>
        <charset val="238"/>
        <scheme val="minor"/>
      </rPr>
      <t xml:space="preserve">; </t>
    </r>
    <r>
      <rPr>
        <sz val="20"/>
        <color rgb="FFC00000"/>
        <rFont val="Calibri"/>
        <family val="2"/>
        <charset val="238"/>
        <scheme val="minor"/>
      </rPr>
      <t>$J$8</t>
    </r>
    <r>
      <rPr>
        <sz val="20"/>
        <color theme="1"/>
        <rFont val="Calibri"/>
        <family val="2"/>
        <charset val="238"/>
        <scheme val="minor"/>
      </rPr>
      <t>;</t>
    </r>
    <r>
      <rPr>
        <sz val="20"/>
        <color theme="3"/>
        <rFont val="Calibri"/>
        <family val="2"/>
        <charset val="238"/>
        <scheme val="minor"/>
      </rPr>
      <t>$J$10</t>
    </r>
    <r>
      <rPr>
        <sz val="20"/>
        <color theme="1"/>
        <rFont val="Calibri"/>
        <family val="2"/>
        <charset val="238"/>
        <scheme val="minor"/>
      </rPr>
      <t>)</t>
    </r>
  </si>
  <si>
    <t>Kombinace funkcí</t>
  </si>
  <si>
    <t>Oddělení</t>
  </si>
  <si>
    <t>Výsledek</t>
  </si>
  <si>
    <t>Jana</t>
  </si>
  <si>
    <t>Jena</t>
  </si>
  <si>
    <t>GR</t>
  </si>
  <si>
    <t>PR</t>
  </si>
  <si>
    <t>THP</t>
  </si>
  <si>
    <t>Ivan</t>
  </si>
  <si>
    <t>Tip mezivýsledek …</t>
  </si>
  <si>
    <t>Chci lidi z GR nebo PR a musí být ženy - pokud splní odměnit 100 Kč, jinak 0</t>
  </si>
  <si>
    <t xml:space="preserve">KDYŽ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</si>
</sst>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6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u/>
      <sz val="8"/>
      <color theme="0"/>
      <name val="Calibri"/>
      <family val="2"/>
      <charset val="238"/>
      <scheme val="minor"/>
    </font>
    <font>
      <b/>
      <sz val="8"/>
      <color theme="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sz val="20"/>
      <color rgb="FF00B050"/>
      <name val="Calibri"/>
      <family val="2"/>
      <charset val="238"/>
      <scheme val="minor"/>
    </font>
    <font>
      <sz val="20"/>
      <color rgb="FFC00000"/>
      <name val="Calibri"/>
      <family val="2"/>
      <charset val="238"/>
      <scheme val="minor"/>
    </font>
    <font>
      <sz val="20"/>
      <color theme="3"/>
      <name val="Calibri"/>
      <family val="2"/>
      <charset val="238"/>
      <scheme val="minor"/>
    </font>
    <font>
      <sz val="18"/>
      <color rgb="FF00B0F0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name val="Arial CE"/>
      <charset val="238"/>
    </font>
    <font>
      <sz val="11"/>
      <name val="Arial CE"/>
      <charset val="238"/>
    </font>
    <font>
      <sz val="10"/>
      <color rgb="FF333333"/>
      <name val="Open Sans"/>
      <family val="2"/>
      <charset val="238"/>
    </font>
    <font>
      <b/>
      <sz val="10"/>
      <color rgb="FF333333"/>
      <name val="Open Sans"/>
      <family val="2"/>
      <charset val="238"/>
    </font>
    <font>
      <i/>
      <sz val="10"/>
      <color rgb="FF333333"/>
      <name val="Open Sans"/>
      <family val="2"/>
      <charset val="238"/>
    </font>
    <font>
      <sz val="9"/>
      <color theme="0"/>
      <name val="Calibri"/>
      <family val="2"/>
      <charset val="238"/>
      <scheme val="minor"/>
    </font>
    <font>
      <u/>
      <sz val="9"/>
      <color theme="10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48"/>
      <color theme="4" tint="-0.499984740745262"/>
      <name val="Arial CE"/>
      <charset val="238"/>
    </font>
    <font>
      <sz val="2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30"/>
      <color theme="0"/>
      <name val="Calibri"/>
      <family val="2"/>
      <charset val="238"/>
      <scheme val="minor"/>
    </font>
    <font>
      <b/>
      <sz val="26"/>
      <color theme="0"/>
      <name val="Calibri"/>
      <family val="2"/>
      <charset val="238"/>
      <scheme val="minor"/>
    </font>
    <font>
      <sz val="14"/>
      <color theme="0"/>
      <name val="Calibri"/>
      <family val="2"/>
      <charset val="238"/>
      <scheme val="minor"/>
    </font>
    <font>
      <sz val="12"/>
      <color theme="0"/>
      <name val="Courier New"/>
      <family val="3"/>
      <charset val="238"/>
    </font>
    <font>
      <b/>
      <sz val="12"/>
      <name val="Arial CE"/>
      <charset val="238"/>
    </font>
    <font>
      <b/>
      <sz val="18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20"/>
      <color rgb="FFFF0000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ourier New"/>
      <family val="3"/>
      <charset val="238"/>
    </font>
    <font>
      <b/>
      <sz val="14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0033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rgb="FF002060"/>
      </left>
      <right/>
      <top style="thick">
        <color rgb="FF002060"/>
      </top>
      <bottom/>
      <diagonal/>
    </border>
    <border>
      <left/>
      <right/>
      <top style="thick">
        <color rgb="FF002060"/>
      </top>
      <bottom/>
      <diagonal/>
    </border>
    <border>
      <left/>
      <right style="thick">
        <color rgb="FF002060"/>
      </right>
      <top style="thick">
        <color rgb="FF002060"/>
      </top>
      <bottom/>
      <diagonal/>
    </border>
    <border>
      <left style="thick">
        <color rgb="FF002060"/>
      </left>
      <right/>
      <top/>
      <bottom/>
      <diagonal/>
    </border>
    <border>
      <left/>
      <right style="thick">
        <color rgb="FF002060"/>
      </right>
      <top/>
      <bottom/>
      <diagonal/>
    </border>
    <border>
      <left style="thick">
        <color rgb="FF002060"/>
      </left>
      <right/>
      <top/>
      <bottom style="thick">
        <color rgb="FF002060"/>
      </bottom>
      <diagonal/>
    </border>
    <border>
      <left/>
      <right/>
      <top/>
      <bottom style="thick">
        <color rgb="FF002060"/>
      </bottom>
      <diagonal/>
    </border>
    <border>
      <left/>
      <right style="thick">
        <color rgb="FF002060"/>
      </right>
      <top/>
      <bottom style="thick">
        <color rgb="FF002060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9" fontId="41" fillId="0" borderId="0" applyFont="0" applyFill="0" applyBorder="0" applyAlignment="0" applyProtection="0"/>
  </cellStyleXfs>
  <cellXfs count="129">
    <xf numFmtId="0" fontId="0" fillId="0" borderId="0" xfId="0"/>
    <xf numFmtId="0" fontId="0" fillId="0" borderId="0" xfId="0" quotePrefix="1"/>
    <xf numFmtId="0" fontId="0" fillId="0" borderId="1" xfId="0" applyBorder="1"/>
    <xf numFmtId="0" fontId="0" fillId="0" borderId="0" xfId="0" applyAlignment="1">
      <alignment horizontal="center"/>
    </xf>
    <xf numFmtId="0" fontId="10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11" fillId="6" borderId="0" xfId="0" applyFont="1" applyFill="1"/>
    <xf numFmtId="0" fontId="11" fillId="6" borderId="0" xfId="0" quotePrefix="1" applyFont="1" applyFill="1"/>
    <xf numFmtId="0" fontId="15" fillId="6" borderId="0" xfId="0" applyFont="1" applyFill="1"/>
    <xf numFmtId="0" fontId="16" fillId="6" borderId="0" xfId="0" applyFont="1" applyFill="1"/>
    <xf numFmtId="0" fontId="16" fillId="6" borderId="0" xfId="0" quotePrefix="1" applyFont="1" applyFill="1"/>
    <xf numFmtId="0" fontId="3" fillId="7" borderId="0" xfId="0" applyFont="1" applyFill="1"/>
    <xf numFmtId="0" fontId="0" fillId="7" borderId="0" xfId="0" applyFill="1"/>
    <xf numFmtId="0" fontId="3" fillId="8" borderId="2" xfId="0" applyFont="1" applyFill="1" applyBorder="1"/>
    <xf numFmtId="14" fontId="0" fillId="0" borderId="1" xfId="0" applyNumberFormat="1" applyBorder="1"/>
    <xf numFmtId="14" fontId="0" fillId="0" borderId="0" xfId="0" applyNumberFormat="1"/>
    <xf numFmtId="0" fontId="17" fillId="0" borderId="0" xfId="0" applyFont="1"/>
    <xf numFmtId="0" fontId="18" fillId="0" borderId="0" xfId="0" applyFont="1"/>
    <xf numFmtId="20" fontId="0" fillId="0" borderId="0" xfId="0" applyNumberFormat="1"/>
    <xf numFmtId="20" fontId="0" fillId="0" borderId="1" xfId="0" applyNumberFormat="1" applyBorder="1"/>
    <xf numFmtId="0" fontId="0" fillId="0" borderId="2" xfId="0" applyBorder="1"/>
    <xf numFmtId="0" fontId="6" fillId="0" borderId="0" xfId="1"/>
    <xf numFmtId="0" fontId="6" fillId="0" borderId="0" xfId="1" applyAlignment="1">
      <alignment horizontal="left" vertical="center" wrapText="1" indent="1"/>
    </xf>
    <xf numFmtId="0" fontId="22" fillId="0" borderId="0" xfId="0" applyFont="1" applyAlignment="1">
      <alignment horizontal="left" vertical="center" wrapText="1" inden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28" fillId="10" borderId="0" xfId="0" applyFont="1" applyFill="1" applyBorder="1" applyAlignment="1">
      <alignment horizontal="center" vertical="center"/>
    </xf>
    <xf numFmtId="0" fontId="0" fillId="9" borderId="4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29" fillId="9" borderId="0" xfId="0" applyFont="1" applyFill="1" applyBorder="1"/>
    <xf numFmtId="0" fontId="0" fillId="9" borderId="0" xfId="0" applyFill="1" applyBorder="1"/>
    <xf numFmtId="0" fontId="3" fillId="9" borderId="0" xfId="0" applyFont="1" applyFill="1" applyBorder="1"/>
    <xf numFmtId="0" fontId="0" fillId="9" borderId="8" xfId="0" applyFill="1" applyBorder="1"/>
    <xf numFmtId="0" fontId="30" fillId="9" borderId="7" xfId="0" applyFont="1" applyFill="1" applyBorder="1"/>
    <xf numFmtId="0" fontId="30" fillId="9" borderId="0" xfId="0" applyFont="1" applyFill="1" applyBorder="1"/>
    <xf numFmtId="0" fontId="31" fillId="9" borderId="0" xfId="0" applyFont="1" applyFill="1" applyBorder="1"/>
    <xf numFmtId="0" fontId="30" fillId="9" borderId="8" xfId="0" applyFont="1" applyFill="1" applyBorder="1"/>
    <xf numFmtId="0" fontId="30" fillId="0" borderId="0" xfId="0" applyFont="1"/>
    <xf numFmtId="0" fontId="0" fillId="9" borderId="9" xfId="0" applyFill="1" applyBorder="1"/>
    <xf numFmtId="0" fontId="0" fillId="9" borderId="10" xfId="0" applyFill="1" applyBorder="1"/>
    <xf numFmtId="0" fontId="0" fillId="9" borderId="11" xfId="0" applyFill="1" applyBorder="1"/>
    <xf numFmtId="0" fontId="0" fillId="11" borderId="4" xfId="0" applyFill="1" applyBorder="1"/>
    <xf numFmtId="0" fontId="0" fillId="11" borderId="5" xfId="0" applyFill="1" applyBorder="1"/>
    <xf numFmtId="0" fontId="0" fillId="11" borderId="6" xfId="0" applyFill="1" applyBorder="1"/>
    <xf numFmtId="0" fontId="19" fillId="11" borderId="0" xfId="0" applyFont="1" applyFill="1" applyBorder="1" applyAlignment="1">
      <alignment horizontal="center" vertical="center"/>
    </xf>
    <xf numFmtId="0" fontId="19" fillId="11" borderId="8" xfId="0" applyFont="1" applyFill="1" applyBorder="1" applyAlignment="1">
      <alignment horizontal="center" vertical="center"/>
    </xf>
    <xf numFmtId="0" fontId="33" fillId="11" borderId="7" xfId="0" applyFont="1" applyFill="1" applyBorder="1" applyAlignment="1">
      <alignment horizontal="center" vertical="center"/>
    </xf>
    <xf numFmtId="0" fontId="33" fillId="11" borderId="0" xfId="0" applyFont="1" applyFill="1" applyBorder="1" applyAlignment="1">
      <alignment horizontal="center" vertical="center"/>
    </xf>
    <xf numFmtId="0" fontId="34" fillId="11" borderId="7" xfId="0" applyFont="1" applyFill="1" applyBorder="1" applyAlignment="1">
      <alignment horizontal="center" vertical="top" wrapText="1"/>
    </xf>
    <xf numFmtId="0" fontId="20" fillId="11" borderId="0" xfId="0" applyFont="1" applyFill="1" applyBorder="1" applyAlignment="1">
      <alignment horizontal="center" vertical="center"/>
    </xf>
    <xf numFmtId="0" fontId="20" fillId="11" borderId="8" xfId="0" applyFont="1" applyFill="1" applyBorder="1" applyAlignment="1">
      <alignment horizontal="center" vertical="center"/>
    </xf>
    <xf numFmtId="0" fontId="0" fillId="11" borderId="9" xfId="0" applyFill="1" applyBorder="1"/>
    <xf numFmtId="0" fontId="0" fillId="11" borderId="10" xfId="0" applyFill="1" applyBorder="1"/>
    <xf numFmtId="0" fontId="0" fillId="11" borderId="11" xfId="0" applyFill="1" applyBorder="1"/>
    <xf numFmtId="0" fontId="36" fillId="8" borderId="4" xfId="0" applyFont="1" applyFill="1" applyBorder="1"/>
    <xf numFmtId="0" fontId="0" fillId="8" borderId="5" xfId="0" applyFill="1" applyBorder="1"/>
    <xf numFmtId="0" fontId="0" fillId="8" borderId="6" xfId="0" applyFill="1" applyBorder="1"/>
    <xf numFmtId="0" fontId="36" fillId="8" borderId="7" xfId="0" applyFont="1" applyFill="1" applyBorder="1"/>
    <xf numFmtId="0" fontId="37" fillId="8" borderId="0" xfId="0" applyFont="1" applyFill="1" applyBorder="1"/>
    <xf numFmtId="0" fontId="0" fillId="8" borderId="0" xfId="0" applyFill="1" applyBorder="1"/>
    <xf numFmtId="0" fontId="0" fillId="8" borderId="8" xfId="0" applyFill="1" applyBorder="1"/>
    <xf numFmtId="0" fontId="0" fillId="0" borderId="0" xfId="0" applyAlignment="1">
      <alignment vertical="center"/>
    </xf>
    <xf numFmtId="0" fontId="36" fillId="8" borderId="7" xfId="0" applyFont="1" applyFill="1" applyBorder="1" applyAlignment="1">
      <alignment vertical="center"/>
    </xf>
    <xf numFmtId="0" fontId="0" fillId="8" borderId="0" xfId="0" applyFill="1" applyBorder="1" applyAlignment="1">
      <alignment vertical="center"/>
    </xf>
    <xf numFmtId="0" fontId="0" fillId="8" borderId="8" xfId="0" applyFill="1" applyBorder="1" applyAlignment="1">
      <alignment vertical="center"/>
    </xf>
    <xf numFmtId="0" fontId="6" fillId="8" borderId="7" xfId="1" applyFill="1" applyBorder="1" applyAlignment="1">
      <alignment vertical="center"/>
    </xf>
    <xf numFmtId="0" fontId="6" fillId="8" borderId="9" xfId="1" applyFill="1" applyBorder="1"/>
    <xf numFmtId="0" fontId="0" fillId="8" borderId="10" xfId="0" applyFill="1" applyBorder="1"/>
    <xf numFmtId="0" fontId="6" fillId="8" borderId="10" xfId="1" applyFill="1" applyBorder="1"/>
    <xf numFmtId="0" fontId="0" fillId="8" borderId="11" xfId="0" applyFill="1" applyBorder="1"/>
    <xf numFmtId="0" fontId="38" fillId="0" borderId="0" xfId="0" applyFont="1"/>
    <xf numFmtId="0" fontId="0" fillId="0" borderId="1" xfId="0" applyFill="1" applyBorder="1"/>
    <xf numFmtId="0" fontId="6" fillId="8" borderId="0" xfId="1" applyFill="1" applyBorder="1" applyAlignment="1">
      <alignment vertical="center"/>
    </xf>
    <xf numFmtId="0" fontId="9" fillId="7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0" fillId="9" borderId="0" xfId="0" applyFont="1" applyFill="1" applyBorder="1"/>
    <xf numFmtId="0" fontId="0" fillId="0" borderId="1" xfId="0" applyBorder="1" applyAlignment="1">
      <alignment horizontal="center"/>
    </xf>
    <xf numFmtId="0" fontId="3" fillId="8" borderId="1" xfId="0" applyFont="1" applyFill="1" applyBorder="1"/>
    <xf numFmtId="0" fontId="2" fillId="9" borderId="0" xfId="0" applyFont="1" applyFill="1" applyBorder="1"/>
    <xf numFmtId="9" fontId="0" fillId="0" borderId="0" xfId="0" applyNumberFormat="1"/>
    <xf numFmtId="9" fontId="0" fillId="0" borderId="0" xfId="2" applyFont="1"/>
    <xf numFmtId="0" fontId="3" fillId="12" borderId="0" xfId="0" applyFont="1" applyFill="1" applyAlignment="1">
      <alignment horizontal="center"/>
    </xf>
    <xf numFmtId="0" fontId="3" fillId="12" borderId="0" xfId="0" applyFont="1" applyFill="1" applyAlignment="1"/>
    <xf numFmtId="0" fontId="42" fillId="0" borderId="0" xfId="0" quotePrefix="1" applyFont="1" applyAlignment="1">
      <alignment vertical="center" wrapText="1"/>
    </xf>
    <xf numFmtId="0" fontId="0" fillId="13" borderId="0" xfId="0" applyFill="1"/>
    <xf numFmtId="49" fontId="0" fillId="0" borderId="1" xfId="0" applyNumberFormat="1" applyBorder="1"/>
    <xf numFmtId="0" fontId="1" fillId="9" borderId="0" xfId="0" applyFont="1" applyFill="1" applyBorder="1"/>
    <xf numFmtId="0" fontId="43" fillId="0" borderId="0" xfId="0" applyFont="1" applyAlignment="1">
      <alignment horizontal="center"/>
    </xf>
    <xf numFmtId="0" fontId="44" fillId="0" borderId="0" xfId="0" applyFont="1" applyAlignment="1">
      <alignment horizontal="center"/>
    </xf>
    <xf numFmtId="0" fontId="3" fillId="0" borderId="0" xfId="0" quotePrefix="1" applyFont="1"/>
    <xf numFmtId="0" fontId="3" fillId="0" borderId="1" xfId="0" applyFont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0" borderId="1" xfId="0" quotePrefix="1" applyBorder="1"/>
    <xf numFmtId="0" fontId="0" fillId="0" borderId="3" xfId="0" applyBorder="1" applyAlignment="1">
      <alignment horizontal="center"/>
    </xf>
    <xf numFmtId="0" fontId="27" fillId="0" borderId="0" xfId="0" applyFont="1" applyBorder="1" applyAlignment="1">
      <alignment horizontal="center" vertical="center" wrapText="1"/>
    </xf>
    <xf numFmtId="0" fontId="32" fillId="11" borderId="7" xfId="0" applyFont="1" applyFill="1" applyBorder="1" applyAlignment="1">
      <alignment horizontal="center" vertical="center"/>
    </xf>
    <xf numFmtId="0" fontId="32" fillId="11" borderId="0" xfId="0" applyFont="1" applyFill="1" applyBorder="1" applyAlignment="1">
      <alignment horizontal="center" vertical="center"/>
    </xf>
    <xf numFmtId="0" fontId="34" fillId="11" borderId="0" xfId="0" applyFont="1" applyFill="1" applyBorder="1" applyAlignment="1">
      <alignment horizontal="center" vertical="top" wrapText="1"/>
    </xf>
    <xf numFmtId="0" fontId="35" fillId="11" borderId="0" xfId="0" applyFont="1" applyFill="1" applyBorder="1" applyAlignment="1">
      <alignment horizontal="center" vertical="center"/>
    </xf>
    <xf numFmtId="0" fontId="35" fillId="11" borderId="8" xfId="0" applyFont="1" applyFill="1" applyBorder="1" applyAlignment="1">
      <alignment horizontal="center" vertical="center"/>
    </xf>
    <xf numFmtId="0" fontId="10" fillId="14" borderId="0" xfId="0" applyFont="1" applyFill="1" applyAlignment="1">
      <alignment horizontal="center" vertical="center"/>
    </xf>
    <xf numFmtId="0" fontId="6" fillId="0" borderId="0" xfId="1" applyAlignment="1">
      <alignment horizontal="center"/>
    </xf>
    <xf numFmtId="0" fontId="0" fillId="0" borderId="0" xfId="0" applyAlignment="1">
      <alignment horizontal="center"/>
    </xf>
    <xf numFmtId="0" fontId="7" fillId="2" borderId="0" xfId="1" applyFont="1" applyFill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4" fillId="14" borderId="0" xfId="0" applyFont="1" applyFill="1" applyAlignment="1">
      <alignment horizontal="center" vertical="center"/>
    </xf>
    <xf numFmtId="0" fontId="7" fillId="2" borderId="0" xfId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8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3" fillId="7" borderId="0" xfId="0" applyFont="1" applyFill="1" applyAlignment="1">
      <alignment horizontal="center"/>
    </xf>
    <xf numFmtId="0" fontId="0" fillId="7" borderId="0" xfId="0" applyFill="1" applyAlignment="1">
      <alignment horizontal="center"/>
    </xf>
    <xf numFmtId="0" fontId="0" fillId="3" borderId="0" xfId="0" applyFont="1" applyFill="1" applyAlignment="1">
      <alignment horizontal="center"/>
    </xf>
    <xf numFmtId="0" fontId="0" fillId="0" borderId="0" xfId="0" applyAlignment="1">
      <alignment horizontal="left" vertical="top" wrapText="1"/>
    </xf>
    <xf numFmtId="0" fontId="8" fillId="2" borderId="0" xfId="0" applyFont="1" applyFill="1" applyAlignment="1">
      <alignment horizontal="center" vertical="center"/>
    </xf>
    <xf numFmtId="0" fontId="45" fillId="14" borderId="0" xfId="0" applyFont="1" applyFill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3" fillId="9" borderId="1" xfId="0" applyFont="1" applyFill="1" applyBorder="1"/>
    <xf numFmtId="0" fontId="0" fillId="9" borderId="0" xfId="0" applyFill="1"/>
  </cellXfs>
  <cellStyles count="3">
    <cellStyle name="Hypertextový odkaz" xfId="1" builtinId="8"/>
    <cellStyle name="Normální" xfId="0" builtinId="0"/>
    <cellStyle name="Procenta" xfId="2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00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hyperlink" Target="https://mvp.microsoft.com/en-us/PublicProfile/5002722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2" name="Obrázek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9F7760-B703-44C8-B3DE-9A21C8FC5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25</xdr:row>
      <xdr:rowOff>28575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BAB3F869-0E95-42C2-8FC7-52857E0FB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4" name="Obrázek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7E3AEB-BA5B-418D-A8C0-46EF918A37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0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22</xdr:row>
      <xdr:rowOff>0</xdr:rowOff>
    </xdr:from>
    <xdr:to>
      <xdr:col>7</xdr:col>
      <xdr:colOff>314325</xdr:colOff>
      <xdr:row>25</xdr:row>
      <xdr:rowOff>26843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E18CD527-03BF-4846-991C-41A66EDDF3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05400" y="4991100"/>
          <a:ext cx="0" cy="703118"/>
        </a:xfrm>
        <a:prstGeom prst="rect">
          <a:avLst/>
        </a:prstGeom>
      </xdr:spPr>
    </xdr:pic>
    <xdr:clientData/>
  </xdr:twoCellAnchor>
  <xdr:twoCellAnchor editAs="oneCell">
    <xdr:from>
      <xdr:col>7</xdr:col>
      <xdr:colOff>352425</xdr:colOff>
      <xdr:row>14</xdr:row>
      <xdr:rowOff>76200</xdr:rowOff>
    </xdr:from>
    <xdr:to>
      <xdr:col>7</xdr:col>
      <xdr:colOff>352425</xdr:colOff>
      <xdr:row>17</xdr:row>
      <xdr:rowOff>95151</xdr:rowOff>
    </xdr:to>
    <xdr:pic>
      <xdr:nvPicPr>
        <xdr:cNvPr id="6" name="Obrázek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B87C9C2-9AAA-454E-AB55-BAAF9197BB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43500" y="3105150"/>
          <a:ext cx="0" cy="790476"/>
        </a:xfrm>
        <a:prstGeom prst="rect">
          <a:avLst/>
        </a:prstGeom>
      </xdr:spPr>
    </xdr:pic>
    <xdr:clientData/>
  </xdr:twoCellAnchor>
  <xdr:twoCellAnchor editAs="oneCell">
    <xdr:from>
      <xdr:col>7</xdr:col>
      <xdr:colOff>349491</xdr:colOff>
      <xdr:row>22</xdr:row>
      <xdr:rowOff>0</xdr:rowOff>
    </xdr:from>
    <xdr:to>
      <xdr:col>7</xdr:col>
      <xdr:colOff>349491</xdr:colOff>
      <xdr:row>25</xdr:row>
      <xdr:rowOff>28575</xdr:rowOff>
    </xdr:to>
    <xdr:pic>
      <xdr:nvPicPr>
        <xdr:cNvPr id="7" name="Obrázek 6">
          <a:extLst>
            <a:ext uri="{FF2B5EF4-FFF2-40B4-BE49-F238E27FC236}">
              <a16:creationId xmlns:a16="http://schemas.microsoft.com/office/drawing/2014/main" id="{118CB6CE-94A7-4B17-8FAD-3A0C13CD21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5140566" y="4991100"/>
          <a:ext cx="0" cy="704850"/>
        </a:xfrm>
        <a:prstGeom prst="rect">
          <a:avLst/>
        </a:prstGeom>
      </xdr:spPr>
    </xdr:pic>
    <xdr:clientData/>
  </xdr:twoCellAnchor>
  <xdr:twoCellAnchor editAs="oneCell">
    <xdr:from>
      <xdr:col>7</xdr:col>
      <xdr:colOff>317259</xdr:colOff>
      <xdr:row>14</xdr:row>
      <xdr:rowOff>104775</xdr:rowOff>
    </xdr:from>
    <xdr:to>
      <xdr:col>7</xdr:col>
      <xdr:colOff>317259</xdr:colOff>
      <xdr:row>17</xdr:row>
      <xdr:rowOff>122860</xdr:rowOff>
    </xdr:to>
    <xdr:pic>
      <xdr:nvPicPr>
        <xdr:cNvPr id="8" name="Obrázek 7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00E1A16-32BE-4C7E-BF6C-DDC6BEDB0B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8334" y="3133725"/>
          <a:ext cx="1962771" cy="789610"/>
        </a:xfrm>
        <a:prstGeom prst="rect">
          <a:avLst/>
        </a:prstGeom>
      </xdr:spPr>
    </xdr:pic>
    <xdr:clientData/>
  </xdr:twoCellAnchor>
  <xdr:twoCellAnchor editAs="oneCell">
    <xdr:from>
      <xdr:col>7</xdr:col>
      <xdr:colOff>314325</xdr:colOff>
      <xdr:row>14</xdr:row>
      <xdr:rowOff>161925</xdr:rowOff>
    </xdr:from>
    <xdr:to>
      <xdr:col>9</xdr:col>
      <xdr:colOff>381621</xdr:colOff>
      <xdr:row>18</xdr:row>
      <xdr:rowOff>8560</xdr:rowOff>
    </xdr:to>
    <xdr:pic>
      <xdr:nvPicPr>
        <xdr:cNvPr id="9" name="Obrázek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CFB86FC-E5F8-41D0-9D63-50E51652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105400" y="3248025"/>
          <a:ext cx="1962771" cy="7896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32385</xdr:colOff>
      <xdr:row>2</xdr:row>
      <xdr:rowOff>201930</xdr:rowOff>
    </xdr:from>
    <xdr:to>
      <xdr:col>4</xdr:col>
      <xdr:colOff>548200</xdr:colOff>
      <xdr:row>7</xdr:row>
      <xdr:rowOff>76200</xdr:rowOff>
    </xdr:to>
    <xdr:sp macro="" textlink="">
      <xdr:nvSpPr>
        <xdr:cNvPr id="2" name="Kosočtverec 1">
          <a:extLst>
            <a:ext uri="{FF2B5EF4-FFF2-40B4-BE49-F238E27FC236}">
              <a16:creationId xmlns:a16="http://schemas.microsoft.com/office/drawing/2014/main" id="{45FF8931-8675-4FF9-8878-EF6FB8C04138}"/>
            </a:ext>
          </a:extLst>
        </xdr:cNvPr>
        <xdr:cNvSpPr/>
      </xdr:nvSpPr>
      <xdr:spPr>
        <a:xfrm>
          <a:off x="641985" y="567690"/>
          <a:ext cx="2344615" cy="1017270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800">
              <a:solidFill>
                <a:schemeClr val="tx1"/>
              </a:solidFill>
            </a:rPr>
            <a:t>Plat</a:t>
          </a:r>
          <a:r>
            <a:rPr lang="cs-CZ" sz="1800" baseline="0">
              <a:solidFill>
                <a:schemeClr val="tx1"/>
              </a:solidFill>
            </a:rPr>
            <a:t> &gt;1000</a:t>
          </a:r>
          <a:endParaRPr lang="cs-CZ" sz="1800">
            <a:solidFill>
              <a:schemeClr val="tx1"/>
            </a:solidFill>
          </a:endParaRPr>
        </a:p>
      </xdr:txBody>
    </xdr:sp>
    <xdr:clientData/>
  </xdr:twoCellAnchor>
  <xdr:twoCellAnchor>
    <xdr:from>
      <xdr:col>5</xdr:col>
      <xdr:colOff>82793</xdr:colOff>
      <xdr:row>4</xdr:row>
      <xdr:rowOff>7326</xdr:rowOff>
    </xdr:from>
    <xdr:to>
      <xdr:col>8</xdr:col>
      <xdr:colOff>65209</xdr:colOff>
      <xdr:row>6</xdr:row>
      <xdr:rowOff>161192</xdr:rowOff>
    </xdr:to>
    <xdr:sp macro="" textlink="">
      <xdr:nvSpPr>
        <xdr:cNvPr id="3" name="Obdélník 2">
          <a:extLst>
            <a:ext uri="{FF2B5EF4-FFF2-40B4-BE49-F238E27FC236}">
              <a16:creationId xmlns:a16="http://schemas.microsoft.com/office/drawing/2014/main" id="{44155CE1-9E65-4AE7-AD89-3DD7B0D32C04}"/>
            </a:ext>
          </a:extLst>
        </xdr:cNvPr>
        <xdr:cNvSpPr/>
      </xdr:nvSpPr>
      <xdr:spPr>
        <a:xfrm>
          <a:off x="3130793" y="769326"/>
          <a:ext cx="1811216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NE .. tak 0,- Kč</a:t>
          </a:r>
        </a:p>
      </xdr:txBody>
    </xdr:sp>
    <xdr:clientData/>
  </xdr:twoCellAnchor>
  <xdr:twoCellAnchor>
    <xdr:from>
      <xdr:col>1</xdr:col>
      <xdr:colOff>16852</xdr:colOff>
      <xdr:row>9</xdr:row>
      <xdr:rowOff>20514</xdr:rowOff>
    </xdr:from>
    <xdr:to>
      <xdr:col>4</xdr:col>
      <xdr:colOff>518013</xdr:colOff>
      <xdr:row>11</xdr:row>
      <xdr:rowOff>174380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37076A29-3DC3-4080-975F-147B1F455D3D}"/>
            </a:ext>
          </a:extLst>
        </xdr:cNvPr>
        <xdr:cNvSpPr/>
      </xdr:nvSpPr>
      <xdr:spPr>
        <a:xfrm>
          <a:off x="626452" y="1735014"/>
          <a:ext cx="2329961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ANO .. tak 100,- Kč</a:t>
          </a:r>
        </a:p>
      </xdr:txBody>
    </xdr:sp>
    <xdr:clientData/>
  </xdr:twoCellAnchor>
  <xdr:twoCellAnchor editAs="oneCell">
    <xdr:from>
      <xdr:col>1</xdr:col>
      <xdr:colOff>9525</xdr:colOff>
      <xdr:row>14</xdr:row>
      <xdr:rowOff>142875</xdr:rowOff>
    </xdr:from>
    <xdr:to>
      <xdr:col>9</xdr:col>
      <xdr:colOff>227963</xdr:colOff>
      <xdr:row>43</xdr:row>
      <xdr:rowOff>113613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4AB961B2-810C-4487-B0C8-9259F8F37B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" y="2809875"/>
          <a:ext cx="5095238" cy="549523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534866</xdr:colOff>
      <xdr:row>2</xdr:row>
      <xdr:rowOff>153866</xdr:rowOff>
    </xdr:from>
    <xdr:to>
      <xdr:col>17</xdr:col>
      <xdr:colOff>446942</xdr:colOff>
      <xdr:row>8</xdr:row>
      <xdr:rowOff>109904</xdr:rowOff>
    </xdr:to>
    <xdr:sp macro="" textlink="">
      <xdr:nvSpPr>
        <xdr:cNvPr id="2" name="Kosočtverec 1">
          <a:extLst>
            <a:ext uri="{FF2B5EF4-FFF2-40B4-BE49-F238E27FC236}">
              <a16:creationId xmlns:a16="http://schemas.microsoft.com/office/drawing/2014/main" id="{D7AEAE41-49EA-4D56-8789-7AAF71345794}"/>
            </a:ext>
          </a:extLst>
        </xdr:cNvPr>
        <xdr:cNvSpPr/>
      </xdr:nvSpPr>
      <xdr:spPr>
        <a:xfrm>
          <a:off x="9371135" y="608135"/>
          <a:ext cx="2344615" cy="1099038"/>
        </a:xfrm>
        <a:prstGeom prst="diamond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cs-CZ" sz="1800">
              <a:solidFill>
                <a:schemeClr val="tx1"/>
              </a:solidFill>
            </a:rPr>
            <a:t>Plat</a:t>
          </a:r>
          <a:r>
            <a:rPr lang="cs-CZ" sz="1800" baseline="0">
              <a:solidFill>
                <a:schemeClr val="tx1"/>
              </a:solidFill>
            </a:rPr>
            <a:t> &gt;1000</a:t>
          </a:r>
          <a:endParaRPr lang="cs-CZ" sz="1800">
            <a:solidFill>
              <a:schemeClr val="tx1"/>
            </a:solidFill>
          </a:endParaRPr>
        </a:p>
      </xdr:txBody>
    </xdr:sp>
    <xdr:clientData/>
  </xdr:twoCellAnchor>
  <xdr:twoCellAnchor>
    <xdr:from>
      <xdr:col>18</xdr:col>
      <xdr:colOff>5861</xdr:colOff>
      <xdr:row>4</xdr:row>
      <xdr:rowOff>27842</xdr:rowOff>
    </xdr:from>
    <xdr:to>
      <xdr:col>20</xdr:col>
      <xdr:colOff>600807</xdr:colOff>
      <xdr:row>6</xdr:row>
      <xdr:rowOff>181708</xdr:rowOff>
    </xdr:to>
    <xdr:sp macro="" textlink="">
      <xdr:nvSpPr>
        <xdr:cNvPr id="4" name="Obdélník 3">
          <a:extLst>
            <a:ext uri="{FF2B5EF4-FFF2-40B4-BE49-F238E27FC236}">
              <a16:creationId xmlns:a16="http://schemas.microsoft.com/office/drawing/2014/main" id="{AC25242A-A16B-4EB2-AC02-F332F9E8609C}"/>
            </a:ext>
          </a:extLst>
        </xdr:cNvPr>
        <xdr:cNvSpPr/>
      </xdr:nvSpPr>
      <xdr:spPr>
        <a:xfrm>
          <a:off x="11882803" y="863111"/>
          <a:ext cx="1811216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NE .. tak 0,- Kč</a:t>
          </a:r>
        </a:p>
      </xdr:txBody>
    </xdr:sp>
    <xdr:clientData/>
  </xdr:twoCellAnchor>
  <xdr:twoCellAnchor>
    <xdr:from>
      <xdr:col>13</xdr:col>
      <xdr:colOff>542193</xdr:colOff>
      <xdr:row>9</xdr:row>
      <xdr:rowOff>41030</xdr:rowOff>
    </xdr:from>
    <xdr:to>
      <xdr:col>17</xdr:col>
      <xdr:colOff>439615</xdr:colOff>
      <xdr:row>12</xdr:row>
      <xdr:rowOff>4396</xdr:rowOff>
    </xdr:to>
    <xdr:sp macro="" textlink="">
      <xdr:nvSpPr>
        <xdr:cNvPr id="5" name="Obdélník 4">
          <a:extLst>
            <a:ext uri="{FF2B5EF4-FFF2-40B4-BE49-F238E27FC236}">
              <a16:creationId xmlns:a16="http://schemas.microsoft.com/office/drawing/2014/main" id="{C6A8CCFD-D1CF-42C9-B27A-2D6BF2659001}"/>
            </a:ext>
          </a:extLst>
        </xdr:cNvPr>
        <xdr:cNvSpPr/>
      </xdr:nvSpPr>
      <xdr:spPr>
        <a:xfrm>
          <a:off x="9378462" y="1828799"/>
          <a:ext cx="2329961" cy="53486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cs-CZ" sz="1800">
              <a:solidFill>
                <a:sysClr val="windowText" lastClr="000000"/>
              </a:solidFill>
            </a:rPr>
            <a:t>ANO .. tak 100,- Kč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259373</xdr:colOff>
      <xdr:row>0</xdr:row>
      <xdr:rowOff>227135</xdr:rowOff>
    </xdr:from>
    <xdr:to>
      <xdr:col>17</xdr:col>
      <xdr:colOff>277053</xdr:colOff>
      <xdr:row>23</xdr:row>
      <xdr:rowOff>19097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99687DDB-5761-4C69-BFD6-E8EB9C126C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49358" y="227135"/>
          <a:ext cx="5128941" cy="52783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ffice.lasakovi.com/excel/funkce/kdyz-funkce-logicka-excel/" TargetMode="External"/><Relationship Id="rId2" Type="http://schemas.openxmlformats.org/officeDocument/2006/relationships/hyperlink" Target="http://office.lasakovi.com/excel/funkce/ms-excel-funkce-cz-en/" TargetMode="External"/><Relationship Id="rId1" Type="http://schemas.openxmlformats.org/officeDocument/2006/relationships/hyperlink" Target="http://office.lasakovi.com/excel/zaklady/on-line-kurz-zdarma/" TargetMode="External"/><Relationship Id="rId5" Type="http://schemas.openxmlformats.org/officeDocument/2006/relationships/drawing" Target="../drawings/drawing1.xml"/><Relationship Id="rId4" Type="http://schemas.openxmlformats.org/officeDocument/2006/relationships/hyperlink" Target="http://office.lasakovi.com/excel/funkce/ms-excel-funkce-logicke/" TargetMode="Externa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http://office.lasakovi.com/" TargetMode="External"/><Relationship Id="rId3" Type="http://schemas.openxmlformats.org/officeDocument/2006/relationships/hyperlink" Target="http://office.lasakovi.com/excel/funkce-logicke/a-and-logicka-funkce-Excel/" TargetMode="External"/><Relationship Id="rId7" Type="http://schemas.openxmlformats.org/officeDocument/2006/relationships/hyperlink" Target="http://office.lasakovi.com/excel/funkce-logicke/PRAVDA-TRUE-pravda-v-Excel/" TargetMode="External"/><Relationship Id="rId2" Type="http://schemas.openxmlformats.org/officeDocument/2006/relationships/hyperlink" Target="http://office.lasakovi.com/excel/funkce-logicke/a-and-logicka-funkce-Excel/" TargetMode="External"/><Relationship Id="rId1" Type="http://schemas.openxmlformats.org/officeDocument/2006/relationships/hyperlink" Target="http://office.lasakovi.com/excel/funkce-logicke/a-and-logicka-funkce-Excel/" TargetMode="External"/><Relationship Id="rId6" Type="http://schemas.openxmlformats.org/officeDocument/2006/relationships/hyperlink" Target="http://office.lasakovi.com/excel/funkce-logicke/NEPRAVDA-FALSE-nepravda-v-Excel/" TargetMode="External"/><Relationship Id="rId5" Type="http://schemas.openxmlformats.org/officeDocument/2006/relationships/hyperlink" Target="http://office.lasakovi.com/excel/funkce-logicke/NEBO-OR-logicka-funkce-Excel/" TargetMode="External"/><Relationship Id="rId10" Type="http://schemas.openxmlformats.org/officeDocument/2006/relationships/printerSettings" Target="../printerSettings/printerSettings5.bin"/><Relationship Id="rId4" Type="http://schemas.openxmlformats.org/officeDocument/2006/relationships/hyperlink" Target="http://office.lasakovi.com/excel/funkce-logicke/NE-NOT-negace-argumentu-v-Excel/" TargetMode="External"/><Relationship Id="rId9" Type="http://schemas.openxmlformats.org/officeDocument/2006/relationships/hyperlink" Target="http://office.lasakovi.com/excel/funkce/kdyz-funkce-logicka-exce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office.lasakovi.com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://office.lasakovi.com/" TargetMode="External"/><Relationship Id="rId4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office.lasakovi.com/" TargetMode="External"/><Relationship Id="rId1" Type="http://schemas.openxmlformats.org/officeDocument/2006/relationships/hyperlink" Target="http://office.lasakovi.com/" TargetMode="External"/><Relationship Id="rId4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http://office.lasakovi.com/" TargetMode="External"/><Relationship Id="rId1" Type="http://schemas.openxmlformats.org/officeDocument/2006/relationships/hyperlink" Target="http://office.lasakovi.com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office.lasakovi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office.lasakovi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tabColor rgb="FF7030A0"/>
  </sheetPr>
  <dimension ref="A1:P56"/>
  <sheetViews>
    <sheetView showGridLines="0" tabSelected="1" workbookViewId="0">
      <selection activeCell="F7" sqref="F7:F9"/>
    </sheetView>
  </sheetViews>
  <sheetFormatPr defaultColWidth="0" defaultRowHeight="15" customHeight="1" zeroHeight="1"/>
  <cols>
    <col min="1" max="1" width="1.28515625" customWidth="1"/>
    <col min="2" max="2" width="1.7109375" customWidth="1"/>
    <col min="3" max="3" width="3.28515625" customWidth="1"/>
    <col min="4" max="4" width="5.28515625" customWidth="1"/>
    <col min="5" max="5" width="34.85546875" customWidth="1"/>
    <col min="6" max="6" width="12.42578125" customWidth="1"/>
    <col min="7" max="7" width="13" customWidth="1"/>
    <col min="8" max="8" width="16.42578125" customWidth="1"/>
    <col min="9" max="9" width="12" customWidth="1"/>
    <col min="10" max="10" width="7.140625" customWidth="1"/>
    <col min="11" max="11" width="1.85546875" customWidth="1"/>
    <col min="12" max="12" width="1.42578125" customWidth="1"/>
    <col min="13" max="16" width="0" hidden="1" customWidth="1"/>
    <col min="17" max="16384" width="9.140625" hidden="1"/>
  </cols>
  <sheetData>
    <row r="1" spans="3:16" ht="8.25" customHeight="1"/>
    <row r="2" spans="3:16" ht="54" customHeight="1">
      <c r="C2" s="100" t="s">
        <v>99</v>
      </c>
      <c r="D2" s="100"/>
      <c r="E2" s="100"/>
      <c r="F2" s="100"/>
      <c r="G2" s="100"/>
      <c r="H2" s="100"/>
      <c r="I2" s="100"/>
      <c r="J2" s="100"/>
      <c r="K2" s="28"/>
      <c r="L2" s="29"/>
    </row>
    <row r="3" spans="3:16" ht="17.25" customHeight="1" thickBot="1">
      <c r="C3" s="30"/>
      <c r="D3" s="30"/>
      <c r="E3" s="30"/>
      <c r="F3" s="30"/>
      <c r="G3" s="30"/>
      <c r="H3" s="30"/>
      <c r="I3" s="30"/>
      <c r="J3" s="30"/>
    </row>
    <row r="4" spans="3:16" ht="5.45" customHeight="1" thickTop="1">
      <c r="C4" s="31"/>
      <c r="D4" s="32"/>
      <c r="E4" s="32"/>
      <c r="F4" s="32"/>
      <c r="G4" s="32"/>
      <c r="H4" s="32"/>
      <c r="I4" s="32"/>
      <c r="J4" s="33"/>
    </row>
    <row r="5" spans="3:16" ht="27.75" customHeight="1">
      <c r="C5" s="34"/>
      <c r="D5" s="35" t="s">
        <v>100</v>
      </c>
      <c r="E5" s="36"/>
      <c r="F5" s="36"/>
      <c r="G5" s="37"/>
      <c r="H5" s="36"/>
      <c r="I5" s="36"/>
      <c r="J5" s="38"/>
    </row>
    <row r="6" spans="3:16" ht="17.45" customHeight="1">
      <c r="C6" s="34"/>
      <c r="D6" s="35"/>
      <c r="E6" s="40" t="s">
        <v>128</v>
      </c>
      <c r="F6" s="36"/>
      <c r="G6" s="37"/>
      <c r="H6" s="36"/>
      <c r="I6" s="36"/>
      <c r="J6" s="38"/>
    </row>
    <row r="7" spans="3:16" s="43" customFormat="1" ht="17.45" customHeight="1">
      <c r="C7" s="39"/>
      <c r="D7" s="40"/>
      <c r="E7" s="40" t="s">
        <v>103</v>
      </c>
      <c r="F7" s="81"/>
      <c r="G7" s="41"/>
      <c r="H7" s="40"/>
      <c r="I7" s="40"/>
      <c r="J7" s="42"/>
    </row>
    <row r="8" spans="3:16" s="43" customFormat="1" ht="17.45" customHeight="1">
      <c r="C8" s="39"/>
      <c r="D8" s="40"/>
      <c r="E8" s="40" t="s">
        <v>118</v>
      </c>
      <c r="F8" s="81"/>
      <c r="G8" s="41"/>
      <c r="H8" s="40"/>
      <c r="I8" s="40"/>
      <c r="J8" s="42"/>
    </row>
    <row r="9" spans="3:16" s="43" customFormat="1" ht="17.45" customHeight="1">
      <c r="C9" s="39"/>
      <c r="D9" s="40"/>
      <c r="E9" s="40" t="s">
        <v>104</v>
      </c>
      <c r="F9" s="81"/>
      <c r="G9" s="40"/>
      <c r="H9" s="40"/>
      <c r="I9" s="40"/>
      <c r="J9" s="42"/>
    </row>
    <row r="10" spans="3:16" s="43" customFormat="1" ht="17.45" customHeight="1">
      <c r="C10" s="39"/>
      <c r="D10" s="40"/>
      <c r="E10" s="84" t="s">
        <v>137</v>
      </c>
      <c r="F10" s="81"/>
      <c r="G10" s="40"/>
      <c r="H10" s="40"/>
      <c r="I10" s="40"/>
      <c r="J10" s="42"/>
    </row>
    <row r="11" spans="3:16" s="43" customFormat="1" ht="17.45" customHeight="1">
      <c r="C11" s="39"/>
      <c r="D11" s="40"/>
      <c r="E11" s="40" t="s">
        <v>105</v>
      </c>
      <c r="F11" s="40"/>
      <c r="G11" s="40"/>
      <c r="H11" s="40"/>
      <c r="I11" s="40"/>
      <c r="J11" s="42"/>
    </row>
    <row r="12" spans="3:16" s="43" customFormat="1" ht="17.45" customHeight="1">
      <c r="C12" s="39"/>
      <c r="D12" s="40"/>
      <c r="E12" s="92" t="s">
        <v>171</v>
      </c>
      <c r="F12" s="40"/>
      <c r="G12" s="40"/>
      <c r="H12" s="40"/>
      <c r="I12" s="40"/>
      <c r="J12" s="42"/>
    </row>
    <row r="13" spans="3:16" ht="10.15" customHeight="1" thickBot="1">
      <c r="C13" s="44"/>
      <c r="D13" s="45"/>
      <c r="E13" s="45"/>
      <c r="F13" s="45"/>
      <c r="G13" s="45"/>
      <c r="H13" s="45"/>
      <c r="I13" s="45"/>
      <c r="J13" s="46"/>
    </row>
    <row r="14" spans="3:16" ht="16.5" thickTop="1" thickBot="1"/>
    <row r="15" spans="3:16" ht="15.75" customHeight="1" thickTop="1">
      <c r="C15" s="47"/>
      <c r="D15" s="48"/>
      <c r="E15" s="48"/>
      <c r="F15" s="48"/>
      <c r="G15" s="48"/>
      <c r="H15" s="48"/>
      <c r="I15" s="48"/>
      <c r="J15" s="49"/>
    </row>
    <row r="16" spans="3:16" ht="22.5" customHeight="1">
      <c r="C16" s="101" t="s">
        <v>85</v>
      </c>
      <c r="D16" s="102"/>
      <c r="E16" s="102"/>
      <c r="F16" s="102"/>
      <c r="G16" s="102"/>
      <c r="H16" s="50"/>
      <c r="I16" s="50"/>
      <c r="J16" s="51"/>
      <c r="P16" s="1"/>
    </row>
    <row r="17" spans="1:16" ht="22.5" customHeight="1">
      <c r="C17" s="101"/>
      <c r="D17" s="102"/>
      <c r="E17" s="102"/>
      <c r="F17" s="102"/>
      <c r="G17" s="102"/>
      <c r="H17" s="50"/>
      <c r="I17" s="50"/>
      <c r="J17" s="51"/>
      <c r="P17" s="1"/>
    </row>
    <row r="18" spans="1:16" ht="13.5" customHeight="1">
      <c r="C18" s="52"/>
      <c r="D18" s="53"/>
      <c r="E18" s="53"/>
      <c r="F18" s="53"/>
      <c r="G18" s="53"/>
      <c r="H18" s="50"/>
      <c r="I18" s="50"/>
      <c r="J18" s="51"/>
      <c r="P18" s="1"/>
    </row>
    <row r="19" spans="1:16" ht="18" customHeight="1">
      <c r="C19" s="54"/>
      <c r="D19" s="103" t="s">
        <v>101</v>
      </c>
      <c r="E19" s="103"/>
      <c r="F19" s="103"/>
      <c r="G19" s="103"/>
      <c r="H19" s="55"/>
      <c r="I19" s="55"/>
      <c r="J19" s="56"/>
    </row>
    <row r="20" spans="1:16" ht="36.75" customHeight="1">
      <c r="C20" s="54"/>
      <c r="D20" s="103"/>
      <c r="E20" s="103"/>
      <c r="F20" s="103"/>
      <c r="G20" s="103"/>
      <c r="H20" s="104">
        <v>5002722</v>
      </c>
      <c r="I20" s="104"/>
      <c r="J20" s="105"/>
    </row>
    <row r="21" spans="1:16" ht="12" customHeight="1" thickBot="1">
      <c r="C21" s="57"/>
      <c r="D21" s="58"/>
      <c r="E21" s="58"/>
      <c r="F21" s="58"/>
      <c r="G21" s="58"/>
      <c r="H21" s="58"/>
      <c r="I21" s="58"/>
      <c r="J21" s="59"/>
    </row>
    <row r="22" spans="1:16" ht="15.75" thickTop="1"/>
    <row r="23" spans="1:16" ht="15.75" thickBot="1"/>
    <row r="24" spans="1:16" ht="10.5" customHeight="1" thickTop="1">
      <c r="C24" s="60"/>
      <c r="D24" s="61"/>
      <c r="E24" s="61"/>
      <c r="F24" s="61"/>
      <c r="G24" s="61"/>
      <c r="H24" s="61"/>
      <c r="I24" s="61"/>
      <c r="J24" s="62"/>
    </row>
    <row r="25" spans="1:16" ht="27" customHeight="1">
      <c r="C25" s="63"/>
      <c r="D25" s="64" t="s">
        <v>102</v>
      </c>
      <c r="E25" s="65"/>
      <c r="F25" s="65"/>
      <c r="G25" s="65"/>
      <c r="H25" s="65"/>
      <c r="I25" s="65"/>
      <c r="J25" s="66"/>
    </row>
    <row r="26" spans="1:16" s="67" customFormat="1" ht="19.5" customHeight="1">
      <c r="C26" s="68"/>
      <c r="D26" s="69"/>
      <c r="E26" s="78" t="s">
        <v>40</v>
      </c>
      <c r="F26" s="69"/>
      <c r="G26" s="69"/>
      <c r="H26" s="69"/>
      <c r="I26" s="69"/>
      <c r="J26" s="70"/>
    </row>
    <row r="27" spans="1:16" s="67" customFormat="1" ht="19.5" customHeight="1">
      <c r="C27" s="71"/>
      <c r="D27" s="69"/>
      <c r="E27" s="78" t="s">
        <v>42</v>
      </c>
      <c r="F27" s="69"/>
      <c r="G27" s="69"/>
      <c r="H27" s="69"/>
      <c r="I27" s="69"/>
      <c r="J27" s="70"/>
    </row>
    <row r="28" spans="1:16" s="67" customFormat="1" ht="19.5" customHeight="1">
      <c r="C28" s="71"/>
      <c r="D28" s="69"/>
      <c r="E28" s="78" t="s">
        <v>43</v>
      </c>
      <c r="F28" s="69"/>
      <c r="G28" s="69"/>
      <c r="H28" s="69"/>
      <c r="I28" s="69"/>
      <c r="J28" s="70"/>
    </row>
    <row r="29" spans="1:16" s="67" customFormat="1" ht="19.5" customHeight="1">
      <c r="C29" s="71"/>
      <c r="D29" s="69"/>
      <c r="E29" s="78" t="s">
        <v>86</v>
      </c>
      <c r="F29" s="69"/>
      <c r="G29" s="69"/>
      <c r="H29" s="69"/>
      <c r="I29" s="69"/>
      <c r="J29" s="70"/>
    </row>
    <row r="30" spans="1:16" ht="15.75" thickBot="1">
      <c r="C30" s="72"/>
      <c r="D30" s="73"/>
      <c r="E30" s="74"/>
      <c r="F30" s="73"/>
      <c r="G30" s="73"/>
      <c r="H30" s="73"/>
      <c r="I30" s="73"/>
      <c r="J30" s="75"/>
    </row>
    <row r="31" spans="1:16" ht="15.75" thickTop="1">
      <c r="A31" s="24"/>
      <c r="C31" s="25"/>
    </row>
    <row r="32" spans="1:16">
      <c r="B32" s="99" t="s">
        <v>136</v>
      </c>
      <c r="C32" s="99"/>
      <c r="D32" s="99"/>
      <c r="E32" s="99"/>
      <c r="F32" s="99"/>
      <c r="G32" s="99"/>
      <c r="H32" s="99"/>
      <c r="I32" s="99"/>
      <c r="J32" s="99"/>
      <c r="K32" s="99"/>
      <c r="L32" s="99"/>
    </row>
    <row r="33" ht="15" hidden="1" customHeight="1"/>
    <row r="34" ht="15" hidden="1" customHeight="1"/>
    <row r="35" ht="15" hidden="1" customHeight="1"/>
    <row r="36" ht="15" hidden="1" customHeight="1"/>
    <row r="37" ht="15" hidden="1" customHeight="1"/>
    <row r="38" ht="15" hidden="1" customHeight="1"/>
    <row r="39" ht="15" hidden="1" customHeight="1"/>
    <row r="40" ht="15" hidden="1" customHeight="1"/>
    <row r="41" ht="15" hidden="1" customHeight="1"/>
    <row r="42" ht="15" hidden="1" customHeight="1"/>
    <row r="43" ht="15" hidden="1" customHeight="1"/>
    <row r="44" ht="15" hidden="1" customHeight="1"/>
    <row r="45" ht="15" hidden="1" customHeight="1"/>
    <row r="46" ht="15" hidden="1" customHeight="1"/>
    <row r="47" ht="15" hidden="1" customHeight="1"/>
    <row r="48" ht="15" hidden="1" customHeight="1"/>
    <row r="49" ht="15" hidden="1" customHeight="1"/>
    <row r="50" ht="15" hidden="1" customHeight="1"/>
    <row r="51" hidden="1"/>
    <row r="52" hidden="1"/>
    <row r="53" hidden="1"/>
    <row r="54" ht="15" hidden="1" customHeight="1"/>
    <row r="55" ht="15" hidden="1" customHeight="1"/>
    <row r="56" ht="15" customHeight="1"/>
  </sheetData>
  <mergeCells count="5">
    <mergeCell ref="B32:L32"/>
    <mergeCell ref="C2:J2"/>
    <mergeCell ref="C16:G17"/>
    <mergeCell ref="D19:G20"/>
    <mergeCell ref="H20:J20"/>
  </mergeCells>
  <hyperlinks>
    <hyperlink ref="E29" r:id="rId1" xr:uid="{00000000-0004-0000-0000-000000000000}"/>
    <hyperlink ref="E28" r:id="rId2" xr:uid="{00000000-0004-0000-0000-000001000000}"/>
    <hyperlink ref="E26" r:id="rId3" xr:uid="{00000000-0004-0000-0000-000002000000}"/>
    <hyperlink ref="E27" r:id="rId4" xr:uid="{00000000-0004-0000-0000-000003000000}"/>
  </hyperlinks>
  <pageMargins left="0.7" right="0.7" top="0.78740157499999996" bottom="0.78740157499999996" header="0.3" footer="0.3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List10"/>
  <dimension ref="A1:C16"/>
  <sheetViews>
    <sheetView workbookViewId="0">
      <selection activeCell="E13" sqref="E13"/>
    </sheetView>
  </sheetViews>
  <sheetFormatPr defaultRowHeight="15"/>
  <cols>
    <col min="1" max="1" width="4.85546875" customWidth="1"/>
    <col min="2" max="2" width="67.140625" customWidth="1"/>
    <col min="3" max="3" width="5.42578125" customWidth="1"/>
  </cols>
  <sheetData>
    <row r="1" spans="1:3" ht="18.75">
      <c r="A1" s="125" t="s">
        <v>41</v>
      </c>
      <c r="B1" s="125"/>
      <c r="C1" s="125"/>
    </row>
    <row r="2" spans="1:3">
      <c r="A2" s="112" t="s">
        <v>16</v>
      </c>
      <c r="B2" s="113"/>
      <c r="C2" s="113"/>
    </row>
    <row r="4" spans="1:3">
      <c r="B4" s="26" t="s">
        <v>87</v>
      </c>
    </row>
    <row r="5" spans="1:3">
      <c r="B5" s="26" t="s">
        <v>88</v>
      </c>
    </row>
    <row r="6" spans="1:3">
      <c r="B6" s="27" t="s">
        <v>89</v>
      </c>
    </row>
    <row r="7" spans="1:3">
      <c r="B7" s="26" t="s">
        <v>90</v>
      </c>
    </row>
    <row r="8" spans="1:3">
      <c r="B8" s="26" t="s">
        <v>117</v>
      </c>
    </row>
    <row r="9" spans="1:3">
      <c r="B9" s="26" t="s">
        <v>91</v>
      </c>
    </row>
    <row r="10" spans="1:3">
      <c r="B10" s="26" t="s">
        <v>92</v>
      </c>
    </row>
    <row r="11" spans="1:3">
      <c r="B11" s="26" t="s">
        <v>93</v>
      </c>
    </row>
    <row r="12" spans="1:3">
      <c r="B12" s="26" t="s">
        <v>94</v>
      </c>
    </row>
    <row r="13" spans="1:3">
      <c r="B13" s="27" t="s">
        <v>95</v>
      </c>
    </row>
    <row r="14" spans="1:3">
      <c r="B14" s="27" t="s">
        <v>96</v>
      </c>
    </row>
    <row r="16" spans="1:3">
      <c r="A16" s="126" t="s">
        <v>85</v>
      </c>
      <c r="B16" s="126"/>
      <c r="C16" s="126"/>
    </row>
  </sheetData>
  <mergeCells count="3">
    <mergeCell ref="A1:C1"/>
    <mergeCell ref="A16:C16"/>
    <mergeCell ref="A2:C2"/>
  </mergeCells>
  <hyperlinks>
    <hyperlink ref="B4" r:id="rId1" tooltip="A" display="http://office.lasakovi.com/excel/funkce-logicke/a-and-logicka-funkce-Excel/" xr:uid="{00000000-0004-0000-0700-000000000000}"/>
    <hyperlink ref="B5" r:id="rId2" tooltip="IFERROR" display="http://office.lasakovi.com/excel/funkce-logicke/a-and-logicka-funkce-Excel/" xr:uid="{00000000-0004-0000-0700-000001000000}"/>
    <hyperlink ref="B7" r:id="rId3" tooltip="IFS" display="http://office.lasakovi.com/excel/funkce-logicke/a-and-logicka-funkce-Excel/" xr:uid="{00000000-0004-0000-0700-000002000000}"/>
    <hyperlink ref="B9" r:id="rId4" tooltip="NE" display="http://office.lasakovi.com/excel/funkce-logicke/NE-NOT-negace-argumentu-v-Excel/" xr:uid="{00000000-0004-0000-0700-000003000000}"/>
    <hyperlink ref="B10" r:id="rId5" tooltip="NEBO" display="http://office.lasakovi.com/excel/funkce-logicke/NEBO-OR-logicka-funkce-Excel/" xr:uid="{00000000-0004-0000-0700-000004000000}"/>
    <hyperlink ref="B11" r:id="rId6" tooltip="NEPRAVDA" display="http://office.lasakovi.com/excel/funkce-logicke/NEPRAVDA-FALSE-nepravda-v-Excel/" xr:uid="{00000000-0004-0000-0700-000005000000}"/>
    <hyperlink ref="B12" r:id="rId7" tooltip="PRAVDA" display="http://office.lasakovi.com/excel/funkce-logicke/PRAVDA-TRUE-pravda-v-Excel/" xr:uid="{00000000-0004-0000-0700-000006000000}"/>
    <hyperlink ref="A2" r:id="rId8" xr:uid="{00000000-0004-0000-0700-000007000000}"/>
    <hyperlink ref="B8" r:id="rId9" xr:uid="{00000000-0004-0000-0700-000008000000}"/>
  </hyperlinks>
  <pageMargins left="0.7" right="0.7" top="0.78740157499999996" bottom="0.78740157499999996" header="0.3" footer="0.3"/>
  <pageSetup paperSize="9"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2"/>
  <dimension ref="A1:K9"/>
  <sheetViews>
    <sheetView workbookViewId="0">
      <selection sqref="A1:H1"/>
    </sheetView>
  </sheetViews>
  <sheetFormatPr defaultRowHeight="15"/>
  <cols>
    <col min="11" max="11" width="14.5703125" customWidth="1"/>
  </cols>
  <sheetData>
    <row r="1" spans="1:11" ht="30" customHeight="1">
      <c r="A1" s="106" t="s">
        <v>177</v>
      </c>
      <c r="B1" s="106"/>
      <c r="C1" s="106"/>
      <c r="D1" s="106"/>
      <c r="E1" s="106"/>
      <c r="F1" s="106"/>
      <c r="G1" s="106"/>
      <c r="H1" s="106"/>
    </row>
    <row r="2" spans="1:11">
      <c r="A2" s="107" t="s">
        <v>176</v>
      </c>
      <c r="B2" s="108"/>
      <c r="C2" s="108"/>
      <c r="D2" s="108"/>
      <c r="E2" s="108"/>
      <c r="F2" s="108"/>
      <c r="G2" s="108"/>
      <c r="H2" s="108"/>
    </row>
    <row r="3" spans="1:11" ht="18.75">
      <c r="K3" s="93" t="s">
        <v>26</v>
      </c>
    </row>
    <row r="4" spans="1:11" ht="18.75">
      <c r="K4" s="94" t="s">
        <v>32</v>
      </c>
    </row>
    <row r="5" spans="1:11" ht="18.75">
      <c r="K5" s="94" t="s">
        <v>27</v>
      </c>
    </row>
    <row r="6" spans="1:11" ht="18.75">
      <c r="K6" s="94" t="s">
        <v>28</v>
      </c>
    </row>
    <row r="7" spans="1:11" ht="18.75">
      <c r="K7" s="94" t="s">
        <v>29</v>
      </c>
    </row>
    <row r="8" spans="1:11" ht="18.75">
      <c r="K8" s="94" t="s">
        <v>30</v>
      </c>
    </row>
    <row r="9" spans="1:11" ht="18.75">
      <c r="K9" s="94" t="s">
        <v>31</v>
      </c>
    </row>
  </sheetData>
  <mergeCells count="2">
    <mergeCell ref="A1:H1"/>
    <mergeCell ref="A2:H2"/>
  </mergeCells>
  <hyperlinks>
    <hyperlink ref="A2" r:id="rId1" xr:uid="{84BDF074-18DB-4A38-864F-4E44E40B82AD}"/>
  </hyperlinks>
  <pageMargins left="0.7" right="0.7" top="0.78740157499999996" bottom="0.78740157499999996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List3"/>
  <dimension ref="A1:K25"/>
  <sheetViews>
    <sheetView workbookViewId="0">
      <selection activeCell="A2" sqref="A2:E2"/>
    </sheetView>
  </sheetViews>
  <sheetFormatPr defaultRowHeight="15"/>
  <cols>
    <col min="2" max="2" width="13.85546875" customWidth="1"/>
    <col min="3" max="3" width="14.7109375" customWidth="1"/>
    <col min="4" max="4" width="13.7109375" customWidth="1"/>
    <col min="7" max="10" width="18.5703125" customWidth="1"/>
    <col min="11" max="12" width="18.28515625" customWidth="1"/>
  </cols>
  <sheetData>
    <row r="1" spans="1:11" ht="18.75">
      <c r="A1" s="111" t="s">
        <v>129</v>
      </c>
      <c r="B1" s="111"/>
      <c r="C1" s="111"/>
      <c r="D1" s="111"/>
      <c r="E1" s="111"/>
    </row>
    <row r="2" spans="1:11">
      <c r="A2" s="112" t="s">
        <v>16</v>
      </c>
      <c r="B2" s="113"/>
      <c r="C2" s="113"/>
      <c r="D2" s="113"/>
      <c r="E2" s="113"/>
    </row>
    <row r="5" spans="1:11" ht="23.25">
      <c r="B5" s="4" t="s">
        <v>21</v>
      </c>
      <c r="C5" s="5"/>
      <c r="D5" s="5"/>
      <c r="G5" s="4" t="s">
        <v>21</v>
      </c>
      <c r="H5" s="4"/>
      <c r="I5" s="4"/>
      <c r="J5" s="5"/>
      <c r="K5" s="5"/>
    </row>
    <row r="7" spans="1:11" ht="24" customHeight="1">
      <c r="B7" s="79" t="s">
        <v>18</v>
      </c>
      <c r="C7" s="79" t="s">
        <v>19</v>
      </c>
      <c r="D7" s="79" t="s">
        <v>20</v>
      </c>
      <c r="G7" s="79" t="s">
        <v>18</v>
      </c>
      <c r="H7" s="79" t="s">
        <v>19</v>
      </c>
      <c r="I7" s="79" t="s">
        <v>120</v>
      </c>
      <c r="J7" s="79" t="s">
        <v>121</v>
      </c>
      <c r="K7" s="79" t="s">
        <v>20</v>
      </c>
    </row>
    <row r="8" spans="1:11" ht="24" customHeight="1">
      <c r="B8" s="80" t="b">
        <v>1</v>
      </c>
      <c r="C8" s="80" t="b">
        <v>1</v>
      </c>
      <c r="D8" s="80" t="b">
        <f>AND(B8,C8)</f>
        <v>1</v>
      </c>
      <c r="G8" s="80" t="b">
        <v>1</v>
      </c>
      <c r="H8" s="80" t="b">
        <v>1</v>
      </c>
      <c r="I8" s="80" t="b">
        <v>1</v>
      </c>
      <c r="J8" s="80" t="b">
        <v>1</v>
      </c>
      <c r="K8" s="80" t="b">
        <f>AND(G8,H8,I8,J8)</f>
        <v>1</v>
      </c>
    </row>
    <row r="9" spans="1:11" ht="24" customHeight="1">
      <c r="B9" s="80" t="b">
        <v>1</v>
      </c>
      <c r="C9" s="80" t="b">
        <v>0</v>
      </c>
      <c r="D9" s="80" t="b">
        <f t="shared" ref="D9:D11" si="0">AND(B9,C9)</f>
        <v>0</v>
      </c>
      <c r="G9" s="80" t="b">
        <v>1</v>
      </c>
      <c r="H9" s="80" t="b">
        <v>1</v>
      </c>
      <c r="I9" s="80" t="b">
        <v>1</v>
      </c>
      <c r="J9" s="80" t="b">
        <v>0</v>
      </c>
      <c r="K9" s="80" t="b">
        <f t="shared" ref="K9:K23" si="1">AND(G9,H9,I9,J9)</f>
        <v>0</v>
      </c>
    </row>
    <row r="10" spans="1:11" ht="24" customHeight="1">
      <c r="B10" s="80" t="b">
        <v>0</v>
      </c>
      <c r="C10" s="80" t="b">
        <v>1</v>
      </c>
      <c r="D10" s="80" t="b">
        <f t="shared" si="0"/>
        <v>0</v>
      </c>
      <c r="G10" s="80" t="b">
        <v>1</v>
      </c>
      <c r="H10" s="80" t="b">
        <v>1</v>
      </c>
      <c r="I10" s="80" t="b">
        <v>0</v>
      </c>
      <c r="J10" s="80" t="b">
        <v>1</v>
      </c>
      <c r="K10" s="80" t="b">
        <f t="shared" si="1"/>
        <v>0</v>
      </c>
    </row>
    <row r="11" spans="1:11" ht="24" customHeight="1">
      <c r="B11" s="80" t="b">
        <v>0</v>
      </c>
      <c r="C11" s="80" t="b">
        <v>0</v>
      </c>
      <c r="D11" s="80" t="b">
        <f t="shared" si="0"/>
        <v>0</v>
      </c>
      <c r="G11" s="80" t="b">
        <v>1</v>
      </c>
      <c r="H11" s="80" t="b">
        <v>1</v>
      </c>
      <c r="I11" s="80" t="b">
        <v>0</v>
      </c>
      <c r="J11" s="80" t="b">
        <v>0</v>
      </c>
      <c r="K11" s="80" t="b">
        <f t="shared" si="1"/>
        <v>0</v>
      </c>
    </row>
    <row r="12" spans="1:11" ht="24" customHeight="1">
      <c r="G12" s="80" t="b">
        <v>1</v>
      </c>
      <c r="H12" s="80" t="b">
        <v>0</v>
      </c>
      <c r="I12" s="80" t="b">
        <v>1</v>
      </c>
      <c r="J12" s="80" t="b">
        <v>1</v>
      </c>
      <c r="K12" s="80" t="b">
        <f t="shared" si="1"/>
        <v>0</v>
      </c>
    </row>
    <row r="13" spans="1:11" ht="24" customHeight="1">
      <c r="G13" s="80" t="b">
        <v>1</v>
      </c>
      <c r="H13" s="80" t="b">
        <v>0</v>
      </c>
      <c r="I13" s="80" t="b">
        <v>1</v>
      </c>
      <c r="J13" s="80" t="b">
        <v>0</v>
      </c>
      <c r="K13" s="80" t="b">
        <f t="shared" si="1"/>
        <v>0</v>
      </c>
    </row>
    <row r="14" spans="1:11" ht="24" customHeight="1">
      <c r="B14" s="4" t="s">
        <v>22</v>
      </c>
      <c r="C14" s="5"/>
      <c r="D14" s="5"/>
      <c r="G14" s="80" t="b">
        <v>1</v>
      </c>
      <c r="H14" s="80" t="b">
        <v>0</v>
      </c>
      <c r="I14" s="80" t="b">
        <v>0</v>
      </c>
      <c r="J14" s="80" t="b">
        <v>1</v>
      </c>
      <c r="K14" s="80" t="b">
        <f t="shared" si="1"/>
        <v>0</v>
      </c>
    </row>
    <row r="15" spans="1:11" ht="24" customHeight="1">
      <c r="G15" s="80" t="b">
        <v>1</v>
      </c>
      <c r="H15" s="80" t="b">
        <v>0</v>
      </c>
      <c r="I15" s="80" t="b">
        <v>0</v>
      </c>
      <c r="J15" s="80" t="b">
        <v>0</v>
      </c>
      <c r="K15" s="80" t="b">
        <f t="shared" si="1"/>
        <v>0</v>
      </c>
    </row>
    <row r="16" spans="1:11" ht="24" customHeight="1">
      <c r="B16" s="79" t="s">
        <v>18</v>
      </c>
      <c r="C16" s="79" t="s">
        <v>19</v>
      </c>
      <c r="D16" s="79" t="s">
        <v>20</v>
      </c>
      <c r="G16" s="80" t="b">
        <v>0</v>
      </c>
      <c r="H16" s="80" t="b">
        <v>1</v>
      </c>
      <c r="I16" s="80" t="b">
        <v>1</v>
      </c>
      <c r="J16" s="80" t="b">
        <v>1</v>
      </c>
      <c r="K16" s="80" t="b">
        <f t="shared" si="1"/>
        <v>0</v>
      </c>
    </row>
    <row r="17" spans="1:11" ht="24" customHeight="1">
      <c r="B17" s="80" t="b">
        <v>1</v>
      </c>
      <c r="C17" s="80" t="b">
        <v>1</v>
      </c>
      <c r="D17" s="80" t="b">
        <f>OR(B17,C17)</f>
        <v>1</v>
      </c>
      <c r="G17" s="80" t="b">
        <v>0</v>
      </c>
      <c r="H17" s="80" t="b">
        <v>1</v>
      </c>
      <c r="I17" s="80" t="b">
        <v>1</v>
      </c>
      <c r="J17" s="80" t="b">
        <v>0</v>
      </c>
      <c r="K17" s="80" t="b">
        <f t="shared" si="1"/>
        <v>0</v>
      </c>
    </row>
    <row r="18" spans="1:11" ht="24" customHeight="1">
      <c r="B18" s="80" t="b">
        <v>1</v>
      </c>
      <c r="C18" s="80" t="b">
        <v>0</v>
      </c>
      <c r="D18" s="80" t="b">
        <f t="shared" ref="D18:D20" si="2">OR(B18,C18)</f>
        <v>1</v>
      </c>
      <c r="G18" s="80" t="b">
        <v>0</v>
      </c>
      <c r="H18" s="80" t="b">
        <v>1</v>
      </c>
      <c r="I18" s="80" t="b">
        <v>0</v>
      </c>
      <c r="J18" s="80" t="b">
        <v>1</v>
      </c>
      <c r="K18" s="80" t="b">
        <f t="shared" si="1"/>
        <v>0</v>
      </c>
    </row>
    <row r="19" spans="1:11" ht="24" customHeight="1">
      <c r="B19" s="80" t="b">
        <v>0</v>
      </c>
      <c r="C19" s="80" t="b">
        <v>1</v>
      </c>
      <c r="D19" s="80" t="b">
        <f t="shared" si="2"/>
        <v>1</v>
      </c>
      <c r="G19" s="80" t="b">
        <v>0</v>
      </c>
      <c r="H19" s="80" t="b">
        <v>1</v>
      </c>
      <c r="I19" s="80" t="b">
        <v>0</v>
      </c>
      <c r="J19" s="80" t="b">
        <v>0</v>
      </c>
      <c r="K19" s="80" t="b">
        <f t="shared" si="1"/>
        <v>0</v>
      </c>
    </row>
    <row r="20" spans="1:11" ht="24" customHeight="1">
      <c r="B20" s="80" t="b">
        <v>0</v>
      </c>
      <c r="C20" s="80" t="b">
        <v>0</v>
      </c>
      <c r="D20" s="80" t="b">
        <f t="shared" si="2"/>
        <v>0</v>
      </c>
      <c r="G20" s="80" t="b">
        <v>0</v>
      </c>
      <c r="H20" s="80" t="b">
        <v>0</v>
      </c>
      <c r="I20" s="80" t="b">
        <v>1</v>
      </c>
      <c r="J20" s="80" t="b">
        <v>1</v>
      </c>
      <c r="K20" s="80" t="b">
        <f t="shared" si="1"/>
        <v>0</v>
      </c>
    </row>
    <row r="21" spans="1:11" ht="24" customHeight="1">
      <c r="G21" s="80" t="b">
        <v>0</v>
      </c>
      <c r="H21" s="80" t="b">
        <v>0</v>
      </c>
      <c r="I21" s="80" t="b">
        <v>1</v>
      </c>
      <c r="J21" s="80" t="b">
        <v>0</v>
      </c>
      <c r="K21" s="80" t="b">
        <f t="shared" si="1"/>
        <v>0</v>
      </c>
    </row>
    <row r="22" spans="1:11" ht="24" customHeight="1">
      <c r="G22" s="80" t="b">
        <v>0</v>
      </c>
      <c r="H22" s="80" t="b">
        <v>0</v>
      </c>
      <c r="I22" s="80" t="b">
        <v>0</v>
      </c>
      <c r="J22" s="80" t="b">
        <v>1</v>
      </c>
      <c r="K22" s="80" t="b">
        <f t="shared" si="1"/>
        <v>0</v>
      </c>
    </row>
    <row r="23" spans="1:11" ht="24" customHeight="1">
      <c r="G23" s="80" t="b">
        <v>0</v>
      </c>
      <c r="H23" s="80" t="b">
        <v>0</v>
      </c>
      <c r="I23" s="80" t="b">
        <v>0</v>
      </c>
      <c r="J23" s="80" t="b">
        <v>0</v>
      </c>
      <c r="K23" s="80" t="b">
        <f t="shared" si="1"/>
        <v>0</v>
      </c>
    </row>
    <row r="24" spans="1:11" ht="24" customHeight="1">
      <c r="A24" s="109" t="s">
        <v>16</v>
      </c>
      <c r="B24" s="109"/>
      <c r="C24" s="109"/>
      <c r="D24" s="109"/>
      <c r="E24" s="109"/>
    </row>
    <row r="25" spans="1:11">
      <c r="A25" s="110" t="s">
        <v>119</v>
      </c>
      <c r="B25" s="110"/>
      <c r="C25" s="110"/>
      <c r="D25" s="110"/>
      <c r="E25" s="110"/>
    </row>
  </sheetData>
  <mergeCells count="4">
    <mergeCell ref="A24:E24"/>
    <mergeCell ref="A25:E25"/>
    <mergeCell ref="A1:E1"/>
    <mergeCell ref="A2:E2"/>
  </mergeCells>
  <hyperlinks>
    <hyperlink ref="A24" r:id="rId1" xr:uid="{00000000-0004-0000-0400-000000000000}"/>
    <hyperlink ref="A2" r:id="rId2" xr:uid="{00000000-0004-0000-0400-000001000000}"/>
  </hyperlinks>
  <pageMargins left="0.7" right="0.7" top="0.78740157499999996" bottom="0.78740157499999996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/>
  <dimension ref="A1:N22"/>
  <sheetViews>
    <sheetView zoomScale="130" zoomScaleNormal="130" workbookViewId="0">
      <selection activeCell="L8" sqref="L8"/>
    </sheetView>
  </sheetViews>
  <sheetFormatPr defaultRowHeight="15"/>
  <cols>
    <col min="1" max="1" width="2.7109375" customWidth="1"/>
    <col min="5" max="5" width="13" customWidth="1"/>
    <col min="6" max="6" width="12" customWidth="1"/>
    <col min="7" max="7" width="14.140625" customWidth="1"/>
    <col min="8" max="8" width="4.28515625" customWidth="1"/>
    <col min="9" max="9" width="11.140625" customWidth="1"/>
    <col min="10" max="10" width="10.5703125" customWidth="1"/>
    <col min="12" max="12" width="12.28515625" customWidth="1"/>
  </cols>
  <sheetData>
    <row r="1" spans="1:14" ht="21" customHeight="1">
      <c r="A1" s="114" t="s">
        <v>25</v>
      </c>
      <c r="B1" s="114"/>
      <c r="C1" s="114"/>
      <c r="D1" s="114"/>
      <c r="E1" s="114"/>
      <c r="F1" s="114"/>
      <c r="G1" s="114"/>
      <c r="H1" s="114"/>
      <c r="I1" s="7"/>
    </row>
    <row r="2" spans="1:14">
      <c r="A2" s="107" t="s">
        <v>176</v>
      </c>
      <c r="B2" s="108"/>
      <c r="C2" s="108"/>
      <c r="D2" s="108"/>
      <c r="E2" s="108"/>
      <c r="F2" s="108"/>
      <c r="G2" s="108"/>
      <c r="H2" s="108"/>
    </row>
    <row r="4" spans="1:14">
      <c r="B4" s="83" t="s">
        <v>0</v>
      </c>
      <c r="C4" s="83" t="s">
        <v>1</v>
      </c>
      <c r="D4" s="83" t="s">
        <v>2</v>
      </c>
      <c r="E4" s="83" t="s">
        <v>3</v>
      </c>
      <c r="F4" s="83" t="s">
        <v>9</v>
      </c>
      <c r="G4" s="83" t="s">
        <v>9</v>
      </c>
      <c r="I4" s="95" t="s">
        <v>47</v>
      </c>
      <c r="K4" s="1"/>
    </row>
    <row r="5" spans="1:14">
      <c r="B5" s="2" t="s">
        <v>4</v>
      </c>
      <c r="C5" s="2">
        <v>1700</v>
      </c>
      <c r="D5" s="2">
        <v>152</v>
      </c>
      <c r="E5" s="2">
        <f>C5-D5</f>
        <v>1548</v>
      </c>
      <c r="F5" s="2"/>
      <c r="G5" s="98"/>
      <c r="I5" s="116" t="s">
        <v>13</v>
      </c>
      <c r="J5" s="116"/>
      <c r="K5" s="116"/>
      <c r="L5" s="116"/>
    </row>
    <row r="6" spans="1:14">
      <c r="B6" s="2" t="s">
        <v>6</v>
      </c>
      <c r="C6" s="2">
        <v>500</v>
      </c>
      <c r="D6" s="2">
        <v>240</v>
      </c>
      <c r="E6" s="2">
        <f>C6-D6</f>
        <v>260</v>
      </c>
      <c r="F6" s="2"/>
      <c r="G6" s="98"/>
      <c r="H6" s="1"/>
    </row>
    <row r="7" spans="1:14">
      <c r="B7" s="2" t="s">
        <v>5</v>
      </c>
      <c r="C7" s="2">
        <v>1475</v>
      </c>
      <c r="D7" s="2">
        <v>168</v>
      </c>
      <c r="E7" s="2">
        <f>C7-D7</f>
        <v>1307</v>
      </c>
      <c r="F7" s="2"/>
      <c r="G7" s="98"/>
      <c r="H7" s="1"/>
      <c r="I7" s="117" t="s">
        <v>173</v>
      </c>
      <c r="J7" s="117"/>
      <c r="L7" s="96" t="s">
        <v>172</v>
      </c>
    </row>
    <row r="8" spans="1:14">
      <c r="B8" s="2" t="s">
        <v>7</v>
      </c>
      <c r="C8" s="2">
        <v>350</v>
      </c>
      <c r="D8" s="2">
        <v>350</v>
      </c>
      <c r="E8" s="2">
        <f t="shared" ref="E8:E9" si="0">C8-D8</f>
        <v>0</v>
      </c>
      <c r="F8" s="2"/>
      <c r="G8" s="98"/>
      <c r="H8" s="1"/>
      <c r="I8" s="2" t="s">
        <v>14</v>
      </c>
      <c r="J8" s="2">
        <v>100</v>
      </c>
      <c r="L8" s="97"/>
    </row>
    <row r="9" spans="1:14">
      <c r="B9" s="2" t="s">
        <v>12</v>
      </c>
      <c r="C9" s="2">
        <v>2000</v>
      </c>
      <c r="D9" s="2">
        <v>1000</v>
      </c>
      <c r="E9" s="2">
        <f t="shared" si="0"/>
        <v>1000</v>
      </c>
      <c r="F9" s="2"/>
      <c r="G9" s="98"/>
      <c r="I9" s="2" t="s">
        <v>15</v>
      </c>
      <c r="J9" s="2">
        <v>1000</v>
      </c>
    </row>
    <row r="10" spans="1:14">
      <c r="I10" s="2" t="s">
        <v>39</v>
      </c>
      <c r="J10" s="2">
        <v>0</v>
      </c>
    </row>
    <row r="12" spans="1:14">
      <c r="B12" s="9" t="s">
        <v>174</v>
      </c>
    </row>
    <row r="13" spans="1:14">
      <c r="B13" t="s">
        <v>175</v>
      </c>
    </row>
    <row r="14" spans="1:14">
      <c r="N14" s="8" t="s">
        <v>26</v>
      </c>
    </row>
    <row r="15" spans="1:14" ht="26.25">
      <c r="A15" s="10"/>
      <c r="B15" s="11" t="s">
        <v>98</v>
      </c>
      <c r="C15" s="10"/>
      <c r="D15" s="10"/>
      <c r="E15" s="10"/>
      <c r="F15" s="10"/>
      <c r="G15" s="10"/>
      <c r="H15" s="10"/>
      <c r="I15" s="10" t="s">
        <v>49</v>
      </c>
      <c r="J15" s="10"/>
      <c r="K15" s="10"/>
      <c r="N15" s="3" t="s">
        <v>32</v>
      </c>
    </row>
    <row r="16" spans="1:14" ht="26.25">
      <c r="A16" s="10"/>
      <c r="B16" s="11" t="s">
        <v>178</v>
      </c>
      <c r="C16" s="10"/>
      <c r="D16" s="10"/>
      <c r="E16" s="10"/>
      <c r="F16" s="10"/>
      <c r="G16" s="10"/>
      <c r="H16" s="12" t="s">
        <v>50</v>
      </c>
      <c r="I16" s="10"/>
      <c r="J16" s="10"/>
      <c r="K16" s="10"/>
      <c r="N16" s="3" t="s">
        <v>27</v>
      </c>
    </row>
    <row r="17" spans="1:14" ht="26.25">
      <c r="A17" s="10"/>
      <c r="B17" s="10" t="s">
        <v>51</v>
      </c>
      <c r="C17" s="10"/>
      <c r="D17" s="10"/>
      <c r="E17" s="10"/>
      <c r="F17" s="10"/>
      <c r="G17" s="10"/>
      <c r="H17" s="10"/>
      <c r="I17" s="10"/>
      <c r="J17" s="10"/>
      <c r="K17" s="10"/>
      <c r="N17" s="3" t="s">
        <v>28</v>
      </c>
    </row>
    <row r="18" spans="1:14">
      <c r="N18" s="3" t="s">
        <v>29</v>
      </c>
    </row>
    <row r="19" spans="1:14">
      <c r="N19" s="3" t="s">
        <v>30</v>
      </c>
    </row>
    <row r="20" spans="1:14">
      <c r="N20" s="3" t="s">
        <v>31</v>
      </c>
    </row>
    <row r="21" spans="1:14">
      <c r="A21" s="115" t="s">
        <v>16</v>
      </c>
      <c r="B21" s="115"/>
      <c r="C21" s="115"/>
      <c r="D21" s="115"/>
      <c r="E21" s="115"/>
      <c r="F21" s="115"/>
      <c r="G21" s="115"/>
      <c r="H21" s="115"/>
      <c r="I21" s="115"/>
    </row>
    <row r="22" spans="1:14">
      <c r="A22" s="110" t="s">
        <v>119</v>
      </c>
      <c r="B22" s="110"/>
      <c r="C22" s="110"/>
      <c r="D22" s="110"/>
      <c r="E22" s="110"/>
      <c r="F22" s="110"/>
      <c r="G22" s="110"/>
      <c r="H22" s="110"/>
      <c r="I22" s="110"/>
    </row>
  </sheetData>
  <mergeCells count="6">
    <mergeCell ref="A1:H1"/>
    <mergeCell ref="A22:I22"/>
    <mergeCell ref="A21:I21"/>
    <mergeCell ref="I5:L5"/>
    <mergeCell ref="I7:J7"/>
    <mergeCell ref="A2:H2"/>
  </mergeCells>
  <conditionalFormatting sqref="I8:J10">
    <cfRule type="expression" dxfId="1" priority="2">
      <formula>$L$8=""</formula>
    </cfRule>
  </conditionalFormatting>
  <conditionalFormatting sqref="I7">
    <cfRule type="expression" dxfId="0" priority="1">
      <formula>$L$8=""</formula>
    </cfRule>
  </conditionalFormatting>
  <dataValidations count="1">
    <dataValidation type="list" allowBlank="1" showInputMessage="1" showErrorMessage="1" sqref="L8" xr:uid="{321996F5-BD4D-4628-9B4A-171E136C1841}">
      <formula1>"A,NE"</formula1>
    </dataValidation>
  </dataValidations>
  <hyperlinks>
    <hyperlink ref="A21" r:id="rId1" xr:uid="{00000000-0004-0000-0200-000000000000}"/>
    <hyperlink ref="A2" r:id="rId2" xr:uid="{8547501E-431F-490C-B445-3366A959F69A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List5"/>
  <dimension ref="A1:L38"/>
  <sheetViews>
    <sheetView workbookViewId="0">
      <selection activeCell="K18" sqref="K18"/>
    </sheetView>
  </sheetViews>
  <sheetFormatPr defaultRowHeight="15"/>
  <cols>
    <col min="1" max="1" width="2.7109375" customWidth="1"/>
    <col min="5" max="5" width="13" customWidth="1"/>
    <col min="6" max="6" width="12" customWidth="1"/>
    <col min="7" max="8" width="14.140625" customWidth="1"/>
    <col min="9" max="9" width="11.5703125" customWidth="1"/>
    <col min="11" max="11" width="13.85546875" customWidth="1"/>
    <col min="12" max="12" width="11.42578125" customWidth="1"/>
  </cols>
  <sheetData>
    <row r="1" spans="1:12" ht="18.75">
      <c r="A1" s="111" t="s">
        <v>106</v>
      </c>
      <c r="B1" s="111"/>
      <c r="C1" s="111"/>
      <c r="D1" s="111"/>
      <c r="E1" s="111"/>
      <c r="F1" s="111"/>
      <c r="G1" s="111"/>
      <c r="H1" s="111"/>
      <c r="I1" s="111"/>
    </row>
    <row r="2" spans="1:12">
      <c r="A2" s="112" t="s">
        <v>16</v>
      </c>
      <c r="B2" s="113"/>
      <c r="C2" s="113"/>
      <c r="D2" s="113"/>
      <c r="E2" s="113"/>
      <c r="F2" s="113"/>
      <c r="G2" s="113"/>
      <c r="H2" s="113"/>
      <c r="I2" s="113"/>
    </row>
    <row r="4" spans="1:12">
      <c r="B4" s="120" t="s">
        <v>122</v>
      </c>
      <c r="C4" s="120"/>
      <c r="D4" s="120"/>
      <c r="E4" s="120"/>
      <c r="F4" s="120"/>
      <c r="G4" s="120"/>
      <c r="H4" s="120"/>
      <c r="I4" s="120"/>
    </row>
    <row r="5" spans="1:12">
      <c r="B5" s="9" t="s">
        <v>33</v>
      </c>
      <c r="C5" s="9" t="s">
        <v>36</v>
      </c>
      <c r="E5" s="76" t="s">
        <v>107</v>
      </c>
    </row>
    <row r="6" spans="1:12">
      <c r="B6" s="9" t="s">
        <v>34</v>
      </c>
      <c r="C6" s="9" t="s">
        <v>35</v>
      </c>
      <c r="E6" s="76" t="s">
        <v>108</v>
      </c>
    </row>
    <row r="7" spans="1:12">
      <c r="E7" s="76"/>
    </row>
    <row r="8" spans="1:12">
      <c r="A8" s="118" t="s">
        <v>47</v>
      </c>
      <c r="B8" s="118"/>
      <c r="C8" s="118"/>
      <c r="D8" s="118"/>
      <c r="E8" s="118"/>
      <c r="F8" s="118"/>
      <c r="G8" s="118"/>
      <c r="H8" s="118"/>
      <c r="I8" s="118"/>
      <c r="K8" s="119" t="s">
        <v>115</v>
      </c>
      <c r="L8" s="119"/>
    </row>
    <row r="9" spans="1:12">
      <c r="B9" s="121" t="s">
        <v>156</v>
      </c>
      <c r="C9" s="121"/>
      <c r="D9" s="121"/>
      <c r="E9" s="121"/>
      <c r="F9" s="121"/>
      <c r="G9" s="121"/>
      <c r="H9" s="121"/>
    </row>
    <row r="10" spans="1:12">
      <c r="K10" s="2" t="s">
        <v>14</v>
      </c>
      <c r="L10" s="2">
        <v>100</v>
      </c>
    </row>
    <row r="11" spans="1:12">
      <c r="B11" s="83" t="s">
        <v>0</v>
      </c>
      <c r="C11" s="83" t="s">
        <v>123</v>
      </c>
      <c r="D11" s="83" t="s">
        <v>10</v>
      </c>
      <c r="E11" s="83" t="s">
        <v>124</v>
      </c>
      <c r="F11" s="83" t="s">
        <v>23</v>
      </c>
      <c r="G11" s="83" t="s">
        <v>9</v>
      </c>
      <c r="H11" s="83" t="s">
        <v>125</v>
      </c>
      <c r="I11" s="83" t="s">
        <v>126</v>
      </c>
      <c r="K11" s="2" t="s">
        <v>39</v>
      </c>
      <c r="L11" s="2">
        <v>0</v>
      </c>
    </row>
    <row r="12" spans="1:12">
      <c r="B12" s="2" t="s">
        <v>6</v>
      </c>
      <c r="C12" s="2">
        <v>250</v>
      </c>
      <c r="D12" s="82" t="s">
        <v>44</v>
      </c>
      <c r="E12" s="2" t="s">
        <v>17</v>
      </c>
      <c r="F12" s="2"/>
      <c r="G12" s="2"/>
      <c r="H12" s="2"/>
      <c r="I12" s="2"/>
      <c r="K12" s="2" t="s">
        <v>15</v>
      </c>
      <c r="L12" s="2">
        <v>250</v>
      </c>
    </row>
    <row r="13" spans="1:12">
      <c r="B13" s="2" t="s">
        <v>7</v>
      </c>
      <c r="C13" s="2">
        <v>10</v>
      </c>
      <c r="D13" s="82" t="s">
        <v>45</v>
      </c>
      <c r="E13" s="2" t="s">
        <v>46</v>
      </c>
      <c r="F13" s="2"/>
      <c r="G13" s="2"/>
      <c r="H13" s="2"/>
      <c r="I13" s="2"/>
      <c r="K13" s="77" t="s">
        <v>10</v>
      </c>
      <c r="L13" s="2" t="s">
        <v>45</v>
      </c>
    </row>
    <row r="14" spans="1:12">
      <c r="B14" s="2" t="s">
        <v>4</v>
      </c>
      <c r="C14" s="2">
        <v>251</v>
      </c>
      <c r="D14" s="82" t="s">
        <v>45</v>
      </c>
      <c r="E14" s="2" t="s">
        <v>46</v>
      </c>
      <c r="F14" s="2"/>
      <c r="G14" s="2"/>
      <c r="H14" s="2"/>
      <c r="I14" s="2"/>
    </row>
    <row r="15" spans="1:12">
      <c r="B15" s="2" t="s">
        <v>5</v>
      </c>
      <c r="C15" s="2">
        <v>450</v>
      </c>
      <c r="D15" s="82" t="s">
        <v>45</v>
      </c>
      <c r="E15" s="2" t="s">
        <v>17</v>
      </c>
      <c r="F15" s="2"/>
      <c r="G15" s="2"/>
      <c r="H15" s="2"/>
      <c r="I15" s="2"/>
    </row>
    <row r="16" spans="1:12">
      <c r="B16" s="2" t="s">
        <v>11</v>
      </c>
      <c r="C16" s="2">
        <v>450</v>
      </c>
      <c r="D16" s="82" t="s">
        <v>44</v>
      </c>
      <c r="E16" s="2" t="s">
        <v>46</v>
      </c>
      <c r="F16" s="2"/>
      <c r="G16" s="2"/>
      <c r="H16" s="2"/>
      <c r="I16" s="2"/>
    </row>
    <row r="17" spans="1:12">
      <c r="D17" s="3"/>
    </row>
    <row r="18" spans="1:12" ht="26.25">
      <c r="A18" s="10"/>
      <c r="B18" s="11" t="s">
        <v>109</v>
      </c>
      <c r="C18" s="10"/>
      <c r="D18" s="10"/>
      <c r="E18" s="10"/>
      <c r="F18" s="10"/>
      <c r="G18" s="10"/>
      <c r="H18" s="10"/>
      <c r="I18" s="10" t="s">
        <v>110</v>
      </c>
    </row>
    <row r="19" spans="1:12" ht="26.25">
      <c r="A19" s="10"/>
      <c r="B19" s="11" t="s">
        <v>111</v>
      </c>
      <c r="C19" s="10"/>
      <c r="D19" s="10"/>
      <c r="E19" s="10"/>
      <c r="F19" s="10"/>
      <c r="G19" s="10"/>
      <c r="H19" s="10"/>
      <c r="I19" s="10"/>
    </row>
    <row r="20" spans="1:12">
      <c r="D20" s="3"/>
    </row>
    <row r="21" spans="1:12">
      <c r="D21" s="3"/>
    </row>
    <row r="22" spans="1:12">
      <c r="A22" s="118" t="s">
        <v>47</v>
      </c>
      <c r="B22" s="118"/>
      <c r="C22" s="118"/>
      <c r="D22" s="118"/>
      <c r="E22" s="118"/>
      <c r="F22" s="118"/>
      <c r="G22" s="118"/>
      <c r="H22" s="118"/>
      <c r="I22" s="118"/>
    </row>
    <row r="23" spans="1:12">
      <c r="B23" s="121" t="s">
        <v>155</v>
      </c>
      <c r="C23" s="121"/>
      <c r="D23" s="121"/>
      <c r="E23" s="121"/>
      <c r="F23" s="121"/>
      <c r="G23" s="121"/>
      <c r="H23" s="121"/>
      <c r="K23" s="120" t="s">
        <v>115</v>
      </c>
      <c r="L23" s="120"/>
    </row>
    <row r="25" spans="1:12">
      <c r="K25" s="2" t="s">
        <v>14</v>
      </c>
      <c r="L25" s="2">
        <v>100</v>
      </c>
    </row>
    <row r="26" spans="1:12">
      <c r="B26" s="83" t="s">
        <v>0</v>
      </c>
      <c r="C26" s="83" t="s">
        <v>8</v>
      </c>
      <c r="D26" s="83" t="s">
        <v>10</v>
      </c>
      <c r="E26" s="83" t="s">
        <v>17</v>
      </c>
      <c r="F26" s="83" t="s">
        <v>23</v>
      </c>
      <c r="G26" s="83" t="s">
        <v>9</v>
      </c>
      <c r="H26" s="83" t="s">
        <v>116</v>
      </c>
      <c r="I26" s="83" t="s">
        <v>24</v>
      </c>
      <c r="K26" s="2" t="s">
        <v>39</v>
      </c>
      <c r="L26" s="2">
        <v>0</v>
      </c>
    </row>
    <row r="27" spans="1:12">
      <c r="B27" s="2" t="s">
        <v>6</v>
      </c>
      <c r="C27" s="2">
        <v>250</v>
      </c>
      <c r="D27" s="82" t="s">
        <v>44</v>
      </c>
      <c r="E27" s="2" t="s">
        <v>17</v>
      </c>
      <c r="F27" s="2"/>
      <c r="G27" s="2"/>
      <c r="H27" s="2"/>
      <c r="I27" s="2"/>
    </row>
    <row r="28" spans="1:12">
      <c r="B28" s="2" t="s">
        <v>7</v>
      </c>
      <c r="C28" s="2">
        <v>10</v>
      </c>
      <c r="D28" s="82" t="s">
        <v>45</v>
      </c>
      <c r="E28" s="2" t="s">
        <v>46</v>
      </c>
      <c r="F28" s="2"/>
      <c r="G28" s="2"/>
      <c r="H28" s="2"/>
      <c r="I28" s="2"/>
      <c r="K28" s="2" t="s">
        <v>15</v>
      </c>
      <c r="L28" s="2">
        <v>250</v>
      </c>
    </row>
    <row r="29" spans="1:12">
      <c r="B29" s="2" t="s">
        <v>4</v>
      </c>
      <c r="C29" s="2">
        <v>251</v>
      </c>
      <c r="D29" s="82" t="s">
        <v>45</v>
      </c>
      <c r="E29" s="2" t="s">
        <v>46</v>
      </c>
      <c r="F29" s="2"/>
      <c r="G29" s="2"/>
      <c r="H29" s="2"/>
      <c r="I29" s="2"/>
      <c r="K29" s="77" t="s">
        <v>10</v>
      </c>
      <c r="L29" s="2" t="s">
        <v>45</v>
      </c>
    </row>
    <row r="30" spans="1:12">
      <c r="B30" s="2" t="s">
        <v>5</v>
      </c>
      <c r="C30" s="2">
        <v>450</v>
      </c>
      <c r="D30" s="82" t="s">
        <v>45</v>
      </c>
      <c r="E30" s="2" t="s">
        <v>17</v>
      </c>
      <c r="F30" s="2"/>
      <c r="G30" s="2"/>
      <c r="H30" s="2"/>
      <c r="I30" s="2"/>
    </row>
    <row r="31" spans="1:12">
      <c r="B31" s="2" t="s">
        <v>11</v>
      </c>
      <c r="C31" s="2">
        <v>450</v>
      </c>
      <c r="D31" s="82" t="s">
        <v>44</v>
      </c>
      <c r="E31" s="2" t="s">
        <v>46</v>
      </c>
      <c r="F31" s="2"/>
      <c r="G31" s="2"/>
      <c r="H31" s="2"/>
      <c r="I31" s="2"/>
    </row>
    <row r="33" spans="1:9" ht="26.25">
      <c r="A33" s="10"/>
      <c r="B33" s="11" t="s">
        <v>113</v>
      </c>
      <c r="C33" s="10"/>
      <c r="D33" s="10"/>
      <c r="E33" s="10"/>
      <c r="F33" s="10"/>
      <c r="G33" s="10"/>
      <c r="H33" s="10"/>
      <c r="I33" s="10" t="s">
        <v>112</v>
      </c>
    </row>
    <row r="34" spans="1:9" ht="26.25">
      <c r="A34" s="10"/>
      <c r="B34" s="11" t="s">
        <v>114</v>
      </c>
      <c r="C34" s="10"/>
      <c r="D34" s="10"/>
      <c r="E34" s="10"/>
      <c r="F34" s="10"/>
      <c r="G34" s="10"/>
      <c r="H34" s="10"/>
      <c r="I34" s="10"/>
    </row>
    <row r="37" spans="1:9">
      <c r="A37" s="115" t="s">
        <v>16</v>
      </c>
      <c r="B37" s="115"/>
      <c r="C37" s="115"/>
      <c r="D37" s="115"/>
      <c r="E37" s="115"/>
      <c r="F37" s="115"/>
      <c r="G37" s="115"/>
      <c r="H37" s="115"/>
      <c r="I37" s="115"/>
    </row>
    <row r="38" spans="1:9">
      <c r="A38" s="108" t="s">
        <v>127</v>
      </c>
      <c r="B38" s="108"/>
      <c r="C38" s="108"/>
      <c r="D38" s="108"/>
      <c r="E38" s="108"/>
      <c r="F38" s="108"/>
      <c r="G38" s="108"/>
      <c r="H38" s="108"/>
      <c r="I38" s="108"/>
    </row>
  </sheetData>
  <mergeCells count="11">
    <mergeCell ref="A38:I38"/>
    <mergeCell ref="A22:I22"/>
    <mergeCell ref="K8:L8"/>
    <mergeCell ref="K23:L23"/>
    <mergeCell ref="A1:I1"/>
    <mergeCell ref="A2:I2"/>
    <mergeCell ref="B4:I4"/>
    <mergeCell ref="A8:I8"/>
    <mergeCell ref="B9:H9"/>
    <mergeCell ref="B23:H23"/>
    <mergeCell ref="A37:I37"/>
  </mergeCells>
  <hyperlinks>
    <hyperlink ref="A37" r:id="rId1" xr:uid="{00000000-0004-0000-0300-000000000000}"/>
    <hyperlink ref="A2" r:id="rId2" xr:uid="{00000000-0004-0000-0300-000001000000}"/>
  </hyperlink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List6"/>
  <dimension ref="A1:H22"/>
  <sheetViews>
    <sheetView zoomScale="130" zoomScaleNormal="130" workbookViewId="0">
      <selection activeCell="B17" sqref="B17"/>
    </sheetView>
  </sheetViews>
  <sheetFormatPr defaultRowHeight="15"/>
  <cols>
    <col min="2" max="2" width="42.7109375" customWidth="1"/>
    <col min="3" max="4" width="0" hidden="1" customWidth="1"/>
    <col min="5" max="5" width="13" customWidth="1"/>
    <col min="6" max="6" width="12" customWidth="1"/>
    <col min="7" max="8" width="14.140625" customWidth="1"/>
    <col min="10" max="10" width="12.28515625" customWidth="1"/>
  </cols>
  <sheetData>
    <row r="1" spans="1:8" ht="21" customHeight="1">
      <c r="A1" s="111" t="s">
        <v>48</v>
      </c>
      <c r="B1" s="111"/>
      <c r="C1" s="111"/>
      <c r="D1" s="111"/>
      <c r="E1" s="111"/>
      <c r="F1" s="111"/>
      <c r="G1" s="111"/>
      <c r="H1" s="6"/>
    </row>
    <row r="2" spans="1:8">
      <c r="A2" s="112" t="s">
        <v>157</v>
      </c>
      <c r="B2" s="113"/>
      <c r="C2" s="113"/>
      <c r="D2" s="113"/>
      <c r="E2" s="113"/>
      <c r="F2" s="113"/>
      <c r="G2" s="113"/>
      <c r="H2" s="113"/>
    </row>
    <row r="3" spans="1:8">
      <c r="C3" s="15"/>
      <c r="D3" s="15"/>
    </row>
    <row r="4" spans="1:8">
      <c r="B4" s="15" t="s">
        <v>47</v>
      </c>
      <c r="E4" s="15"/>
      <c r="F4" s="15"/>
      <c r="G4" s="15"/>
    </row>
    <row r="5" spans="1:8">
      <c r="B5" t="s">
        <v>130</v>
      </c>
    </row>
    <row r="6" spans="1:8">
      <c r="B6" t="s">
        <v>131</v>
      </c>
      <c r="E6" s="83" t="s">
        <v>0</v>
      </c>
      <c r="F6" s="83" t="s">
        <v>37</v>
      </c>
      <c r="G6" s="83" t="s">
        <v>38</v>
      </c>
    </row>
    <row r="7" spans="1:8">
      <c r="B7" t="s">
        <v>132</v>
      </c>
      <c r="E7" s="2" t="s">
        <v>11</v>
      </c>
      <c r="F7" s="2">
        <v>91</v>
      </c>
      <c r="G7" s="2"/>
    </row>
    <row r="8" spans="1:8">
      <c r="B8" t="s">
        <v>133</v>
      </c>
      <c r="E8" s="2" t="s">
        <v>6</v>
      </c>
      <c r="F8" s="2">
        <v>90</v>
      </c>
      <c r="G8" s="2"/>
    </row>
    <row r="9" spans="1:8">
      <c r="B9" t="s">
        <v>134</v>
      </c>
      <c r="E9" s="2" t="s">
        <v>4</v>
      </c>
      <c r="F9" s="2">
        <v>89</v>
      </c>
      <c r="G9" s="2"/>
    </row>
    <row r="10" spans="1:8">
      <c r="E10" s="2" t="s">
        <v>12</v>
      </c>
      <c r="F10" s="2">
        <v>75</v>
      </c>
      <c r="G10" s="2"/>
    </row>
    <row r="16" spans="1:8">
      <c r="B16" t="s">
        <v>135</v>
      </c>
    </row>
    <row r="17" spans="1:8" ht="21">
      <c r="A17" s="13"/>
      <c r="B17" s="14" t="s">
        <v>52</v>
      </c>
      <c r="C17" s="13"/>
      <c r="D17" s="13"/>
      <c r="E17" s="13"/>
      <c r="F17" s="13"/>
      <c r="G17" s="13"/>
      <c r="H17" s="13"/>
    </row>
    <row r="19" spans="1:8">
      <c r="B19" t="str">
        <f>IF(F7&gt;=90,"A",
            IF(F7&gt;=80,"B",
                      IF(F7&gt;=60,"C","E")
                     )
              )</f>
        <v>A</v>
      </c>
      <c r="F19" s="90" t="s">
        <v>153</v>
      </c>
    </row>
    <row r="20" spans="1:8" ht="103.15" customHeight="1">
      <c r="B20" s="89" t="s">
        <v>152</v>
      </c>
      <c r="F20" s="122" t="s">
        <v>154</v>
      </c>
      <c r="G20" s="122"/>
      <c r="H20" s="122"/>
    </row>
    <row r="22" spans="1:8">
      <c r="A22" s="115" t="s">
        <v>16</v>
      </c>
      <c r="B22" s="115"/>
      <c r="C22" s="115"/>
      <c r="D22" s="115"/>
      <c r="E22" s="115"/>
      <c r="F22" s="115"/>
      <c r="G22" s="115"/>
      <c r="H22" s="115"/>
    </row>
  </sheetData>
  <mergeCells count="4">
    <mergeCell ref="A1:G1"/>
    <mergeCell ref="F20:H20"/>
    <mergeCell ref="A22:H22"/>
    <mergeCell ref="A2:H2"/>
  </mergeCells>
  <hyperlinks>
    <hyperlink ref="A22" r:id="rId1" xr:uid="{00000000-0004-0000-0500-000000000000}"/>
    <hyperlink ref="A2" r:id="rId2" xr:uid="{053D4BC2-0511-4E5D-B5E1-7218C178AC86}"/>
  </hyperlinks>
  <pageMargins left="0.7" right="0.7" top="0.78740157499999996" bottom="0.78740157499999996" header="0.3" footer="0.3"/>
  <pageSetup paperSize="9" orientation="portrait" r:id="rId3"/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List7"/>
  <dimension ref="A1:I32"/>
  <sheetViews>
    <sheetView zoomScale="85" zoomScaleNormal="85" workbookViewId="0">
      <selection activeCell="A2" sqref="A2:F2"/>
    </sheetView>
  </sheetViews>
  <sheetFormatPr defaultRowHeight="15"/>
  <cols>
    <col min="3" max="3" width="16" customWidth="1"/>
    <col min="4" max="4" width="13.7109375" customWidth="1"/>
    <col min="5" max="5" width="15.5703125" customWidth="1"/>
    <col min="8" max="8" width="15.28515625" customWidth="1"/>
    <col min="9" max="9" width="18.7109375" customWidth="1"/>
  </cols>
  <sheetData>
    <row r="1" spans="1:9" ht="24.75" customHeight="1">
      <c r="A1" s="111" t="s">
        <v>53</v>
      </c>
      <c r="B1" s="111"/>
      <c r="C1" s="111"/>
      <c r="D1" s="111"/>
      <c r="E1" s="111"/>
      <c r="F1" s="111"/>
    </row>
    <row r="2" spans="1:9">
      <c r="A2" s="109" t="s">
        <v>16</v>
      </c>
      <c r="B2" s="123"/>
      <c r="C2" s="123"/>
      <c r="D2" s="123"/>
      <c r="E2" s="123"/>
      <c r="F2" s="123"/>
    </row>
    <row r="3" spans="1:9">
      <c r="A3" s="15" t="s">
        <v>97</v>
      </c>
      <c r="B3" s="16"/>
      <c r="C3" s="16"/>
      <c r="D3" s="16"/>
      <c r="E3" s="16"/>
      <c r="F3" s="16"/>
    </row>
    <row r="4" spans="1:9">
      <c r="B4" s="17" t="s">
        <v>0</v>
      </c>
      <c r="C4" s="17" t="s">
        <v>61</v>
      </c>
      <c r="D4" s="17" t="s">
        <v>10</v>
      </c>
      <c r="E4" s="17" t="s">
        <v>54</v>
      </c>
      <c r="H4" s="2" t="s">
        <v>55</v>
      </c>
      <c r="I4" s="18">
        <f ca="1">TODAY()</f>
        <v>43880</v>
      </c>
    </row>
    <row r="5" spans="1:9">
      <c r="B5" t="s">
        <v>6</v>
      </c>
      <c r="C5" s="19">
        <f ca="1">C6-1</f>
        <v>43878</v>
      </c>
      <c r="D5" s="3" t="s">
        <v>44</v>
      </c>
    </row>
    <row r="6" spans="1:9">
      <c r="B6" t="s">
        <v>7</v>
      </c>
      <c r="C6" s="19">
        <f ca="1">C7-1</f>
        <v>43879</v>
      </c>
      <c r="D6" s="3" t="s">
        <v>45</v>
      </c>
      <c r="H6" s="20" t="s">
        <v>56</v>
      </c>
    </row>
    <row r="7" spans="1:9">
      <c r="B7" t="s">
        <v>4</v>
      </c>
      <c r="C7" s="19">
        <f ca="1">TODAY()</f>
        <v>43880</v>
      </c>
      <c r="D7" s="3" t="s">
        <v>45</v>
      </c>
      <c r="H7" s="21" t="s">
        <v>57</v>
      </c>
    </row>
    <row r="8" spans="1:9">
      <c r="B8" t="s">
        <v>5</v>
      </c>
      <c r="C8" s="19">
        <f ca="1">C7+1</f>
        <v>43881</v>
      </c>
      <c r="D8" s="3" t="s">
        <v>45</v>
      </c>
    </row>
    <row r="9" spans="1:9">
      <c r="B9" t="s">
        <v>11</v>
      </c>
      <c r="C9" s="19">
        <f ca="1">C8+1</f>
        <v>43882</v>
      </c>
      <c r="D9" s="3" t="s">
        <v>44</v>
      </c>
    </row>
    <row r="12" spans="1:9">
      <c r="A12" s="15" t="s">
        <v>58</v>
      </c>
      <c r="B12" s="16"/>
      <c r="C12" s="16"/>
      <c r="D12" s="16"/>
      <c r="E12" s="16"/>
      <c r="F12" s="16"/>
    </row>
    <row r="13" spans="1:9">
      <c r="B13" s="17" t="s">
        <v>59</v>
      </c>
      <c r="C13" s="17" t="s">
        <v>60</v>
      </c>
      <c r="D13" s="17" t="s">
        <v>61</v>
      </c>
      <c r="E13" s="17" t="s">
        <v>62</v>
      </c>
    </row>
    <row r="14" spans="1:9">
      <c r="B14" t="s">
        <v>63</v>
      </c>
      <c r="C14" s="19">
        <f ca="1">C17-5</f>
        <v>43874</v>
      </c>
      <c r="D14" t="s">
        <v>64</v>
      </c>
    </row>
    <row r="15" spans="1:9">
      <c r="B15" t="s">
        <v>65</v>
      </c>
      <c r="C15" s="19">
        <f ca="1">C16-2</f>
        <v>43877</v>
      </c>
      <c r="D15" t="s">
        <v>66</v>
      </c>
      <c r="H15" s="2" t="s">
        <v>55</v>
      </c>
      <c r="I15" s="18">
        <f ca="1">TODAY()</f>
        <v>43880</v>
      </c>
    </row>
    <row r="16" spans="1:9">
      <c r="B16" t="s">
        <v>67</v>
      </c>
      <c r="C16" s="19">
        <f ca="1">C18-1</f>
        <v>43879</v>
      </c>
      <c r="D16" t="s">
        <v>64</v>
      </c>
    </row>
    <row r="17" spans="1:9">
      <c r="B17" t="s">
        <v>68</v>
      </c>
      <c r="C17" s="19">
        <f ca="1">C19-1</f>
        <v>43879</v>
      </c>
      <c r="D17" t="s">
        <v>66</v>
      </c>
    </row>
    <row r="18" spans="1:9">
      <c r="B18" t="s">
        <v>69</v>
      </c>
      <c r="C18" s="19">
        <f ca="1">TODAY()</f>
        <v>43880</v>
      </c>
      <c r="D18" t="s">
        <v>64</v>
      </c>
      <c r="H18" s="20" t="s">
        <v>56</v>
      </c>
    </row>
    <row r="19" spans="1:9">
      <c r="B19" t="s">
        <v>70</v>
      </c>
      <c r="C19" s="19">
        <f ca="1">C18</f>
        <v>43880</v>
      </c>
      <c r="D19" t="s">
        <v>66</v>
      </c>
      <c r="H19" s="21" t="s">
        <v>71</v>
      </c>
    </row>
    <row r="20" spans="1:9">
      <c r="B20" t="s">
        <v>72</v>
      </c>
      <c r="C20" s="19">
        <f ca="1">C19+2</f>
        <v>43882</v>
      </c>
      <c r="D20" t="s">
        <v>66</v>
      </c>
    </row>
    <row r="21" spans="1:9">
      <c r="B21" t="s">
        <v>73</v>
      </c>
      <c r="C21" s="19">
        <f ca="1">C19+2</f>
        <v>43882</v>
      </c>
      <c r="D21" t="s">
        <v>64</v>
      </c>
    </row>
    <row r="22" spans="1:9">
      <c r="B22" t="s">
        <v>74</v>
      </c>
      <c r="C22" s="19">
        <f ca="1">C21+4</f>
        <v>43886</v>
      </c>
      <c r="D22" t="s">
        <v>64</v>
      </c>
    </row>
    <row r="23" spans="1:9">
      <c r="C23" s="19"/>
    </row>
    <row r="24" spans="1:9">
      <c r="A24" s="15" t="s">
        <v>75</v>
      </c>
      <c r="B24" s="16"/>
      <c r="C24" s="16"/>
      <c r="D24" s="16"/>
      <c r="E24" s="16"/>
      <c r="F24" s="16"/>
    </row>
    <row r="25" spans="1:9">
      <c r="B25" s="17" t="s">
        <v>47</v>
      </c>
      <c r="C25" s="17" t="s">
        <v>76</v>
      </c>
      <c r="D25" s="17" t="s">
        <v>77</v>
      </c>
      <c r="E25" s="17" t="s">
        <v>77</v>
      </c>
      <c r="H25" s="20" t="s">
        <v>56</v>
      </c>
    </row>
    <row r="26" spans="1:9">
      <c r="B26" t="s">
        <v>78</v>
      </c>
      <c r="C26" s="22">
        <v>0.3263888888888889</v>
      </c>
      <c r="H26" s="21" t="s">
        <v>79</v>
      </c>
    </row>
    <row r="27" spans="1:9">
      <c r="B27" t="s">
        <v>80</v>
      </c>
      <c r="C27" s="22">
        <v>0.42499999999999999</v>
      </c>
    </row>
    <row r="28" spans="1:9">
      <c r="B28" t="s">
        <v>81</v>
      </c>
      <c r="C28" s="22">
        <v>0.50347222222222221</v>
      </c>
      <c r="H28" s="2" t="s">
        <v>82</v>
      </c>
      <c r="I28" s="23">
        <v>0.5</v>
      </c>
    </row>
    <row r="29" spans="1:9">
      <c r="B29" t="s">
        <v>83</v>
      </c>
      <c r="C29" s="22">
        <v>0.63194444444444442</v>
      </c>
    </row>
    <row r="30" spans="1:9">
      <c r="B30" t="s">
        <v>84</v>
      </c>
      <c r="C30" s="22">
        <v>0.79305555555555562</v>
      </c>
    </row>
    <row r="31" spans="1:9">
      <c r="C31" s="19"/>
    </row>
    <row r="32" spans="1:9">
      <c r="A32" s="109" t="s">
        <v>16</v>
      </c>
      <c r="B32" s="123"/>
      <c r="C32" s="123"/>
      <c r="D32" s="123"/>
      <c r="E32" s="123"/>
      <c r="F32" s="123"/>
    </row>
  </sheetData>
  <mergeCells count="3">
    <mergeCell ref="A1:F1"/>
    <mergeCell ref="A32:F32"/>
    <mergeCell ref="A2:F2"/>
  </mergeCells>
  <hyperlinks>
    <hyperlink ref="A32" r:id="rId1" xr:uid="{00000000-0004-0000-0600-000000000000}"/>
    <hyperlink ref="A2" r:id="rId2" xr:uid="{3100EEBA-0E09-4217-8121-737346FE0A5F}"/>
  </hyperlinks>
  <pageMargins left="0.7" right="0.7" top="0.78740157499999996" bottom="0.78740157499999996" header="0.3" footer="0.3"/>
  <pageSetup paperSize="9" orientation="portrait"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5773C1-B121-4600-9C34-13EAB83AF682}">
  <sheetPr codeName="List8"/>
  <dimension ref="A1:O23"/>
  <sheetViews>
    <sheetView workbookViewId="0">
      <selection activeCell="A2" sqref="A2:G2"/>
    </sheetView>
  </sheetViews>
  <sheetFormatPr defaultRowHeight="15"/>
  <cols>
    <col min="2" max="2" width="11.28515625" customWidth="1"/>
    <col min="3" max="3" width="12" customWidth="1"/>
    <col min="4" max="4" width="13" customWidth="1"/>
    <col min="5" max="5" width="18.28515625" customWidth="1"/>
    <col min="9" max="9" width="37.42578125" customWidth="1"/>
    <col min="15" max="15" width="0" hidden="1" customWidth="1"/>
  </cols>
  <sheetData>
    <row r="1" spans="1:15" ht="27" customHeight="1">
      <c r="A1" s="111" t="s">
        <v>190</v>
      </c>
      <c r="B1" s="111"/>
      <c r="C1" s="111"/>
      <c r="D1" s="111"/>
      <c r="E1" s="111"/>
      <c r="F1" s="111"/>
      <c r="G1" s="111"/>
    </row>
    <row r="2" spans="1:15">
      <c r="A2" s="112" t="s">
        <v>16</v>
      </c>
      <c r="B2" s="112"/>
      <c r="C2" s="112"/>
      <c r="D2" s="112"/>
      <c r="E2" s="112"/>
      <c r="F2" s="112"/>
      <c r="G2" s="112"/>
    </row>
    <row r="5" spans="1:15">
      <c r="B5" s="127" t="s">
        <v>140</v>
      </c>
      <c r="C5" s="127" t="s">
        <v>139</v>
      </c>
      <c r="D5" s="127" t="s">
        <v>138</v>
      </c>
      <c r="E5" s="127" t="s">
        <v>150</v>
      </c>
      <c r="I5" s="88" t="s">
        <v>47</v>
      </c>
      <c r="J5" s="87" t="s">
        <v>151</v>
      </c>
      <c r="O5" t="s">
        <v>149</v>
      </c>
    </row>
    <row r="6" spans="1:15">
      <c r="B6" s="2" t="s">
        <v>34</v>
      </c>
      <c r="C6" s="2" t="s">
        <v>64</v>
      </c>
      <c r="D6" s="2">
        <v>10</v>
      </c>
      <c r="E6" s="2"/>
      <c r="I6" t="s">
        <v>145</v>
      </c>
      <c r="J6" s="85">
        <v>0.1</v>
      </c>
      <c r="K6" s="85"/>
      <c r="L6" s="85"/>
      <c r="M6" s="85"/>
      <c r="O6" s="86">
        <f>IF(AND(C6="ANO",D6&gt;=10),10%,IF(AND(C6="ANO",D6&lt;10),5%,IF(AND(C6="NE",D6&gt;=10),2%,0%)))</f>
        <v>0.1</v>
      </c>
    </row>
    <row r="7" spans="1:15">
      <c r="B7" s="2" t="s">
        <v>141</v>
      </c>
      <c r="C7" s="2" t="s">
        <v>64</v>
      </c>
      <c r="D7" s="2">
        <v>11</v>
      </c>
      <c r="E7" s="2"/>
      <c r="I7" t="s">
        <v>144</v>
      </c>
      <c r="J7" s="85">
        <v>0.05</v>
      </c>
      <c r="K7" s="85"/>
      <c r="L7" s="85"/>
      <c r="M7" s="85"/>
      <c r="O7" s="86">
        <f t="shared" ref="O7:O11" si="0">IF(AND(C7="ANO",D7&gt;=10),10%,IF(AND(C7="ANO",D7&lt;10),5%,IF(AND(C7="NE",D7&gt;=10),2%,0%)))</f>
        <v>0.1</v>
      </c>
    </row>
    <row r="8" spans="1:15">
      <c r="B8" s="2" t="s">
        <v>142</v>
      </c>
      <c r="C8" s="2" t="s">
        <v>64</v>
      </c>
      <c r="D8" s="2">
        <v>5</v>
      </c>
      <c r="E8" s="2"/>
      <c r="I8" t="s">
        <v>146</v>
      </c>
      <c r="J8" s="85">
        <v>0.02</v>
      </c>
      <c r="K8" s="85"/>
      <c r="L8" s="85"/>
      <c r="M8" s="85"/>
      <c r="O8" s="86">
        <f t="shared" si="0"/>
        <v>0.05</v>
      </c>
    </row>
    <row r="9" spans="1:15">
      <c r="B9" s="2" t="s">
        <v>143</v>
      </c>
      <c r="C9" s="2" t="s">
        <v>66</v>
      </c>
      <c r="D9" s="2">
        <v>11</v>
      </c>
      <c r="E9" s="2"/>
      <c r="I9" t="s">
        <v>147</v>
      </c>
      <c r="J9" s="85">
        <v>0</v>
      </c>
      <c r="K9" s="85"/>
      <c r="L9" s="85"/>
      <c r="M9" s="85"/>
      <c r="O9" s="86">
        <f t="shared" si="0"/>
        <v>0.02</v>
      </c>
    </row>
    <row r="10" spans="1:15">
      <c r="B10" s="2" t="s">
        <v>148</v>
      </c>
      <c r="C10" s="2" t="s">
        <v>66</v>
      </c>
      <c r="D10" s="2">
        <v>10</v>
      </c>
      <c r="E10" s="2"/>
      <c r="O10" s="86">
        <f t="shared" si="0"/>
        <v>0.02</v>
      </c>
    </row>
    <row r="11" spans="1:15">
      <c r="B11" s="2" t="s">
        <v>45</v>
      </c>
      <c r="C11" s="2" t="s">
        <v>66</v>
      </c>
      <c r="D11" s="2">
        <v>5</v>
      </c>
      <c r="E11" s="2"/>
      <c r="O11" s="86">
        <f t="shared" si="0"/>
        <v>0</v>
      </c>
    </row>
    <row r="14" spans="1:15">
      <c r="I14" s="88" t="s">
        <v>47</v>
      </c>
    </row>
    <row r="15" spans="1:15">
      <c r="B15" s="127" t="s">
        <v>0</v>
      </c>
      <c r="C15" s="127" t="s">
        <v>10</v>
      </c>
      <c r="D15" s="127" t="s">
        <v>180</v>
      </c>
      <c r="E15" s="127" t="s">
        <v>181</v>
      </c>
      <c r="I15" t="s">
        <v>179</v>
      </c>
      <c r="O15" t="s">
        <v>149</v>
      </c>
    </row>
    <row r="16" spans="1:15">
      <c r="B16" s="128" t="s">
        <v>4</v>
      </c>
      <c r="C16" s="128" t="s">
        <v>45</v>
      </c>
      <c r="D16" s="128" t="s">
        <v>184</v>
      </c>
      <c r="I16" t="s">
        <v>189</v>
      </c>
      <c r="O16">
        <f>IF(AND(OR(D16="GR",D16="PR"),C16="F"),100,0)</f>
        <v>100</v>
      </c>
    </row>
    <row r="17" spans="2:15">
      <c r="B17" s="128" t="s">
        <v>5</v>
      </c>
      <c r="C17" s="128" t="s">
        <v>45</v>
      </c>
      <c r="D17" s="128" t="s">
        <v>185</v>
      </c>
      <c r="I17" t="s">
        <v>188</v>
      </c>
      <c r="O17">
        <f t="shared" ref="O17:O23" si="1">IF(AND(OR(D17="GR",D17="PR"),C17="F"),100,0)</f>
        <v>100</v>
      </c>
    </row>
    <row r="18" spans="2:15">
      <c r="B18" t="s">
        <v>12</v>
      </c>
      <c r="C18" t="s">
        <v>44</v>
      </c>
      <c r="D18" t="s">
        <v>186</v>
      </c>
      <c r="O18">
        <f t="shared" si="1"/>
        <v>0</v>
      </c>
    </row>
    <row r="19" spans="2:15">
      <c r="B19" t="s">
        <v>6</v>
      </c>
      <c r="C19" t="s">
        <v>44</v>
      </c>
      <c r="D19" t="s">
        <v>184</v>
      </c>
      <c r="O19">
        <f t="shared" si="1"/>
        <v>0</v>
      </c>
    </row>
    <row r="20" spans="2:15">
      <c r="B20" t="s">
        <v>11</v>
      </c>
      <c r="C20" t="s">
        <v>44</v>
      </c>
      <c r="D20" t="s">
        <v>185</v>
      </c>
      <c r="O20">
        <f t="shared" si="1"/>
        <v>0</v>
      </c>
    </row>
    <row r="21" spans="2:15">
      <c r="B21" s="128" t="s">
        <v>182</v>
      </c>
      <c r="C21" s="128" t="s">
        <v>45</v>
      </c>
      <c r="D21" s="128" t="s">
        <v>184</v>
      </c>
      <c r="O21">
        <f t="shared" si="1"/>
        <v>100</v>
      </c>
    </row>
    <row r="22" spans="2:15">
      <c r="B22" t="s">
        <v>183</v>
      </c>
      <c r="C22" t="s">
        <v>45</v>
      </c>
      <c r="D22" t="s">
        <v>186</v>
      </c>
      <c r="O22">
        <f t="shared" si="1"/>
        <v>0</v>
      </c>
    </row>
    <row r="23" spans="2:15">
      <c r="B23" t="s">
        <v>187</v>
      </c>
      <c r="C23" t="s">
        <v>44</v>
      </c>
      <c r="D23" t="s">
        <v>185</v>
      </c>
      <c r="O23">
        <f t="shared" si="1"/>
        <v>0</v>
      </c>
    </row>
  </sheetData>
  <mergeCells count="2">
    <mergeCell ref="A1:G1"/>
    <mergeCell ref="A2:G2"/>
  </mergeCells>
  <hyperlinks>
    <hyperlink ref="A2" r:id="rId1" xr:uid="{44E36810-887E-487A-B07E-4F8CB87427A5}"/>
  </hyperlinks>
  <pageMargins left="0.7" right="0.7" top="0.78740157499999996" bottom="0.78740157499999996" header="0.3" footer="0.3"/>
  <pageSetup paperSize="9" orientation="portrait" horizontalDpi="0" verticalDpi="0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D8705-6E4E-44C5-B4B8-72B45CC49995}">
  <sheetPr codeName="List9"/>
  <dimension ref="A1:I31"/>
  <sheetViews>
    <sheetView workbookViewId="0">
      <selection sqref="A1:G1"/>
    </sheetView>
  </sheetViews>
  <sheetFormatPr defaultRowHeight="15"/>
  <cols>
    <col min="1" max="1" width="4.140625" customWidth="1"/>
  </cols>
  <sheetData>
    <row r="1" spans="1:9" ht="30" customHeight="1">
      <c r="A1" s="124" t="s">
        <v>158</v>
      </c>
      <c r="B1" s="124"/>
      <c r="C1" s="124"/>
      <c r="D1" s="124"/>
      <c r="E1" s="124"/>
      <c r="F1" s="124"/>
      <c r="G1" s="124"/>
    </row>
    <row r="2" spans="1:9">
      <c r="A2" s="112" t="s">
        <v>16</v>
      </c>
      <c r="B2" s="112"/>
      <c r="C2" s="112"/>
      <c r="D2" s="112"/>
      <c r="E2" s="112"/>
      <c r="F2" s="112"/>
      <c r="G2" s="112"/>
    </row>
    <row r="4" spans="1:9">
      <c r="B4" s="9" t="s">
        <v>160</v>
      </c>
    </row>
    <row r="5" spans="1:9">
      <c r="B5" t="s">
        <v>162</v>
      </c>
    </row>
    <row r="6" spans="1:9">
      <c r="B6" t="s">
        <v>163</v>
      </c>
    </row>
    <row r="7" spans="1:9">
      <c r="B7" t="s">
        <v>164</v>
      </c>
    </row>
    <row r="9" spans="1:9">
      <c r="B9" s="83" t="s">
        <v>0</v>
      </c>
      <c r="C9" s="83" t="s">
        <v>37</v>
      </c>
      <c r="D9" s="83" t="s">
        <v>38</v>
      </c>
      <c r="H9" s="9" t="s">
        <v>159</v>
      </c>
    </row>
    <row r="10" spans="1:9">
      <c r="B10" s="2" t="s">
        <v>11</v>
      </c>
      <c r="C10" s="2">
        <v>91</v>
      </c>
      <c r="D10" s="2"/>
      <c r="H10" s="2">
        <v>90</v>
      </c>
      <c r="I10" s="2" t="s">
        <v>34</v>
      </c>
    </row>
    <row r="11" spans="1:9">
      <c r="B11" s="2" t="s">
        <v>6</v>
      </c>
      <c r="C11" s="2">
        <v>90</v>
      </c>
      <c r="D11" s="2"/>
      <c r="H11" s="2">
        <v>80</v>
      </c>
      <c r="I11" s="2" t="s">
        <v>141</v>
      </c>
    </row>
    <row r="12" spans="1:9">
      <c r="B12" s="2" t="s">
        <v>4</v>
      </c>
      <c r="C12" s="2">
        <v>89</v>
      </c>
      <c r="D12" s="2"/>
      <c r="H12" s="2">
        <v>70</v>
      </c>
      <c r="I12" s="2" t="s">
        <v>142</v>
      </c>
    </row>
    <row r="13" spans="1:9">
      <c r="B13" s="2" t="s">
        <v>12</v>
      </c>
      <c r="C13" s="2">
        <v>75</v>
      </c>
      <c r="D13" s="2"/>
      <c r="H13" s="2">
        <v>60</v>
      </c>
      <c r="I13" s="2" t="s">
        <v>143</v>
      </c>
    </row>
    <row r="14" spans="1:9">
      <c r="H14" s="2">
        <v>50</v>
      </c>
      <c r="I14" s="2" t="s">
        <v>148</v>
      </c>
    </row>
    <row r="15" spans="1:9">
      <c r="H15" s="2"/>
      <c r="I15" s="2" t="s">
        <v>45</v>
      </c>
    </row>
    <row r="17" spans="2:9">
      <c r="H17" t="s">
        <v>161</v>
      </c>
    </row>
    <row r="22" spans="2:9">
      <c r="B22" s="9" t="s">
        <v>165</v>
      </c>
      <c r="C22" t="s">
        <v>166</v>
      </c>
    </row>
    <row r="23" spans="2:9">
      <c r="H23" s="9" t="s">
        <v>159</v>
      </c>
    </row>
    <row r="24" spans="2:9">
      <c r="B24" s="83" t="s">
        <v>0</v>
      </c>
      <c r="C24" s="83" t="s">
        <v>37</v>
      </c>
      <c r="D24" s="83" t="s">
        <v>38</v>
      </c>
      <c r="H24" s="2">
        <v>90</v>
      </c>
      <c r="I24" s="2" t="s">
        <v>34</v>
      </c>
    </row>
    <row r="25" spans="2:9">
      <c r="B25" s="2" t="s">
        <v>11</v>
      </c>
      <c r="C25" s="91" t="s">
        <v>167</v>
      </c>
      <c r="D25" s="2"/>
      <c r="H25" s="2">
        <v>80</v>
      </c>
      <c r="I25" s="2" t="s">
        <v>141</v>
      </c>
    </row>
    <row r="26" spans="2:9">
      <c r="B26" s="2" t="s">
        <v>6</v>
      </c>
      <c r="C26" s="91" t="s">
        <v>168</v>
      </c>
      <c r="D26" s="2"/>
      <c r="H26" s="2">
        <v>70</v>
      </c>
      <c r="I26" s="2" t="s">
        <v>142</v>
      </c>
    </row>
    <row r="27" spans="2:9">
      <c r="B27" s="2" t="s">
        <v>4</v>
      </c>
      <c r="C27" s="91" t="s">
        <v>169</v>
      </c>
      <c r="D27" s="2"/>
      <c r="H27" s="2">
        <v>60</v>
      </c>
      <c r="I27" s="2" t="s">
        <v>143</v>
      </c>
    </row>
    <row r="28" spans="2:9">
      <c r="B28" s="2" t="s">
        <v>12</v>
      </c>
      <c r="C28" s="91" t="s">
        <v>170</v>
      </c>
      <c r="D28" s="2"/>
      <c r="H28" s="2">
        <v>50</v>
      </c>
      <c r="I28" s="2" t="s">
        <v>148</v>
      </c>
    </row>
    <row r="29" spans="2:9">
      <c r="H29" s="2"/>
      <c r="I29" s="2" t="s">
        <v>45</v>
      </c>
    </row>
    <row r="31" spans="2:9">
      <c r="H31" t="s">
        <v>161</v>
      </c>
    </row>
  </sheetData>
  <mergeCells count="2">
    <mergeCell ref="A1:G1"/>
    <mergeCell ref="A2:G2"/>
  </mergeCells>
  <hyperlinks>
    <hyperlink ref="A2" r:id="rId1" xr:uid="{DD3F458B-B8BF-44DC-954F-0A93DB1FC9EE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</vt:i4>
      </vt:variant>
    </vt:vector>
  </HeadingPairs>
  <TitlesOfParts>
    <vt:vector size="11" baseType="lpstr">
      <vt:lpstr>Úvod</vt:lpstr>
      <vt:lpstr>Teorie</vt:lpstr>
      <vt:lpstr>Teorie - AND_OR</vt:lpstr>
      <vt:lpstr>KDYŽ - základ</vt:lpstr>
      <vt:lpstr>KDYŽ více podmínek</vt:lpstr>
      <vt:lpstr>KDYŽ - vnořování</vt:lpstr>
      <vt:lpstr>Datum a čas</vt:lpstr>
      <vt:lpstr>KDYŽ, A, NEBO</vt:lpstr>
      <vt:lpstr>Úkol</vt:lpstr>
      <vt:lpstr>Seznam logických funkcí</vt:lpstr>
      <vt:lpstr>office.lasakovi.com</vt:lpstr>
    </vt:vector>
  </TitlesOfParts>
  <Company>office.lasakovi.com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Lasák</dc:creator>
  <cp:lastModifiedBy>Pavel La</cp:lastModifiedBy>
  <dcterms:created xsi:type="dcterms:W3CDTF">2012-10-13T06:53:17Z</dcterms:created>
  <dcterms:modified xsi:type="dcterms:W3CDTF">2020-02-19T11:59:39Z</dcterms:modified>
</cp:coreProperties>
</file>