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3 - Datum, Text, Subtotal, matice\"/>
    </mc:Choice>
  </mc:AlternateContent>
  <xr:revisionPtr revIDLastSave="0" documentId="13_ncr:1_{1B2BC039-068C-4AB9-86FE-7D76A85533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Úvod" sheetId="9" r:id="rId1"/>
    <sheet name="Teorie" sheetId="8" r:id="rId2"/>
    <sheet name="Ukázka" sheetId="10" r:id="rId3"/>
    <sheet name="Datum" sheetId="1" r:id="rId4"/>
    <sheet name="Čas" sheetId="5" r:id="rId5"/>
    <sheet name="Čas - Řešení" sheetId="13" state="hidden" r:id="rId6"/>
    <sheet name="Speciál" sheetId="11" r:id="rId7"/>
    <sheet name="Speciál pracovní dny" sheetId="15" r:id="rId8"/>
    <sheet name="Svátky" sheetId="16" r:id="rId9"/>
    <sheet name="Úkol" sheetId="14" r:id="rId10"/>
    <sheet name="Seznam funkcí datum a čas" sheetId="7" r:id="rId11"/>
  </sheets>
  <externalReferences>
    <externalReference r:id="rId12"/>
  </externalReferences>
  <definedNames>
    <definedName name="Svatky">'[1]Pracovní dny'!$H$3:$H$15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6" l="1"/>
  <c r="B34" i="16"/>
  <c r="B33" i="16"/>
  <c r="B32" i="16"/>
  <c r="B31" i="16"/>
  <c r="B30" i="16"/>
  <c r="B29" i="16"/>
  <c r="B28" i="16"/>
  <c r="B27" i="16"/>
  <c r="B26" i="16"/>
  <c r="B25" i="16"/>
  <c r="B24" i="16" s="1"/>
  <c r="B23" i="16"/>
  <c r="D35" i="16"/>
  <c r="D33" i="16"/>
  <c r="D31" i="16"/>
  <c r="D29" i="16"/>
  <c r="D27" i="16"/>
  <c r="D25" i="16"/>
  <c r="D23" i="16"/>
  <c r="D34" i="16"/>
  <c r="D32" i="16"/>
  <c r="D30" i="16"/>
  <c r="D28" i="16"/>
  <c r="D26" i="16"/>
  <c r="D24" i="16"/>
  <c r="C17" i="15" l="1"/>
  <c r="C18" i="15" s="1"/>
  <c r="C6" i="15"/>
  <c r="E12" i="15" s="1"/>
  <c r="E23" i="15" l="1"/>
  <c r="F44" i="13"/>
  <c r="F46" i="13"/>
  <c r="F48" i="13"/>
  <c r="F45" i="13"/>
  <c r="E43" i="13"/>
  <c r="F43" i="13" s="1"/>
  <c r="E44" i="13"/>
  <c r="E45" i="13"/>
  <c r="E46" i="13"/>
  <c r="E47" i="13"/>
  <c r="F47" i="13" s="1"/>
  <c r="E48" i="13"/>
  <c r="E42" i="13"/>
  <c r="F42" i="13" s="1"/>
  <c r="B33" i="1" l="1"/>
  <c r="B34" i="1" s="1"/>
  <c r="B33" i="11"/>
  <c r="B32" i="11"/>
  <c r="D14" i="13" l="1"/>
  <c r="G14" i="13"/>
  <c r="F14" i="13"/>
  <c r="E14" i="13"/>
  <c r="C14" i="13"/>
  <c r="C36" i="13"/>
  <c r="B26" i="13"/>
  <c r="B20" i="11" l="1"/>
  <c r="B19" i="11"/>
  <c r="C19" i="11" s="1"/>
  <c r="B11" i="11"/>
  <c r="B10" i="11"/>
  <c r="B31" i="1"/>
  <c r="B32" i="1" s="1"/>
  <c r="B27" i="1"/>
  <c r="B26" i="1"/>
  <c r="B49" i="1"/>
  <c r="D22" i="11"/>
  <c r="D23" i="11"/>
  <c r="D24" i="11"/>
  <c r="F19" i="11" l="1"/>
  <c r="E19" i="11"/>
  <c r="G8" i="10"/>
  <c r="G9" i="10" s="1"/>
  <c r="C8" i="10"/>
  <c r="C9" i="10" s="1"/>
  <c r="E12" i="10" l="1"/>
  <c r="E13" i="10" s="1"/>
  <c r="D19" i="11"/>
  <c r="D13" i="8"/>
  <c r="D14" i="8"/>
  <c r="D12" i="8"/>
  <c r="D9" i="8"/>
  <c r="D8" i="8"/>
  <c r="B42" i="8"/>
  <c r="C22" i="8"/>
  <c r="C21" i="8"/>
  <c r="C18" i="8"/>
  <c r="C20" i="8"/>
  <c r="C23" i="8"/>
  <c r="C24" i="8"/>
  <c r="C17" i="8"/>
  <c r="B25" i="8"/>
  <c r="C25" i="8" s="1"/>
  <c r="B19" i="8"/>
  <c r="C19" i="8" s="1"/>
  <c r="B43" i="8"/>
  <c r="C20" i="1" l="1"/>
  <c r="B26" i="5" l="1"/>
  <c r="B14" i="1" l="1"/>
  <c r="B42" i="1"/>
  <c r="B43" i="1" s="1"/>
  <c r="B44" i="1" s="1"/>
</calcChain>
</file>

<file path=xl/sharedStrings.xml><?xml version="1.0" encoding="utf-8"?>
<sst xmlns="http://schemas.openxmlformats.org/spreadsheetml/2006/main" count="321" uniqueCount="217">
  <si>
    <t>Datum a čas</t>
  </si>
  <si>
    <t>DEN</t>
  </si>
  <si>
    <t>MĚSÍC</t>
  </si>
  <si>
    <t>ROK</t>
  </si>
  <si>
    <t>ctrl + ;</t>
  </si>
  <si>
    <t>Dnešní datum</t>
  </si>
  <si>
    <t>Který je to den:</t>
  </si>
  <si>
    <t>Který je to měsíc:</t>
  </si>
  <si>
    <t>Který je to rok:</t>
  </si>
  <si>
    <t>Počet dnů splatnosti</t>
  </si>
  <si>
    <t>Splatnost</t>
  </si>
  <si>
    <t>Kolik je to hodin</t>
  </si>
  <si>
    <t>Kolik je to minut</t>
  </si>
  <si>
    <t>Kolik je to sekund</t>
  </si>
  <si>
    <t>Datum</t>
  </si>
  <si>
    <t>Výpočet datumu do faktury dodacího listu</t>
  </si>
  <si>
    <t>DATUM</t>
  </si>
  <si>
    <t>ČAS</t>
  </si>
  <si>
    <t>Den</t>
  </si>
  <si>
    <t>Měsíc</t>
  </si>
  <si>
    <t>Rok</t>
  </si>
  <si>
    <t>Sestavit datum:</t>
  </si>
  <si>
    <t>Sestavitdatum</t>
  </si>
  <si>
    <t>DNES</t>
  </si>
  <si>
    <t>TODAY</t>
  </si>
  <si>
    <t>NYNÍ</t>
  </si>
  <si>
    <t>NOW</t>
  </si>
  <si>
    <t>YEAR</t>
  </si>
  <si>
    <t>DAY</t>
  </si>
  <si>
    <t>MONTH</t>
  </si>
  <si>
    <t>DATE</t>
  </si>
  <si>
    <t>aktuální čas</t>
  </si>
  <si>
    <t>Další informace</t>
  </si>
  <si>
    <t>Formát</t>
  </si>
  <si>
    <t>Funkce datum a čas</t>
  </si>
  <si>
    <t>http://office.lasakovi.com/excel/formatovani/vlastni-format-bunek-pokrocile-nastaveni/</t>
  </si>
  <si>
    <t>http://office.lasakovi.com/excel/funkce/ms-excel-datum-a-cas-prehled/</t>
  </si>
  <si>
    <t>http://office.lasakovi.com/excel/funkce/ms-excel-datum-a-cas/</t>
  </si>
  <si>
    <t>http://office.lasakovi.com/excel/funkce/ms-excel-funkce-cz-en/</t>
  </si>
  <si>
    <t>http://office.lasakovi.com/excel/funkce/ms-excel-funkce-en-cz/</t>
  </si>
  <si>
    <t>Dnešní datum s časem</t>
  </si>
  <si>
    <t>Kolik dnů jsem na světě?</t>
  </si>
  <si>
    <t>Dnes</t>
  </si>
  <si>
    <t>Narozen</t>
  </si>
  <si>
    <t>Počet dnů</t>
  </si>
  <si>
    <t>Který to je den v roce 1…Pondělí , 2 - úterý….</t>
  </si>
  <si>
    <t>DENTÝDNE</t>
  </si>
  <si>
    <t>WEEKDAY</t>
  </si>
  <si>
    <t>HODINA</t>
  </si>
  <si>
    <t>MINUTA</t>
  </si>
  <si>
    <t>SEKUNDA</t>
  </si>
  <si>
    <t>Pondělí</t>
  </si>
  <si>
    <t>Úterý</t>
  </si>
  <si>
    <t>Středa</t>
  </si>
  <si>
    <t>Čtvrtek</t>
  </si>
  <si>
    <t>Pátek</t>
  </si>
  <si>
    <t>Celkem</t>
  </si>
  <si>
    <t>Získej čas</t>
  </si>
  <si>
    <t>Sekunda</t>
  </si>
  <si>
    <t>Minuta</t>
  </si>
  <si>
    <t>Hodina</t>
  </si>
  <si>
    <t>TIME</t>
  </si>
  <si>
    <t>MINUTE</t>
  </si>
  <si>
    <t>HOUR</t>
  </si>
  <si>
    <t>SECOND</t>
  </si>
  <si>
    <t>Zadej čas</t>
  </si>
  <si>
    <t>Formát jako datum</t>
  </si>
  <si>
    <t>Formát jako číslo</t>
  </si>
  <si>
    <t>Dynamicky</t>
  </si>
  <si>
    <t>Staticky</t>
  </si>
  <si>
    <t>Windows</t>
  </si>
  <si>
    <t>aktuální datum</t>
  </si>
  <si>
    <t>Apple</t>
  </si>
  <si>
    <t>COMAND + ;</t>
  </si>
  <si>
    <r>
      <rPr>
        <sz val="11"/>
        <color theme="1"/>
        <rFont val="Wingdings"/>
        <charset val="2"/>
      </rPr>
      <t>z</t>
    </r>
    <r>
      <rPr>
        <sz val="11"/>
        <color theme="1"/>
        <rFont val="Calibri"/>
        <family val="2"/>
        <charset val="238"/>
      </rPr>
      <t xml:space="preserve"> + :</t>
    </r>
  </si>
  <si>
    <t>Jak na zjištění …</t>
  </si>
  <si>
    <t>hranaté závorky []</t>
  </si>
  <si>
    <t>Sestav čas</t>
  </si>
  <si>
    <t>Pavel Lasák</t>
  </si>
  <si>
    <t>http://office.lasakovi.com/excel/zaklady/on-line-kurz-zdarma/</t>
  </si>
  <si>
    <t>ČAS – TIME - Pořadové číslo času</t>
  </si>
  <si>
    <t>ČASHODN – TIMEVALUE - Převede čas na pořadové číslo.</t>
  </si>
  <si>
    <t>DATEDIF – DATEDIF - Rozdíl mezi dvěma kalendářními dny</t>
  </si>
  <si>
    <t>DATUM – DATE - Pořadové číslo data (datumu).</t>
  </si>
  <si>
    <t>DATUMHODN – DATEVALUE - Datum ve formě textu na pořadové číslo.</t>
  </si>
  <si>
    <t>DAYS – DAYS - Rozdíl mezi dvěma kalendářními dny od Excel 2013</t>
  </si>
  <si>
    <t>DEN – DAY - Převede pořadové číslo na den v měsíci.</t>
  </si>
  <si>
    <t>DENTÝDNE – WEEKDAY - Převede pořadové číslo na den v týdnu.</t>
  </si>
  <si>
    <t>DNES – TODAY - Pořadové číslo dnešního data.</t>
  </si>
  <si>
    <t>EDATE – EDATE - Pořadové číslo data, určený počet měsíců před/po počátečním datu.</t>
  </si>
  <si>
    <t>EOMONTH – EOMONTH - Pořadové číslo posledního dne měsíce před / po zadaném počtu měsíců.</t>
  </si>
  <si>
    <t>HODINA – HOUR - Převede pořadové číslo na hodinu.</t>
  </si>
  <si>
    <t>ISOWEEKNUM – ISOWEEKNUM - vrátí číslo týdne v roce (dle ISO) od Excel 2013</t>
  </si>
  <si>
    <t>MĚSÍC – MONTH - Převede pořadové číslo na měsíc.</t>
  </si>
  <si>
    <t>MINUTA – MINUTE - Převede pořadové číslo na minutu.</t>
  </si>
  <si>
    <t>NYNÍ – NOW - Pořadové číslo aktuálního data a času.</t>
  </si>
  <si>
    <t>ROK – YEAR - Převede pořadové číslo na rok.</t>
  </si>
  <si>
    <t>SEKUNDA – SECOND - Převede pořadové číslo na sekundu.</t>
  </si>
  <si>
    <t>WEEKNUM – WEEKNUM - Číslo představující číselnou pozici týdne v roce.</t>
  </si>
  <si>
    <r>
      <t>YEARFRAC</t>
    </r>
    <r>
      <rPr>
        <i/>
        <sz val="10"/>
        <color rgb="FF333333"/>
        <rFont val="Open Sans"/>
        <family val="2"/>
        <charset val="238"/>
      </rPr>
      <t> – YEARFRAC</t>
    </r>
    <r>
      <rPr>
        <sz val="10"/>
        <color rgb="FF333333"/>
        <rFont val="Open Sans"/>
        <family val="2"/>
        <charset val="238"/>
      </rPr>
      <t> - Část roku vyjádřená zlomkem. Počet dní mezi počátečním a koncovým datem.</t>
    </r>
  </si>
  <si>
    <t>http://office.lasakovi.com/</t>
  </si>
  <si>
    <t>Formáty</t>
  </si>
  <si>
    <t>číslo</t>
  </si>
  <si>
    <t xml:space="preserve">Čas </t>
  </si>
  <si>
    <t>desetinné číslo</t>
  </si>
  <si>
    <t>1 den = jednička</t>
  </si>
  <si>
    <t>Datum / čás</t>
  </si>
  <si>
    <t>Formáty - vlasstní</t>
  </si>
  <si>
    <t>formát CZ</t>
  </si>
  <si>
    <t>rrrr.mm.dd</t>
  </si>
  <si>
    <t>yyyy.mm.dd</t>
  </si>
  <si>
    <t>[$-en-US]dddd, mmmm dd, rrrr</t>
  </si>
  <si>
    <t>[$-en-US]dddd, mmmm dd, yyyy</t>
  </si>
  <si>
    <t>[$-409]dddd, mmmm dd, rrrr</t>
  </si>
  <si>
    <t>[$-409]dddd, mmmm dd, yyyy</t>
  </si>
  <si>
    <t>2 den = dvojka</t>
  </si>
  <si>
    <t>0,00 čas 0:00</t>
  </si>
  <si>
    <t>0,5 čas 12:00</t>
  </si>
  <si>
    <t>Datum a čas - teorie</t>
  </si>
  <si>
    <t>Čas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</si>
  <si>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</si>
  <si>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</si>
  <si>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</si>
  <si>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</si>
  <si>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 xml:space="preserve">Měsíc </t>
  </si>
  <si>
    <t>Příští oslava</t>
  </si>
  <si>
    <t>Datum narození</t>
  </si>
  <si>
    <t>Počet dnů k oslavě</t>
  </si>
  <si>
    <t>Datum oslavy</t>
  </si>
  <si>
    <t>Nastav den</t>
  </si>
  <si>
    <t>Nastav měsíc</t>
  </si>
  <si>
    <t>Nastav hodina</t>
  </si>
  <si>
    <t>Nastav minuta</t>
  </si>
  <si>
    <t>Nastav sekunda</t>
  </si>
  <si>
    <t>Datum jako číslo</t>
  </si>
  <si>
    <t>Čas jako číslo</t>
  </si>
  <si>
    <t>Datum a čas číslo</t>
  </si>
  <si>
    <t>Datum a čas jak funguje</t>
  </si>
  <si>
    <t>DATUM - výpočty</t>
  </si>
  <si>
    <t>DATUM - stavy</t>
  </si>
  <si>
    <t>ČAS - skládání</t>
  </si>
  <si>
    <t>http://office.lasakovi.com</t>
  </si>
  <si>
    <t>Datum a čas - speciál</t>
  </si>
  <si>
    <t>Počet měsíců</t>
  </si>
  <si>
    <t>Počet let</t>
  </si>
  <si>
    <t>Zjistěte</t>
  </si>
  <si>
    <t>řešení</t>
  </si>
  <si>
    <t>den</t>
  </si>
  <si>
    <t>měsíc</t>
  </si>
  <si>
    <t>rok</t>
  </si>
  <si>
    <t>Nastav rok</t>
  </si>
  <si>
    <t>Počet hodin (číslem)</t>
  </si>
  <si>
    <t>Počet hodin s dvojtečkou</t>
  </si>
  <si>
    <t>Datum a čas - ukázka datumu a času a příslušné číslené hodnoty</t>
  </si>
  <si>
    <t>Datum a čas - základní ukázky práce s datum</t>
  </si>
  <si>
    <t>&gt;&gt;&gt;  řešení skrytý list</t>
  </si>
  <si>
    <t>Úkol</t>
  </si>
  <si>
    <t>Zjisti kolik bylo odpravováno hodin</t>
  </si>
  <si>
    <t>Pomůcka názvy funkcí</t>
  </si>
  <si>
    <t>Pozor, jde opravdu o sprrávný čas? Neztratil se někde údaj?</t>
  </si>
  <si>
    <t>ÚKOL</t>
  </si>
  <si>
    <t>různé formáty, podrobněji viz článek</t>
  </si>
  <si>
    <t>A jak jsou na tom formáty</t>
  </si>
  <si>
    <t>WORKDAY – WORKDAY - Pořadové číslo data před nebo po zadaném počtu pracovních dní.</t>
  </si>
  <si>
    <t>WORKDAY.INTL – WORKDAY.INTL - Pořadové číslo data před nebo po zadaném počtu pracovních dní bez víkendů.</t>
  </si>
  <si>
    <t>NETWORKDAYS – NETWORKDAYS - Počet celých pracovních dní mezi dvěma daty.</t>
  </si>
  <si>
    <t>NETWORKDAYS.INTL – NETWORKDAYS.INTL</t>
  </si>
  <si>
    <t>ROK360 – DAYS360 - Počet dní mezi dvěma daty na základě roku s 360 dny.</t>
  </si>
  <si>
    <t>ctrl + shift + :</t>
  </si>
  <si>
    <t>0,25 čas 6:00</t>
  </si>
  <si>
    <t>Poslední den v měsíci po zadaném počtu dnů</t>
  </si>
  <si>
    <t xml:space="preserve">* výpovědi </t>
  </si>
  <si>
    <t>Počet</t>
  </si>
  <si>
    <t>Výsledek</t>
  </si>
  <si>
    <t>EOMONTH</t>
  </si>
  <si>
    <t>Čas celkem</t>
  </si>
  <si>
    <t>Číslo - pozor!!!</t>
  </si>
  <si>
    <t>Datum a čas - úkol</t>
  </si>
  <si>
    <t>Pavel Lasák 2017 rev 2019</t>
  </si>
  <si>
    <t>Úkoly</t>
  </si>
  <si>
    <t>Datum splatnosti</t>
  </si>
  <si>
    <t>Splaceno</t>
  </si>
  <si>
    <t>FaId</t>
  </si>
  <si>
    <t>Úkol:</t>
  </si>
  <si>
    <t>Mateli za sebou podmíněné formátování a log funkce</t>
  </si>
  <si>
    <t>Označit před splatnosti, po splatnosti, zaplaceno na čas</t>
  </si>
  <si>
    <t>Datum a čas - speciál - pracovní dny</t>
  </si>
  <si>
    <t>Dnešní den</t>
  </si>
  <si>
    <t>Přičíst</t>
  </si>
  <si>
    <t>Tip svátky</t>
  </si>
  <si>
    <t>pouze pro ukázku zítra je svátek</t>
  </si>
  <si>
    <t>Další den</t>
  </si>
  <si>
    <t>Přičíst 6 pracovních dnů</t>
  </si>
  <si>
    <t>Počet pracovních dnů mezi dvěma daty</t>
  </si>
  <si>
    <t>Datum pracovní dny přepočty</t>
  </si>
  <si>
    <t>Spočítat počet dnu před/po splatnosti</t>
  </si>
  <si>
    <t>Copyright, Pavel Lasák - revize 06 / 2018 - rev 06 a 09 / 2019</t>
  </si>
  <si>
    <t>Den obnovy samostatného českého státu</t>
  </si>
  <si>
    <t>Velký pátek</t>
  </si>
  <si>
    <t>Velikonoční pondělí</t>
  </si>
  <si>
    <t>Svátek práce</t>
  </si>
  <si>
    <t>Den vítězství</t>
  </si>
  <si>
    <t xml:space="preserve">Den slovanských věrozvěstů Cyrila a Metoděje </t>
  </si>
  <si>
    <t>Den upálení mistra Jana Husa</t>
  </si>
  <si>
    <t>Den české státnosti</t>
  </si>
  <si>
    <t>Den vzniku samostatného československého státu</t>
  </si>
  <si>
    <t xml:space="preserve">Den boje za svobodu a demokracii </t>
  </si>
  <si>
    <t>Štědrý den</t>
  </si>
  <si>
    <t>1. svátek vánoční</t>
  </si>
  <si>
    <t>2. svátek vánoční</t>
  </si>
  <si>
    <t>Přepočet</t>
  </si>
  <si>
    <t>Zadejte rok:</t>
  </si>
  <si>
    <t>Svátek</t>
  </si>
  <si>
    <t>Popis</t>
  </si>
  <si>
    <t>Funkce</t>
  </si>
  <si>
    <t>větší datum, menší datum!</t>
  </si>
  <si>
    <t>Svátky + tip na velikonoce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</si>
</sst>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m/d/yyyy"/>
    <numFmt numFmtId="165" formatCode="[mm]"/>
    <numFmt numFmtId="166" formatCode="ddd/m/yyyy\ h:mm"/>
    <numFmt numFmtId="167" formatCode="yy/mm/dd"/>
    <numFmt numFmtId="168" formatCode="dd/dd/yy"/>
    <numFmt numFmtId="169" formatCode="d/m;@"/>
    <numFmt numFmtId="170" formatCode="[$-405]d\-mmm\.;@"/>
    <numFmt numFmtId="171" formatCode="[$-F800]dddd\,\ mmmm\ dd\,\ yyyy"/>
    <numFmt numFmtId="172" formatCode="d/m/yy\ h:mm;@"/>
    <numFmt numFmtId="173" formatCode="[$-F400]h:mm:ss\ AM/PM"/>
    <numFmt numFmtId="174" formatCode="[$-409]h:mm:ss\ AM/PM;@"/>
    <numFmt numFmtId="175" formatCode="[$-409]dddd\,\ mmmm\ dd\,\ yyyy"/>
    <numFmt numFmtId="176" formatCode="yyyy/mm/dd"/>
    <numFmt numFmtId="177" formatCode="h:mm:ss;@"/>
    <numFmt numFmtId="178" formatCode="0.0000000"/>
    <numFmt numFmtId="179" formatCode="ddd\ dd/mm/yyyy\ hh:mm:ss"/>
    <numFmt numFmtId="180" formatCode="h:mm;@"/>
    <numFmt numFmtId="181" formatCode="[h]:mm:ss;@"/>
    <numFmt numFmtId="182" formatCode="[h]:mm"/>
    <numFmt numFmtId="183" formatCode=";;;"/>
    <numFmt numFmtId="184" formatCode="ddd\ \-\ dd/mm/yyyy"/>
  </numFmts>
  <fonts count="4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323232"/>
      <name val="Arial"/>
      <family val="2"/>
      <charset val="238"/>
    </font>
    <font>
      <sz val="12"/>
      <color theme="1"/>
      <name val="Courier New"/>
      <family val="3"/>
      <charset val="238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164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168" fontId="0" fillId="0" borderId="0" xfId="0" applyNumberFormat="1"/>
    <xf numFmtId="0" fontId="0" fillId="0" borderId="1" xfId="0" applyBorder="1"/>
    <xf numFmtId="0" fontId="0" fillId="2" borderId="0" xfId="0" applyFill="1"/>
    <xf numFmtId="0" fontId="5" fillId="2" borderId="0" xfId="0" applyFont="1" applyFill="1"/>
    <xf numFmtId="0" fontId="0" fillId="4" borderId="1" xfId="0" applyFill="1" applyBorder="1"/>
    <xf numFmtId="0" fontId="8" fillId="0" borderId="0" xfId="1"/>
    <xf numFmtId="0" fontId="0" fillId="4" borderId="0" xfId="0" applyFill="1"/>
    <xf numFmtId="0" fontId="9" fillId="4" borderId="0" xfId="0" applyFont="1" applyFill="1"/>
    <xf numFmtId="0" fontId="12" fillId="0" borderId="0" xfId="0" applyFont="1"/>
    <xf numFmtId="0" fontId="5" fillId="6" borderId="0" xfId="0" applyFont="1" applyFill="1"/>
    <xf numFmtId="0" fontId="0" fillId="0" borderId="3" xfId="0" applyBorder="1"/>
    <xf numFmtId="0" fontId="8" fillId="0" borderId="0" xfId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2" fontId="0" fillId="0" borderId="0" xfId="0" applyNumberFormat="1"/>
    <xf numFmtId="0" fontId="0" fillId="6" borderId="0" xfId="0" applyFill="1"/>
    <xf numFmtId="176" fontId="0" fillId="0" borderId="0" xfId="0" applyNumberFormat="1"/>
    <xf numFmtId="1" fontId="0" fillId="0" borderId="0" xfId="0" applyNumberFormat="1"/>
    <xf numFmtId="0" fontId="18" fillId="0" borderId="0" xfId="0" applyFont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20" fillId="7" borderId="0" xfId="0" applyFont="1" applyFill="1"/>
    <xf numFmtId="0" fontId="0" fillId="7" borderId="0" xfId="0" applyFill="1"/>
    <xf numFmtId="0" fontId="5" fillId="7" borderId="0" xfId="0" applyFont="1" applyFill="1"/>
    <xf numFmtId="0" fontId="0" fillId="7" borderId="8" xfId="0" applyFill="1" applyBorder="1"/>
    <xf numFmtId="0" fontId="21" fillId="7" borderId="7" xfId="0" applyFont="1" applyFill="1" applyBorder="1"/>
    <xf numFmtId="0" fontId="21" fillId="7" borderId="0" xfId="0" applyFont="1" applyFill="1"/>
    <xf numFmtId="0" fontId="22" fillId="7" borderId="0" xfId="0" applyFont="1" applyFill="1"/>
    <xf numFmtId="0" fontId="21" fillId="7" borderId="8" xfId="0" applyFont="1" applyFill="1" applyBorder="1"/>
    <xf numFmtId="0" fontId="21" fillId="0" borderId="0" xfId="0" applyFont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13" fillId="9" borderId="0" xfId="0" applyFont="1" applyFill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5" fillId="9" borderId="7" xfId="0" applyFont="1" applyFill="1" applyBorder="1" applyAlignment="1">
      <alignment horizontal="center" vertical="top" wrapText="1"/>
    </xf>
    <xf numFmtId="0" fontId="14" fillId="9" borderId="0" xfId="0" applyFont="1" applyFill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27" fillId="6" borderId="4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27" fillId="6" borderId="7" xfId="0" applyFont="1" applyFill="1" applyBorder="1"/>
    <xf numFmtId="0" fontId="28" fillId="6" borderId="0" xfId="0" applyFont="1" applyFill="1"/>
    <xf numFmtId="0" fontId="0" fillId="6" borderId="8" xfId="0" applyFill="1" applyBorder="1"/>
    <xf numFmtId="0" fontId="0" fillId="0" borderId="0" xfId="0" applyAlignment="1">
      <alignment vertical="center"/>
    </xf>
    <xf numFmtId="0" fontId="27" fillId="6" borderId="7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8" xfId="0" applyFill="1" applyBorder="1" applyAlignment="1">
      <alignment vertical="center"/>
    </xf>
    <xf numFmtId="0" fontId="8" fillId="6" borderId="7" xfId="1" applyFill="1" applyBorder="1" applyAlignment="1">
      <alignment vertical="center"/>
    </xf>
    <xf numFmtId="0" fontId="8" fillId="6" borderId="9" xfId="1" applyFill="1" applyBorder="1"/>
    <xf numFmtId="0" fontId="0" fillId="6" borderId="10" xfId="0" applyFill="1" applyBorder="1"/>
    <xf numFmtId="0" fontId="8" fillId="6" borderId="10" xfId="1" applyFill="1" applyBorder="1"/>
    <xf numFmtId="0" fontId="0" fillId="6" borderId="11" xfId="0" applyFill="1" applyBorder="1"/>
    <xf numFmtId="0" fontId="0" fillId="6" borderId="1" xfId="0" applyFill="1" applyBorder="1"/>
    <xf numFmtId="20" fontId="0" fillId="0" borderId="1" xfId="0" applyNumberFormat="1" applyBorder="1"/>
    <xf numFmtId="21" fontId="0" fillId="0" borderId="1" xfId="0" applyNumberForma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4" fontId="0" fillId="0" borderId="1" xfId="0" applyNumberFormat="1" applyBorder="1"/>
    <xf numFmtId="0" fontId="33" fillId="8" borderId="0" xfId="0" applyFont="1" applyFill="1"/>
    <xf numFmtId="0" fontId="5" fillId="0" borderId="1" xfId="0" applyFont="1" applyBorder="1"/>
    <xf numFmtId="0" fontId="9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34" fillId="7" borderId="0" xfId="0" quotePrefix="1" applyFont="1" applyFill="1"/>
    <xf numFmtId="18" fontId="0" fillId="0" borderId="1" xfId="0" applyNumberFormat="1" applyBorder="1"/>
    <xf numFmtId="180" fontId="0" fillId="0" borderId="1" xfId="0" applyNumberFormat="1" applyBorder="1"/>
    <xf numFmtId="181" fontId="0" fillId="0" borderId="1" xfId="0" applyNumberFormat="1" applyBorder="1"/>
    <xf numFmtId="182" fontId="0" fillId="0" borderId="1" xfId="0" applyNumberFormat="1" applyBorder="1"/>
    <xf numFmtId="0" fontId="16" fillId="11" borderId="0" xfId="0" applyFont="1" applyFill="1" applyAlignment="1">
      <alignment horizontal="left" vertical="center" wrapText="1" indent="1"/>
    </xf>
    <xf numFmtId="0" fontId="8" fillId="6" borderId="0" xfId="1" applyFill="1"/>
    <xf numFmtId="183" fontId="0" fillId="0" borderId="0" xfId="0" applyNumberFormat="1"/>
    <xf numFmtId="1" fontId="0" fillId="0" borderId="1" xfId="0" applyNumberFormat="1" applyBorder="1"/>
    <xf numFmtId="14" fontId="0" fillId="0" borderId="13" xfId="0" applyNumberFormat="1" applyBorder="1"/>
    <xf numFmtId="0" fontId="0" fillId="0" borderId="13" xfId="0" applyBorder="1"/>
    <xf numFmtId="1" fontId="0" fillId="0" borderId="12" xfId="0" applyNumberFormat="1" applyBorder="1"/>
    <xf numFmtId="0" fontId="0" fillId="0" borderId="12" xfId="0" applyBorder="1"/>
    <xf numFmtId="0" fontId="4" fillId="7" borderId="0" xfId="0" applyFont="1" applyFill="1"/>
    <xf numFmtId="0" fontId="5" fillId="10" borderId="1" xfId="0" applyFont="1" applyFill="1" applyBorder="1"/>
    <xf numFmtId="177" fontId="0" fillId="0" borderId="1" xfId="0" applyNumberFormat="1" applyBorder="1"/>
    <xf numFmtId="2" fontId="0" fillId="0" borderId="1" xfId="0" applyNumberFormat="1" applyBorder="1"/>
    <xf numFmtId="0" fontId="35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7" borderId="0" xfId="0" applyFont="1" applyFill="1"/>
    <xf numFmtId="0" fontId="5" fillId="0" borderId="0" xfId="0" applyFont="1"/>
    <xf numFmtId="0" fontId="5" fillId="6" borderId="1" xfId="0" applyFont="1" applyFill="1" applyBorder="1"/>
    <xf numFmtId="0" fontId="8" fillId="0" borderId="0" xfId="1" applyAlignment="1">
      <alignment horizontal="left" vertical="center"/>
    </xf>
    <xf numFmtId="0" fontId="8" fillId="0" borderId="0" xfId="1" applyAlignment="1">
      <alignment horizontal="left" vertical="center" indent="1"/>
    </xf>
    <xf numFmtId="0" fontId="2" fillId="7" borderId="0" xfId="0" applyFont="1" applyFill="1"/>
    <xf numFmtId="0" fontId="0" fillId="0" borderId="2" xfId="0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 vertical="top" wrapText="1"/>
    </xf>
    <xf numFmtId="0" fontId="26" fillId="9" borderId="0" xfId="0" applyFont="1" applyFill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5" fontId="0" fillId="0" borderId="0" xfId="0" applyNumberFormat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35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177" fontId="30" fillId="0" borderId="0" xfId="0" applyNumberFormat="1" applyFont="1" applyAlignment="1">
      <alignment horizontal="center" vertical="center"/>
    </xf>
    <xf numFmtId="178" fontId="31" fillId="0" borderId="0" xfId="0" applyNumberFormat="1" applyFont="1" applyAlignment="1">
      <alignment horizontal="center" vertical="center"/>
    </xf>
    <xf numFmtId="179" fontId="30" fillId="0" borderId="0" xfId="0" applyNumberFormat="1" applyFont="1" applyAlignment="1">
      <alignment horizontal="center" vertical="center"/>
    </xf>
    <xf numFmtId="178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8" fillId="2" borderId="0" xfId="1" applyFill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184" fontId="1" fillId="0" borderId="1" xfId="2" applyNumberFormat="1" applyBorder="1"/>
    <xf numFmtId="0" fontId="1" fillId="0" borderId="1" xfId="2" applyBorder="1"/>
    <xf numFmtId="0" fontId="1" fillId="0" borderId="0" xfId="2"/>
    <xf numFmtId="0" fontId="38" fillId="0" borderId="0" xfId="2" applyFont="1" applyAlignment="1">
      <alignment horizontal="left" vertical="center" indent="1"/>
    </xf>
    <xf numFmtId="0" fontId="22" fillId="0" borderId="0" xfId="2" applyFont="1"/>
    <xf numFmtId="0" fontId="22" fillId="10" borderId="14" xfId="2" applyFont="1" applyFill="1" applyBorder="1"/>
    <xf numFmtId="0" fontId="22" fillId="12" borderId="15" xfId="2" applyFont="1" applyFill="1" applyBorder="1" applyAlignment="1">
      <alignment horizontal="center"/>
    </xf>
    <xf numFmtId="0" fontId="22" fillId="10" borderId="1" xfId="2" applyFont="1" applyFill="1" applyBorder="1"/>
    <xf numFmtId="0" fontId="22" fillId="10" borderId="1" xfId="2" applyFont="1" applyFill="1" applyBorder="1" applyAlignment="1">
      <alignment horizontal="center"/>
    </xf>
    <xf numFmtId="0" fontId="37" fillId="0" borderId="1" xfId="2" applyFont="1" applyBorder="1" applyAlignment="1">
      <alignment vertical="center"/>
    </xf>
    <xf numFmtId="0" fontId="39" fillId="0" borderId="1" xfId="2" applyFont="1" applyBorder="1"/>
    <xf numFmtId="184" fontId="22" fillId="0" borderId="1" xfId="2" applyNumberFormat="1" applyFont="1" applyBorder="1"/>
    <xf numFmtId="0" fontId="40" fillId="0" borderId="0" xfId="0" applyFont="1"/>
    <xf numFmtId="0" fontId="1" fillId="7" borderId="0" xfId="0" applyFont="1" applyFill="1"/>
  </cellXfs>
  <cellStyles count="3">
    <cellStyle name="Hypertextový odkaz" xfId="1" builtinId="8"/>
    <cellStyle name="Normální" xfId="0" builtinId="0"/>
    <cellStyle name="Normální 2" xfId="2" xr:uid="{A5875121-8610-41DB-8E26-BC57DA97FE83}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D$4" max="31" min="1" page="10"/>
</file>

<file path=xl/ctrlProps/ctrlProp2.xml><?xml version="1.0" encoding="utf-8"?>
<formControlPr xmlns="http://schemas.microsoft.com/office/spreadsheetml/2009/9/main" objectType="Spin" dx="22" fmlaLink="$D$5" max="12" min="1" page="10" val="3"/>
</file>

<file path=xl/ctrlProps/ctrlProp3.xml><?xml version="1.0" encoding="utf-8"?>
<formControlPr xmlns="http://schemas.microsoft.com/office/spreadsheetml/2009/9/main" objectType="Spin" dx="22" fmlaLink="$D$6" max="2020" min="2017" page="10" val="2017"/>
</file>

<file path=xl/ctrlProps/ctrlProp4.xml><?xml version="1.0" encoding="utf-8"?>
<formControlPr xmlns="http://schemas.microsoft.com/office/spreadsheetml/2009/9/main" objectType="Spin" dx="22" fmlaLink="$H$4" max="12" min="1" page="10" val="12"/>
</file>

<file path=xl/ctrlProps/ctrlProp5.xml><?xml version="1.0" encoding="utf-8"?>
<formControlPr xmlns="http://schemas.microsoft.com/office/spreadsheetml/2009/9/main" objectType="Spin" dx="22" fmlaLink="$H$5" max="60" page="10" val="21"/>
</file>

<file path=xl/ctrlProps/ctrlProp6.xml><?xml version="1.0" encoding="utf-8"?>
<formControlPr xmlns="http://schemas.microsoft.com/office/spreadsheetml/2009/9/main" objectType="Spin" dx="22" fmlaLink="$H$6" max="60" page="10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24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22</xdr:row>
      <xdr:rowOff>0</xdr:rowOff>
    </xdr:from>
    <xdr:to>
      <xdr:col>7</xdr:col>
      <xdr:colOff>314325</xdr:colOff>
      <xdr:row>24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24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14</xdr:row>
      <xdr:rowOff>161925</xdr:rowOff>
    </xdr:from>
    <xdr:to>
      <xdr:col>7</xdr:col>
      <xdr:colOff>314325</xdr:colOff>
      <xdr:row>18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14</xdr:row>
      <xdr:rowOff>133350</xdr:rowOff>
    </xdr:from>
    <xdr:to>
      <xdr:col>9</xdr:col>
      <xdr:colOff>305421</xdr:colOff>
      <xdr:row>17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3</xdr:row>
          <xdr:rowOff>161925</xdr:rowOff>
        </xdr:from>
        <xdr:to>
          <xdr:col>2</xdr:col>
          <xdr:colOff>409575</xdr:colOff>
          <xdr:row>3</xdr:row>
          <xdr:rowOff>466725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</xdr:row>
          <xdr:rowOff>161925</xdr:rowOff>
        </xdr:from>
        <xdr:to>
          <xdr:col>2</xdr:col>
          <xdr:colOff>409575</xdr:colOff>
          <xdr:row>4</xdr:row>
          <xdr:rowOff>466725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5</xdr:row>
          <xdr:rowOff>161925</xdr:rowOff>
        </xdr:from>
        <xdr:to>
          <xdr:col>2</xdr:col>
          <xdr:colOff>409575</xdr:colOff>
          <xdr:row>5</xdr:row>
          <xdr:rowOff>466725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</xdr:row>
          <xdr:rowOff>161925</xdr:rowOff>
        </xdr:from>
        <xdr:to>
          <xdr:col>6</xdr:col>
          <xdr:colOff>409575</xdr:colOff>
          <xdr:row>3</xdr:row>
          <xdr:rowOff>466725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</xdr:row>
          <xdr:rowOff>161925</xdr:rowOff>
        </xdr:from>
        <xdr:to>
          <xdr:col>6</xdr:col>
          <xdr:colOff>409575</xdr:colOff>
          <xdr:row>4</xdr:row>
          <xdr:rowOff>466725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5</xdr:row>
          <xdr:rowOff>161925</xdr:rowOff>
        </xdr:from>
        <xdr:to>
          <xdr:col>6</xdr:col>
          <xdr:colOff>409575</xdr:colOff>
          <xdr:row>5</xdr:row>
          <xdr:rowOff>466725</xdr:rowOff>
        </xdr:to>
        <xdr:sp macro="" textlink="">
          <xdr:nvSpPr>
            <xdr:cNvPr id="6150" name="Spinner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==%20Knihy/_%20GRADA%20=/DAtum/Funkce%20pro%20datum%20a%20&#269;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Teorie"/>
      <sheetName val="Převody"/>
      <sheetName val="Svátky"/>
      <sheetName val="Kdy probíhal projekt"/>
      <sheetName val="Jak dlouho trvalo"/>
      <sheetName val="Počet dnů"/>
      <sheetName val="Počet dnů mezi"/>
      <sheetName val="Pracovní dny"/>
      <sheetName val="Pořadové číslo"/>
      <sheetName val="Čas ze 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H3">
            <v>43831</v>
          </cell>
        </row>
        <row r="4">
          <cell r="H4">
            <v>43931</v>
          </cell>
        </row>
        <row r="5">
          <cell r="H5">
            <v>43934</v>
          </cell>
        </row>
        <row r="6">
          <cell r="H6">
            <v>43952</v>
          </cell>
        </row>
        <row r="7">
          <cell r="H7">
            <v>43959</v>
          </cell>
        </row>
        <row r="8">
          <cell r="H8">
            <v>44017</v>
          </cell>
        </row>
        <row r="9">
          <cell r="H9">
            <v>44018</v>
          </cell>
        </row>
        <row r="10">
          <cell r="H10">
            <v>44102</v>
          </cell>
        </row>
        <row r="11">
          <cell r="H11">
            <v>44132</v>
          </cell>
        </row>
        <row r="12">
          <cell r="H12">
            <v>44152</v>
          </cell>
        </row>
        <row r="13">
          <cell r="H13">
            <v>44189</v>
          </cell>
        </row>
        <row r="14">
          <cell r="H14">
            <v>44190</v>
          </cell>
        </row>
        <row r="15">
          <cell r="H15">
            <v>44191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cz-en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funkce/ms-excel-funkce-en-cz/" TargetMode="External"/><Relationship Id="rId5" Type="http://schemas.openxmlformats.org/officeDocument/2006/relationships/hyperlink" Target="http://office.lasakovi.com/excel/funkce/ms-excel-datum-a-cas-prehled/" TargetMode="External"/><Relationship Id="rId4" Type="http://schemas.openxmlformats.org/officeDocument/2006/relationships/hyperlink" Target="http://office.lasakovi.com/excel/funkce/ms-excel-datum-a-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DATEDIF-rozdil-mezi-datumy-Excel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-datum-cas/WORKDAY-INTL-dopocist-den-Excel/" TargetMode="External"/><Relationship Id="rId2" Type="http://schemas.openxmlformats.org/officeDocument/2006/relationships/hyperlink" Target="http://office.lasakovi.com/excel/funkce-datum-cas/WORKDAY-dopocist-den-Excel/" TargetMode="External"/><Relationship Id="rId1" Type="http://schemas.openxmlformats.org/officeDocument/2006/relationships/hyperlink" Target="http://office.lasakovi.com/" TargetMode="External"/><Relationship Id="rId5" Type="http://schemas.openxmlformats.org/officeDocument/2006/relationships/hyperlink" Target="http://office.lasakovi.com/excel/funkce-datum-cas/NETWORKDAYS-INTL-pocet-pracovnich-dni-Excel/" TargetMode="External"/><Relationship Id="rId4" Type="http://schemas.openxmlformats.org/officeDocument/2006/relationships/hyperlink" Target="http://office.lasakovi.com/excel/funkce-datum-cas/NETWORKDAYS-pocet-pracovnich-dnu-Excel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datum-cas/DENTYDNE-WEEKDAY-den-tydne-Excel/" TargetMode="External"/><Relationship Id="rId13" Type="http://schemas.openxmlformats.org/officeDocument/2006/relationships/hyperlink" Target="http://office.lasakovi.com/excel/funkce-datum-cas/ISOWEEKNUM-cislo-tydne-v-roce-Excel/" TargetMode="External"/><Relationship Id="rId18" Type="http://schemas.openxmlformats.org/officeDocument/2006/relationships/hyperlink" Target="http://office.lasakovi.com/excel/funkce-datum-cas/SEKUNDA-SECOND-sekunda-Excel/" TargetMode="External"/><Relationship Id="rId26" Type="http://schemas.openxmlformats.org/officeDocument/2006/relationships/hyperlink" Target="http://office.lasakovi.com/excel/funkce-datum-cas/ROK360-DAYS360-pocet-dnu-mezi-daty-Excel/" TargetMode="External"/><Relationship Id="rId3" Type="http://schemas.openxmlformats.org/officeDocument/2006/relationships/hyperlink" Target="http://office.lasakovi.com/excel/funkce-datum-cas/DATEDIF-rozdil-mezi-datumy-Excel/" TargetMode="External"/><Relationship Id="rId21" Type="http://schemas.openxmlformats.org/officeDocument/2006/relationships/hyperlink" Target="http://office.lasakovi.com/excel/formatovani/vlastni-format-bunek-pokrocile-nastaveni/" TargetMode="External"/><Relationship Id="rId7" Type="http://schemas.openxmlformats.org/officeDocument/2006/relationships/hyperlink" Target="http://office.lasakovi.com/excel/funkce-datum-cas/DEN-DAY-den-v-mesici-Excel/" TargetMode="External"/><Relationship Id="rId12" Type="http://schemas.openxmlformats.org/officeDocument/2006/relationships/hyperlink" Target="http://office.lasakovi.com/excel/funkce-datum-cas/HODINA-HOUR-hodina-z-casu-Excel/" TargetMode="External"/><Relationship Id="rId17" Type="http://schemas.openxmlformats.org/officeDocument/2006/relationships/hyperlink" Target="http://office.lasakovi.com/excel/funkce-datum-cas/ROK-YEAR-rok-v-Excel/" TargetMode="External"/><Relationship Id="rId25" Type="http://schemas.openxmlformats.org/officeDocument/2006/relationships/hyperlink" Target="http://office.lasakovi.com/excel/funkce-datum-cas/NETWORKDAYS-INTL-pocet-pracovnich-dni-Excel/" TargetMode="External"/><Relationship Id="rId2" Type="http://schemas.openxmlformats.org/officeDocument/2006/relationships/hyperlink" Target="http://office.lasakovi.com/excel/funkce-datum-cas/CASHODN-TIMEVALUE-cas-na-cislo-Excel/" TargetMode="External"/><Relationship Id="rId16" Type="http://schemas.openxmlformats.org/officeDocument/2006/relationships/hyperlink" Target="http://office.lasakovi.com/excel/funkce-datum-cas/NYNI-NOW-dnesni-datum-Excel/" TargetMode="External"/><Relationship Id="rId20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CAS-TIME-vytvorit-cas-Excel/" TargetMode="External"/><Relationship Id="rId6" Type="http://schemas.openxmlformats.org/officeDocument/2006/relationships/hyperlink" Target="http://office.lasakovi.com/excel/funkce-datum-cas/DAYS-dnu-mezi-dvema-datumy-Excel/" TargetMode="External"/><Relationship Id="rId11" Type="http://schemas.openxmlformats.org/officeDocument/2006/relationships/hyperlink" Target="http://office.lasakovi.com/excel/funkce-datum-cas/EOMONTH-posledni-den-mesice-Excel/" TargetMode="External"/><Relationship Id="rId24" Type="http://schemas.openxmlformats.org/officeDocument/2006/relationships/hyperlink" Target="http://office.lasakovi.com/excel/funkce-datum-cas/NETWORKDAYS-pocet-pracovnich-dnu-Excel/" TargetMode="External"/><Relationship Id="rId5" Type="http://schemas.openxmlformats.org/officeDocument/2006/relationships/hyperlink" Target="http://office.lasakovi.com/excel/funkce-datum-cas/DATUMHODN-DATEVALUE-datum-cislo-Excel/" TargetMode="External"/><Relationship Id="rId15" Type="http://schemas.openxmlformats.org/officeDocument/2006/relationships/hyperlink" Target="http://office.lasakovi.com/excel/funkce-datum-cas/MINUTA-MINUTE-minuta-Excel/" TargetMode="External"/><Relationship Id="rId23" Type="http://schemas.openxmlformats.org/officeDocument/2006/relationships/hyperlink" Target="http://office.lasakovi.com/excel/funkce-datum-cas/WORKDAY-INTL-dopocist-den-Excel/" TargetMode="External"/><Relationship Id="rId10" Type="http://schemas.openxmlformats.org/officeDocument/2006/relationships/hyperlink" Target="http://office.lasakovi.com/excel/funkce-datum-cas/EDATE-den-v-mesici-pred-po-Excel/" TargetMode="External"/><Relationship Id="rId19" Type="http://schemas.openxmlformats.org/officeDocument/2006/relationships/hyperlink" Target="http://office.lasakovi.com/excel/funkce-datum-cas/WEEKNUM-cislo-tydne-v-roce-Excel/" TargetMode="External"/><Relationship Id="rId4" Type="http://schemas.openxmlformats.org/officeDocument/2006/relationships/hyperlink" Target="http://office.lasakovi.com/excel/funkce-datum-cas/DATUM-DATE-vytvorit-datum-Excel/" TargetMode="External"/><Relationship Id="rId9" Type="http://schemas.openxmlformats.org/officeDocument/2006/relationships/hyperlink" Target="http://office.lasakovi.com/excel/funkce-datum-cas/DNES-TODAY-dnesni-datum-Excel/" TargetMode="External"/><Relationship Id="rId14" Type="http://schemas.openxmlformats.org/officeDocument/2006/relationships/hyperlink" Target="http://office.lasakovi.com/excel/funkce-datum-cas/MESIC-MONTH-mesic-v-roce-Excel/" TargetMode="External"/><Relationship Id="rId22" Type="http://schemas.openxmlformats.org/officeDocument/2006/relationships/hyperlink" Target="http://office.lasakovi.com/excel/funkce-datum-cas/WORKDAY-dopocist-de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showGridLines="0" tabSelected="1" workbookViewId="0">
      <selection activeCell="E12" sqref="E12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>
      <c r="F1" s="102" t="s">
        <v>78</v>
      </c>
    </row>
    <row r="2" spans="3:16" ht="54" customHeight="1">
      <c r="C2" s="121" t="s">
        <v>120</v>
      </c>
      <c r="D2" s="121"/>
      <c r="E2" s="121"/>
      <c r="F2" s="121"/>
      <c r="G2" s="121"/>
      <c r="H2" s="121"/>
      <c r="I2" s="121"/>
      <c r="J2" s="121"/>
      <c r="K2" s="32"/>
      <c r="L2" s="32"/>
    </row>
    <row r="3" spans="3:16" ht="8.4499999999999993" customHeight="1" thickBot="1">
      <c r="C3" s="33"/>
      <c r="D3" s="33"/>
      <c r="E3" s="33"/>
      <c r="F3" s="33"/>
      <c r="G3" s="33"/>
      <c r="H3" s="33"/>
      <c r="I3" s="33"/>
      <c r="J3" s="33"/>
    </row>
    <row r="4" spans="3:16" ht="11.25" customHeight="1" thickTop="1">
      <c r="C4" s="34"/>
      <c r="D4" s="35"/>
      <c r="E4" s="35"/>
      <c r="F4" s="35"/>
      <c r="G4" s="35"/>
      <c r="H4" s="35"/>
      <c r="I4" s="35"/>
      <c r="J4" s="36"/>
    </row>
    <row r="5" spans="3:16" ht="27.75" customHeight="1">
      <c r="C5" s="37"/>
      <c r="D5" s="38" t="s">
        <v>121</v>
      </c>
      <c r="E5" s="39"/>
      <c r="F5" s="39"/>
      <c r="G5" s="40"/>
      <c r="H5" s="39"/>
      <c r="I5" s="39"/>
      <c r="J5" s="41"/>
    </row>
    <row r="6" spans="3:16" s="46" customFormat="1" ht="20.25" customHeight="1">
      <c r="C6" s="42"/>
      <c r="D6" s="43"/>
      <c r="E6" s="43" t="s">
        <v>118</v>
      </c>
      <c r="F6" s="43"/>
      <c r="G6" s="44"/>
      <c r="H6" s="43"/>
      <c r="I6" s="43"/>
      <c r="J6" s="45"/>
    </row>
    <row r="7" spans="3:16" s="46" customFormat="1" ht="20.25" customHeight="1">
      <c r="C7" s="42"/>
      <c r="D7" s="43"/>
      <c r="E7" s="43" t="s">
        <v>153</v>
      </c>
      <c r="F7" s="43"/>
      <c r="G7" s="43"/>
      <c r="H7" s="43"/>
      <c r="I7" s="43"/>
      <c r="J7" s="45"/>
    </row>
    <row r="8" spans="3:16" s="46" customFormat="1" ht="20.25" customHeight="1">
      <c r="C8" s="42"/>
      <c r="D8" s="43"/>
      <c r="E8" s="43" t="s">
        <v>154</v>
      </c>
      <c r="F8" s="43"/>
      <c r="G8" s="95"/>
      <c r="H8" s="43"/>
      <c r="I8" s="43"/>
      <c r="J8" s="45"/>
    </row>
    <row r="9" spans="3:16" s="46" customFormat="1" ht="20.25" customHeight="1">
      <c r="C9" s="42"/>
      <c r="D9" s="43"/>
      <c r="E9" s="108" t="s">
        <v>142</v>
      </c>
      <c r="F9" s="43"/>
      <c r="G9" s="95" t="s">
        <v>155</v>
      </c>
      <c r="H9" s="43"/>
      <c r="I9" s="43"/>
      <c r="J9" s="45"/>
    </row>
    <row r="10" spans="3:16" s="46" customFormat="1" ht="20.25" customHeight="1">
      <c r="C10" s="42"/>
      <c r="D10" s="43"/>
      <c r="E10" s="119" t="s">
        <v>194</v>
      </c>
      <c r="F10" s="43"/>
      <c r="G10" s="95"/>
      <c r="H10" s="43"/>
      <c r="I10" s="43"/>
      <c r="J10" s="45"/>
    </row>
    <row r="11" spans="3:16" s="46" customFormat="1" ht="20.25" customHeight="1">
      <c r="C11" s="42"/>
      <c r="D11" s="43"/>
      <c r="E11" s="163" t="s">
        <v>216</v>
      </c>
      <c r="F11" s="43"/>
      <c r="G11" s="95"/>
      <c r="H11" s="43"/>
      <c r="I11" s="43"/>
      <c r="J11" s="45"/>
    </row>
    <row r="12" spans="3:16" s="46" customFormat="1" ht="20.25" customHeight="1">
      <c r="C12" s="42"/>
      <c r="D12" s="43"/>
      <c r="E12" s="114" t="s">
        <v>179</v>
      </c>
      <c r="F12" s="43"/>
      <c r="G12" s="43"/>
      <c r="H12" s="43"/>
      <c r="I12" s="43"/>
      <c r="J12" s="45"/>
    </row>
    <row r="13" spans="3:16" ht="15.75" thickBot="1">
      <c r="C13" s="47"/>
      <c r="D13" s="48"/>
      <c r="E13" s="48"/>
      <c r="F13" s="48"/>
      <c r="G13" s="48"/>
      <c r="H13" s="48"/>
      <c r="I13" s="48"/>
      <c r="J13" s="49"/>
    </row>
    <row r="14" spans="3:16" ht="16.5" thickTop="1" thickBot="1"/>
    <row r="15" spans="3:16" ht="15.75" customHeight="1" thickTop="1">
      <c r="C15" s="50"/>
      <c r="D15" s="51"/>
      <c r="E15" s="51"/>
      <c r="F15" s="51"/>
      <c r="G15" s="51"/>
      <c r="H15" s="51"/>
      <c r="I15" s="51"/>
      <c r="J15" s="52"/>
    </row>
    <row r="16" spans="3:16" ht="22.5" customHeight="1">
      <c r="C16" s="122" t="s">
        <v>78</v>
      </c>
      <c r="D16" s="123"/>
      <c r="E16" s="123"/>
      <c r="F16" s="123"/>
      <c r="G16" s="123"/>
      <c r="H16" s="53"/>
      <c r="I16" s="53"/>
      <c r="J16" s="54"/>
      <c r="P16" s="7"/>
    </row>
    <row r="17" spans="1:16" ht="22.5" customHeight="1">
      <c r="C17" s="122"/>
      <c r="D17" s="123"/>
      <c r="E17" s="123"/>
      <c r="F17" s="123"/>
      <c r="G17" s="123"/>
      <c r="H17" s="53"/>
      <c r="I17" s="53"/>
      <c r="J17" s="54"/>
      <c r="P17" s="7"/>
    </row>
    <row r="18" spans="1:16" ht="13.5" customHeight="1">
      <c r="C18" s="55"/>
      <c r="D18" s="56"/>
      <c r="E18" s="56"/>
      <c r="F18" s="56"/>
      <c r="G18" s="56"/>
      <c r="H18" s="53"/>
      <c r="I18" s="53"/>
      <c r="J18" s="54"/>
      <c r="P18" s="7"/>
    </row>
    <row r="19" spans="1:16" ht="18" customHeight="1">
      <c r="C19" s="57"/>
      <c r="D19" s="124" t="s">
        <v>122</v>
      </c>
      <c r="E19" s="124"/>
      <c r="F19" s="124"/>
      <c r="G19" s="124"/>
      <c r="H19" s="58"/>
      <c r="I19" s="58"/>
      <c r="J19" s="59"/>
    </row>
    <row r="20" spans="1:16" ht="36.75" customHeight="1">
      <c r="C20" s="57"/>
      <c r="D20" s="124"/>
      <c r="E20" s="124"/>
      <c r="F20" s="124"/>
      <c r="G20" s="124"/>
      <c r="H20" s="125">
        <v>5002722</v>
      </c>
      <c r="I20" s="125"/>
      <c r="J20" s="126"/>
    </row>
    <row r="21" spans="1:16" ht="12" customHeight="1" thickBot="1">
      <c r="C21" s="60"/>
      <c r="D21" s="61"/>
      <c r="E21" s="61"/>
      <c r="F21" s="61"/>
      <c r="G21" s="61"/>
      <c r="H21" s="61"/>
      <c r="I21" s="61"/>
      <c r="J21" s="62"/>
    </row>
    <row r="22" spans="1:16" ht="16.5" thickTop="1" thickBot="1"/>
    <row r="23" spans="1:16" ht="10.5" customHeight="1" thickTop="1">
      <c r="C23" s="63"/>
      <c r="D23" s="64"/>
      <c r="E23" s="64"/>
      <c r="F23" s="64"/>
      <c r="G23" s="64"/>
      <c r="H23" s="64"/>
      <c r="I23" s="64"/>
      <c r="J23" s="65"/>
    </row>
    <row r="24" spans="1:16" ht="27" customHeight="1">
      <c r="C24" s="66"/>
      <c r="D24" s="67" t="s">
        <v>123</v>
      </c>
      <c r="E24" s="29"/>
      <c r="F24" s="29"/>
      <c r="G24" s="29"/>
      <c r="H24" s="29"/>
      <c r="I24" s="29"/>
      <c r="J24" s="68"/>
    </row>
    <row r="25" spans="1:16" s="69" customFormat="1" ht="19.5" customHeight="1">
      <c r="C25" s="70"/>
      <c r="D25" s="71"/>
      <c r="E25" s="101" t="s">
        <v>36</v>
      </c>
      <c r="F25" s="71"/>
      <c r="G25" s="71"/>
      <c r="H25" s="71"/>
      <c r="I25" s="71"/>
      <c r="J25" s="72"/>
    </row>
    <row r="26" spans="1:16" s="69" customFormat="1" ht="19.5" customHeight="1">
      <c r="C26" s="73"/>
      <c r="D26" s="71"/>
      <c r="E26" s="101" t="s">
        <v>37</v>
      </c>
      <c r="F26" s="71"/>
      <c r="G26" s="71"/>
      <c r="H26" s="71"/>
      <c r="I26" s="71"/>
      <c r="J26" s="72"/>
    </row>
    <row r="27" spans="1:16" s="69" customFormat="1" ht="19.5" customHeight="1">
      <c r="C27" s="73"/>
      <c r="D27" s="71"/>
      <c r="E27" s="101" t="s">
        <v>38</v>
      </c>
      <c r="F27" s="71"/>
      <c r="G27" s="71"/>
      <c r="H27" s="71"/>
      <c r="I27" s="71"/>
      <c r="J27" s="72"/>
    </row>
    <row r="28" spans="1:16" s="69" customFormat="1" ht="19.5" customHeight="1">
      <c r="C28" s="73"/>
      <c r="D28" s="71"/>
      <c r="E28" s="101" t="s">
        <v>39</v>
      </c>
      <c r="F28" s="71"/>
      <c r="G28" s="71"/>
      <c r="H28" s="71"/>
      <c r="I28" s="71"/>
      <c r="J28" s="72"/>
    </row>
    <row r="29" spans="1:16" s="69" customFormat="1" ht="19.5" customHeight="1">
      <c r="C29" s="73"/>
      <c r="D29" s="71"/>
      <c r="E29" s="101" t="s">
        <v>35</v>
      </c>
      <c r="F29" s="71"/>
      <c r="G29" s="71"/>
      <c r="H29" s="71"/>
      <c r="I29" s="71"/>
      <c r="J29" s="72"/>
    </row>
    <row r="30" spans="1:16" s="69" customFormat="1" ht="19.5" customHeight="1">
      <c r="C30" s="73"/>
      <c r="D30" s="71"/>
      <c r="E30" s="101" t="s">
        <v>79</v>
      </c>
      <c r="F30" s="71"/>
      <c r="G30" s="71"/>
      <c r="H30" s="71"/>
      <c r="I30" s="71"/>
      <c r="J30" s="72"/>
    </row>
    <row r="31" spans="1:16" ht="15.75" thickBot="1">
      <c r="C31" s="74"/>
      <c r="D31" s="75"/>
      <c r="E31" s="76"/>
      <c r="F31" s="75"/>
      <c r="G31" s="75"/>
      <c r="H31" s="75"/>
      <c r="I31" s="75"/>
      <c r="J31" s="77"/>
    </row>
    <row r="32" spans="1:16" ht="15.75" thickTop="1">
      <c r="A32" s="19"/>
      <c r="C32" s="14"/>
    </row>
    <row r="33" spans="2:12">
      <c r="B33" s="120" t="s">
        <v>196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2:12" ht="15" hidden="1" customHeight="1"/>
    <row r="35" spans="2:12" ht="15" hidden="1" customHeight="1"/>
    <row r="36" spans="2:12" ht="15" hidden="1" customHeight="1"/>
    <row r="37" spans="2:12" ht="15" hidden="1" customHeight="1"/>
    <row r="38" spans="2:12" ht="15" hidden="1" customHeight="1"/>
    <row r="39" spans="2:12" ht="15" hidden="1" customHeight="1"/>
    <row r="40" spans="2:12" ht="15" hidden="1" customHeight="1"/>
    <row r="41" spans="2:12" ht="15" hidden="1" customHeight="1"/>
    <row r="42" spans="2:12" ht="15" hidden="1" customHeight="1"/>
    <row r="43" spans="2:12" ht="15" hidden="1" customHeight="1"/>
    <row r="44" spans="2:12" ht="15" hidden="1" customHeight="1"/>
    <row r="45" spans="2:12" ht="15" hidden="1" customHeight="1"/>
    <row r="46" spans="2:12" ht="15" hidden="1" customHeight="1"/>
    <row r="47" spans="2:12" ht="15" hidden="1" customHeight="1"/>
    <row r="48" spans="2:12" ht="15" hidden="1" customHeight="1"/>
    <row r="49" ht="15" hidden="1" customHeight="1"/>
    <row r="50" ht="15" hidden="1" customHeight="1"/>
    <row r="51" ht="15" hidden="1" customHeight="1"/>
    <row r="52" hidden="1"/>
    <row r="53" hidden="1"/>
    <row r="54" hidden="1"/>
    <row r="55" ht="15" hidden="1" customHeight="1"/>
    <row r="56" ht="15" hidden="1" customHeight="1"/>
    <row r="57" ht="15" hidden="1" customHeight="1"/>
    <row r="58" ht="15" hidden="1" customHeight="1"/>
  </sheetData>
  <mergeCells count="5">
    <mergeCell ref="B33:L33"/>
    <mergeCell ref="C2:J2"/>
    <mergeCell ref="C16:G17"/>
    <mergeCell ref="D19:G20"/>
    <mergeCell ref="H20:J20"/>
  </mergeCells>
  <hyperlinks>
    <hyperlink ref="E30" r:id="rId1" xr:uid="{00000000-0004-0000-0000-000000000000}"/>
    <hyperlink ref="E29" r:id="rId2" xr:uid="{00000000-0004-0000-0000-000001000000}"/>
    <hyperlink ref="E27" r:id="rId3" xr:uid="{00000000-0004-0000-0000-000002000000}"/>
    <hyperlink ref="E26" r:id="rId4" xr:uid="{00000000-0004-0000-0000-000003000000}"/>
    <hyperlink ref="E25" r:id="rId5" xr:uid="{B318E712-BD54-4F48-AD9E-739A40E40EC7}"/>
    <hyperlink ref="E28" r:id="rId6" xr:uid="{B4C89B96-1B1D-4F03-9F4E-3F92A12B4CA0}"/>
  </hyperlinks>
  <pageMargins left="0.7" right="0.7" top="0.78740157499999996" bottom="0.78740157499999996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="140" zoomScaleNormal="140" workbookViewId="0">
      <selection activeCell="D5" sqref="D5"/>
    </sheetView>
  </sheetViews>
  <sheetFormatPr defaultRowHeight="15"/>
  <cols>
    <col min="1" max="1" width="3.85546875" customWidth="1"/>
    <col min="2" max="2" width="26.28515625" customWidth="1"/>
    <col min="3" max="3" width="30.85546875" customWidth="1"/>
    <col min="4" max="4" width="33.42578125" customWidth="1"/>
    <col min="5" max="5" width="4.5703125" customWidth="1"/>
  </cols>
  <sheetData>
    <row r="1" spans="1:5" ht="21">
      <c r="A1" s="127" t="s">
        <v>118</v>
      </c>
      <c r="B1" s="127"/>
      <c r="C1" s="127"/>
      <c r="D1" s="127"/>
      <c r="E1" s="127"/>
    </row>
    <row r="2" spans="1:5">
      <c r="A2" s="130" t="s">
        <v>100</v>
      </c>
      <c r="B2" s="131"/>
      <c r="C2" s="131"/>
      <c r="D2" s="131"/>
      <c r="E2" s="131"/>
    </row>
    <row r="3" spans="1:5">
      <c r="A3" s="112"/>
      <c r="B3" s="113"/>
      <c r="C3" s="113"/>
      <c r="D3" s="113"/>
      <c r="E3" s="113"/>
    </row>
    <row r="4" spans="1:5">
      <c r="B4" t="s">
        <v>14</v>
      </c>
      <c r="C4" t="s">
        <v>102</v>
      </c>
    </row>
    <row r="5" spans="1:5">
      <c r="B5" t="s">
        <v>103</v>
      </c>
      <c r="C5" t="s">
        <v>104</v>
      </c>
    </row>
    <row r="7" spans="1:5">
      <c r="B7" s="129" t="s">
        <v>14</v>
      </c>
      <c r="C7" s="129"/>
      <c r="D7" s="129"/>
    </row>
    <row r="8" spans="1:5">
      <c r="B8" t="s">
        <v>105</v>
      </c>
      <c r="C8" s="28">
        <v>1</v>
      </c>
      <c r="D8" s="31">
        <f>C8</f>
        <v>1</v>
      </c>
    </row>
    <row r="9" spans="1:5">
      <c r="B9" t="s">
        <v>115</v>
      </c>
      <c r="C9" s="1">
        <v>2</v>
      </c>
      <c r="D9" s="31">
        <f>C9</f>
        <v>2</v>
      </c>
    </row>
    <row r="11" spans="1:5">
      <c r="B11" s="129" t="s">
        <v>119</v>
      </c>
      <c r="C11" s="129"/>
      <c r="D11" s="129"/>
    </row>
    <row r="12" spans="1:5">
      <c r="B12" t="s">
        <v>116</v>
      </c>
      <c r="C12" s="3">
        <v>0</v>
      </c>
      <c r="D12" s="28">
        <f>C12</f>
        <v>0</v>
      </c>
    </row>
    <row r="13" spans="1:5">
      <c r="B13" t="s">
        <v>169</v>
      </c>
      <c r="C13" s="3">
        <v>0.25</v>
      </c>
      <c r="D13" s="28">
        <f t="shared" ref="D13:D14" si="0">C13</f>
        <v>0.25</v>
      </c>
    </row>
    <row r="14" spans="1:5">
      <c r="B14" t="s">
        <v>117</v>
      </c>
      <c r="C14" s="3">
        <v>0.5</v>
      </c>
      <c r="D14" s="28">
        <f t="shared" si="0"/>
        <v>0.5</v>
      </c>
    </row>
    <row r="16" spans="1:5">
      <c r="B16" s="18" t="s">
        <v>106</v>
      </c>
      <c r="C16" s="18" t="s">
        <v>102</v>
      </c>
    </row>
    <row r="17" spans="2:3">
      <c r="B17" s="1">
        <v>1</v>
      </c>
      <c r="C17" s="28">
        <f>B17</f>
        <v>1</v>
      </c>
    </row>
    <row r="18" spans="2:3">
      <c r="B18" s="1">
        <v>2</v>
      </c>
      <c r="C18" s="28">
        <f t="shared" ref="C18:C25" si="1">B18</f>
        <v>2</v>
      </c>
    </row>
    <row r="19" spans="2:3">
      <c r="B19" s="1">
        <f ca="1">TODAY()</f>
        <v>43891</v>
      </c>
      <c r="C19" s="28">
        <f t="shared" ca="1" si="1"/>
        <v>43891</v>
      </c>
    </row>
    <row r="20" spans="2:3">
      <c r="B20" s="26">
        <v>0</v>
      </c>
      <c r="C20" s="28">
        <f t="shared" si="1"/>
        <v>0</v>
      </c>
    </row>
    <row r="21" spans="2:3">
      <c r="B21" s="26">
        <v>4.1666666666666699E-2</v>
      </c>
      <c r="C21" s="28">
        <f t="shared" si="1"/>
        <v>4.1666666666666699E-2</v>
      </c>
    </row>
    <row r="22" spans="2:3">
      <c r="B22" s="26">
        <v>0.25</v>
      </c>
      <c r="C22" s="28">
        <f t="shared" si="1"/>
        <v>0.25</v>
      </c>
    </row>
    <row r="23" spans="2:3">
      <c r="B23" s="26">
        <v>0.5</v>
      </c>
      <c r="C23" s="28">
        <f t="shared" si="1"/>
        <v>0.5</v>
      </c>
    </row>
    <row r="24" spans="2:3">
      <c r="B24" s="4">
        <v>1.5</v>
      </c>
      <c r="C24" s="28">
        <f t="shared" si="1"/>
        <v>1.5</v>
      </c>
    </row>
    <row r="25" spans="2:3">
      <c r="B25" s="4">
        <f ca="1">NOW()</f>
        <v>43891.697087962966</v>
      </c>
      <c r="C25" s="28">
        <f t="shared" ca="1" si="1"/>
        <v>43891.697087962966</v>
      </c>
    </row>
    <row r="30" spans="2:3">
      <c r="B30" s="15" t="s">
        <v>101</v>
      </c>
      <c r="C30" s="15"/>
    </row>
    <row r="31" spans="2:3">
      <c r="B31" s="22">
        <v>42762</v>
      </c>
    </row>
    <row r="32" spans="2:3">
      <c r="B32" s="23">
        <v>42762</v>
      </c>
    </row>
    <row r="33" spans="2:4">
      <c r="B33" s="24">
        <v>42762</v>
      </c>
    </row>
    <row r="34" spans="2:4">
      <c r="B34" s="1">
        <v>42762</v>
      </c>
    </row>
    <row r="35" spans="2:4">
      <c r="B35" s="25">
        <v>42762.319423032408</v>
      </c>
    </row>
    <row r="36" spans="2:4">
      <c r="B36" s="26">
        <v>42762.319423032408</v>
      </c>
    </row>
    <row r="37" spans="2:4">
      <c r="B37" s="27">
        <v>42762.319423032408</v>
      </c>
    </row>
    <row r="39" spans="2:4">
      <c r="B39" s="25"/>
    </row>
    <row r="40" spans="2:4">
      <c r="B40" s="15" t="s">
        <v>107</v>
      </c>
      <c r="C40" s="15"/>
    </row>
    <row r="41" spans="2:4">
      <c r="B41" s="29" t="s">
        <v>14</v>
      </c>
      <c r="C41" s="29" t="s">
        <v>108</v>
      </c>
      <c r="D41" s="29" t="s">
        <v>108</v>
      </c>
    </row>
    <row r="42" spans="2:4">
      <c r="B42" s="30">
        <f ca="1">NOW()</f>
        <v>43891.697087962966</v>
      </c>
      <c r="C42" t="s">
        <v>109</v>
      </c>
      <c r="D42" t="s">
        <v>110</v>
      </c>
    </row>
    <row r="43" spans="2:4">
      <c r="B43" s="128">
        <f ca="1">NOW()</f>
        <v>43891.697087962966</v>
      </c>
      <c r="C43" t="s">
        <v>111</v>
      </c>
      <c r="D43" t="s">
        <v>112</v>
      </c>
    </row>
    <row r="44" spans="2:4">
      <c r="B44" s="128"/>
      <c r="C44" t="s">
        <v>113</v>
      </c>
      <c r="D44" t="s">
        <v>114</v>
      </c>
    </row>
  </sheetData>
  <mergeCells count="5">
    <mergeCell ref="A1:E1"/>
    <mergeCell ref="B43:B44"/>
    <mergeCell ref="B7:D7"/>
    <mergeCell ref="B11:D11"/>
    <mergeCell ref="A2:E2"/>
  </mergeCells>
  <hyperlinks>
    <hyperlink ref="A2" r:id="rId1" xr:uid="{FFFE7CB3-1552-4246-BEC7-26DE5862AEF7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5"/>
  <sheetViews>
    <sheetView showGridLines="0" workbookViewId="0">
      <selection activeCell="B16" sqref="B16"/>
    </sheetView>
  </sheetViews>
  <sheetFormatPr defaultRowHeight="15"/>
  <cols>
    <col min="1" max="1" width="5.28515625" customWidth="1"/>
    <col min="2" max="2" width="20.28515625" customWidth="1"/>
    <col min="3" max="3" width="9.140625" customWidth="1"/>
    <col min="6" max="6" width="17" customWidth="1"/>
    <col min="8" max="8" width="11.140625" customWidth="1"/>
    <col min="9" max="9" width="4.42578125" customWidth="1"/>
  </cols>
  <sheetData>
    <row r="1" spans="2:9" ht="27.75" customHeight="1">
      <c r="B1" s="133" t="s">
        <v>137</v>
      </c>
      <c r="C1" s="133"/>
      <c r="D1" s="133"/>
      <c r="E1" s="133"/>
      <c r="F1" s="133"/>
      <c r="G1" s="133"/>
      <c r="H1" s="133"/>
      <c r="I1" s="133"/>
    </row>
    <row r="3" spans="2:9" hidden="1"/>
    <row r="4" spans="2:9" ht="42.75" customHeight="1">
      <c r="B4" s="81" t="s">
        <v>129</v>
      </c>
      <c r="C4" s="11"/>
      <c r="D4" s="82">
        <v>1</v>
      </c>
      <c r="F4" s="86" t="s">
        <v>131</v>
      </c>
      <c r="G4" s="15"/>
      <c r="H4" s="87">
        <v>12</v>
      </c>
    </row>
    <row r="5" spans="2:9" ht="42.75" customHeight="1">
      <c r="B5" s="81" t="s">
        <v>130</v>
      </c>
      <c r="C5" s="11"/>
      <c r="D5" s="82">
        <v>3</v>
      </c>
      <c r="F5" s="86" t="s">
        <v>132</v>
      </c>
      <c r="G5" s="15"/>
      <c r="H5" s="87">
        <v>21</v>
      </c>
    </row>
    <row r="6" spans="2:9" ht="42.75" customHeight="1">
      <c r="B6" s="83" t="s">
        <v>150</v>
      </c>
      <c r="C6" s="84"/>
      <c r="D6" s="85">
        <v>2017</v>
      </c>
      <c r="F6" s="86" t="s">
        <v>133</v>
      </c>
      <c r="G6" s="15"/>
      <c r="H6" s="88">
        <v>2</v>
      </c>
    </row>
    <row r="7" spans="2:9" ht="14.45" customHeight="1"/>
    <row r="8" spans="2:9" ht="42.75" customHeight="1">
      <c r="B8" s="89" t="s">
        <v>14</v>
      </c>
      <c r="C8" s="134">
        <f>DATE(D6,D5,D4)</f>
        <v>42795</v>
      </c>
      <c r="D8" s="135"/>
      <c r="F8" s="89" t="s">
        <v>119</v>
      </c>
      <c r="G8" s="137">
        <f>TIME(H4,H5,H6)</f>
        <v>0.51460648148148147</v>
      </c>
      <c r="H8" s="137"/>
    </row>
    <row r="9" spans="2:9" ht="42.75" customHeight="1">
      <c r="B9" s="89" t="s">
        <v>134</v>
      </c>
      <c r="C9" s="136">
        <f>C8</f>
        <v>42795</v>
      </c>
      <c r="D9" s="136"/>
      <c r="F9" s="89" t="s">
        <v>135</v>
      </c>
      <c r="G9" s="138">
        <f>G8</f>
        <v>0.51460648148148147</v>
      </c>
      <c r="H9" s="138"/>
    </row>
    <row r="11" spans="2:9" ht="3" customHeight="1"/>
    <row r="12" spans="2:9" ht="33" customHeight="1">
      <c r="B12" s="141" t="s">
        <v>0</v>
      </c>
      <c r="C12" s="141"/>
      <c r="D12" s="141"/>
      <c r="E12" s="139">
        <f>C9+G9</f>
        <v>42795.514606481483</v>
      </c>
      <c r="F12" s="139"/>
      <c r="G12" s="139"/>
      <c r="H12" s="139"/>
    </row>
    <row r="13" spans="2:9" ht="29.25" customHeight="1">
      <c r="B13" s="141" t="s">
        <v>136</v>
      </c>
      <c r="C13" s="141"/>
      <c r="D13" s="141"/>
      <c r="E13" s="140">
        <f>E12</f>
        <v>42795.514606481483</v>
      </c>
      <c r="F13" s="141"/>
      <c r="G13" s="141"/>
      <c r="H13" s="141"/>
    </row>
    <row r="15" spans="2:9">
      <c r="B15" s="132" t="s">
        <v>178</v>
      </c>
      <c r="C15" s="132"/>
      <c r="D15" s="132"/>
      <c r="E15" s="132"/>
      <c r="F15" s="132"/>
      <c r="G15" s="132"/>
      <c r="H15" s="132"/>
      <c r="I15" s="132"/>
    </row>
  </sheetData>
  <mergeCells count="10">
    <mergeCell ref="B15:I15"/>
    <mergeCell ref="B1:I1"/>
    <mergeCell ref="C8:D8"/>
    <mergeCell ref="C9:D9"/>
    <mergeCell ref="G8:H8"/>
    <mergeCell ref="G9:H9"/>
    <mergeCell ref="E12:H12"/>
    <mergeCell ref="E13:H13"/>
    <mergeCell ref="B12:D12"/>
    <mergeCell ref="B13:D1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pinner 1">
              <controlPr defaultSize="0" autoPict="0">
                <anchor moveWithCells="1" sizeWithCells="1">
                  <from>
                    <xdr:col>2</xdr:col>
                    <xdr:colOff>85725</xdr:colOff>
                    <xdr:row>3</xdr:row>
                    <xdr:rowOff>161925</xdr:rowOff>
                  </from>
                  <to>
                    <xdr:col>2</xdr:col>
                    <xdr:colOff>409575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Spinner 2">
              <controlPr defaultSize="0" autoPict="0">
                <anchor moveWithCells="1" sizeWithCells="1">
                  <from>
                    <xdr:col>2</xdr:col>
                    <xdr:colOff>85725</xdr:colOff>
                    <xdr:row>4</xdr:row>
                    <xdr:rowOff>161925</xdr:rowOff>
                  </from>
                  <to>
                    <xdr:col>2</xdr:col>
                    <xdr:colOff>409575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Spinner 3">
              <controlPr defaultSize="0" autoPict="0">
                <anchor moveWithCells="1" sizeWithCells="1">
                  <from>
                    <xdr:col>2</xdr:col>
                    <xdr:colOff>85725</xdr:colOff>
                    <xdr:row>5</xdr:row>
                    <xdr:rowOff>161925</xdr:rowOff>
                  </from>
                  <to>
                    <xdr:col>2</xdr:col>
                    <xdr:colOff>409575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Spinner 4">
              <controlPr defaultSize="0" autoPict="0">
                <anchor moveWithCells="1" sizeWithCells="1">
                  <from>
                    <xdr:col>6</xdr:col>
                    <xdr:colOff>85725</xdr:colOff>
                    <xdr:row>3</xdr:row>
                    <xdr:rowOff>161925</xdr:rowOff>
                  </from>
                  <to>
                    <xdr:col>6</xdr:col>
                    <xdr:colOff>409575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Spinner 5">
              <controlPr defaultSize="0" autoPict="0">
                <anchor moveWithCells="1" sizeWithCells="1">
                  <from>
                    <xdr:col>6</xdr:col>
                    <xdr:colOff>85725</xdr:colOff>
                    <xdr:row>4</xdr:row>
                    <xdr:rowOff>161925</xdr:rowOff>
                  </from>
                  <to>
                    <xdr:col>6</xdr:col>
                    <xdr:colOff>409575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Spinner 6">
              <controlPr defaultSize="0" autoPict="0">
                <anchor moveWithCells="1" sizeWithCells="1">
                  <from>
                    <xdr:col>6</xdr:col>
                    <xdr:colOff>85725</xdr:colOff>
                    <xdr:row>5</xdr:row>
                    <xdr:rowOff>161925</xdr:rowOff>
                  </from>
                  <to>
                    <xdr:col>6</xdr:col>
                    <xdr:colOff>409575</xdr:colOff>
                    <xdr:row>5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0"/>
  <sheetViews>
    <sheetView topLeftCell="A14" workbookViewId="0">
      <selection activeCell="D25" sqref="D25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0.140625" customWidth="1"/>
    <col min="5" max="5" width="19.42578125" customWidth="1"/>
    <col min="6" max="6" width="4.42578125" customWidth="1"/>
    <col min="7" max="7" width="12" customWidth="1"/>
    <col min="8" max="8" width="16.28515625" customWidth="1"/>
    <col min="10" max="10" width="11.85546875" customWidth="1"/>
    <col min="11" max="11" width="17.42578125" customWidth="1"/>
  </cols>
  <sheetData>
    <row r="1" spans="1:10" ht="33" customHeight="1">
      <c r="A1" s="127" t="s">
        <v>0</v>
      </c>
      <c r="B1" s="127"/>
      <c r="C1" s="127"/>
      <c r="D1" s="127"/>
      <c r="E1" s="127"/>
      <c r="F1" s="127"/>
    </row>
    <row r="2" spans="1:10">
      <c r="A2" s="145" t="s">
        <v>141</v>
      </c>
      <c r="B2" s="146"/>
      <c r="C2" s="146"/>
      <c r="D2" s="146"/>
      <c r="E2" s="146"/>
      <c r="F2" s="146"/>
    </row>
    <row r="4" spans="1:10" ht="18" customHeight="1">
      <c r="B4" s="132" t="s">
        <v>16</v>
      </c>
      <c r="C4" s="132"/>
      <c r="D4" s="132"/>
      <c r="E4" s="132"/>
    </row>
    <row r="5" spans="1:10">
      <c r="J5" s="7"/>
    </row>
    <row r="6" spans="1:10">
      <c r="B6" s="144" t="s">
        <v>69</v>
      </c>
      <c r="C6" s="144"/>
      <c r="D6" s="144"/>
      <c r="E6" s="144"/>
      <c r="G6" s="142" t="s">
        <v>70</v>
      </c>
      <c r="H6" s="142"/>
    </row>
    <row r="7" spans="1:10">
      <c r="C7" t="s">
        <v>66</v>
      </c>
      <c r="D7" t="s">
        <v>67</v>
      </c>
      <c r="G7" s="7" t="s">
        <v>4</v>
      </c>
      <c r="H7" t="s">
        <v>71</v>
      </c>
    </row>
    <row r="8" spans="1:10">
      <c r="B8" t="s">
        <v>5</v>
      </c>
      <c r="C8" s="10"/>
      <c r="G8" s="7" t="s">
        <v>168</v>
      </c>
      <c r="H8" t="s">
        <v>31</v>
      </c>
    </row>
    <row r="9" spans="1:10">
      <c r="B9" t="s">
        <v>65</v>
      </c>
      <c r="C9" s="10"/>
      <c r="G9" s="143" t="s">
        <v>72</v>
      </c>
      <c r="H9" s="143"/>
    </row>
    <row r="10" spans="1:10">
      <c r="B10" t="s">
        <v>40</v>
      </c>
      <c r="C10" s="10"/>
      <c r="G10" s="7" t="s">
        <v>73</v>
      </c>
      <c r="H10" t="s">
        <v>71</v>
      </c>
    </row>
    <row r="11" spans="1:10">
      <c r="G11" s="17" t="s">
        <v>74</v>
      </c>
      <c r="H11" t="s">
        <v>31</v>
      </c>
    </row>
    <row r="12" spans="1:10">
      <c r="G12" s="17"/>
    </row>
    <row r="13" spans="1:10">
      <c r="B13" s="144" t="s">
        <v>68</v>
      </c>
      <c r="C13" s="144"/>
      <c r="D13" s="144"/>
      <c r="E13" s="144"/>
      <c r="G13" s="142" t="s">
        <v>158</v>
      </c>
      <c r="H13" s="142"/>
    </row>
    <row r="14" spans="1:10">
      <c r="B14" t="str">
        <f>B8</f>
        <v>Dnešní datum</v>
      </c>
      <c r="C14" s="10"/>
      <c r="G14" t="s">
        <v>23</v>
      </c>
      <c r="H14" t="s">
        <v>24</v>
      </c>
    </row>
    <row r="15" spans="1:10">
      <c r="B15" t="s">
        <v>40</v>
      </c>
      <c r="C15" s="10"/>
      <c r="G15" t="s">
        <v>25</v>
      </c>
      <c r="H15" t="s">
        <v>26</v>
      </c>
    </row>
    <row r="18" spans="2:5">
      <c r="B18" s="132" t="s">
        <v>138</v>
      </c>
      <c r="C18" s="132"/>
      <c r="D18" s="132"/>
      <c r="E18" s="132"/>
    </row>
    <row r="19" spans="2:5">
      <c r="B19" s="12" t="s">
        <v>15</v>
      </c>
      <c r="C19" s="11"/>
      <c r="D19" s="11"/>
      <c r="E19" s="11"/>
    </row>
    <row r="20" spans="2:5">
      <c r="B20" s="10" t="s">
        <v>5</v>
      </c>
      <c r="C20" s="90">
        <f ca="1">TODAY()</f>
        <v>43891</v>
      </c>
    </row>
    <row r="21" spans="2:5">
      <c r="B21" s="10" t="s">
        <v>9</v>
      </c>
      <c r="C21" s="10"/>
    </row>
    <row r="22" spans="2:5">
      <c r="B22" s="10" t="s">
        <v>10</v>
      </c>
      <c r="C22" s="10"/>
    </row>
    <row r="24" spans="2:5">
      <c r="B24" s="12" t="s">
        <v>41</v>
      </c>
      <c r="C24" s="11"/>
      <c r="D24" s="11"/>
      <c r="E24" s="11"/>
    </row>
    <row r="25" spans="2:5">
      <c r="B25" s="10" t="s">
        <v>42</v>
      </c>
      <c r="C25" s="10" t="s">
        <v>43</v>
      </c>
      <c r="D25" s="10" t="s">
        <v>44</v>
      </c>
    </row>
    <row r="26" spans="2:5">
      <c r="B26" s="90">
        <f ca="1">TODAY()</f>
        <v>43891</v>
      </c>
      <c r="C26" s="10"/>
      <c r="D26" s="10"/>
    </row>
    <row r="27" spans="2:5">
      <c r="B27" s="90">
        <f ca="1">TODAY()</f>
        <v>43891</v>
      </c>
      <c r="C27" s="10"/>
      <c r="D27" s="10"/>
    </row>
    <row r="29" spans="2:5">
      <c r="B29" s="12" t="s">
        <v>125</v>
      </c>
      <c r="C29" s="11"/>
      <c r="D29" s="11"/>
      <c r="E29" s="11"/>
    </row>
    <row r="30" spans="2:5">
      <c r="B30" s="78" t="s">
        <v>126</v>
      </c>
      <c r="C30" s="78" t="s">
        <v>127</v>
      </c>
      <c r="D30" s="78" t="s">
        <v>128</v>
      </c>
    </row>
    <row r="31" spans="2:5">
      <c r="B31" s="90">
        <f>C26</f>
        <v>0</v>
      </c>
      <c r="C31" s="10"/>
      <c r="D31" s="10"/>
    </row>
    <row r="32" spans="2:5" ht="15.75" thickBot="1">
      <c r="B32" s="106">
        <f>B31</f>
        <v>0</v>
      </c>
      <c r="C32" s="107"/>
      <c r="D32" s="107"/>
    </row>
    <row r="33" spans="2:8">
      <c r="B33" s="104">
        <f>C27</f>
        <v>0</v>
      </c>
      <c r="C33" s="105"/>
      <c r="D33" s="105"/>
    </row>
    <row r="34" spans="2:8">
      <c r="B34" s="103">
        <f>B33</f>
        <v>0</v>
      </c>
      <c r="C34" s="10"/>
      <c r="D34" s="10"/>
    </row>
    <row r="37" spans="2:8">
      <c r="B37" s="132" t="s">
        <v>139</v>
      </c>
      <c r="C37" s="132"/>
      <c r="D37" s="132"/>
      <c r="E37" s="132"/>
    </row>
    <row r="39" spans="2:8">
      <c r="B39" s="144" t="s">
        <v>75</v>
      </c>
      <c r="C39" s="144"/>
      <c r="D39" s="144"/>
      <c r="E39" s="144"/>
    </row>
    <row r="40" spans="2:8">
      <c r="B40" s="18" t="s">
        <v>14</v>
      </c>
      <c r="C40" s="18" t="s">
        <v>6</v>
      </c>
      <c r="D40" s="18" t="s">
        <v>7</v>
      </c>
      <c r="E40" s="18" t="s">
        <v>8</v>
      </c>
    </row>
    <row r="41" spans="2:8">
      <c r="B41" s="1">
        <v>41095</v>
      </c>
      <c r="G41" t="s">
        <v>1</v>
      </c>
      <c r="H41" t="s">
        <v>28</v>
      </c>
    </row>
    <row r="42" spans="2:8">
      <c r="B42" s="8">
        <f>B41</f>
        <v>41095</v>
      </c>
      <c r="G42" t="s">
        <v>2</v>
      </c>
      <c r="H42" t="s">
        <v>29</v>
      </c>
    </row>
    <row r="43" spans="2:8">
      <c r="B43" s="2">
        <f>B42</f>
        <v>41095</v>
      </c>
      <c r="G43" t="s">
        <v>3</v>
      </c>
      <c r="H43" t="s">
        <v>27</v>
      </c>
    </row>
    <row r="44" spans="2:8">
      <c r="B44" s="9">
        <f>B43</f>
        <v>41095</v>
      </c>
    </row>
    <row r="46" spans="2:8">
      <c r="B46" s="12" t="s">
        <v>45</v>
      </c>
      <c r="C46" s="11"/>
      <c r="D46" s="11"/>
      <c r="E46" s="11"/>
    </row>
    <row r="47" spans="2:8">
      <c r="B47" s="1">
        <v>42752</v>
      </c>
      <c r="G47" t="s">
        <v>46</v>
      </c>
      <c r="H47" t="s">
        <v>47</v>
      </c>
    </row>
    <row r="48" spans="2:8">
      <c r="B48" s="1">
        <v>42756</v>
      </c>
    </row>
    <row r="49" spans="2:8">
      <c r="B49" s="1">
        <f ca="1">TODAY()</f>
        <v>43891</v>
      </c>
    </row>
    <row r="53" spans="2:8">
      <c r="B53" s="12" t="s">
        <v>22</v>
      </c>
      <c r="C53" s="12"/>
      <c r="D53" s="12"/>
      <c r="E53" s="12"/>
    </row>
    <row r="54" spans="2:8">
      <c r="B54" t="s">
        <v>18</v>
      </c>
      <c r="C54">
        <v>10</v>
      </c>
      <c r="G54" t="s">
        <v>16</v>
      </c>
      <c r="H54" t="s">
        <v>30</v>
      </c>
    </row>
    <row r="55" spans="2:8">
      <c r="B55" t="s">
        <v>19</v>
      </c>
      <c r="C55">
        <v>4</v>
      </c>
    </row>
    <row r="56" spans="2:8">
      <c r="B56" t="s">
        <v>20</v>
      </c>
      <c r="C56">
        <v>2016</v>
      </c>
    </row>
    <row r="57" spans="2:8">
      <c r="B57" t="s">
        <v>21</v>
      </c>
      <c r="C57" s="13"/>
    </row>
    <row r="59" spans="2:8">
      <c r="B59" s="18" t="s">
        <v>18</v>
      </c>
      <c r="C59" s="18" t="s">
        <v>124</v>
      </c>
      <c r="D59" s="18" t="s">
        <v>20</v>
      </c>
      <c r="E59" s="18" t="s">
        <v>14</v>
      </c>
    </row>
    <row r="60" spans="2:8">
      <c r="B60">
        <v>1</v>
      </c>
      <c r="C60">
        <v>1</v>
      </c>
      <c r="D60">
        <v>2017</v>
      </c>
    </row>
    <row r="61" spans="2:8">
      <c r="B61">
        <v>5</v>
      </c>
      <c r="C61">
        <v>5</v>
      </c>
      <c r="D61">
        <v>2017</v>
      </c>
    </row>
    <row r="62" spans="2:8">
      <c r="B62">
        <v>8</v>
      </c>
      <c r="C62">
        <v>7</v>
      </c>
      <c r="D62">
        <v>2017</v>
      </c>
    </row>
    <row r="63" spans="2:8">
      <c r="B63">
        <v>32</v>
      </c>
      <c r="C63">
        <v>1</v>
      </c>
      <c r="D63">
        <v>2017</v>
      </c>
    </row>
    <row r="64" spans="2:8">
      <c r="B64">
        <v>35</v>
      </c>
      <c r="C64">
        <v>14</v>
      </c>
      <c r="D64">
        <v>2017</v>
      </c>
    </row>
    <row r="72" spans="2:5">
      <c r="B72" s="132" t="s">
        <v>32</v>
      </c>
      <c r="C72" s="132"/>
      <c r="D72" s="132"/>
      <c r="E72" s="132"/>
    </row>
    <row r="73" spans="2:5">
      <c r="B73" t="s">
        <v>33</v>
      </c>
    </row>
    <row r="74" spans="2:5">
      <c r="B74" s="14" t="s">
        <v>35</v>
      </c>
    </row>
    <row r="75" spans="2:5">
      <c r="B75" t="s">
        <v>34</v>
      </c>
    </row>
    <row r="82" spans="2:6">
      <c r="D82" s="1"/>
    </row>
    <row r="84" spans="2:6">
      <c r="B84" s="3"/>
      <c r="C84" s="5"/>
      <c r="F84" s="5"/>
    </row>
    <row r="90" spans="2:6">
      <c r="B90" s="4"/>
      <c r="C90" s="4"/>
      <c r="D90" s="5"/>
      <c r="E90" s="5"/>
      <c r="F90" s="6"/>
    </row>
  </sheetData>
  <mergeCells count="12">
    <mergeCell ref="B72:E72"/>
    <mergeCell ref="B13:E13"/>
    <mergeCell ref="B6:E6"/>
    <mergeCell ref="B37:E37"/>
    <mergeCell ref="A2:F2"/>
    <mergeCell ref="G6:H6"/>
    <mergeCell ref="G9:H9"/>
    <mergeCell ref="B39:E39"/>
    <mergeCell ref="B18:E18"/>
    <mergeCell ref="A1:F1"/>
    <mergeCell ref="B4:E4"/>
    <mergeCell ref="G13:H13"/>
  </mergeCells>
  <hyperlinks>
    <hyperlink ref="B74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topLeftCell="A25" workbookViewId="0">
      <selection activeCell="E36" sqref="E36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8" max="8" width="11.7109375" customWidth="1"/>
    <col min="9" max="9" width="10.5703125" customWidth="1"/>
  </cols>
  <sheetData>
    <row r="1" spans="1:6" ht="21">
      <c r="A1" s="127" t="s">
        <v>0</v>
      </c>
      <c r="B1" s="127"/>
      <c r="C1" s="127"/>
      <c r="D1" s="127"/>
      <c r="E1" s="127"/>
      <c r="F1" s="127"/>
    </row>
    <row r="2" spans="1:6">
      <c r="A2" s="145" t="s">
        <v>141</v>
      </c>
      <c r="B2" s="146"/>
      <c r="C2" s="146"/>
      <c r="D2" s="146"/>
      <c r="E2" s="146"/>
      <c r="F2" s="146"/>
    </row>
    <row r="5" spans="1:6">
      <c r="B5" s="16" t="s">
        <v>156</v>
      </c>
      <c r="C5" s="15"/>
      <c r="D5" s="15"/>
    </row>
    <row r="6" spans="1:6">
      <c r="B6" s="16" t="s">
        <v>157</v>
      </c>
      <c r="C6" s="15"/>
      <c r="D6" s="15"/>
    </row>
    <row r="7" spans="1:6">
      <c r="B7" s="16" t="s">
        <v>159</v>
      </c>
      <c r="C7" s="15"/>
      <c r="D7" s="15"/>
    </row>
    <row r="8" spans="1:6" ht="30">
      <c r="B8" s="93" t="s">
        <v>18</v>
      </c>
      <c r="C8" s="94" t="s">
        <v>151</v>
      </c>
      <c r="D8" s="94" t="s">
        <v>152</v>
      </c>
    </row>
    <row r="9" spans="1:6">
      <c r="B9" s="10" t="s">
        <v>51</v>
      </c>
      <c r="C9" s="10">
        <v>7</v>
      </c>
      <c r="D9" s="79">
        <v>0.29166666666666669</v>
      </c>
    </row>
    <row r="10" spans="1:6">
      <c r="B10" s="10" t="s">
        <v>52</v>
      </c>
      <c r="C10" s="10">
        <v>7</v>
      </c>
      <c r="D10" s="79">
        <v>0.29166666666666669</v>
      </c>
    </row>
    <row r="11" spans="1:6">
      <c r="B11" s="10" t="s">
        <v>53</v>
      </c>
      <c r="C11" s="10">
        <v>7</v>
      </c>
      <c r="D11" s="79">
        <v>0.29166666666666669</v>
      </c>
    </row>
    <row r="12" spans="1:6">
      <c r="B12" s="10" t="s">
        <v>54</v>
      </c>
      <c r="C12" s="10">
        <v>7</v>
      </c>
      <c r="D12" s="79">
        <v>0.29166666666666669</v>
      </c>
    </row>
    <row r="13" spans="1:6">
      <c r="B13" s="10" t="s">
        <v>55</v>
      </c>
      <c r="C13" s="10">
        <v>7</v>
      </c>
      <c r="D13" s="79">
        <v>0.29166666666666669</v>
      </c>
    </row>
    <row r="14" spans="1:6" ht="15.6" customHeight="1">
      <c r="B14" s="92" t="s">
        <v>56</v>
      </c>
      <c r="C14" s="10"/>
      <c r="D14" s="10"/>
    </row>
    <row r="16" spans="1:6">
      <c r="C16" t="s">
        <v>76</v>
      </c>
    </row>
    <row r="17" spans="2:9">
      <c r="B17" s="14" t="s">
        <v>35</v>
      </c>
    </row>
    <row r="22" spans="2:9">
      <c r="B22" s="132" t="s">
        <v>140</v>
      </c>
      <c r="C22" s="132"/>
      <c r="D22" s="132"/>
      <c r="E22" s="132"/>
      <c r="F22" s="132"/>
    </row>
    <row r="24" spans="2:9">
      <c r="B24" s="29"/>
      <c r="C24" s="29" t="s">
        <v>11</v>
      </c>
      <c r="D24" s="29" t="s">
        <v>12</v>
      </c>
      <c r="E24" s="29" t="s">
        <v>13</v>
      </c>
    </row>
    <row r="25" spans="2:9">
      <c r="B25" s="79">
        <v>0.51041666666666663</v>
      </c>
      <c r="C25" s="10"/>
      <c r="D25" s="10"/>
      <c r="E25" s="10"/>
      <c r="H25" t="s">
        <v>48</v>
      </c>
      <c r="I25" t="s">
        <v>63</v>
      </c>
    </row>
    <row r="26" spans="2:9">
      <c r="B26" s="79">
        <f>B25</f>
        <v>0.51041666666666663</v>
      </c>
      <c r="C26" s="10"/>
      <c r="D26" s="10"/>
      <c r="E26" s="10"/>
      <c r="H26" t="s">
        <v>49</v>
      </c>
      <c r="I26" t="s">
        <v>62</v>
      </c>
    </row>
    <row r="27" spans="2:9">
      <c r="B27" s="80">
        <v>0.51081018518518517</v>
      </c>
      <c r="C27" s="10"/>
      <c r="D27" s="10"/>
      <c r="E27" s="10"/>
      <c r="H27" t="s">
        <v>50</v>
      </c>
      <c r="I27" t="s">
        <v>64</v>
      </c>
    </row>
    <row r="28" spans="2:9">
      <c r="B28" s="10"/>
      <c r="C28" s="10"/>
      <c r="D28" s="10"/>
      <c r="E28" s="10"/>
    </row>
    <row r="30" spans="2:9">
      <c r="B30" s="16" t="s">
        <v>160</v>
      </c>
      <c r="C30" s="15"/>
      <c r="D30" s="15"/>
    </row>
    <row r="31" spans="2:9">
      <c r="B31" s="16" t="s">
        <v>77</v>
      </c>
      <c r="C31" s="15"/>
      <c r="D31" s="15"/>
    </row>
    <row r="33" spans="2:9">
      <c r="B33" s="10" t="s">
        <v>58</v>
      </c>
      <c r="C33" s="10">
        <v>18</v>
      </c>
    </row>
    <row r="34" spans="2:9">
      <c r="B34" s="10" t="s">
        <v>59</v>
      </c>
      <c r="C34" s="10">
        <v>5</v>
      </c>
    </row>
    <row r="35" spans="2:9">
      <c r="B35" s="10" t="s">
        <v>60</v>
      </c>
      <c r="C35" s="10">
        <v>14</v>
      </c>
    </row>
    <row r="36" spans="2:9">
      <c r="B36" s="10" t="s">
        <v>57</v>
      </c>
      <c r="C36" s="96"/>
      <c r="H36" t="s">
        <v>17</v>
      </c>
      <c r="I36" t="s">
        <v>61</v>
      </c>
    </row>
    <row r="39" spans="2:9">
      <c r="B39" s="109" t="s">
        <v>60</v>
      </c>
      <c r="C39" s="109" t="s">
        <v>59</v>
      </c>
      <c r="D39" s="109" t="s">
        <v>58</v>
      </c>
      <c r="E39" s="109" t="s">
        <v>175</v>
      </c>
    </row>
    <row r="40" spans="2:9">
      <c r="B40" s="10">
        <v>2</v>
      </c>
      <c r="C40" s="10">
        <v>15</v>
      </c>
      <c r="D40" s="10">
        <v>10</v>
      </c>
      <c r="E40" s="10"/>
    </row>
    <row r="41" spans="2:9">
      <c r="B41" s="10">
        <v>14</v>
      </c>
      <c r="C41" s="10">
        <v>15</v>
      </c>
      <c r="D41" s="10">
        <v>10</v>
      </c>
      <c r="E41" s="10"/>
    </row>
    <row r="42" spans="2:9">
      <c r="B42" s="10">
        <v>23</v>
      </c>
      <c r="C42" s="10">
        <v>59</v>
      </c>
      <c r="D42" s="10">
        <v>59</v>
      </c>
      <c r="E42" s="10"/>
    </row>
    <row r="43" spans="2:9">
      <c r="B43" s="10">
        <v>24</v>
      </c>
      <c r="C43" s="10">
        <v>0</v>
      </c>
      <c r="D43" s="10">
        <v>0</v>
      </c>
      <c r="E43" s="10"/>
    </row>
    <row r="44" spans="2:9">
      <c r="B44" s="10">
        <v>25</v>
      </c>
      <c r="C44" s="10">
        <v>0</v>
      </c>
      <c r="D44" s="10">
        <v>0</v>
      </c>
      <c r="E44" s="10"/>
    </row>
    <row r="45" spans="2:9">
      <c r="B45" s="10">
        <v>23</v>
      </c>
      <c r="C45" s="10">
        <v>80</v>
      </c>
      <c r="D45" s="10">
        <v>10</v>
      </c>
      <c r="E45" s="10"/>
    </row>
    <row r="46" spans="2:9">
      <c r="B46" s="10">
        <v>25</v>
      </c>
      <c r="C46" s="10">
        <v>80</v>
      </c>
      <c r="D46" s="10">
        <v>90</v>
      </c>
      <c r="E46" s="10"/>
    </row>
  </sheetData>
  <mergeCells count="3">
    <mergeCell ref="B22:F22"/>
    <mergeCell ref="A1:F1"/>
    <mergeCell ref="A2:F2"/>
  </mergeCells>
  <hyperlinks>
    <hyperlink ref="B17" r:id="rId1" xr:uid="{00000000-0004-0000-0400-000000000000}"/>
    <hyperlink ref="A2" r:id="rId2" xr:uid="{133D755A-DE4D-42DB-99F4-DD68D4EC2DB5}"/>
  </hyperlink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6A81-2124-443A-BDE4-249419A6F69C}">
  <dimension ref="A1:I48"/>
  <sheetViews>
    <sheetView topLeftCell="A26" workbookViewId="0">
      <selection activeCell="F35" sqref="F35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6" max="6" width="15.7109375" customWidth="1"/>
    <col min="7" max="7" width="14.7109375" customWidth="1"/>
    <col min="8" max="8" width="11.7109375" customWidth="1"/>
    <col min="9" max="9" width="10.5703125" customWidth="1"/>
  </cols>
  <sheetData>
    <row r="1" spans="1:7" ht="21">
      <c r="A1" s="127" t="s">
        <v>0</v>
      </c>
      <c r="B1" s="127"/>
      <c r="C1" s="127"/>
      <c r="D1" s="127"/>
      <c r="E1" s="127"/>
      <c r="F1" s="127"/>
    </row>
    <row r="2" spans="1:7">
      <c r="A2" s="145" t="s">
        <v>141</v>
      </c>
      <c r="B2" s="146"/>
      <c r="C2" s="146"/>
      <c r="D2" s="146"/>
      <c r="E2" s="146"/>
      <c r="F2" s="146"/>
    </row>
    <row r="5" spans="1:7">
      <c r="B5" s="16" t="s">
        <v>156</v>
      </c>
      <c r="C5" s="15"/>
      <c r="D5" s="15"/>
    </row>
    <row r="6" spans="1:7">
      <c r="B6" s="16" t="s">
        <v>157</v>
      </c>
      <c r="C6" s="15"/>
      <c r="D6" s="15"/>
    </row>
    <row r="7" spans="1:7">
      <c r="B7" s="16" t="s">
        <v>159</v>
      </c>
      <c r="C7" s="15"/>
      <c r="D7" s="15"/>
    </row>
    <row r="8" spans="1:7" ht="30">
      <c r="B8" s="93" t="s">
        <v>18</v>
      </c>
      <c r="C8" s="94" t="s">
        <v>151</v>
      </c>
      <c r="D8" s="94" t="s">
        <v>152</v>
      </c>
    </row>
    <row r="9" spans="1:7">
      <c r="B9" s="10" t="s">
        <v>51</v>
      </c>
      <c r="C9" s="10">
        <v>7</v>
      </c>
      <c r="D9" s="79">
        <v>0.29166666666666669</v>
      </c>
      <c r="E9" s="79">
        <v>0.29166666666666669</v>
      </c>
      <c r="F9" s="79">
        <v>0.29166666666666669</v>
      </c>
      <c r="G9" s="79">
        <v>0.29166666666666669</v>
      </c>
    </row>
    <row r="10" spans="1:7">
      <c r="B10" s="10" t="s">
        <v>52</v>
      </c>
      <c r="C10" s="10">
        <v>7</v>
      </c>
      <c r="D10" s="79">
        <v>0.29166666666666669</v>
      </c>
      <c r="E10" s="79">
        <v>0.29166666666666669</v>
      </c>
      <c r="F10" s="79">
        <v>0.29166666666666669</v>
      </c>
      <c r="G10" s="79">
        <v>0.29166666666666669</v>
      </c>
    </row>
    <row r="11" spans="1:7">
      <c r="B11" s="10" t="s">
        <v>53</v>
      </c>
      <c r="C11" s="10">
        <v>7</v>
      </c>
      <c r="D11" s="79">
        <v>0.29166666666666669</v>
      </c>
      <c r="E11" s="79">
        <v>0.29166666666666669</v>
      </c>
      <c r="F11" s="79">
        <v>0.29166666666666669</v>
      </c>
      <c r="G11" s="79">
        <v>0.29166666666666669</v>
      </c>
    </row>
    <row r="12" spans="1:7">
      <c r="B12" s="10" t="s">
        <v>54</v>
      </c>
      <c r="C12" s="10">
        <v>7</v>
      </c>
      <c r="D12" s="79">
        <v>0.29166666666666669</v>
      </c>
      <c r="E12" s="79">
        <v>0.29166666666666669</v>
      </c>
      <c r="F12" s="79">
        <v>0.29166666666666669</v>
      </c>
      <c r="G12" s="79">
        <v>0.29166666666666669</v>
      </c>
    </row>
    <row r="13" spans="1:7">
      <c r="B13" s="10" t="s">
        <v>55</v>
      </c>
      <c r="C13" s="10">
        <v>7</v>
      </c>
      <c r="D13" s="79">
        <v>0.29166666666666669</v>
      </c>
      <c r="E13" s="79">
        <v>0.29166666666666669</v>
      </c>
      <c r="F13" s="79">
        <v>0.29166666666666669</v>
      </c>
      <c r="G13" s="79">
        <v>0.29166666666666669</v>
      </c>
    </row>
    <row r="14" spans="1:7" ht="15.6" customHeight="1">
      <c r="B14" s="92" t="s">
        <v>56</v>
      </c>
      <c r="C14" s="10">
        <f>SUM(C9:C13)</f>
        <v>35</v>
      </c>
      <c r="D14" s="79">
        <f>SUM(D9:D13)</f>
        <v>1.4583333333333335</v>
      </c>
      <c r="E14" s="97">
        <f>SUM(E9:E13)</f>
        <v>1.4583333333333335</v>
      </c>
      <c r="F14" s="98">
        <f>SUM(F9:F13)</f>
        <v>1.4583333333333335</v>
      </c>
      <c r="G14" s="99">
        <f>SUM(G9:G13)</f>
        <v>1.4583333333333335</v>
      </c>
    </row>
    <row r="15" spans="1:7">
      <c r="D15" s="147" t="s">
        <v>161</v>
      </c>
      <c r="E15" s="147"/>
      <c r="F15" s="147"/>
      <c r="G15" s="147"/>
    </row>
    <row r="16" spans="1:7">
      <c r="C16" t="s">
        <v>76</v>
      </c>
    </row>
    <row r="17" spans="2:9">
      <c r="B17" s="14" t="s">
        <v>35</v>
      </c>
    </row>
    <row r="22" spans="2:9">
      <c r="B22" s="132" t="s">
        <v>140</v>
      </c>
      <c r="C22" s="132"/>
      <c r="D22" s="132"/>
      <c r="E22" s="132"/>
      <c r="F22" s="132"/>
    </row>
    <row r="24" spans="2:9">
      <c r="B24" s="29"/>
      <c r="C24" s="29" t="s">
        <v>11</v>
      </c>
      <c r="D24" s="29" t="s">
        <v>12</v>
      </c>
      <c r="E24" s="29" t="s">
        <v>13</v>
      </c>
    </row>
    <row r="25" spans="2:9">
      <c r="B25" s="79">
        <v>0.51041666666666663</v>
      </c>
      <c r="C25" s="10"/>
      <c r="D25" s="10"/>
      <c r="E25" s="10"/>
      <c r="H25" t="s">
        <v>48</v>
      </c>
      <c r="I25" t="s">
        <v>63</v>
      </c>
    </row>
    <row r="26" spans="2:9">
      <c r="B26" s="79">
        <f>B25</f>
        <v>0.51041666666666663</v>
      </c>
      <c r="C26" s="10"/>
      <c r="D26" s="10"/>
      <c r="E26" s="10"/>
      <c r="H26" t="s">
        <v>49</v>
      </c>
      <c r="I26" t="s">
        <v>62</v>
      </c>
    </row>
    <row r="27" spans="2:9">
      <c r="B27" s="80">
        <v>0.51081018518518517</v>
      </c>
      <c r="C27" s="10"/>
      <c r="D27" s="10"/>
      <c r="E27" s="10"/>
      <c r="H27" t="s">
        <v>50</v>
      </c>
      <c r="I27" t="s">
        <v>64</v>
      </c>
    </row>
    <row r="28" spans="2:9">
      <c r="B28" s="10"/>
      <c r="C28" s="10"/>
      <c r="D28" s="10"/>
      <c r="E28" s="10"/>
    </row>
    <row r="30" spans="2:9">
      <c r="B30" s="16" t="s">
        <v>160</v>
      </c>
      <c r="C30" s="15"/>
      <c r="D30" s="15"/>
    </row>
    <row r="31" spans="2:9">
      <c r="B31" s="16" t="s">
        <v>77</v>
      </c>
      <c r="C31" s="15"/>
      <c r="D31" s="15"/>
    </row>
    <row r="33" spans="2:9">
      <c r="B33" t="s">
        <v>58</v>
      </c>
      <c r="C33">
        <v>18</v>
      </c>
    </row>
    <row r="34" spans="2:9">
      <c r="B34" t="s">
        <v>59</v>
      </c>
      <c r="C34">
        <v>5</v>
      </c>
    </row>
    <row r="35" spans="2:9">
      <c r="B35" t="s">
        <v>60</v>
      </c>
      <c r="C35">
        <v>14</v>
      </c>
    </row>
    <row r="36" spans="2:9">
      <c r="B36" t="s">
        <v>57</v>
      </c>
      <c r="C36" s="96">
        <f>TIME(C35,C34,C33)</f>
        <v>0.58701388888888884</v>
      </c>
      <c r="H36" t="s">
        <v>17</v>
      </c>
      <c r="I36" t="s">
        <v>61</v>
      </c>
    </row>
    <row r="41" spans="2:9">
      <c r="B41" s="109" t="s">
        <v>60</v>
      </c>
      <c r="C41" s="109" t="s">
        <v>59</v>
      </c>
      <c r="D41" s="109" t="s">
        <v>58</v>
      </c>
      <c r="E41" s="109" t="s">
        <v>175</v>
      </c>
      <c r="F41" s="109" t="s">
        <v>176</v>
      </c>
    </row>
    <row r="42" spans="2:9">
      <c r="B42" s="10">
        <v>2</v>
      </c>
      <c r="C42" s="10">
        <v>15</v>
      </c>
      <c r="D42" s="10">
        <v>10</v>
      </c>
      <c r="E42" s="110">
        <f>TIME(B42,C42,D42)</f>
        <v>9.3865740740740736E-2</v>
      </c>
      <c r="F42" s="111">
        <f t="shared" ref="F42:F44" si="0">E42</f>
        <v>9.3865740740740736E-2</v>
      </c>
    </row>
    <row r="43" spans="2:9">
      <c r="B43" s="10">
        <v>14</v>
      </c>
      <c r="C43" s="10">
        <v>15</v>
      </c>
      <c r="D43" s="10">
        <v>10</v>
      </c>
      <c r="E43" s="110">
        <f t="shared" ref="E43:E48" si="1">TIME(B43,C43,D43)</f>
        <v>0.59386574074074072</v>
      </c>
      <c r="F43" s="111">
        <f t="shared" si="0"/>
        <v>0.59386574074074072</v>
      </c>
    </row>
    <row r="44" spans="2:9">
      <c r="B44" s="10">
        <v>23</v>
      </c>
      <c r="C44" s="10">
        <v>59</v>
      </c>
      <c r="D44" s="10">
        <v>59</v>
      </c>
      <c r="E44" s="110">
        <f t="shared" si="1"/>
        <v>0.99998842592592585</v>
      </c>
      <c r="F44" s="111">
        <f t="shared" si="0"/>
        <v>0.99998842592592585</v>
      </c>
    </row>
    <row r="45" spans="2:9">
      <c r="B45" s="10">
        <v>24</v>
      </c>
      <c r="C45" s="10">
        <v>0</v>
      </c>
      <c r="D45" s="10">
        <v>0</v>
      </c>
      <c r="E45" s="110">
        <f t="shared" si="1"/>
        <v>0</v>
      </c>
      <c r="F45" s="111">
        <f>E45</f>
        <v>0</v>
      </c>
    </row>
    <row r="46" spans="2:9">
      <c r="B46" s="10">
        <v>25</v>
      </c>
      <c r="C46" s="10">
        <v>0</v>
      </c>
      <c r="D46" s="10">
        <v>0</v>
      </c>
      <c r="E46" s="110">
        <f t="shared" si="1"/>
        <v>4.1666666666666741E-2</v>
      </c>
      <c r="F46" s="111">
        <f t="shared" ref="F46:F48" si="2">E46</f>
        <v>4.1666666666666741E-2</v>
      </c>
    </row>
    <row r="47" spans="2:9">
      <c r="B47" s="10">
        <v>23</v>
      </c>
      <c r="C47" s="10">
        <v>80</v>
      </c>
      <c r="D47" s="10">
        <v>10</v>
      </c>
      <c r="E47" s="110">
        <f t="shared" si="1"/>
        <v>1.4004629629629672E-2</v>
      </c>
      <c r="F47" s="111">
        <f t="shared" si="2"/>
        <v>1.4004629629629672E-2</v>
      </c>
    </row>
    <row r="48" spans="2:9">
      <c r="B48" s="10">
        <v>25</v>
      </c>
      <c r="C48" s="10">
        <v>80</v>
      </c>
      <c r="D48" s="10">
        <v>90</v>
      </c>
      <c r="E48" s="110">
        <f t="shared" si="1"/>
        <v>9.8263888888888928E-2</v>
      </c>
      <c r="F48" s="111">
        <f t="shared" si="2"/>
        <v>9.8263888888888928E-2</v>
      </c>
    </row>
  </sheetData>
  <mergeCells count="4">
    <mergeCell ref="A1:F1"/>
    <mergeCell ref="A2:F2"/>
    <mergeCell ref="B22:F22"/>
    <mergeCell ref="D15:G15"/>
  </mergeCells>
  <hyperlinks>
    <hyperlink ref="B17" r:id="rId1" xr:uid="{8009C878-4D01-4945-9E1C-A6DF06FCA7AB}"/>
    <hyperlink ref="A2" r:id="rId2" xr:uid="{899BEFFE-DF46-4726-97DD-82909119A4F9}"/>
  </hyperlink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workbookViewId="0">
      <selection activeCell="I19" sqref="I19"/>
    </sheetView>
  </sheetViews>
  <sheetFormatPr defaultRowHeight="15"/>
  <cols>
    <col min="1" max="1" width="3.5703125" customWidth="1"/>
    <col min="2" max="6" width="15.5703125" customWidth="1"/>
    <col min="7" max="7" width="4.28515625" customWidth="1"/>
  </cols>
  <sheetData>
    <row r="1" spans="1:7" ht="21">
      <c r="A1" s="127" t="s">
        <v>142</v>
      </c>
      <c r="B1" s="127"/>
      <c r="C1" s="127"/>
      <c r="D1" s="127"/>
      <c r="E1" s="127"/>
      <c r="F1" s="127"/>
      <c r="G1" s="127"/>
    </row>
    <row r="2" spans="1:7">
      <c r="A2" s="145" t="s">
        <v>141</v>
      </c>
      <c r="B2" s="146"/>
      <c r="C2" s="146"/>
      <c r="D2" s="146"/>
      <c r="E2" s="146"/>
      <c r="F2" s="146"/>
      <c r="G2" s="146"/>
    </row>
    <row r="5" spans="1:7" ht="18.75" customHeight="1">
      <c r="A5" s="11"/>
      <c r="B5" s="148" t="s">
        <v>82</v>
      </c>
      <c r="C5" s="148"/>
      <c r="D5" s="148"/>
      <c r="E5" s="148"/>
      <c r="F5" s="148"/>
      <c r="G5" s="11"/>
    </row>
    <row r="7" spans="1:7">
      <c r="B7" s="149" t="s">
        <v>145</v>
      </c>
      <c r="C7" s="149"/>
      <c r="D7" s="149"/>
      <c r="E7" s="149"/>
      <c r="F7" s="149"/>
    </row>
    <row r="9" spans="1:7">
      <c r="B9" s="10" t="s">
        <v>42</v>
      </c>
      <c r="C9" s="10" t="s">
        <v>43</v>
      </c>
      <c r="D9" s="10" t="s">
        <v>44</v>
      </c>
      <c r="E9" s="10" t="s">
        <v>143</v>
      </c>
      <c r="F9" s="10" t="s">
        <v>144</v>
      </c>
    </row>
    <row r="10" spans="1:7">
      <c r="B10" s="90">
        <f ca="1">TODAY()</f>
        <v>43891</v>
      </c>
      <c r="C10" s="90"/>
      <c r="D10" s="10"/>
      <c r="E10" s="10"/>
      <c r="F10" s="10"/>
    </row>
    <row r="11" spans="1:7">
      <c r="B11" s="90">
        <f ca="1">TODAY()</f>
        <v>43891</v>
      </c>
      <c r="C11" s="10"/>
      <c r="D11" s="10"/>
      <c r="E11" s="10"/>
      <c r="F11" s="10"/>
    </row>
    <row r="16" spans="1:7">
      <c r="B16" s="149" t="s">
        <v>146</v>
      </c>
      <c r="C16" s="149"/>
      <c r="D16" s="149"/>
      <c r="E16" s="149"/>
      <c r="F16" s="149"/>
    </row>
    <row r="18" spans="2:9">
      <c r="B18" s="10" t="s">
        <v>42</v>
      </c>
      <c r="C18" s="10" t="s">
        <v>43</v>
      </c>
      <c r="D18" s="10" t="s">
        <v>44</v>
      </c>
      <c r="E18" s="10" t="s">
        <v>143</v>
      </c>
      <c r="F18" s="10" t="s">
        <v>144</v>
      </c>
    </row>
    <row r="19" spans="2:9">
      <c r="B19" s="90">
        <f ca="1">TODAY()</f>
        <v>43891</v>
      </c>
      <c r="C19" s="90">
        <f ca="1">B19-365</f>
        <v>43526</v>
      </c>
      <c r="D19" s="10">
        <f ca="1">DATEDIF(C19,B19,"d")</f>
        <v>365</v>
      </c>
      <c r="E19" s="10">
        <f ca="1">DATEDIF(C19,B19,"m")</f>
        <v>11</v>
      </c>
      <c r="F19" s="10">
        <f ca="1">DATEDIF(C19,B19,"y")</f>
        <v>0</v>
      </c>
      <c r="I19" s="162" t="s">
        <v>215</v>
      </c>
    </row>
    <row r="20" spans="2:9">
      <c r="B20" s="90">
        <f ca="1">TODAY()</f>
        <v>43891</v>
      </c>
      <c r="C20" s="10"/>
      <c r="D20" s="10"/>
      <c r="E20" s="10"/>
      <c r="F20" s="10"/>
    </row>
    <row r="22" spans="2:9">
      <c r="C22" t="s">
        <v>147</v>
      </c>
      <c r="D22" s="91" t="str">
        <f ca="1">_xlfn.FORMULATEXT(D19)</f>
        <v>=DATEDIF(C19;B19;"d")</v>
      </c>
    </row>
    <row r="23" spans="2:9">
      <c r="C23" t="s">
        <v>148</v>
      </c>
      <c r="D23" s="91" t="str">
        <f ca="1">_xlfn.FORMULATEXT(E19)</f>
        <v>=DATEDIF(C19;B19;"m")</v>
      </c>
    </row>
    <row r="24" spans="2:9">
      <c r="C24" t="s">
        <v>149</v>
      </c>
      <c r="D24" s="91" t="str">
        <f ca="1">_xlfn.FORMULATEXT(F19)</f>
        <v>=DATEDIF(C19;B19;"y")</v>
      </c>
    </row>
    <row r="28" spans="2:9">
      <c r="B28" s="143" t="s">
        <v>170</v>
      </c>
      <c r="C28" s="143"/>
      <c r="D28" s="143"/>
      <c r="E28" s="143"/>
      <c r="F28" s="143"/>
    </row>
    <row r="29" spans="2:9">
      <c r="B29" t="s">
        <v>171</v>
      </c>
    </row>
    <row r="31" spans="2:9">
      <c r="B31" s="92" t="s">
        <v>42</v>
      </c>
      <c r="C31" s="92" t="s">
        <v>172</v>
      </c>
      <c r="D31" s="10" t="s">
        <v>173</v>
      </c>
      <c r="F31" t="s">
        <v>174</v>
      </c>
    </row>
    <row r="32" spans="2:9">
      <c r="B32" s="90">
        <f ca="1">TODAY()</f>
        <v>43891</v>
      </c>
      <c r="C32" s="10">
        <v>0</v>
      </c>
      <c r="D32" s="10"/>
    </row>
    <row r="33" spans="2:4">
      <c r="B33" s="90">
        <f ca="1">TODAY()</f>
        <v>43891</v>
      </c>
      <c r="C33" s="10">
        <v>1</v>
      </c>
      <c r="D33" s="10"/>
    </row>
  </sheetData>
  <mergeCells count="6">
    <mergeCell ref="B28:F28"/>
    <mergeCell ref="A1:G1"/>
    <mergeCell ref="A2:G2"/>
    <mergeCell ref="B5:F5"/>
    <mergeCell ref="B7:F7"/>
    <mergeCell ref="B16:F16"/>
  </mergeCells>
  <hyperlinks>
    <hyperlink ref="B5" r:id="rId1" tooltip="DATEDIF" display="http://office.lasakovi.com/excel/funkce-datum-cas/DATEDIF-rozdil-mezi-datumy-Excel/" xr:uid="{00000000-0004-0000-0500-000000000000}"/>
    <hyperlink ref="A2" r:id="rId2" xr:uid="{00000000-0004-0000-0500-000001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A8EF-BF25-46DB-867F-D1EC73947A18}">
  <dimension ref="A1:J23"/>
  <sheetViews>
    <sheetView workbookViewId="0">
      <selection activeCell="C8" sqref="C8"/>
    </sheetView>
  </sheetViews>
  <sheetFormatPr defaultRowHeight="15"/>
  <cols>
    <col min="1" max="1" width="3.5703125" customWidth="1"/>
    <col min="2" max="6" width="15.5703125" customWidth="1"/>
    <col min="7" max="7" width="4.28515625" customWidth="1"/>
  </cols>
  <sheetData>
    <row r="1" spans="1:10" ht="21">
      <c r="A1" s="127" t="s">
        <v>186</v>
      </c>
      <c r="B1" s="127"/>
      <c r="C1" s="127"/>
      <c r="D1" s="127"/>
      <c r="E1" s="127"/>
      <c r="F1" s="127"/>
      <c r="G1" s="127"/>
    </row>
    <row r="2" spans="1:10">
      <c r="A2" s="145" t="s">
        <v>141</v>
      </c>
      <c r="B2" s="146"/>
      <c r="C2" s="146"/>
      <c r="D2" s="146"/>
      <c r="E2" s="146"/>
      <c r="F2" s="146"/>
      <c r="G2" s="146"/>
    </row>
    <row r="4" spans="1:10">
      <c r="J4" s="117" t="s">
        <v>163</v>
      </c>
    </row>
    <row r="5" spans="1:10">
      <c r="B5" s="40" t="s">
        <v>192</v>
      </c>
      <c r="C5" s="39"/>
      <c r="D5" s="39"/>
      <c r="E5" s="39"/>
      <c r="F5" s="39"/>
      <c r="J5" s="117" t="s">
        <v>164</v>
      </c>
    </row>
    <row r="6" spans="1:10">
      <c r="B6" t="s">
        <v>187</v>
      </c>
      <c r="C6" s="90">
        <f ca="1">TODAY()</f>
        <v>43891</v>
      </c>
    </row>
    <row r="7" spans="1:10">
      <c r="B7" t="s">
        <v>188</v>
      </c>
      <c r="C7" s="10">
        <v>6</v>
      </c>
    </row>
    <row r="8" spans="1:10">
      <c r="B8" t="s">
        <v>173</v>
      </c>
      <c r="C8" s="90"/>
    </row>
    <row r="10" spans="1:10">
      <c r="E10" s="115" t="s">
        <v>189</v>
      </c>
    </row>
    <row r="11" spans="1:10">
      <c r="E11" s="1">
        <v>43466</v>
      </c>
    </row>
    <row r="12" spans="1:10">
      <c r="E12" s="1">
        <f ca="1">C6</f>
        <v>43891</v>
      </c>
      <c r="F12" t="s">
        <v>190</v>
      </c>
    </row>
    <row r="16" spans="1:10">
      <c r="B16" s="40" t="s">
        <v>193</v>
      </c>
      <c r="C16" s="39"/>
      <c r="D16" s="39"/>
      <c r="E16" s="39"/>
      <c r="F16" s="39"/>
    </row>
    <row r="17" spans="2:10">
      <c r="B17" t="s">
        <v>187</v>
      </c>
      <c r="C17" s="90">
        <f ca="1">TODAY()</f>
        <v>43891</v>
      </c>
      <c r="J17" s="118" t="s">
        <v>165</v>
      </c>
    </row>
    <row r="18" spans="2:10">
      <c r="B18" t="s">
        <v>191</v>
      </c>
      <c r="C18" s="90">
        <f ca="1">C17+10</f>
        <v>43901</v>
      </c>
      <c r="J18" s="118" t="s">
        <v>166</v>
      </c>
    </row>
    <row r="19" spans="2:10">
      <c r="B19" t="s">
        <v>172</v>
      </c>
      <c r="C19" s="10"/>
    </row>
    <row r="21" spans="2:10">
      <c r="E21" s="115" t="s">
        <v>189</v>
      </c>
    </row>
    <row r="22" spans="2:10">
      <c r="E22" s="1">
        <v>43466</v>
      </c>
    </row>
    <row r="23" spans="2:10">
      <c r="E23" s="1">
        <f ca="1">C17</f>
        <v>43891</v>
      </c>
      <c r="F23" t="s">
        <v>190</v>
      </c>
    </row>
  </sheetData>
  <mergeCells count="2">
    <mergeCell ref="A1:G1"/>
    <mergeCell ref="A2:G2"/>
  </mergeCells>
  <hyperlinks>
    <hyperlink ref="A2" r:id="rId1" xr:uid="{C1BE058B-9EAA-4E85-B9A8-301F9A66008E}"/>
    <hyperlink ref="J4" r:id="rId2" xr:uid="{A753282A-6FF4-4A2B-A551-38A45829AD69}"/>
    <hyperlink ref="J5" r:id="rId3" xr:uid="{32E3B1BB-EEB1-48BE-B402-F9F04E964E78}"/>
    <hyperlink ref="J17" r:id="rId4" xr:uid="{CC9F1DD3-DC04-474E-9E3D-3658B44C9575}"/>
    <hyperlink ref="J18" r:id="rId5" xr:uid="{BB054D2F-E7EE-468F-B720-E24E120774F1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C38D-DDF7-4E18-B28E-C372CA21F224}">
  <dimension ref="B4:G35"/>
  <sheetViews>
    <sheetView workbookViewId="0">
      <selection activeCell="B4" sqref="B4:B16"/>
    </sheetView>
  </sheetViews>
  <sheetFormatPr defaultRowHeight="15.75"/>
  <cols>
    <col min="1" max="1" width="9.140625" style="152"/>
    <col min="2" max="2" width="20.140625" style="152" customWidth="1"/>
    <col min="3" max="3" width="50" style="152" customWidth="1"/>
    <col min="4" max="4" width="81.140625" style="152" customWidth="1"/>
    <col min="5" max="16384" width="9.140625" style="152"/>
  </cols>
  <sheetData>
    <row r="4" spans="2:7">
      <c r="B4" s="150">
        <v>43831</v>
      </c>
      <c r="C4" s="151" t="s">
        <v>197</v>
      </c>
    </row>
    <row r="5" spans="2:7">
      <c r="B5" s="150">
        <v>43931</v>
      </c>
      <c r="C5" s="151" t="s">
        <v>198</v>
      </c>
    </row>
    <row r="6" spans="2:7">
      <c r="B6" s="150">
        <v>43934</v>
      </c>
      <c r="C6" s="151" t="s">
        <v>199</v>
      </c>
    </row>
    <row r="7" spans="2:7">
      <c r="B7" s="150">
        <v>43952</v>
      </c>
      <c r="C7" s="151" t="s">
        <v>200</v>
      </c>
    </row>
    <row r="8" spans="2:7">
      <c r="B8" s="150">
        <v>43959</v>
      </c>
      <c r="C8" s="151" t="s">
        <v>201</v>
      </c>
    </row>
    <row r="9" spans="2:7">
      <c r="B9" s="150">
        <v>44017</v>
      </c>
      <c r="C9" s="151" t="s">
        <v>202</v>
      </c>
    </row>
    <row r="10" spans="2:7">
      <c r="B10" s="150">
        <v>44018</v>
      </c>
      <c r="C10" s="151" t="s">
        <v>203</v>
      </c>
    </row>
    <row r="11" spans="2:7">
      <c r="B11" s="150">
        <v>44102</v>
      </c>
      <c r="C11" s="151" t="s">
        <v>204</v>
      </c>
      <c r="G11" s="153"/>
    </row>
    <row r="12" spans="2:7">
      <c r="B12" s="150">
        <v>44132</v>
      </c>
      <c r="C12" s="151" t="s">
        <v>205</v>
      </c>
      <c r="G12" s="153"/>
    </row>
    <row r="13" spans="2:7">
      <c r="B13" s="150">
        <v>44152</v>
      </c>
      <c r="C13" s="151" t="s">
        <v>206</v>
      </c>
      <c r="G13" s="153"/>
    </row>
    <row r="14" spans="2:7">
      <c r="B14" s="150">
        <v>44189</v>
      </c>
      <c r="C14" s="151" t="s">
        <v>207</v>
      </c>
      <c r="G14" s="153"/>
    </row>
    <row r="15" spans="2:7">
      <c r="B15" s="150">
        <v>44190</v>
      </c>
      <c r="C15" s="151" t="s">
        <v>208</v>
      </c>
      <c r="G15" s="153"/>
    </row>
    <row r="16" spans="2:7">
      <c r="B16" s="150">
        <v>44191</v>
      </c>
      <c r="C16" s="151" t="s">
        <v>209</v>
      </c>
      <c r="G16" s="153"/>
    </row>
    <row r="17" spans="2:7">
      <c r="G17" s="153"/>
    </row>
    <row r="18" spans="2:7">
      <c r="G18" s="153"/>
    </row>
    <row r="19" spans="2:7" ht="16.5" thickBot="1">
      <c r="B19" s="154" t="s">
        <v>210</v>
      </c>
      <c r="G19" s="153"/>
    </row>
    <row r="20" spans="2:7" ht="16.5" thickBot="1">
      <c r="B20" s="155" t="s">
        <v>211</v>
      </c>
      <c r="C20" s="156">
        <v>2020</v>
      </c>
      <c r="G20" s="153"/>
    </row>
    <row r="21" spans="2:7" ht="11.25" customHeight="1">
      <c r="G21" s="153"/>
    </row>
    <row r="22" spans="2:7">
      <c r="B22" s="157" t="s">
        <v>212</v>
      </c>
      <c r="C22" s="158" t="s">
        <v>213</v>
      </c>
      <c r="D22" s="158" t="s">
        <v>214</v>
      </c>
      <c r="G22" s="153"/>
    </row>
    <row r="23" spans="2:7">
      <c r="B23" s="150">
        <f>DATE(C20,1,1)</f>
        <v>43831</v>
      </c>
      <c r="C23" s="159" t="s">
        <v>197</v>
      </c>
      <c r="D23" s="160" t="str">
        <f ca="1">_xlfn.FORMULATEXT(B23)</f>
        <v>=DATUM(C20;1;1)</v>
      </c>
      <c r="G23" s="153"/>
    </row>
    <row r="24" spans="2:7">
      <c r="B24" s="161">
        <f>B25-3</f>
        <v>43931</v>
      </c>
      <c r="C24" s="159" t="s">
        <v>198</v>
      </c>
      <c r="D24" s="160" t="str">
        <f ca="1">_xlfn.FORMULATEXT(B24)</f>
        <v>=B25-3</v>
      </c>
      <c r="G24" s="153"/>
    </row>
    <row r="25" spans="2:7">
      <c r="B25" s="161">
        <f>(DOLLAR(("4/"&amp;C20)/7+MOD(19*MOD(C20,19)-7,30)*14%,)*7-6)+1</f>
        <v>43934</v>
      </c>
      <c r="C25" s="159" t="s">
        <v>199</v>
      </c>
      <c r="D25" s="160" t="str">
        <f ca="1">_xlfn.FORMULATEXT(B25)</f>
        <v>=(KČ(("4/"&amp;C20)/7+MOD(19*MOD(C20;19)-7;30)*14%;)*7-6)+1</v>
      </c>
      <c r="G25" s="153"/>
    </row>
    <row r="26" spans="2:7">
      <c r="B26" s="150">
        <f>DATE(C20,5,1)</f>
        <v>43952</v>
      </c>
      <c r="C26" s="159" t="s">
        <v>200</v>
      </c>
      <c r="D26" s="160" t="str">
        <f t="shared" ref="D26:D37" ca="1" si="0">_xlfn.FORMULATEXT(B26)</f>
        <v>=DATUM(C20;5;1)</v>
      </c>
    </row>
    <row r="27" spans="2:7">
      <c r="B27" s="150">
        <f>DATE(C20,5,8)</f>
        <v>43959</v>
      </c>
      <c r="C27" s="159" t="s">
        <v>201</v>
      </c>
      <c r="D27" s="160" t="str">
        <f t="shared" ca="1" si="0"/>
        <v>=DATUM(C20;5;8)</v>
      </c>
    </row>
    <row r="28" spans="2:7">
      <c r="B28" s="150">
        <f>DATE(C20,7,5)</f>
        <v>44017</v>
      </c>
      <c r="C28" s="159" t="s">
        <v>202</v>
      </c>
      <c r="D28" s="160" t="str">
        <f t="shared" ca="1" si="0"/>
        <v>=DATUM(C20;7;5)</v>
      </c>
    </row>
    <row r="29" spans="2:7">
      <c r="B29" s="150">
        <f>DATE(C20,7,6)</f>
        <v>44018</v>
      </c>
      <c r="C29" s="159" t="s">
        <v>203</v>
      </c>
      <c r="D29" s="160" t="str">
        <f t="shared" ca="1" si="0"/>
        <v>=DATUM(C20;7;6)</v>
      </c>
    </row>
    <row r="30" spans="2:7">
      <c r="B30" s="150">
        <f>DATE(C20,9,28)</f>
        <v>44102</v>
      </c>
      <c r="C30" s="159" t="s">
        <v>204</v>
      </c>
      <c r="D30" s="160" t="str">
        <f t="shared" ca="1" si="0"/>
        <v>=DATUM(C20;9;28)</v>
      </c>
    </row>
    <row r="31" spans="2:7">
      <c r="B31" s="150">
        <f>DATE(C20,10,28)</f>
        <v>44132</v>
      </c>
      <c r="C31" s="159" t="s">
        <v>205</v>
      </c>
      <c r="D31" s="160" t="str">
        <f t="shared" ca="1" si="0"/>
        <v>=DATUM(C20;10;28)</v>
      </c>
    </row>
    <row r="32" spans="2:7">
      <c r="B32" s="150">
        <f>DATE(C20,11,17)</f>
        <v>44152</v>
      </c>
      <c r="C32" s="159" t="s">
        <v>206</v>
      </c>
      <c r="D32" s="160" t="str">
        <f t="shared" ca="1" si="0"/>
        <v>=DATUM(C20;11;17)</v>
      </c>
    </row>
    <row r="33" spans="2:4">
      <c r="B33" s="150">
        <f>DATE(C20,12,24)</f>
        <v>44189</v>
      </c>
      <c r="C33" s="159" t="s">
        <v>207</v>
      </c>
      <c r="D33" s="160" t="str">
        <f t="shared" ca="1" si="0"/>
        <v>=DATUM(C20;12;24)</v>
      </c>
    </row>
    <row r="34" spans="2:4">
      <c r="B34" s="150">
        <f>DATE(C20,12,25)</f>
        <v>44190</v>
      </c>
      <c r="C34" s="159" t="s">
        <v>208</v>
      </c>
      <c r="D34" s="160" t="str">
        <f t="shared" ca="1" si="0"/>
        <v>=DATUM(C20;12;25)</v>
      </c>
    </row>
    <row r="35" spans="2:4">
      <c r="B35" s="150">
        <f>DATE(C20,12,26)</f>
        <v>44191</v>
      </c>
      <c r="C35" s="159" t="s">
        <v>209</v>
      </c>
      <c r="D35" s="160" t="str">
        <f t="shared" ca="1" si="0"/>
        <v>=DATUM(C20;12;26)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644-0407-49E8-AE07-BFE81136CD77}">
  <dimension ref="A1:F23"/>
  <sheetViews>
    <sheetView workbookViewId="0">
      <selection activeCell="B19" sqref="B19"/>
    </sheetView>
  </sheetViews>
  <sheetFormatPr defaultRowHeight="15"/>
  <cols>
    <col min="3" max="3" width="17.85546875" customWidth="1"/>
    <col min="4" max="4" width="16.42578125" customWidth="1"/>
  </cols>
  <sheetData>
    <row r="1" spans="1:6" ht="21">
      <c r="A1" s="127" t="s">
        <v>177</v>
      </c>
      <c r="B1" s="127"/>
      <c r="C1" s="127"/>
      <c r="D1" s="127"/>
      <c r="E1" s="127"/>
      <c r="F1" s="127"/>
    </row>
    <row r="2" spans="1:6">
      <c r="A2" s="145" t="s">
        <v>141</v>
      </c>
      <c r="B2" s="146"/>
      <c r="C2" s="146"/>
      <c r="D2" s="146"/>
      <c r="E2" s="146"/>
      <c r="F2" s="146"/>
    </row>
    <row r="5" spans="1:6">
      <c r="B5" s="116" t="s">
        <v>182</v>
      </c>
      <c r="C5" s="116" t="s">
        <v>180</v>
      </c>
      <c r="D5" s="116" t="s">
        <v>181</v>
      </c>
    </row>
    <row r="6" spans="1:6">
      <c r="B6" s="10">
        <v>1</v>
      </c>
      <c r="C6" s="90">
        <v>43621</v>
      </c>
      <c r="D6" s="90">
        <v>43621</v>
      </c>
    </row>
    <row r="7" spans="1:6">
      <c r="B7" s="10">
        <v>2</v>
      </c>
      <c r="C7" s="90">
        <v>43622</v>
      </c>
      <c r="D7" s="90">
        <v>43618</v>
      </c>
    </row>
    <row r="8" spans="1:6">
      <c r="B8" s="10">
        <v>3</v>
      </c>
      <c r="C8" s="90">
        <v>43623</v>
      </c>
      <c r="D8" s="90">
        <v>43629</v>
      </c>
    </row>
    <row r="9" spans="1:6">
      <c r="B9" s="10">
        <v>4</v>
      </c>
      <c r="C9" s="90">
        <v>43624</v>
      </c>
      <c r="D9" s="90">
        <v>43633</v>
      </c>
    </row>
    <row r="10" spans="1:6">
      <c r="B10" s="10">
        <v>5</v>
      </c>
      <c r="C10" s="90">
        <v>43625</v>
      </c>
      <c r="D10" s="90">
        <v>43620</v>
      </c>
    </row>
    <row r="11" spans="1:6">
      <c r="B11" s="10">
        <v>6</v>
      </c>
      <c r="C11" s="90">
        <v>43626</v>
      </c>
      <c r="D11" s="90">
        <v>43630</v>
      </c>
    </row>
    <row r="12" spans="1:6">
      <c r="B12" s="10">
        <v>7</v>
      </c>
      <c r="C12" s="90">
        <v>43627</v>
      </c>
      <c r="D12" s="90">
        <v>43636</v>
      </c>
    </row>
    <row r="13" spans="1:6">
      <c r="B13" s="10">
        <v>8</v>
      </c>
      <c r="C13" s="90">
        <v>43628</v>
      </c>
      <c r="D13" s="90">
        <v>43637</v>
      </c>
    </row>
    <row r="14" spans="1:6">
      <c r="B14" s="10">
        <v>9</v>
      </c>
      <c r="C14" s="90">
        <v>43629</v>
      </c>
      <c r="D14" s="90">
        <v>43629</v>
      </c>
    </row>
    <row r="15" spans="1:6">
      <c r="B15" s="10">
        <v>10</v>
      </c>
      <c r="C15" s="90">
        <v>43630</v>
      </c>
      <c r="D15" s="90">
        <v>43623</v>
      </c>
    </row>
    <row r="18" spans="2:2">
      <c r="B18" s="115" t="s">
        <v>183</v>
      </c>
    </row>
    <row r="19" spans="2:2">
      <c r="B19" t="s">
        <v>195</v>
      </c>
    </row>
    <row r="21" spans="2:2">
      <c r="B21" s="115" t="s">
        <v>183</v>
      </c>
    </row>
    <row r="22" spans="2:2">
      <c r="B22" t="s">
        <v>184</v>
      </c>
    </row>
    <row r="23" spans="2:2">
      <c r="B23" t="s">
        <v>185</v>
      </c>
    </row>
  </sheetData>
  <mergeCells count="2">
    <mergeCell ref="A1:F1"/>
    <mergeCell ref="A2:F2"/>
  </mergeCells>
  <hyperlinks>
    <hyperlink ref="A2" r:id="rId1" xr:uid="{AF563BCE-4054-4856-95AE-C6ECCAB7CA9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C31"/>
  <sheetViews>
    <sheetView topLeftCell="A15" workbookViewId="0">
      <selection activeCell="B20" sqref="B19:B20"/>
    </sheetView>
  </sheetViews>
  <sheetFormatPr defaultRowHeight="15"/>
  <cols>
    <col min="1" max="1" width="4.140625" customWidth="1"/>
    <col min="2" max="2" width="78.28515625" customWidth="1"/>
    <col min="3" max="3" width="5.28515625" customWidth="1"/>
  </cols>
  <sheetData>
    <row r="1" spans="1:3" ht="21">
      <c r="A1" s="127" t="s">
        <v>0</v>
      </c>
      <c r="B1" s="127"/>
      <c r="C1" s="127"/>
    </row>
    <row r="2" spans="1:3">
      <c r="A2" s="145" t="s">
        <v>100</v>
      </c>
      <c r="B2" s="145"/>
      <c r="C2" s="145"/>
    </row>
    <row r="4" spans="1:3" ht="34.5" customHeight="1">
      <c r="B4" s="20" t="s">
        <v>80</v>
      </c>
    </row>
    <row r="5" spans="1:3" ht="34.5" customHeight="1">
      <c r="B5" s="20" t="s">
        <v>81</v>
      </c>
    </row>
    <row r="6" spans="1:3" ht="34.5" customHeight="1">
      <c r="B6" s="20" t="s">
        <v>82</v>
      </c>
    </row>
    <row r="7" spans="1:3" ht="34.5" customHeight="1">
      <c r="B7" s="20" t="s">
        <v>83</v>
      </c>
    </row>
    <row r="8" spans="1:3" ht="34.5" customHeight="1">
      <c r="B8" s="20" t="s">
        <v>84</v>
      </c>
    </row>
    <row r="9" spans="1:3" ht="34.5" customHeight="1">
      <c r="B9" s="20" t="s">
        <v>85</v>
      </c>
    </row>
    <row r="10" spans="1:3" ht="34.5" customHeight="1">
      <c r="B10" s="20" t="s">
        <v>86</v>
      </c>
    </row>
    <row r="11" spans="1:3" ht="34.5" customHeight="1">
      <c r="B11" s="20" t="s">
        <v>87</v>
      </c>
    </row>
    <row r="12" spans="1:3" ht="34.5" customHeight="1">
      <c r="B12" s="20" t="s">
        <v>88</v>
      </c>
    </row>
    <row r="13" spans="1:3" ht="34.5" customHeight="1">
      <c r="B13" s="20" t="s">
        <v>89</v>
      </c>
    </row>
    <row r="14" spans="1:3" ht="34.5" customHeight="1">
      <c r="B14" s="20" t="s">
        <v>90</v>
      </c>
    </row>
    <row r="15" spans="1:3" ht="34.5" customHeight="1">
      <c r="B15" s="20" t="s">
        <v>91</v>
      </c>
    </row>
    <row r="16" spans="1:3" ht="34.5" customHeight="1">
      <c r="B16" s="20" t="s">
        <v>92</v>
      </c>
    </row>
    <row r="17" spans="2:2" ht="34.5" customHeight="1">
      <c r="B17" s="20" t="s">
        <v>93</v>
      </c>
    </row>
    <row r="18" spans="2:2" ht="34.5" customHeight="1">
      <c r="B18" s="20" t="s">
        <v>94</v>
      </c>
    </row>
    <row r="19" spans="2:2" ht="34.5" customHeight="1">
      <c r="B19" s="20" t="s">
        <v>165</v>
      </c>
    </row>
    <row r="20" spans="2:2" ht="34.5" customHeight="1">
      <c r="B20" s="20" t="s">
        <v>166</v>
      </c>
    </row>
    <row r="21" spans="2:2" ht="34.5" customHeight="1">
      <c r="B21" s="20" t="s">
        <v>95</v>
      </c>
    </row>
    <row r="22" spans="2:2" ht="34.5" customHeight="1">
      <c r="B22" s="20" t="s">
        <v>96</v>
      </c>
    </row>
    <row r="23" spans="2:2" ht="34.5" customHeight="1">
      <c r="B23" s="20" t="s">
        <v>167</v>
      </c>
    </row>
    <row r="24" spans="2:2" ht="34.5" customHeight="1">
      <c r="B24" s="20" t="s">
        <v>97</v>
      </c>
    </row>
    <row r="25" spans="2:2" ht="34.5" customHeight="1">
      <c r="B25" s="20" t="s">
        <v>98</v>
      </c>
    </row>
    <row r="26" spans="2:2" ht="34.5" customHeight="1">
      <c r="B26" s="20" t="s">
        <v>163</v>
      </c>
    </row>
    <row r="27" spans="2:2" ht="34.5" customHeight="1">
      <c r="B27" s="20" t="s">
        <v>164</v>
      </c>
    </row>
    <row r="28" spans="2:2" ht="34.5" customHeight="1">
      <c r="B28" s="21" t="s">
        <v>99</v>
      </c>
    </row>
    <row r="30" spans="2:2">
      <c r="B30" s="100" t="s">
        <v>162</v>
      </c>
    </row>
    <row r="31" spans="2:2">
      <c r="B31" s="14" t="s">
        <v>35</v>
      </c>
    </row>
  </sheetData>
  <mergeCells count="2">
    <mergeCell ref="A1:C1"/>
    <mergeCell ref="A2:C2"/>
  </mergeCells>
  <hyperlinks>
    <hyperlink ref="B4" r:id="rId1" tooltip="ČAS" display="http://office.lasakovi.com/excel/funkce-datum-cas/CAS-TIME-vytvorit-cas-Excel/" xr:uid="{00000000-0004-0000-0600-000000000000}"/>
    <hyperlink ref="B5" r:id="rId2" tooltip="ČASHODN" display="http://office.lasakovi.com/excel/funkce-datum-cas/CASHODN-TIMEVALUE-cas-na-cislo-Excel/" xr:uid="{00000000-0004-0000-0600-000001000000}"/>
    <hyperlink ref="B6" r:id="rId3" tooltip="DATEDIF" display="http://office.lasakovi.com/excel/funkce-datum-cas/DATEDIF-rozdil-mezi-datumy-Excel/" xr:uid="{00000000-0004-0000-0600-000002000000}"/>
    <hyperlink ref="B7" r:id="rId4" tooltip="DATUM" display="http://office.lasakovi.com/excel/funkce-datum-cas/DATUM-DATE-vytvorit-datum-Excel/" xr:uid="{00000000-0004-0000-0600-000003000000}"/>
    <hyperlink ref="B8" r:id="rId5" tooltip="DATUMHODN" display="http://office.lasakovi.com/excel/funkce-datum-cas/DATUMHODN-DATEVALUE-datum-cislo-Excel/" xr:uid="{00000000-0004-0000-0600-000004000000}"/>
    <hyperlink ref="B9" r:id="rId6" tooltip="DAYS" display="http://office.lasakovi.com/excel/funkce-datum-cas/DAYS-dnu-mezi-dvema-datumy-Excel/" xr:uid="{00000000-0004-0000-0600-000005000000}"/>
    <hyperlink ref="B10" r:id="rId7" tooltip="DEN" display="http://office.lasakovi.com/excel/funkce-datum-cas/DEN-DAY-den-v-mesici-Excel/" xr:uid="{00000000-0004-0000-0600-000006000000}"/>
    <hyperlink ref="B11" r:id="rId8" tooltip="DENTÝDNE" display="http://office.lasakovi.com/excel/funkce-datum-cas/DENTYDNE-WEEKDAY-den-tydne-Excel/" xr:uid="{00000000-0004-0000-0600-000007000000}"/>
    <hyperlink ref="B12" r:id="rId9" tooltip="DNES" display="http://office.lasakovi.com/excel/funkce-datum-cas/DNES-TODAY-dnesni-datum-Excel/" xr:uid="{00000000-0004-0000-0600-000008000000}"/>
    <hyperlink ref="B13" r:id="rId10" tooltip="EDATE" display="http://office.lasakovi.com/excel/funkce-datum-cas/EDATE-den-v-mesici-pred-po-Excel/" xr:uid="{00000000-0004-0000-0600-000009000000}"/>
    <hyperlink ref="B14" r:id="rId11" tooltip="EOMONTH" display="http://office.lasakovi.com/excel/funkce-datum-cas/EOMONTH-posledni-den-mesice-Excel/" xr:uid="{00000000-0004-0000-0600-00000A000000}"/>
    <hyperlink ref="B15" r:id="rId12" tooltip="HODINA" display="http://office.lasakovi.com/excel/funkce-datum-cas/HODINA-HOUR-hodina-z-casu-Excel/" xr:uid="{00000000-0004-0000-0600-00000B000000}"/>
    <hyperlink ref="B16" r:id="rId13" tooltip="ISOWEEKNUM" display="http://office.lasakovi.com/excel/funkce-datum-cas/ISOWEEKNUM-cislo-tydne-v-roce-Excel/" xr:uid="{00000000-0004-0000-0600-00000C000000}"/>
    <hyperlink ref="B17" r:id="rId14" tooltip="MĚSÍC" display="http://office.lasakovi.com/excel/funkce-datum-cas/MESIC-MONTH-mesic-v-roce-Excel/" xr:uid="{00000000-0004-0000-0600-00000D000000}"/>
    <hyperlink ref="B18" r:id="rId15" tooltip="MINUTA" display="http://office.lasakovi.com/excel/funkce-datum-cas/MINUTA-MINUTE-minuta-Excel/" xr:uid="{00000000-0004-0000-0600-00000E000000}"/>
    <hyperlink ref="B21" r:id="rId16" tooltip="NYNÍ" display="http://office.lasakovi.com/excel/funkce-datum-cas/NYNI-NOW-dnesni-datum-Excel/" xr:uid="{00000000-0004-0000-0600-00000F000000}"/>
    <hyperlink ref="B22" r:id="rId17" tooltip="ROK" display="http://office.lasakovi.com/excel/funkce-datum-cas/ROK-YEAR-rok-v-Excel/" xr:uid="{00000000-0004-0000-0600-000010000000}"/>
    <hyperlink ref="B24" r:id="rId18" tooltip="SEKUNDA" display="http://office.lasakovi.com/excel/funkce-datum-cas/SEKUNDA-SECOND-sekunda-Excel/" xr:uid="{00000000-0004-0000-0600-000011000000}"/>
    <hyperlink ref="B25" r:id="rId19" tooltip="WEEKNUM" display="http://office.lasakovi.com/excel/funkce-datum-cas/WEEKNUM-cislo-tydne-v-roce-Excel/" xr:uid="{00000000-0004-0000-0600-000012000000}"/>
    <hyperlink ref="A2" r:id="rId20" xr:uid="{00000000-0004-0000-0600-000013000000}"/>
    <hyperlink ref="B31" r:id="rId21" xr:uid="{331EB800-0437-4EF6-85B6-8D9D055DEA68}"/>
    <hyperlink ref="B26" r:id="rId22" xr:uid="{50ECB592-3539-47FF-A295-30F82D95A2A0}"/>
    <hyperlink ref="B27" r:id="rId23" xr:uid="{E5453528-5037-439E-BFBA-24607804CCAA}"/>
    <hyperlink ref="B19" r:id="rId24" xr:uid="{82D61C74-B373-4E93-93E5-C0FB6719AD8F}"/>
    <hyperlink ref="B20" r:id="rId25" xr:uid="{6CD29ECB-66C4-4527-A730-D5ACA40F3B01}"/>
    <hyperlink ref="B23" r:id="rId26" xr:uid="{BC3282B6-4441-4C9E-809B-37F3C7C0C54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Teorie</vt:lpstr>
      <vt:lpstr>Ukázka</vt:lpstr>
      <vt:lpstr>Datum</vt:lpstr>
      <vt:lpstr>Čas</vt:lpstr>
      <vt:lpstr>Čas - Řešení</vt:lpstr>
      <vt:lpstr>Speciál</vt:lpstr>
      <vt:lpstr>Speciál pracovní dny</vt:lpstr>
      <vt:lpstr>Svátky</vt:lpstr>
      <vt:lpstr>Úkol</vt:lpstr>
      <vt:lpstr>Seznam funkcí datum a čas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</cp:lastModifiedBy>
  <dcterms:created xsi:type="dcterms:W3CDTF">2014-02-27T14:03:08Z</dcterms:created>
  <dcterms:modified xsi:type="dcterms:W3CDTF">2020-03-01T15:43:55Z</dcterms:modified>
</cp:coreProperties>
</file>