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17"/>
  <workbookPr codeName="ThisWorkbook"/>
  <mc:AlternateContent xmlns:mc="http://schemas.openxmlformats.org/markup-compatibility/2006">
    <mc:Choice Requires="x15">
      <x15ac:absPath xmlns:x15ac="http://schemas.microsoft.com/office/spreadsheetml/2010/11/ac" url="D:\= Skoleni MUNI\Excel\11 - Test\"/>
    </mc:Choice>
  </mc:AlternateContent>
  <xr:revisionPtr revIDLastSave="0" documentId="13_ncr:1_{FBB6FF48-B655-42BD-BE68-F7842D85CC7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Úvod" sheetId="8" r:id="rId1"/>
    <sheet name="Vyhledavaci (6)" sheetId="25" r:id="rId2"/>
    <sheet name="Vypocty (14)" sheetId="27" r:id="rId3"/>
    <sheet name="Fc Textové (7)" sheetId="26" r:id="rId4"/>
    <sheet name="Obraty(17)" sheetId="22" r:id="rId5"/>
    <sheet name="KT (6)" sheetId="28" r:id="rId6"/>
    <sheet name="Data" sheetId="21" r:id="rId7"/>
  </sheets>
  <externalReferences>
    <externalReference r:id="rId8"/>
    <externalReference r:id="rId9"/>
  </externalReferences>
  <definedNames>
    <definedName name="Balení" localSheetId="2">'[1]Zaokr.nahoru (2)'!$F$5:$F$9</definedName>
    <definedName name="Balení">'[2]Zaokr.nahoru (2)'!$F$5:$F$9</definedName>
    <definedName name="Počet_ks" localSheetId="2">'[1]Zaokr.nahoru (2)'!$E$5:$E$9</definedName>
    <definedName name="Počet_ks">'[2]Zaokr.nahoru (2)'!$E$5:$E$9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" i="28" l="1"/>
  <c r="M1" i="22"/>
  <c r="T1" i="25"/>
  <c r="P1" i="27"/>
  <c r="L7" i="8"/>
  <c r="F1" i="28"/>
  <c r="S1" i="25" l="1"/>
  <c r="N1" i="27" l="1"/>
  <c r="L4" i="8" s="1"/>
  <c r="L1" i="22"/>
  <c r="L9" i="25" l="1"/>
  <c r="L10" i="25" s="1"/>
  <c r="M8" i="25"/>
  <c r="N8" i="25" s="1"/>
  <c r="O8" i="25" s="1"/>
  <c r="P8" i="25" s="1"/>
  <c r="L11" i="25" l="1"/>
  <c r="M10" i="25"/>
  <c r="N10" i="25" s="1"/>
  <c r="O10" i="25" s="1"/>
  <c r="P10" i="25" s="1"/>
  <c r="M9" i="25"/>
  <c r="N9" i="25" s="1"/>
  <c r="O9" i="25" s="1"/>
  <c r="P9" i="25" s="1"/>
  <c r="K1" i="26"/>
  <c r="L1" i="26" s="1"/>
  <c r="L5" i="8"/>
  <c r="C9" i="25"/>
  <c r="C10" i="25" s="1"/>
  <c r="D8" i="25"/>
  <c r="E8" i="25" s="1"/>
  <c r="F8" i="25" s="1"/>
  <c r="G8" i="25" s="1"/>
  <c r="L3" i="8" l="1"/>
  <c r="L9" i="8" s="1"/>
  <c r="N1" i="26"/>
  <c r="L12" i="25"/>
  <c r="M12" i="25" s="1"/>
  <c r="N12" i="25" s="1"/>
  <c r="O12" i="25" s="1"/>
  <c r="P12" i="25" s="1"/>
  <c r="M11" i="25"/>
  <c r="N11" i="25" s="1"/>
  <c r="O11" i="25" s="1"/>
  <c r="P11" i="25" s="1"/>
  <c r="C11" i="25"/>
  <c r="D10" i="25"/>
  <c r="E10" i="25" s="1"/>
  <c r="F10" i="25" s="1"/>
  <c r="G10" i="25" s="1"/>
  <c r="D9" i="25"/>
  <c r="E9" i="25" s="1"/>
  <c r="F9" i="25" s="1"/>
  <c r="G9" i="25" s="1"/>
  <c r="D11" i="25" l="1"/>
  <c r="E11" i="25" s="1"/>
  <c r="F11" i="25" s="1"/>
  <c r="G11" i="25" s="1"/>
  <c r="C12" i="25"/>
  <c r="D12" i="25" s="1"/>
  <c r="E12" i="25" s="1"/>
  <c r="F12" i="25" s="1"/>
  <c r="G12" i="25" s="1"/>
  <c r="L6" i="8" l="1"/>
  <c r="E29" i="22" l="1"/>
  <c r="E27" i="22"/>
  <c r="E26" i="22"/>
  <c r="E25" i="22"/>
  <c r="E24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 La</author>
  </authors>
  <commentList>
    <comment ref="D12" authorId="0" shapeId="0" xr:uid="{EFA9F10B-AED6-4AD8-B5FA-40CCE008A6A6}">
      <text>
        <r>
          <rPr>
            <b/>
            <sz val="9"/>
            <color indexed="81"/>
            <rFont val="Tahoma"/>
            <family val="2"/>
            <charset val="238"/>
          </rPr>
          <t>Pavel Lasák - MVP:</t>
        </r>
        <r>
          <rPr>
            <sz val="9"/>
            <color indexed="81"/>
            <rFont val="Tahoma"/>
            <family val="2"/>
            <charset val="238"/>
          </rPr>
          <t xml:space="preserve">
Zadat funkci a rozkopírovat. Lze využít pomocné sloupce</t>
        </r>
      </text>
    </comment>
  </commentList>
</comments>
</file>

<file path=xl/sharedStrings.xml><?xml version="1.0" encoding="utf-8"?>
<sst xmlns="http://schemas.openxmlformats.org/spreadsheetml/2006/main" count="879" uniqueCount="285">
  <si>
    <t xml:space="preserve">Jak Na Excel </t>
  </si>
  <si>
    <t>Pavel Lasák</t>
  </si>
  <si>
    <t>www.JakNaExcel.cz</t>
  </si>
  <si>
    <t>Konzultant a školitel Microsoft Excel</t>
  </si>
  <si>
    <t>ID</t>
  </si>
  <si>
    <t>Golf</t>
  </si>
  <si>
    <t>Hokej</t>
  </si>
  <si>
    <t>web</t>
  </si>
  <si>
    <t>Puk</t>
  </si>
  <si>
    <t>KÓD</t>
  </si>
  <si>
    <t>Ks</t>
  </si>
  <si>
    <t>ID_OV-S-20130214_10_Su120</t>
  </si>
  <si>
    <t>ID_OV-S-20130214_11_Ra121</t>
  </si>
  <si>
    <t>ID_PR-H-20130216_12_Bo122</t>
  </si>
  <si>
    <t>ID_PR-H-20130216_13_Wo123</t>
  </si>
  <si>
    <t>ID_OV-F-20130216_14_Al124</t>
  </si>
  <si>
    <t>ID_OV-H-20130217_15_Ba125</t>
  </si>
  <si>
    <t>ID_BR-S-20130221_16_Sp126</t>
  </si>
  <si>
    <t>ID_BR-H-20130222_17_Fa127</t>
  </si>
  <si>
    <t>ID_BR-K-20130222_18_Su128</t>
  </si>
  <si>
    <t>ID_OV-K-20130226_19_Ra128</t>
  </si>
  <si>
    <t>ID_OL-G-20130303_20_Bo113</t>
  </si>
  <si>
    <t>ID_OL-K-20130304_21_Wo129</t>
  </si>
  <si>
    <t>ID_PR-G-20130305_22_Al113</t>
  </si>
  <si>
    <t>ID_BR-S-20130306_23_Ba120</t>
  </si>
  <si>
    <t>ID_OP-F-20130307_24_Sp124</t>
  </si>
  <si>
    <t>ID_PL-G-20130308_25_Fa130</t>
  </si>
  <si>
    <t>ID_ZL-F-20130308_26_Su131</t>
  </si>
  <si>
    <t>ID_UH-H-20130309_27_Ra114</t>
  </si>
  <si>
    <t>ID_OP-H-20130310_28_Bo122</t>
  </si>
  <si>
    <t>ID_PL-H-20130310_29_Wo111</t>
  </si>
  <si>
    <t>ID_ZL-P-20130310_30_Al116</t>
  </si>
  <si>
    <t>ID_OV-S-20140214_10_Su120</t>
  </si>
  <si>
    <t>ID_OV-S-20140214_11_Ra121</t>
  </si>
  <si>
    <t>ID_PR-H-20140216_12_Bo122</t>
  </si>
  <si>
    <t>ID_PR-H-20140216_13_Wo123</t>
  </si>
  <si>
    <t>ID_OV-F-20140216_14_Al124</t>
  </si>
  <si>
    <t>ID_OV-H-20140217_15_Ba125</t>
  </si>
  <si>
    <t>ID_BR-S-20140221_16_Sp126</t>
  </si>
  <si>
    <t>ID_BR-H-20140222_17_Fa127</t>
  </si>
  <si>
    <t>ID_BR-K-20140222_18_Su128</t>
  </si>
  <si>
    <t>ID_OV-K-20140226_19_Ra128</t>
  </si>
  <si>
    <t>Zdoj a členění kódu</t>
  </si>
  <si>
    <t>Rozpad kódu</t>
  </si>
  <si>
    <t>ID_PR-H-20130201_01_Fa111</t>
  </si>
  <si>
    <t>Id</t>
  </si>
  <si>
    <t>Město</t>
  </si>
  <si>
    <t>Skupina</t>
  </si>
  <si>
    <t>Prodejce</t>
  </si>
  <si>
    <t xml:space="preserve">Produkt </t>
  </si>
  <si>
    <t>Cena</t>
  </si>
  <si>
    <t>_</t>
  </si>
  <si>
    <t>F</t>
  </si>
  <si>
    <t>a</t>
  </si>
  <si>
    <t>1</t>
  </si>
  <si>
    <t>PR</t>
  </si>
  <si>
    <t>Praha</t>
  </si>
  <si>
    <t>Fa</t>
  </si>
  <si>
    <t>Fantomas Pepa</t>
  </si>
  <si>
    <t>Helma</t>
  </si>
  <si>
    <t>Produkt</t>
  </si>
  <si>
    <t>OP</t>
  </si>
  <si>
    <t>Opava</t>
  </si>
  <si>
    <t>Su</t>
  </si>
  <si>
    <t>Superman Jano</t>
  </si>
  <si>
    <t>Hůl</t>
  </si>
  <si>
    <t>OV</t>
  </si>
  <si>
    <t>Ostrava</t>
  </si>
  <si>
    <t>PinkPong</t>
  </si>
  <si>
    <t>Ra</t>
  </si>
  <si>
    <t>Rakosníček Franta</t>
  </si>
  <si>
    <t>Míček</t>
  </si>
  <si>
    <t>BR</t>
  </si>
  <si>
    <t>Brno</t>
  </si>
  <si>
    <t>Fotbal</t>
  </si>
  <si>
    <t>Bo</t>
  </si>
  <si>
    <t>Bond James</t>
  </si>
  <si>
    <t>Chránče</t>
  </si>
  <si>
    <t>Den</t>
  </si>
  <si>
    <t>OL</t>
  </si>
  <si>
    <t>Olomouc</t>
  </si>
  <si>
    <t>S</t>
  </si>
  <si>
    <t>Horolezectví</t>
  </si>
  <si>
    <t>Wo</t>
  </si>
  <si>
    <t>Wolker Johny</t>
  </si>
  <si>
    <t>Boty</t>
  </si>
  <si>
    <t>Měsíc</t>
  </si>
  <si>
    <t>PL</t>
  </si>
  <si>
    <t>Plzeň</t>
  </si>
  <si>
    <t>Kuželky</t>
  </si>
  <si>
    <t>Al</t>
  </si>
  <si>
    <t>Aladin Velký</t>
  </si>
  <si>
    <t>Lopta</t>
  </si>
  <si>
    <t>Rok</t>
  </si>
  <si>
    <t>ZL</t>
  </si>
  <si>
    <t>Zlín</t>
  </si>
  <si>
    <t>Ba</t>
  </si>
  <si>
    <t>Bathman Malý</t>
  </si>
  <si>
    <t>Pálka</t>
  </si>
  <si>
    <t>UH</t>
  </si>
  <si>
    <t>Uherské Hradiště</t>
  </si>
  <si>
    <t>Sp</t>
  </si>
  <si>
    <t>Spiderman Lozicí</t>
  </si>
  <si>
    <t>Kopačky</t>
  </si>
  <si>
    <t>Karabina</t>
  </si>
  <si>
    <t>Jen označení že jde o kód</t>
  </si>
  <si>
    <t>Sedák</t>
  </si>
  <si>
    <t>Osma</t>
  </si>
  <si>
    <t>Brusle</t>
  </si>
  <si>
    <t>Trenér</t>
  </si>
  <si>
    <t>Kopačák</t>
  </si>
  <si>
    <t>Lano</t>
  </si>
  <si>
    <t>Síť</t>
  </si>
  <si>
    <t>Kuželka</t>
  </si>
  <si>
    <t>Leštidlo</t>
  </si>
  <si>
    <t>Bagl</t>
  </si>
  <si>
    <t>Dres</t>
  </si>
  <si>
    <t>Obrat</t>
  </si>
  <si>
    <t>Obraty</t>
  </si>
  <si>
    <r>
      <rPr>
        <b/>
        <sz val="10"/>
        <rFont val="Arial CE"/>
        <charset val="238"/>
      </rPr>
      <t>Poznámka</t>
    </r>
    <r>
      <rPr>
        <sz val="10"/>
        <rFont val="Arial CE"/>
        <charset val="238"/>
      </rPr>
      <t xml:space="preserve"> u názvu celá jména ne pouze zkratku (tj. pro PR ..</t>
    </r>
    <r>
      <rPr>
        <b/>
        <sz val="10"/>
        <rFont val="Arial CE"/>
        <charset val="238"/>
      </rPr>
      <t xml:space="preserve"> Praha</t>
    </r>
    <r>
      <rPr>
        <sz val="10"/>
        <rFont val="Arial CE"/>
        <charset val="238"/>
      </rPr>
      <t>)! Tj. využít příslušnou vyhledávací funkci)</t>
    </r>
  </si>
  <si>
    <t>ID_OP-F-20140214_08_Sp118</t>
  </si>
  <si>
    <t>ID_OP-S-20140214_09_Fa119</t>
  </si>
  <si>
    <r>
      <t xml:space="preserve">Pro data na listě </t>
    </r>
    <r>
      <rPr>
        <b/>
        <sz val="10"/>
        <rFont val="Arial CE"/>
        <charset val="238"/>
      </rPr>
      <t>Data</t>
    </r>
    <r>
      <rPr>
        <sz val="10"/>
        <rFont val="Arial CE"/>
        <charset val="238"/>
      </rPr>
      <t xml:space="preserve"> dopočtěte obraty (cena * počet ks) využitím vyhledávacích funkcí </t>
    </r>
  </si>
  <si>
    <t>Podklady co které znaky znamenají jsou uvedeny níže (list Obraty)</t>
  </si>
  <si>
    <r>
      <t>Pomocí funkci vyplnit sloupce</t>
    </r>
    <r>
      <rPr>
        <b/>
        <sz val="10"/>
        <rFont val="Arial CE"/>
        <charset val="238"/>
      </rPr>
      <t xml:space="preserve"> Město, Produkt, Prodejce, Cena, Obrat</t>
    </r>
  </si>
  <si>
    <t>Celkem</t>
  </si>
  <si>
    <t>pořadi</t>
  </si>
  <si>
    <t>Tabulky formátované jako tabulka!</t>
  </si>
  <si>
    <t>Vytvořte / vypočtete obraty</t>
  </si>
  <si>
    <t>Vaše jméno</t>
  </si>
  <si>
    <t>Vaše UČO</t>
  </si>
  <si>
    <t>Vyhledávací funkce Test</t>
  </si>
  <si>
    <t>https://office.lasakovi.com</t>
  </si>
  <si>
    <t>modrá</t>
  </si>
  <si>
    <t>bílá</t>
  </si>
  <si>
    <t>červená</t>
  </si>
  <si>
    <t>zelená</t>
  </si>
  <si>
    <t>černá</t>
  </si>
  <si>
    <t>M</t>
  </si>
  <si>
    <t>L</t>
  </si>
  <si>
    <t>XL</t>
  </si>
  <si>
    <t>XXL</t>
  </si>
  <si>
    <t>Velikost</t>
  </si>
  <si>
    <t>Barva</t>
  </si>
  <si>
    <t xml:space="preserve">                      Barva
Velikost</t>
  </si>
  <si>
    <t>Vyhl</t>
  </si>
  <si>
    <t>Textové funkce</t>
  </si>
  <si>
    <t>bodu</t>
  </si>
  <si>
    <t>nutno využít funkce!</t>
  </si>
  <si>
    <t>bod</t>
  </si>
  <si>
    <t>rozdělit</t>
  </si>
  <si>
    <t>Příklad</t>
  </si>
  <si>
    <t>http://www.JakNaExcel.cz/umime</t>
  </si>
  <si>
    <t>Tip využijte klidně pomocné sloupce</t>
  </si>
  <si>
    <t>Webová adresa</t>
  </si>
  <si>
    <t>https://www.muni.cz/ESF</t>
  </si>
  <si>
    <t>http://www.muni.cz/ESF</t>
  </si>
  <si>
    <t>https://testovaci.dlouha.adresa.muni.cz/ESFyxvv</t>
  </si>
  <si>
    <t>http://www.1.cz/ESF</t>
  </si>
  <si>
    <t>za využití funkcí</t>
  </si>
  <si>
    <t>Abrakadabra</t>
  </si>
  <si>
    <t>Nejkulaťoulnkatější</t>
  </si>
  <si>
    <t>Pavel Lasák 2016 rev 2019</t>
  </si>
  <si>
    <t>Rozdělit a získat webovou adresu mezi znaky // a /</t>
  </si>
  <si>
    <r>
      <t>https://</t>
    </r>
    <r>
      <rPr>
        <b/>
        <sz val="9"/>
        <color theme="4" tint="-0.249977111117893"/>
        <rFont val="Verdana"/>
        <family val="2"/>
        <charset val="238"/>
      </rPr>
      <t>seo.example.com</t>
    </r>
    <r>
      <rPr>
        <b/>
        <sz val="9"/>
        <color rgb="FF000000"/>
        <rFont val="Verdana"/>
        <family val="2"/>
        <charset val="238"/>
      </rPr>
      <t>/umime</t>
    </r>
  </si>
  <si>
    <r>
      <t>http://</t>
    </r>
    <r>
      <rPr>
        <b/>
        <sz val="9"/>
        <color theme="4" tint="-0.249977111117893"/>
        <rFont val="Verdana"/>
        <family val="2"/>
        <charset val="238"/>
      </rPr>
      <t>nic.example.com</t>
    </r>
    <r>
      <rPr>
        <b/>
        <sz val="9"/>
        <color rgb="FF000000"/>
        <rFont val="Verdana"/>
        <family val="2"/>
        <charset val="238"/>
      </rPr>
      <t>/neumime</t>
    </r>
  </si>
  <si>
    <t>Úkol (1)</t>
  </si>
  <si>
    <t>Muži</t>
  </si>
  <si>
    <t>Pohlaví</t>
  </si>
  <si>
    <t>Ženy</t>
  </si>
  <si>
    <t>Úkol (2)</t>
  </si>
  <si>
    <t>Praha 2</t>
  </si>
  <si>
    <t>Ladislav</t>
  </si>
  <si>
    <t>Praha 5</t>
  </si>
  <si>
    <t>David</t>
  </si>
  <si>
    <t>Praha 1</t>
  </si>
  <si>
    <t>Ekaterina</t>
  </si>
  <si>
    <t>Praha 3</t>
  </si>
  <si>
    <t>Marie</t>
  </si>
  <si>
    <t>Natálie</t>
  </si>
  <si>
    <t>Aleksandra</t>
  </si>
  <si>
    <t xml:space="preserve">6. Vypočítejte "Osobní ohodnocení" (sloupec Osobní ohodnocení), které je stanoveno v buňce "M5". </t>
  </si>
  <si>
    <t>Jihlava</t>
  </si>
  <si>
    <t>Daniil</t>
  </si>
  <si>
    <t>5. Částkám ve sloupci (Výplata) přidejte znak měny "Kč"</t>
  </si>
  <si>
    <t xml:space="preserve">Brno </t>
  </si>
  <si>
    <t>Suhrob</t>
  </si>
  <si>
    <t>4. Vypočítejte věk (sloupec věk) každého zaměstnance.</t>
  </si>
  <si>
    <t>Bohdan</t>
  </si>
  <si>
    <t>3. Ze sloupce "Datum narození" vyseparujte rok narození (sloupec "Rok narození").</t>
  </si>
  <si>
    <t>Dmitrii</t>
  </si>
  <si>
    <t>Mariia</t>
  </si>
  <si>
    <t>1. Vyplňte sloupec "Den v týdnu" pomocí funkce, která vrací číselný formát dne v týdnu z hodnot sloupce "Datum narození". Tak ať pondělí představuje 1 (jedničku)</t>
  </si>
  <si>
    <t>Tomáš</t>
  </si>
  <si>
    <t>Liberec</t>
  </si>
  <si>
    <t>Oleksandr</t>
  </si>
  <si>
    <t>U kolika studentů není vyplněno město?</t>
  </si>
  <si>
    <t>Roy</t>
  </si>
  <si>
    <t>Kolik zaměstnanců má rok narození 1995?</t>
  </si>
  <si>
    <t>Vendula</t>
  </si>
  <si>
    <t>Nejnižší věk zaměstnance:</t>
  </si>
  <si>
    <t>Nathalie</t>
  </si>
  <si>
    <t>Nejvyšší věk zaměstnance:</t>
  </si>
  <si>
    <t>Kamilla</t>
  </si>
  <si>
    <t>Průměrný věk zaměstnanců:</t>
  </si>
  <si>
    <t>Viktoriya</t>
  </si>
  <si>
    <t>Alina</t>
  </si>
  <si>
    <t>Osobní ohodnocení [%] z výplaty</t>
  </si>
  <si>
    <t>Zuzana</t>
  </si>
  <si>
    <t>Praha 4</t>
  </si>
  <si>
    <t>Raushan</t>
  </si>
  <si>
    <t>Michal</t>
  </si>
  <si>
    <t>Martin</t>
  </si>
  <si>
    <t>Celková výplata</t>
  </si>
  <si>
    <t>Osobní ohodnocení</t>
  </si>
  <si>
    <t>Výplata</t>
  </si>
  <si>
    <t>Věk</t>
  </si>
  <si>
    <t>Rok narození</t>
  </si>
  <si>
    <t>Den v týdnu</t>
  </si>
  <si>
    <t>Datum narození</t>
  </si>
  <si>
    <t>Jméno</t>
  </si>
  <si>
    <t xml:space="preserve">7. Vypočítejte celkou výplatu (celková výplata),  která se skládá z  "Výplaty" a "Osobního ohodnocení". </t>
  </si>
  <si>
    <t>8. Do buňky M8 vypočítejte průměrný věk zaměstnanců.</t>
  </si>
  <si>
    <t>9. Do buňky M9 vypočítejte nejvyšší věk zaměstnance.</t>
  </si>
  <si>
    <t>10. Do buňky M10 vypočítejte nejnižší věk zaměstnance.</t>
  </si>
  <si>
    <t>11. Do buňky M11 zjištěte u kolika zaměstnanců není vyplněno město.</t>
  </si>
  <si>
    <t>Úkoly</t>
  </si>
  <si>
    <t>Rozpadnutí</t>
  </si>
  <si>
    <t>Text</t>
  </si>
  <si>
    <t>Tabulka vyp</t>
  </si>
  <si>
    <t>Zjistěte pomocí funkcí počet písmene "a" ve slovech</t>
  </si>
  <si>
    <t>https://muni.cz/</t>
  </si>
  <si>
    <t>Slovo</t>
  </si>
  <si>
    <t>Počet písmen</t>
  </si>
  <si>
    <t>Tip2: Můžete využít pomocné sloupce, kdy vypočtete ceny pro muže a ženy zvlášť a pak přes podmínku zovlíte vhodnou cenu</t>
  </si>
  <si>
    <t>Aa</t>
  </si>
  <si>
    <r>
      <rPr>
        <b/>
        <sz val="11"/>
        <rFont val="Arial CE"/>
        <charset val="238"/>
      </rPr>
      <t>Tip:</t>
    </r>
    <r>
      <rPr>
        <sz val="11"/>
        <rFont val="Arial CE"/>
        <charset val="238"/>
      </rPr>
      <t xml:space="preserve"> pozor na rozpad kódu. Výsledek textových funkcí je text! </t>
    </r>
  </si>
  <si>
    <t>Pozor</t>
  </si>
  <si>
    <t>Opravdu chci jen co je mezi // a /</t>
  </si>
  <si>
    <t>Pozor nutno na rozpad kódu využít textové a vyhledávací funkce!</t>
  </si>
  <si>
    <r>
      <t>Doplnit tabulku o cenu pro muže (Tabulka B7:G12)</t>
    </r>
    <r>
      <rPr>
        <b/>
        <sz val="10"/>
        <rFont val="Arial CE"/>
        <charset val="238"/>
      </rPr>
      <t xml:space="preserve"> využitím Vyhledávacích funkcí</t>
    </r>
  </si>
  <si>
    <t>Doplnit buňku o cenu. Využijte tabulky B7:G12 a využijte vyhledávacích funkcí</t>
  </si>
  <si>
    <t>Kód je ve sloupci A, nutný rozpad kódu na listě DATA - využítím textových funkcí</t>
  </si>
  <si>
    <t>Žena</t>
  </si>
  <si>
    <t>XXXL</t>
  </si>
  <si>
    <t>Tip: Když jde o ženu tak sloupec je + x buněk vlevo.  Tj. lze využít podmínkovou funkci, pro počet.</t>
  </si>
  <si>
    <t>Otestovat</t>
  </si>
  <si>
    <t>Nic</t>
  </si>
  <si>
    <t>Body</t>
  </si>
  <si>
    <t>Odpalovací hůl</t>
  </si>
  <si>
    <t>Monika</t>
  </si>
  <si>
    <t>prodejna</t>
  </si>
  <si>
    <t>Hokejka</t>
  </si>
  <si>
    <t>Pavel</t>
  </si>
  <si>
    <t>Chrániče</t>
  </si>
  <si>
    <t>Krakonoš</t>
  </si>
  <si>
    <t>Golfový míček</t>
  </si>
  <si>
    <t>Fantomas</t>
  </si>
  <si>
    <t>Rakosniček</t>
  </si>
  <si>
    <t>Alena</t>
  </si>
  <si>
    <t>Zisk</t>
  </si>
  <si>
    <t>Způsob prodeje</t>
  </si>
  <si>
    <t>Prodavaný 
produkt</t>
  </si>
  <si>
    <t>Druh
sportu</t>
  </si>
  <si>
    <t>Jméno 
prodavače</t>
  </si>
  <si>
    <t>Požadavek</t>
  </si>
  <si>
    <t>Kolik zisku je z webu</t>
  </si>
  <si>
    <t>04</t>
  </si>
  <si>
    <t>Který výrobek je nejprodávanější</t>
  </si>
  <si>
    <t>03</t>
  </si>
  <si>
    <t>Kdo je nejlepší prodejce (Suma ze zisk)?</t>
  </si>
  <si>
    <t>02</t>
  </si>
  <si>
    <t>Počet prodejů celkem</t>
  </si>
  <si>
    <t>01</t>
  </si>
  <si>
    <t>odpovězte na otázky využitím kontingenček</t>
  </si>
  <si>
    <t>Vytvořte kontingenční tabulku</t>
  </si>
  <si>
    <t>Pro každé řešení vytvořte samostantou kontingenční tabulku na nový list</t>
  </si>
  <si>
    <t>Listy pojmenujte 01, 02, 03, 04</t>
  </si>
  <si>
    <t>Čas na zpracování 75 minut</t>
  </si>
  <si>
    <t>KT</t>
  </si>
  <si>
    <t>body</t>
  </si>
  <si>
    <t>Bodů</t>
  </si>
  <si>
    <t>2. Vyplněte sloupec "Měsíc" pomocí funkce, která vrací textový formát měsíce z hodnot sloupce "Datum narození". Např. číslo "1" je leden, tip lze využít i formát</t>
  </si>
  <si>
    <t>Pozor https ve http</t>
  </si>
  <si>
    <t>TEST: Závěrečný Excel MUNI - 24.5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</si>
</sst>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[$Kč-405]_-;\-* #,##0.00\ [$Kč-405]_-;_-* &quot;-&quot;??\ [$Kč-405]_-;_-@_-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1"/>
      <name val="Arial CE"/>
      <charset val="238"/>
    </font>
    <font>
      <b/>
      <sz val="20"/>
      <name val="Arial CE"/>
      <charset val="238"/>
    </font>
    <font>
      <b/>
      <sz val="36"/>
      <color rgb="FF003300"/>
      <name val="Arial CE"/>
      <charset val="238"/>
    </font>
    <font>
      <sz val="20"/>
      <name val="Arial CE"/>
      <charset val="238"/>
    </font>
    <font>
      <u/>
      <sz val="10"/>
      <color theme="10"/>
      <name val="Arial CE"/>
      <charset val="238"/>
    </font>
    <font>
      <sz val="14"/>
      <color rgb="FF003300"/>
      <name val="Arial CE"/>
      <charset val="238"/>
    </font>
    <font>
      <sz val="24"/>
      <name val="Arial CE"/>
      <charset val="238"/>
    </font>
    <font>
      <b/>
      <sz val="2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ourier New"/>
      <family val="3"/>
      <charset val="238"/>
    </font>
    <font>
      <b/>
      <sz val="14"/>
      <color theme="0"/>
      <name val="Arial CE"/>
      <charset val="238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0"/>
      <name val="Arial CE"/>
      <charset val="238"/>
    </font>
    <font>
      <b/>
      <i/>
      <sz val="10"/>
      <color theme="0" tint="-0.249977111117893"/>
      <name val="Arial CE"/>
      <charset val="238"/>
    </font>
    <font>
      <sz val="18"/>
      <name val="Arial CE"/>
      <charset val="238"/>
    </font>
    <font>
      <sz val="10"/>
      <color theme="0" tint="-0.249977111117893"/>
      <name val="Arial CE"/>
      <charset val="238"/>
    </font>
    <font>
      <b/>
      <sz val="9"/>
      <color rgb="FF000000"/>
      <name val="Verdana"/>
      <family val="2"/>
      <charset val="238"/>
    </font>
    <font>
      <sz val="8"/>
      <color theme="0"/>
      <name val="Arial CE"/>
      <charset val="238"/>
    </font>
    <font>
      <i/>
      <sz val="10"/>
      <name val="Arial CE"/>
      <charset val="238"/>
    </font>
    <font>
      <b/>
      <sz val="9"/>
      <color theme="4" tint="-0.249977111117893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Arial CE"/>
      <charset val="238"/>
    </font>
    <font>
      <sz val="11"/>
      <color theme="0"/>
      <name val="Calibri"/>
      <family val="2"/>
      <charset val="238"/>
      <scheme val="minor"/>
    </font>
    <font>
      <b/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color theme="0"/>
      <name val="Arial CE"/>
      <charset val="238"/>
    </font>
    <font>
      <sz val="10"/>
      <color theme="0" tint="-0.34998626667073579"/>
      <name val="Arial CE"/>
      <charset val="238"/>
    </font>
    <font>
      <sz val="11"/>
      <color theme="0" tint="-0.34998626667073579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4" fillId="0" borderId="0"/>
    <xf numFmtId="0" fontId="27" fillId="0" borderId="0"/>
    <xf numFmtId="9" fontId="3" fillId="0" borderId="0" applyFont="0" applyFill="0" applyBorder="0" applyAlignment="0" applyProtection="0"/>
  </cellStyleXfs>
  <cellXfs count="11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3" borderId="0" xfId="0" applyFill="1"/>
    <xf numFmtId="0" fontId="11" fillId="0" borderId="0" xfId="1" applyFont="1" applyAlignment="1">
      <alignment vertical="center"/>
    </xf>
    <xf numFmtId="0" fontId="0" fillId="0" borderId="1" xfId="0" applyBorder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Fill="1"/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14" borderId="0" xfId="0" applyFill="1"/>
    <xf numFmtId="0" fontId="0" fillId="13" borderId="0" xfId="0" applyFill="1" applyAlignment="1">
      <alignment horizontal="left"/>
    </xf>
    <xf numFmtId="0" fontId="0" fillId="13" borderId="0" xfId="0" applyFill="1"/>
    <xf numFmtId="0" fontId="0" fillId="5" borderId="0" xfId="0" applyFill="1"/>
    <xf numFmtId="0" fontId="0" fillId="0" borderId="0" xfId="0" applyFill="1" applyAlignment="1">
      <alignment horizontal="center"/>
    </xf>
    <xf numFmtId="0" fontId="0" fillId="12" borderId="0" xfId="0" applyFill="1" applyAlignment="1">
      <alignment horizontal="left"/>
    </xf>
    <xf numFmtId="0" fontId="0" fillId="10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8" borderId="0" xfId="0" applyFill="1" applyAlignment="1"/>
    <xf numFmtId="0" fontId="0" fillId="0" borderId="0" xfId="0" applyAlignment="1">
      <alignment horizontal="left"/>
    </xf>
    <xf numFmtId="0" fontId="5" fillId="0" borderId="0" xfId="0" applyFont="1"/>
    <xf numFmtId="0" fontId="5" fillId="13" borderId="0" xfId="0" applyFont="1" applyFill="1" applyAlignment="1">
      <alignment horizontal="left"/>
    </xf>
    <xf numFmtId="0" fontId="15" fillId="0" borderId="0" xfId="0" applyFont="1"/>
    <xf numFmtId="0" fontId="0" fillId="15" borderId="0" xfId="0" applyFill="1"/>
    <xf numFmtId="0" fontId="6" fillId="15" borderId="0" xfId="0" applyFont="1" applyFill="1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0" fillId="4" borderId="1" xfId="0" applyFill="1" applyBorder="1"/>
    <xf numFmtId="0" fontId="18" fillId="15" borderId="0" xfId="0" applyFont="1" applyFill="1"/>
    <xf numFmtId="0" fontId="18" fillId="13" borderId="1" xfId="0" applyFont="1" applyFill="1" applyBorder="1"/>
    <xf numFmtId="0" fontId="0" fillId="4" borderId="1" xfId="0" applyFill="1" applyBorder="1" applyAlignment="1">
      <alignment horizontal="center" vertical="center"/>
    </xf>
    <xf numFmtId="0" fontId="5" fillId="4" borderId="10" xfId="0" applyFont="1" applyFill="1" applyBorder="1" applyAlignment="1">
      <alignment wrapText="1"/>
    </xf>
    <xf numFmtId="0" fontId="20" fillId="0" borderId="0" xfId="0" applyFont="1" applyAlignment="1">
      <alignment horizontal="center" vertical="center"/>
    </xf>
    <xf numFmtId="0" fontId="22" fillId="0" borderId="0" xfId="0" applyFont="1"/>
    <xf numFmtId="0" fontId="0" fillId="2" borderId="0" xfId="0" applyFill="1"/>
    <xf numFmtId="0" fontId="0" fillId="0" borderId="1" xfId="0" applyBorder="1" applyAlignment="1">
      <alignment vertical="center"/>
    </xf>
    <xf numFmtId="0" fontId="22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/>
    <xf numFmtId="0" fontId="5" fillId="6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25" fillId="0" borderId="0" xfId="0" applyFont="1"/>
    <xf numFmtId="0" fontId="0" fillId="16" borderId="0" xfId="0" applyFill="1"/>
    <xf numFmtId="0" fontId="27" fillId="0" borderId="0" xfId="3"/>
    <xf numFmtId="1" fontId="27" fillId="0" borderId="0" xfId="3" applyNumberFormat="1"/>
    <xf numFmtId="14" fontId="27" fillId="0" borderId="0" xfId="3" applyNumberFormat="1"/>
    <xf numFmtId="164" fontId="27" fillId="0" borderId="0" xfId="3" applyNumberFormat="1"/>
    <xf numFmtId="164" fontId="27" fillId="0" borderId="0" xfId="3" applyNumberFormat="1" applyAlignment="1">
      <alignment horizontal="center"/>
    </xf>
    <xf numFmtId="49" fontId="27" fillId="0" borderId="0" xfId="3" applyNumberFormat="1"/>
    <xf numFmtId="0" fontId="27" fillId="0" borderId="1" xfId="3" applyBorder="1"/>
    <xf numFmtId="1" fontId="27" fillId="0" borderId="1" xfId="3" applyNumberFormat="1" applyBorder="1"/>
    <xf numFmtId="9" fontId="27" fillId="0" borderId="1" xfId="4" applyFont="1" applyBorder="1"/>
    <xf numFmtId="0" fontId="28" fillId="0" borderId="0" xfId="3" applyFont="1"/>
    <xf numFmtId="0" fontId="29" fillId="15" borderId="0" xfId="3" applyFont="1" applyFill="1"/>
    <xf numFmtId="0" fontId="30" fillId="15" borderId="0" xfId="0" applyFont="1" applyFill="1"/>
    <xf numFmtId="0" fontId="0" fillId="0" borderId="0" xfId="0" applyAlignment="1">
      <alignment horizontal="center" vertical="center"/>
    </xf>
    <xf numFmtId="0" fontId="31" fillId="0" borderId="0" xfId="3" applyFont="1" applyAlignment="1">
      <alignment horizontal="center" vertical="center"/>
    </xf>
    <xf numFmtId="1" fontId="31" fillId="0" borderId="0" xfId="3" applyNumberFormat="1" applyFont="1" applyAlignment="1">
      <alignment horizontal="center" vertical="center"/>
    </xf>
    <xf numFmtId="0" fontId="0" fillId="0" borderId="1" xfId="0" applyFont="1" applyBorder="1"/>
    <xf numFmtId="0" fontId="6" fillId="16" borderId="0" xfId="0" applyFont="1" applyFill="1" applyAlignment="1">
      <alignment vertical="center"/>
    </xf>
    <xf numFmtId="0" fontId="0" fillId="0" borderId="0" xfId="0" applyBorder="1"/>
    <xf numFmtId="0" fontId="0" fillId="0" borderId="1" xfId="0" applyFill="1" applyBorder="1"/>
    <xf numFmtId="0" fontId="0" fillId="0" borderId="1" xfId="0" applyBorder="1" applyProtection="1">
      <protection locked="0"/>
    </xf>
    <xf numFmtId="0" fontId="5" fillId="10" borderId="10" xfId="0" applyFont="1" applyFill="1" applyBorder="1" applyAlignment="1">
      <alignment wrapText="1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/>
    <xf numFmtId="0" fontId="0" fillId="0" borderId="0" xfId="0" applyAlignment="1">
      <alignment horizontal="right"/>
    </xf>
    <xf numFmtId="0" fontId="0" fillId="0" borderId="0" xfId="0" quotePrefix="1"/>
    <xf numFmtId="0" fontId="5" fillId="15" borderId="0" xfId="0" applyFont="1" applyFill="1" applyAlignment="1">
      <alignment vertical="center"/>
    </xf>
    <xf numFmtId="0" fontId="5" fillId="6" borderId="1" xfId="0" applyFont="1" applyFill="1" applyBorder="1"/>
    <xf numFmtId="0" fontId="0" fillId="0" borderId="1" xfId="0" applyBorder="1" applyAlignment="1">
      <alignment horizontal="right"/>
    </xf>
    <xf numFmtId="0" fontId="36" fillId="0" borderId="0" xfId="0" applyFont="1"/>
    <xf numFmtId="0" fontId="37" fillId="0" borderId="0" xfId="3" applyFont="1"/>
    <xf numFmtId="0" fontId="2" fillId="0" borderId="0" xfId="3" applyFont="1"/>
    <xf numFmtId="0" fontId="18" fillId="0" borderId="0" xfId="3" applyFont="1"/>
    <xf numFmtId="0" fontId="1" fillId="0" borderId="0" xfId="3" applyFont="1"/>
    <xf numFmtId="0" fontId="11" fillId="2" borderId="0" xfId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17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1" fillId="15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0" fillId="0" borderId="0" xfId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16" fillId="7" borderId="0" xfId="0" applyFont="1" applyFill="1" applyAlignment="1">
      <alignment horizontal="center" vertical="center" wrapText="1"/>
    </xf>
    <xf numFmtId="0" fontId="35" fillId="7" borderId="0" xfId="0" applyFont="1" applyFill="1" applyAlignment="1">
      <alignment horizontal="center" vertical="center" wrapText="1"/>
    </xf>
    <xf numFmtId="0" fontId="5" fillId="16" borderId="0" xfId="0" applyFont="1" applyFill="1" applyAlignment="1">
      <alignment horizontal="center" vertical="center"/>
    </xf>
  </cellXfs>
  <cellStyles count="5">
    <cellStyle name="Hypertextový odkaz" xfId="1" builtinId="8"/>
    <cellStyle name="Normální" xfId="0" builtinId="0"/>
    <cellStyle name="Normální 2" xfId="2" xr:uid="{695EEDE6-5A6C-4D97-AD00-CC85B498E0F8}"/>
    <cellStyle name="Normální 2 2" xfId="3" xr:uid="{127CB1E5-331D-4833-AF1B-3D5AE7C187C1}"/>
    <cellStyle name="Procenta 2" xfId="4" xr:uid="{8F2CA691-3848-4A38-804D-54D3B8305A18}"/>
  </cellStyles>
  <dxfs count="1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_-* #,##0.00\ [$Kč-405]_-;\-* #,##0.00\ [$Kč-405]_-;_-* &quot;-&quot;??\ [$Kč-405]_-;_-@_-"/>
    </dxf>
    <dxf>
      <numFmt numFmtId="164" formatCode="_-* #,##0.00\ [$Kč-405]_-;\-* #,##0.00\ [$Kč-405]_-;_-* &quot;-&quot;??\ [$Kč-405]_-;_-@_-"/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numFmt numFmtId="19" formatCode="dd/mm/yyyy"/>
    </dxf>
    <dxf>
      <numFmt numFmtId="19" formatCode="dd/mm/yyyy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3"/>
      <tableStyleElement type="headerRow" dxfId="12"/>
    </tableStyle>
  </tableStyles>
  <colors>
    <mruColors>
      <color rgb="FFFFFF99"/>
      <color rgb="FF003300"/>
      <color rgb="FF33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_Milan\Documents\_&#352;KOLA_2011_12%20-%20KURZY\CR,%20SLD%20-%20ZS%20-%20Spole&#269;n&#225;%20cvi&#269;en&#237;\INF_Cv_8_Excel_III\Vzorce%20a%20funk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:\Users\_Milan\Documents\_&#352;KOLA_2011_12%20-%20KURZY\CR,%20SLD%20-%20ZS%20-%20Spole&#269;n&#225;%20cvi&#269;en&#237;\INF_Cv_8_Excel_III\Vzorce%20a%20funk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okr.nahoru (2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  <sheetName val="KDYŽ_zadání"/>
      <sheetName val="KDYŽ_řešení"/>
      <sheetName val="Součty"/>
      <sheetName val="Zaokrouhlit"/>
      <sheetName val="Zaokr_přímé"/>
      <sheetName val="Zaokr.nahoru"/>
      <sheetName val="Zaokr.nahoru (2)"/>
      <sheetName val="Power"/>
      <sheetName val="GPNC"/>
      <sheetName val="Předpovědi"/>
      <sheetName val="S-V_Vyhledat"/>
      <sheetName val="S-V_Vyhledat 2"/>
      <sheetName val="SUBTOTAL"/>
      <sheetName val="SUMIF(FS)"/>
      <sheetName val="Anuita"/>
      <sheetName val="Lis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E5">
            <v>50</v>
          </cell>
          <cell r="F5">
            <v>6</v>
          </cell>
        </row>
        <row r="6">
          <cell r="E6">
            <v>50</v>
          </cell>
          <cell r="F6">
            <v>8</v>
          </cell>
        </row>
        <row r="7">
          <cell r="E7">
            <v>50</v>
          </cell>
          <cell r="F7">
            <v>2</v>
          </cell>
        </row>
        <row r="8">
          <cell r="E8">
            <v>50</v>
          </cell>
          <cell r="F8">
            <v>12</v>
          </cell>
        </row>
        <row r="9">
          <cell r="E9">
            <v>50</v>
          </cell>
          <cell r="F9">
            <v>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10A7CEA-CAF7-4C35-9736-D41FA65047B0}" name="Tabulka16" displayName="Tabulka16" ref="A1:J24" totalsRowShown="0" headerRowDxfId="11" headerRowCellStyle="Normální 2 2">
  <autoFilter ref="A1:J24" xr:uid="{C422BDED-D87D-4523-9D3E-7D2D1EBABD5A}"/>
  <tableColumns count="10">
    <tableColumn id="1" xr3:uid="{4A07706B-67F5-40BD-93EE-20CBC5C4C3AE}" name="Jméno" dataCellStyle="Normální 2 2"/>
    <tableColumn id="2" xr3:uid="{02547576-013A-49C2-927F-E87B64B6C52E}" name="Datum narození" dataDxfId="10" dataCellStyle="Normální 2 2"/>
    <tableColumn id="3" xr3:uid="{0D6B120A-5B1B-40EF-B403-834FC20F9DB3}" name="Město" dataDxfId="9" dataCellStyle="Normální 2 2"/>
    <tableColumn id="4" xr3:uid="{3067255D-AB5B-44FB-960E-47622781425E}" name="Den v týdnu" dataDxfId="8" dataCellStyle="Normální 2 2"/>
    <tableColumn id="5" xr3:uid="{0AFA3066-979C-4E74-8D68-2B0A14AB3C22}" name="Měsíc" dataDxfId="7" dataCellStyle="Normální 2 2"/>
    <tableColumn id="6" xr3:uid="{DF5432E4-D2DF-4DE8-8081-092F81BBE15A}" name="Rok narození" dataCellStyle="Normální 2 2"/>
    <tableColumn id="7" xr3:uid="{3FCB636D-4E6B-4BA8-B8BA-C8F609A3BE5A}" name="Věk" dataCellStyle="Normální 2 2"/>
    <tableColumn id="8" xr3:uid="{58BB1751-B4BB-4B80-9754-C7A4E3D4268C}" name="Výplata" dataDxfId="6" dataCellStyle="Normální 2 2"/>
    <tableColumn id="9" xr3:uid="{86969320-841C-4A23-AAB7-B7ABE29013DC}" name="Osobní ohodnocení" dataDxfId="5" dataCellStyle="Normální 2 2"/>
    <tableColumn id="10" xr3:uid="{CA0F4B39-5AED-4482-BA8A-7BDE370739EF}" name="Celková výplata" dataDxfId="4" dataCellStyle="Normální 2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23:C31" totalsRowShown="0" headerRowDxfId="3">
  <autoFilter ref="B23:C31" xr:uid="{00000000-0009-0000-0100-000001000000}"/>
  <tableColumns count="2">
    <tableColumn id="1" xr3:uid="{00000000-0010-0000-0000-000001000000}" name="Id"/>
    <tableColumn id="2" xr3:uid="{00000000-0010-0000-0000-000002000000}" name="Město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ka2" displayName="Tabulka2" ref="E23:F29" totalsRowShown="0" headerRowDxfId="2">
  <autoFilter ref="E23:F29" xr:uid="{00000000-0009-0000-0100-000002000000}"/>
  <tableColumns count="2">
    <tableColumn id="1" xr3:uid="{00000000-0010-0000-0100-000001000000}" name="Id">
      <calculatedColumnFormula>LEFT(F24,1)</calculatedColumnFormula>
    </tableColumn>
    <tableColumn id="2" xr3:uid="{00000000-0010-0000-0100-000002000000}" name="Skupin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ka3" displayName="Tabulka3" ref="H23:I31" totalsRowShown="0" headerRowDxfId="1">
  <autoFilter ref="H23:I31" xr:uid="{00000000-0009-0000-0100-000003000000}"/>
  <tableColumns count="2">
    <tableColumn id="1" xr3:uid="{00000000-0010-0000-0200-000001000000}" name="Id"/>
    <tableColumn id="2" xr3:uid="{00000000-0010-0000-0200-000002000000}" name="Prodejce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ulka4" displayName="Tabulka4" ref="K23:M44" totalsRowShown="0" headerRowDxfId="0">
  <autoFilter ref="K23:M44" xr:uid="{00000000-0009-0000-0100-000004000000}"/>
  <tableColumns count="3">
    <tableColumn id="1" xr3:uid="{00000000-0010-0000-0300-000001000000}" name="ID"/>
    <tableColumn id="2" xr3:uid="{00000000-0010-0000-0300-000002000000}" name="Produkt "/>
    <tableColumn id="3" xr3:uid="{00000000-0010-0000-0300-000003000000}" name="Cena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aknaexcel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nic.example.com/neumime" TargetMode="External"/><Relationship Id="rId7" Type="http://schemas.openxmlformats.org/officeDocument/2006/relationships/hyperlink" Target="https://muni.cz/" TargetMode="External"/><Relationship Id="rId2" Type="http://schemas.openxmlformats.org/officeDocument/2006/relationships/hyperlink" Target="http://www.1.cz/ESF" TargetMode="External"/><Relationship Id="rId1" Type="http://schemas.openxmlformats.org/officeDocument/2006/relationships/hyperlink" Target="http://nic.example.com/neumime" TargetMode="External"/><Relationship Id="rId6" Type="http://schemas.openxmlformats.org/officeDocument/2006/relationships/hyperlink" Target="http://nic.example.com/neumime" TargetMode="External"/><Relationship Id="rId5" Type="http://schemas.openxmlformats.org/officeDocument/2006/relationships/hyperlink" Target="http://nic.example.com/neumime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nic.example.com/neumime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N20"/>
  <sheetViews>
    <sheetView showGridLines="0" tabSelected="1" zoomScale="110" zoomScaleNormal="110" workbookViewId="0">
      <selection activeCell="A3" sqref="A3"/>
    </sheetView>
  </sheetViews>
  <sheetFormatPr defaultRowHeight="12.75" x14ac:dyDescent="0.2"/>
  <cols>
    <col min="4" max="4" width="25.42578125" customWidth="1"/>
    <col min="11" max="11" width="15.7109375" customWidth="1"/>
    <col min="14" max="14" width="19" customWidth="1"/>
  </cols>
  <sheetData>
    <row r="1" spans="1:14" ht="51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14" ht="45" customHeight="1" x14ac:dyDescent="0.2">
      <c r="A2" s="92" t="s">
        <v>284</v>
      </c>
      <c r="B2" s="92"/>
      <c r="C2" s="92"/>
      <c r="D2" s="92"/>
      <c r="E2" s="92"/>
      <c r="F2" s="92"/>
      <c r="G2" s="92"/>
      <c r="H2" s="92"/>
      <c r="I2" s="92"/>
      <c r="N2" s="69"/>
    </row>
    <row r="3" spans="1:14" x14ac:dyDescent="0.2">
      <c r="K3" s="85" t="s">
        <v>228</v>
      </c>
      <c r="L3" s="85">
        <f>'Fc Textové (7)'!L1</f>
        <v>7</v>
      </c>
    </row>
    <row r="4" spans="1:14" ht="12.75" customHeight="1" x14ac:dyDescent="0.2">
      <c r="D4" s="39"/>
      <c r="K4" s="85" t="s">
        <v>229</v>
      </c>
      <c r="L4" s="85">
        <f>'Vypocty (14)'!N1</f>
        <v>14</v>
      </c>
    </row>
    <row r="5" spans="1:14" ht="15.75" customHeight="1" x14ac:dyDescent="0.2">
      <c r="C5" s="33" t="s">
        <v>281</v>
      </c>
      <c r="D5" s="33">
        <v>30</v>
      </c>
      <c r="K5" s="85" t="s">
        <v>145</v>
      </c>
      <c r="L5" s="85">
        <f>'Vyhledavaci (6)'!S1</f>
        <v>6</v>
      </c>
    </row>
    <row r="6" spans="1:14" ht="15.75" customHeight="1" x14ac:dyDescent="0.2">
      <c r="C6" s="33" t="s">
        <v>278</v>
      </c>
      <c r="D6" s="39"/>
      <c r="K6" s="85" t="s">
        <v>118</v>
      </c>
      <c r="L6" s="85">
        <f>'Obraty(17)'!L1</f>
        <v>17</v>
      </c>
    </row>
    <row r="7" spans="1:14" x14ac:dyDescent="0.2">
      <c r="K7" s="85" t="s">
        <v>279</v>
      </c>
      <c r="L7" s="85">
        <f>'KT (6)'!F1</f>
        <v>6</v>
      </c>
    </row>
    <row r="8" spans="1:14" ht="7.5" customHeight="1" x14ac:dyDescent="0.2">
      <c r="B8" s="1"/>
      <c r="C8" s="2"/>
      <c r="D8" s="2"/>
      <c r="E8" s="2"/>
      <c r="F8" s="2"/>
      <c r="G8" s="2"/>
      <c r="H8" s="3"/>
      <c r="K8" s="85"/>
      <c r="L8" s="85"/>
    </row>
    <row r="9" spans="1:14" ht="33.75" customHeight="1" x14ac:dyDescent="0.2">
      <c r="B9" s="93" t="s">
        <v>1</v>
      </c>
      <c r="C9" s="94"/>
      <c r="D9" s="94"/>
      <c r="E9" s="94"/>
      <c r="F9" s="94"/>
      <c r="G9" s="94"/>
      <c r="H9" s="95"/>
      <c r="K9" s="33" t="s">
        <v>125</v>
      </c>
      <c r="L9" s="33">
        <f>SUM(L3:L7)/50*30</f>
        <v>30</v>
      </c>
    </row>
    <row r="10" spans="1:14" ht="18.75" customHeight="1" x14ac:dyDescent="0.2">
      <c r="B10" s="96" t="s">
        <v>3</v>
      </c>
      <c r="C10" s="97"/>
      <c r="D10" s="97"/>
      <c r="E10" s="97"/>
      <c r="F10" s="97"/>
      <c r="G10" s="97"/>
      <c r="H10" s="98"/>
    </row>
    <row r="11" spans="1:14" ht="6.75" customHeight="1" x14ac:dyDescent="0.2">
      <c r="B11" s="4"/>
      <c r="C11" s="5"/>
      <c r="D11" s="5"/>
      <c r="E11" s="5"/>
      <c r="F11" s="5"/>
      <c r="G11" s="5"/>
      <c r="H11" s="6"/>
    </row>
    <row r="14" spans="1:14" ht="20.25" customHeight="1" x14ac:dyDescent="0.2">
      <c r="B14" t="s">
        <v>129</v>
      </c>
      <c r="D14" s="76"/>
    </row>
    <row r="15" spans="1:14" ht="20.25" customHeight="1" x14ac:dyDescent="0.2">
      <c r="B15" t="s">
        <v>130</v>
      </c>
      <c r="D15" s="76"/>
    </row>
    <row r="17" spans="1:9" x14ac:dyDescent="0.2">
      <c r="G17" s="90" t="s">
        <v>2</v>
      </c>
      <c r="H17" s="90"/>
      <c r="I17" s="90"/>
    </row>
    <row r="18" spans="1:9" ht="8.25" customHeight="1" x14ac:dyDescent="0.2">
      <c r="G18" s="90"/>
      <c r="H18" s="90"/>
      <c r="I18" s="90"/>
    </row>
    <row r="19" spans="1:9" ht="8.25" customHeight="1" x14ac:dyDescent="0.2">
      <c r="B19" s="8"/>
      <c r="C19" s="8"/>
      <c r="D19" s="8"/>
      <c r="E19" s="8"/>
      <c r="F19" s="8"/>
      <c r="G19" s="90"/>
      <c r="H19" s="90"/>
      <c r="I19" s="90"/>
    </row>
    <row r="20" spans="1:9" ht="4.5" customHeight="1" x14ac:dyDescent="0.2">
      <c r="A20" s="7"/>
      <c r="B20" s="7"/>
      <c r="C20" s="7"/>
      <c r="D20" s="7"/>
      <c r="E20" s="7"/>
      <c r="F20" s="7"/>
      <c r="G20" s="7"/>
      <c r="H20" s="7"/>
      <c r="I20" s="7"/>
    </row>
  </sheetData>
  <mergeCells count="5">
    <mergeCell ref="G17:I19"/>
    <mergeCell ref="A1:I1"/>
    <mergeCell ref="A2:I2"/>
    <mergeCell ref="B9:H9"/>
    <mergeCell ref="B10:H10"/>
  </mergeCells>
  <hyperlinks>
    <hyperlink ref="G17" r:id="rId1" xr:uid="{00000000-0004-0000-0000-000000000000}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AD3BA-6311-4C46-9BD7-B1227217950A}">
  <dimension ref="A1:T41"/>
  <sheetViews>
    <sheetView workbookViewId="0">
      <selection activeCell="T2" sqref="T2"/>
    </sheetView>
  </sheetViews>
  <sheetFormatPr defaultRowHeight="12.75" x14ac:dyDescent="0.2"/>
  <cols>
    <col min="2" max="2" width="23.140625" customWidth="1"/>
    <col min="11" max="11" width="19.85546875" customWidth="1"/>
  </cols>
  <sheetData>
    <row r="1" spans="1:20" ht="35.25" customHeight="1" x14ac:dyDescent="0.2">
      <c r="A1" s="104" t="s">
        <v>131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R1" t="s">
        <v>248</v>
      </c>
      <c r="S1">
        <f>SUM(S20:S30)</f>
        <v>6</v>
      </c>
      <c r="T1">
        <f>S1*0.6</f>
        <v>3.5999999999999996</v>
      </c>
    </row>
    <row r="2" spans="1:20" x14ac:dyDescent="0.2">
      <c r="A2" s="105" t="s">
        <v>132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6" spans="1:20" x14ac:dyDescent="0.2">
      <c r="B6" s="107" t="s">
        <v>167</v>
      </c>
      <c r="C6" s="107"/>
      <c r="D6" s="107"/>
      <c r="E6" s="107"/>
      <c r="F6" s="107"/>
      <c r="G6" s="107"/>
      <c r="K6" s="107" t="s">
        <v>169</v>
      </c>
      <c r="L6" s="107"/>
      <c r="M6" s="107"/>
      <c r="N6" s="107"/>
      <c r="O6" s="107"/>
      <c r="P6" s="107"/>
    </row>
    <row r="7" spans="1:20" ht="29.25" customHeight="1" x14ac:dyDescent="0.2">
      <c r="B7" s="77" t="s">
        <v>144</v>
      </c>
      <c r="C7" s="78" t="s">
        <v>133</v>
      </c>
      <c r="D7" s="78" t="s">
        <v>134</v>
      </c>
      <c r="E7" s="78" t="s">
        <v>135</v>
      </c>
      <c r="F7" s="78" t="s">
        <v>136</v>
      </c>
      <c r="G7" s="78" t="s">
        <v>137</v>
      </c>
      <c r="K7" s="44" t="s">
        <v>144</v>
      </c>
      <c r="L7" s="43" t="s">
        <v>133</v>
      </c>
      <c r="M7" s="43" t="s">
        <v>134</v>
      </c>
      <c r="N7" s="43" t="s">
        <v>135</v>
      </c>
      <c r="O7" s="43" t="s">
        <v>136</v>
      </c>
      <c r="P7" s="43" t="s">
        <v>137</v>
      </c>
    </row>
    <row r="8" spans="1:20" x14ac:dyDescent="0.2">
      <c r="A8" s="10"/>
      <c r="B8" s="79" t="s">
        <v>81</v>
      </c>
      <c r="C8" s="9">
        <v>55</v>
      </c>
      <c r="D8" s="9">
        <f>C8+6</f>
        <v>61</v>
      </c>
      <c r="E8" s="9">
        <f t="shared" ref="E8:F8" si="0">D8+6</f>
        <v>67</v>
      </c>
      <c r="F8" s="9">
        <f t="shared" si="0"/>
        <v>73</v>
      </c>
      <c r="G8" s="9">
        <f>F8+1</f>
        <v>74</v>
      </c>
      <c r="K8" s="40" t="s">
        <v>81</v>
      </c>
      <c r="L8" s="9">
        <v>55</v>
      </c>
      <c r="M8" s="9">
        <f>L8+6</f>
        <v>61</v>
      </c>
      <c r="N8" s="9">
        <f t="shared" ref="N8:N12" si="1">M8+6</f>
        <v>67</v>
      </c>
      <c r="O8" s="9">
        <f t="shared" ref="O8:O12" si="2">N8+6</f>
        <v>73</v>
      </c>
      <c r="P8" s="9">
        <f>O8+1</f>
        <v>74</v>
      </c>
    </row>
    <row r="9" spans="1:20" x14ac:dyDescent="0.2">
      <c r="A9" s="10"/>
      <c r="B9" s="79" t="s">
        <v>138</v>
      </c>
      <c r="C9" s="9">
        <f>C8+4</f>
        <v>59</v>
      </c>
      <c r="D9" s="9">
        <f t="shared" ref="D9:F12" si="3">C9+6</f>
        <v>65</v>
      </c>
      <c r="E9" s="9">
        <f t="shared" si="3"/>
        <v>71</v>
      </c>
      <c r="F9" s="9">
        <f t="shared" si="3"/>
        <v>77</v>
      </c>
      <c r="G9" s="9">
        <f t="shared" ref="G9:G12" si="4">F9+1</f>
        <v>78</v>
      </c>
      <c r="K9" s="40" t="s">
        <v>138</v>
      </c>
      <c r="L9" s="9">
        <f>L8+4</f>
        <v>59</v>
      </c>
      <c r="M9" s="9">
        <f t="shared" ref="M9:M12" si="5">L9+6</f>
        <v>65</v>
      </c>
      <c r="N9" s="9">
        <f t="shared" si="1"/>
        <v>71</v>
      </c>
      <c r="O9" s="9">
        <f t="shared" si="2"/>
        <v>77</v>
      </c>
      <c r="P9" s="9">
        <f t="shared" ref="P9:P12" si="6">O9+1</f>
        <v>78</v>
      </c>
    </row>
    <row r="10" spans="1:20" x14ac:dyDescent="0.2">
      <c r="A10" s="10"/>
      <c r="B10" s="79" t="s">
        <v>139</v>
      </c>
      <c r="C10" s="9">
        <f t="shared" ref="C10:C12" si="7">C9+4</f>
        <v>63</v>
      </c>
      <c r="D10" s="9">
        <f t="shared" si="3"/>
        <v>69</v>
      </c>
      <c r="E10" s="9">
        <f t="shared" si="3"/>
        <v>75</v>
      </c>
      <c r="F10" s="9">
        <f t="shared" si="3"/>
        <v>81</v>
      </c>
      <c r="G10" s="9">
        <f t="shared" si="4"/>
        <v>82</v>
      </c>
      <c r="K10" s="40" t="s">
        <v>139</v>
      </c>
      <c r="L10" s="9">
        <f t="shared" ref="L10:L12" si="8">L9+4</f>
        <v>63</v>
      </c>
      <c r="M10" s="9">
        <f t="shared" si="5"/>
        <v>69</v>
      </c>
      <c r="N10" s="9">
        <f t="shared" si="1"/>
        <v>75</v>
      </c>
      <c r="O10" s="9">
        <f t="shared" si="2"/>
        <v>81</v>
      </c>
      <c r="P10" s="9">
        <f t="shared" si="6"/>
        <v>82</v>
      </c>
    </row>
    <row r="11" spans="1:20" x14ac:dyDescent="0.2">
      <c r="A11" s="10"/>
      <c r="B11" s="79" t="s">
        <v>140</v>
      </c>
      <c r="C11" s="9">
        <f t="shared" si="7"/>
        <v>67</v>
      </c>
      <c r="D11" s="9">
        <f t="shared" si="3"/>
        <v>73</v>
      </c>
      <c r="E11" s="9">
        <f t="shared" si="3"/>
        <v>79</v>
      </c>
      <c r="F11" s="9">
        <f t="shared" si="3"/>
        <v>85</v>
      </c>
      <c r="G11" s="9">
        <f t="shared" si="4"/>
        <v>86</v>
      </c>
      <c r="K11" s="40" t="s">
        <v>140</v>
      </c>
      <c r="L11" s="9">
        <f t="shared" si="8"/>
        <v>67</v>
      </c>
      <c r="M11" s="9">
        <f t="shared" si="5"/>
        <v>73</v>
      </c>
      <c r="N11" s="9">
        <f t="shared" si="1"/>
        <v>79</v>
      </c>
      <c r="O11" s="9">
        <f t="shared" si="2"/>
        <v>85</v>
      </c>
      <c r="P11" s="9">
        <f t="shared" si="6"/>
        <v>86</v>
      </c>
    </row>
    <row r="12" spans="1:20" x14ac:dyDescent="0.2">
      <c r="A12" s="10"/>
      <c r="B12" s="79" t="s">
        <v>141</v>
      </c>
      <c r="C12" s="9">
        <f t="shared" si="7"/>
        <v>71</v>
      </c>
      <c r="D12" s="9">
        <f t="shared" si="3"/>
        <v>77</v>
      </c>
      <c r="E12" s="9">
        <f t="shared" si="3"/>
        <v>83</v>
      </c>
      <c r="F12" s="9">
        <f t="shared" si="3"/>
        <v>89</v>
      </c>
      <c r="G12" s="9">
        <f t="shared" si="4"/>
        <v>90</v>
      </c>
      <c r="K12" s="40" t="s">
        <v>141</v>
      </c>
      <c r="L12" s="9">
        <f t="shared" si="8"/>
        <v>71</v>
      </c>
      <c r="M12" s="9">
        <f t="shared" si="5"/>
        <v>77</v>
      </c>
      <c r="N12" s="9">
        <f t="shared" si="1"/>
        <v>83</v>
      </c>
      <c r="O12" s="9">
        <f t="shared" si="2"/>
        <v>89</v>
      </c>
      <c r="P12" s="9">
        <f t="shared" si="6"/>
        <v>90</v>
      </c>
    </row>
    <row r="16" spans="1:20" ht="15" x14ac:dyDescent="0.25">
      <c r="B16" s="41" t="s">
        <v>166</v>
      </c>
    </row>
    <row r="17" spans="2:19" ht="17.25" customHeight="1" x14ac:dyDescent="0.2">
      <c r="B17" s="38" t="s">
        <v>240</v>
      </c>
    </row>
    <row r="19" spans="2:19" ht="15" x14ac:dyDescent="0.25">
      <c r="B19" s="42" t="s">
        <v>142</v>
      </c>
      <c r="C19" s="42" t="s">
        <v>143</v>
      </c>
      <c r="D19" s="42" t="s">
        <v>50</v>
      </c>
    </row>
    <row r="20" spans="2:19" x14ac:dyDescent="0.2">
      <c r="B20" s="9" t="s">
        <v>81</v>
      </c>
      <c r="C20" s="9" t="s">
        <v>133</v>
      </c>
      <c r="D20" s="9"/>
      <c r="S20">
        <v>2</v>
      </c>
    </row>
    <row r="21" spans="2:19" x14ac:dyDescent="0.2">
      <c r="B21" s="9" t="s">
        <v>138</v>
      </c>
      <c r="C21" s="9" t="s">
        <v>134</v>
      </c>
      <c r="D21" s="9"/>
    </row>
    <row r="22" spans="2:19" x14ac:dyDescent="0.2">
      <c r="B22" s="9" t="s">
        <v>139</v>
      </c>
      <c r="C22" s="9" t="s">
        <v>135</v>
      </c>
      <c r="D22" s="9"/>
    </row>
    <row r="23" spans="2:19" x14ac:dyDescent="0.2">
      <c r="B23" s="9" t="s">
        <v>140</v>
      </c>
      <c r="C23" s="9" t="s">
        <v>136</v>
      </c>
      <c r="D23" s="9"/>
    </row>
    <row r="24" spans="2:19" x14ac:dyDescent="0.2">
      <c r="B24" s="9" t="s">
        <v>141</v>
      </c>
      <c r="C24" s="9" t="s">
        <v>137</v>
      </c>
      <c r="D24" s="9"/>
    </row>
    <row r="25" spans="2:19" x14ac:dyDescent="0.2">
      <c r="B25" s="9" t="s">
        <v>138</v>
      </c>
      <c r="C25" s="9" t="s">
        <v>134</v>
      </c>
      <c r="D25" s="9"/>
    </row>
    <row r="26" spans="2:19" x14ac:dyDescent="0.2">
      <c r="B26" s="9" t="s">
        <v>139</v>
      </c>
      <c r="C26" s="9" t="s">
        <v>135</v>
      </c>
      <c r="D26" s="9"/>
    </row>
    <row r="29" spans="2:19" ht="15" x14ac:dyDescent="0.25">
      <c r="B29" s="41" t="s">
        <v>170</v>
      </c>
    </row>
    <row r="30" spans="2:19" x14ac:dyDescent="0.2">
      <c r="B30" t="s">
        <v>241</v>
      </c>
      <c r="S30">
        <v>4</v>
      </c>
    </row>
    <row r="32" spans="2:19" ht="15" x14ac:dyDescent="0.25">
      <c r="B32" s="42" t="s">
        <v>168</v>
      </c>
      <c r="C32" s="42" t="s">
        <v>142</v>
      </c>
      <c r="D32" s="42" t="s">
        <v>143</v>
      </c>
      <c r="E32" s="42" t="s">
        <v>50</v>
      </c>
    </row>
    <row r="33" spans="2:5" x14ac:dyDescent="0.2">
      <c r="B33" s="72" t="s">
        <v>167</v>
      </c>
      <c r="C33" s="9" t="s">
        <v>81</v>
      </c>
      <c r="D33" s="9" t="s">
        <v>133</v>
      </c>
      <c r="E33" s="9"/>
    </row>
    <row r="34" spans="2:5" x14ac:dyDescent="0.2">
      <c r="B34" s="9" t="s">
        <v>169</v>
      </c>
      <c r="C34" s="9" t="s">
        <v>81</v>
      </c>
      <c r="D34" s="9" t="s">
        <v>133</v>
      </c>
      <c r="E34" s="9"/>
    </row>
    <row r="35" spans="2:5" x14ac:dyDescent="0.2">
      <c r="B35" s="72" t="s">
        <v>167</v>
      </c>
      <c r="C35" s="9" t="s">
        <v>138</v>
      </c>
      <c r="D35" s="9" t="s">
        <v>134</v>
      </c>
      <c r="E35" s="9"/>
    </row>
    <row r="36" spans="2:5" x14ac:dyDescent="0.2">
      <c r="B36" s="9" t="s">
        <v>169</v>
      </c>
      <c r="C36" s="9" t="s">
        <v>139</v>
      </c>
      <c r="D36" s="9" t="s">
        <v>135</v>
      </c>
      <c r="E36" s="9"/>
    </row>
    <row r="37" spans="2:5" x14ac:dyDescent="0.2">
      <c r="B37" s="75" t="s">
        <v>243</v>
      </c>
      <c r="C37" s="75" t="s">
        <v>244</v>
      </c>
      <c r="D37" s="9" t="s">
        <v>135</v>
      </c>
      <c r="E37" s="9"/>
    </row>
    <row r="38" spans="2:5" x14ac:dyDescent="0.2">
      <c r="B38" s="74"/>
      <c r="C38" s="74"/>
      <c r="D38" s="74"/>
      <c r="E38" s="74"/>
    </row>
    <row r="40" spans="2:5" x14ac:dyDescent="0.2">
      <c r="B40" t="s">
        <v>245</v>
      </c>
    </row>
    <row r="41" spans="2:5" x14ac:dyDescent="0.2">
      <c r="B41" t="s">
        <v>234</v>
      </c>
    </row>
  </sheetData>
  <mergeCells count="4">
    <mergeCell ref="A1:K1"/>
    <mergeCell ref="A2:K2"/>
    <mergeCell ref="B6:G6"/>
    <mergeCell ref="K6:P6"/>
  </mergeCells>
  <hyperlinks>
    <hyperlink ref="A2" r:id="rId1" xr:uid="{0448B050-1B80-49CE-9E67-5845C5C0BE7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42560-EB12-4282-A449-88C17FB43A42}">
  <dimension ref="A1:P37"/>
  <sheetViews>
    <sheetView zoomScale="90" zoomScaleNormal="90" workbookViewId="0">
      <selection activeCell="O17" sqref="O17"/>
    </sheetView>
  </sheetViews>
  <sheetFormatPr defaultColWidth="10.140625" defaultRowHeight="15" x14ac:dyDescent="0.25"/>
  <cols>
    <col min="1" max="1" width="10.7109375" style="57" bestFit="1" customWidth="1"/>
    <col min="2" max="2" width="20.7109375" style="57" customWidth="1"/>
    <col min="3" max="3" width="15" style="57" customWidth="1"/>
    <col min="4" max="4" width="13.28515625" style="57" customWidth="1"/>
    <col min="5" max="5" width="15" style="57" customWidth="1"/>
    <col min="6" max="6" width="14.28515625" style="57" customWidth="1"/>
    <col min="7" max="7" width="12.42578125" style="57" customWidth="1"/>
    <col min="8" max="8" width="17.140625" style="58" bestFit="1" customWidth="1"/>
    <col min="9" max="9" width="20" style="57" customWidth="1"/>
    <col min="10" max="10" width="29.42578125" style="57" customWidth="1"/>
    <col min="11" max="11" width="7.28515625" style="57" customWidth="1"/>
    <col min="12" max="12" width="38.42578125" style="57" customWidth="1"/>
    <col min="13" max="13" width="15.85546875" style="57" customWidth="1"/>
    <col min="14" max="16384" width="10.140625" style="57"/>
  </cols>
  <sheetData>
    <row r="1" spans="1:16" ht="33.950000000000003" customHeight="1" x14ac:dyDescent="0.25">
      <c r="A1" s="70" t="s">
        <v>220</v>
      </c>
      <c r="B1" s="70" t="s">
        <v>219</v>
      </c>
      <c r="C1" s="70" t="s">
        <v>46</v>
      </c>
      <c r="D1" s="70" t="s">
        <v>218</v>
      </c>
      <c r="E1" s="70" t="s">
        <v>86</v>
      </c>
      <c r="F1" s="70" t="s">
        <v>217</v>
      </c>
      <c r="G1" s="70" t="s">
        <v>216</v>
      </c>
      <c r="H1" s="71" t="s">
        <v>215</v>
      </c>
      <c r="I1" s="70" t="s">
        <v>214</v>
      </c>
      <c r="J1" s="70" t="s">
        <v>213</v>
      </c>
      <c r="N1" s="57">
        <f>SUM(N13:N23)</f>
        <v>14</v>
      </c>
      <c r="O1" s="87" t="s">
        <v>280</v>
      </c>
      <c r="P1" s="88">
        <f>N1*0.6</f>
        <v>8.4</v>
      </c>
    </row>
    <row r="2" spans="1:16" x14ac:dyDescent="0.25">
      <c r="A2" s="62" t="s">
        <v>212</v>
      </c>
      <c r="B2" s="59">
        <v>33380</v>
      </c>
      <c r="C2" s="59" t="s">
        <v>175</v>
      </c>
      <c r="D2" s="58"/>
      <c r="E2" s="58"/>
      <c r="H2" s="58">
        <v>25000</v>
      </c>
      <c r="I2" s="61"/>
      <c r="J2" s="60"/>
    </row>
    <row r="3" spans="1:16" x14ac:dyDescent="0.25">
      <c r="A3" s="62" t="s">
        <v>211</v>
      </c>
      <c r="B3" s="59">
        <v>33336</v>
      </c>
      <c r="C3" s="59" t="s">
        <v>177</v>
      </c>
      <c r="D3" s="58"/>
      <c r="E3" s="58"/>
      <c r="H3" s="58">
        <v>25500</v>
      </c>
      <c r="I3" s="61"/>
      <c r="J3" s="60"/>
    </row>
    <row r="4" spans="1:16" x14ac:dyDescent="0.25">
      <c r="A4" s="62" t="s">
        <v>210</v>
      </c>
      <c r="B4" s="59">
        <v>33376</v>
      </c>
      <c r="C4" s="59" t="s">
        <v>209</v>
      </c>
      <c r="D4" s="58"/>
      <c r="E4" s="58"/>
      <c r="H4" s="58">
        <v>26000</v>
      </c>
      <c r="I4" s="61"/>
      <c r="J4" s="60"/>
      <c r="P4" s="66"/>
    </row>
    <row r="5" spans="1:16" x14ac:dyDescent="0.25">
      <c r="A5" s="62" t="s">
        <v>208</v>
      </c>
      <c r="B5" s="59">
        <v>36354</v>
      </c>
      <c r="C5" s="59"/>
      <c r="D5" s="58"/>
      <c r="E5" s="58"/>
      <c r="H5" s="58">
        <v>26500</v>
      </c>
      <c r="I5" s="61"/>
      <c r="J5" s="60"/>
      <c r="L5" s="63" t="s">
        <v>207</v>
      </c>
      <c r="M5" s="65">
        <v>0.1</v>
      </c>
    </row>
    <row r="6" spans="1:16" x14ac:dyDescent="0.25">
      <c r="A6" s="62" t="s">
        <v>206</v>
      </c>
      <c r="B6" s="59">
        <v>35167</v>
      </c>
      <c r="C6" s="59" t="s">
        <v>194</v>
      </c>
      <c r="D6" s="58"/>
      <c r="E6" s="58"/>
      <c r="H6" s="58">
        <v>27000</v>
      </c>
      <c r="I6" s="61"/>
      <c r="J6" s="60"/>
    </row>
    <row r="7" spans="1:16" x14ac:dyDescent="0.25">
      <c r="A7" s="62" t="s">
        <v>205</v>
      </c>
      <c r="B7" s="59">
        <v>34390</v>
      </c>
      <c r="C7" s="59" t="s">
        <v>185</v>
      </c>
      <c r="D7" s="58"/>
      <c r="E7" s="58"/>
      <c r="H7" s="58">
        <v>27500</v>
      </c>
      <c r="I7" s="61"/>
      <c r="J7" s="60"/>
      <c r="L7" s="63" t="s">
        <v>204</v>
      </c>
      <c r="M7" s="64"/>
    </row>
    <row r="8" spans="1:16" x14ac:dyDescent="0.25">
      <c r="A8" s="62" t="s">
        <v>203</v>
      </c>
      <c r="B8" s="59">
        <v>34598</v>
      </c>
      <c r="D8" s="58"/>
      <c r="E8" s="58"/>
      <c r="H8" s="58">
        <v>28000</v>
      </c>
      <c r="I8" s="61"/>
      <c r="J8" s="60"/>
      <c r="L8" s="63" t="s">
        <v>202</v>
      </c>
      <c r="M8" s="63"/>
    </row>
    <row r="9" spans="1:16" x14ac:dyDescent="0.25">
      <c r="A9" s="62" t="s">
        <v>201</v>
      </c>
      <c r="B9" s="59">
        <v>36033</v>
      </c>
      <c r="C9" s="59" t="s">
        <v>173</v>
      </c>
      <c r="D9" s="58"/>
      <c r="E9" s="58"/>
      <c r="H9" s="58">
        <v>28500</v>
      </c>
      <c r="I9" s="61"/>
      <c r="J9" s="60"/>
      <c r="L9" s="63" t="s">
        <v>200</v>
      </c>
      <c r="M9" s="63"/>
    </row>
    <row r="10" spans="1:16" x14ac:dyDescent="0.25">
      <c r="A10" s="62" t="s">
        <v>199</v>
      </c>
      <c r="B10" s="59">
        <v>33817</v>
      </c>
      <c r="C10" s="59" t="s">
        <v>171</v>
      </c>
      <c r="D10" s="58"/>
      <c r="E10" s="58"/>
      <c r="H10" s="58">
        <v>29000</v>
      </c>
      <c r="I10" s="61"/>
      <c r="J10" s="60"/>
      <c r="L10" s="63" t="s">
        <v>198</v>
      </c>
      <c r="M10" s="63"/>
    </row>
    <row r="11" spans="1:16" x14ac:dyDescent="0.25">
      <c r="A11" s="62" t="s">
        <v>197</v>
      </c>
      <c r="B11" s="59">
        <v>34631</v>
      </c>
      <c r="C11" s="59" t="s">
        <v>67</v>
      </c>
      <c r="D11" s="58"/>
      <c r="E11" s="58"/>
      <c r="H11" s="58">
        <v>29500</v>
      </c>
      <c r="I11" s="61"/>
      <c r="J11" s="60"/>
      <c r="L11" s="63" t="s">
        <v>196</v>
      </c>
      <c r="M11" s="63"/>
    </row>
    <row r="12" spans="1:16" ht="18.75" x14ac:dyDescent="0.3">
      <c r="A12" s="62" t="s">
        <v>195</v>
      </c>
      <c r="B12" s="59">
        <v>33987</v>
      </c>
      <c r="C12" s="59" t="s">
        <v>194</v>
      </c>
      <c r="D12" s="58"/>
      <c r="E12" s="58"/>
      <c r="H12" s="58">
        <v>30000</v>
      </c>
      <c r="I12" s="61"/>
      <c r="J12" s="60"/>
      <c r="O12" s="67" t="s">
        <v>226</v>
      </c>
    </row>
    <row r="13" spans="1:16" x14ac:dyDescent="0.25">
      <c r="A13" s="62" t="s">
        <v>193</v>
      </c>
      <c r="B13" s="59">
        <v>33263</v>
      </c>
      <c r="C13" s="59" t="s">
        <v>185</v>
      </c>
      <c r="D13" s="58"/>
      <c r="E13" s="58"/>
      <c r="H13" s="58">
        <v>30500</v>
      </c>
      <c r="I13" s="61"/>
      <c r="J13" s="60"/>
      <c r="N13" s="86">
        <v>1</v>
      </c>
      <c r="O13" s="57" t="s">
        <v>192</v>
      </c>
    </row>
    <row r="14" spans="1:16" x14ac:dyDescent="0.25">
      <c r="A14" s="62" t="s">
        <v>191</v>
      </c>
      <c r="B14" s="59">
        <v>35619</v>
      </c>
      <c r="C14" s="59"/>
      <c r="D14" s="58"/>
      <c r="E14" s="58"/>
      <c r="H14" s="58">
        <v>31000</v>
      </c>
      <c r="I14" s="61"/>
      <c r="J14" s="60"/>
      <c r="N14" s="86">
        <v>1</v>
      </c>
      <c r="O14" s="89" t="s">
        <v>282</v>
      </c>
    </row>
    <row r="15" spans="1:16" x14ac:dyDescent="0.25">
      <c r="A15" s="62" t="s">
        <v>190</v>
      </c>
      <c r="B15" s="59">
        <v>34391</v>
      </c>
      <c r="C15" s="59" t="s">
        <v>175</v>
      </c>
      <c r="D15" s="58"/>
      <c r="E15" s="58"/>
      <c r="H15" s="58">
        <v>31500</v>
      </c>
      <c r="I15" s="61"/>
      <c r="J15" s="60"/>
      <c r="N15" s="86">
        <v>1</v>
      </c>
      <c r="O15" s="57" t="s">
        <v>189</v>
      </c>
    </row>
    <row r="16" spans="1:16" x14ac:dyDescent="0.25">
      <c r="A16" s="62" t="s">
        <v>188</v>
      </c>
      <c r="B16" s="59">
        <v>34945</v>
      </c>
      <c r="C16" s="59" t="s">
        <v>177</v>
      </c>
      <c r="D16" s="58"/>
      <c r="E16" s="58"/>
      <c r="H16" s="58">
        <v>32000</v>
      </c>
      <c r="I16" s="61"/>
      <c r="J16" s="60"/>
      <c r="N16" s="86">
        <v>2</v>
      </c>
      <c r="O16" s="57" t="s">
        <v>187</v>
      </c>
    </row>
    <row r="17" spans="1:15" x14ac:dyDescent="0.25">
      <c r="A17" s="62" t="s">
        <v>186</v>
      </c>
      <c r="B17" s="59">
        <v>33901</v>
      </c>
      <c r="C17" s="59" t="s">
        <v>185</v>
      </c>
      <c r="D17" s="58"/>
      <c r="E17" s="58"/>
      <c r="H17" s="58">
        <v>32500</v>
      </c>
      <c r="I17" s="61"/>
      <c r="J17" s="60"/>
      <c r="N17" s="86">
        <v>1</v>
      </c>
      <c r="O17" s="57" t="s">
        <v>184</v>
      </c>
    </row>
    <row r="18" spans="1:15" x14ac:dyDescent="0.25">
      <c r="A18" s="62" t="s">
        <v>183</v>
      </c>
      <c r="B18" s="59">
        <v>36627</v>
      </c>
      <c r="C18" s="59" t="s">
        <v>182</v>
      </c>
      <c r="D18" s="58"/>
      <c r="E18" s="58"/>
      <c r="H18" s="58">
        <v>33000</v>
      </c>
      <c r="I18" s="61"/>
      <c r="J18" s="60"/>
      <c r="N18" s="86">
        <v>1</v>
      </c>
      <c r="O18" s="57" t="s">
        <v>181</v>
      </c>
    </row>
    <row r="19" spans="1:15" x14ac:dyDescent="0.25">
      <c r="A19" s="62" t="s">
        <v>180</v>
      </c>
      <c r="B19" s="59">
        <v>36336</v>
      </c>
      <c r="C19" s="59"/>
      <c r="D19" s="58"/>
      <c r="E19" s="58"/>
      <c r="H19" s="58">
        <v>33500</v>
      </c>
      <c r="I19" s="61"/>
      <c r="J19" s="60"/>
      <c r="N19" s="86">
        <v>2</v>
      </c>
      <c r="O19" s="57" t="s">
        <v>221</v>
      </c>
    </row>
    <row r="20" spans="1:15" x14ac:dyDescent="0.25">
      <c r="A20" s="62" t="s">
        <v>179</v>
      </c>
      <c r="B20" s="59">
        <v>34962</v>
      </c>
      <c r="C20" s="59" t="s">
        <v>175</v>
      </c>
      <c r="D20" s="58"/>
      <c r="E20" s="58"/>
      <c r="H20" s="58">
        <v>34000</v>
      </c>
      <c r="I20" s="61"/>
      <c r="J20" s="60"/>
      <c r="N20" s="86">
        <v>1</v>
      </c>
      <c r="O20" s="57" t="s">
        <v>222</v>
      </c>
    </row>
    <row r="21" spans="1:15" x14ac:dyDescent="0.25">
      <c r="A21" s="57" t="s">
        <v>178</v>
      </c>
      <c r="B21" s="59">
        <v>34902</v>
      </c>
      <c r="C21" s="59" t="s">
        <v>177</v>
      </c>
      <c r="D21" s="58"/>
      <c r="E21" s="58"/>
      <c r="H21" s="58">
        <v>34500</v>
      </c>
      <c r="I21" s="61"/>
      <c r="J21" s="60"/>
      <c r="N21" s="86">
        <v>1</v>
      </c>
      <c r="O21" s="57" t="s">
        <v>223</v>
      </c>
    </row>
    <row r="22" spans="1:15" x14ac:dyDescent="0.25">
      <c r="A22" s="57" t="s">
        <v>176</v>
      </c>
      <c r="B22" s="59">
        <v>36073</v>
      </c>
      <c r="C22" s="59" t="s">
        <v>175</v>
      </c>
      <c r="D22" s="58"/>
      <c r="E22" s="58"/>
      <c r="H22" s="58">
        <v>35000</v>
      </c>
      <c r="I22" s="61"/>
      <c r="J22" s="60"/>
      <c r="N22" s="86">
        <v>1</v>
      </c>
      <c r="O22" s="57" t="s">
        <v>224</v>
      </c>
    </row>
    <row r="23" spans="1:15" x14ac:dyDescent="0.25">
      <c r="A23" s="57" t="s">
        <v>174</v>
      </c>
      <c r="B23" s="59">
        <v>36323</v>
      </c>
      <c r="C23" s="59" t="s">
        <v>173</v>
      </c>
      <c r="D23" s="58"/>
      <c r="E23" s="58"/>
      <c r="H23" s="58">
        <v>35500</v>
      </c>
      <c r="I23" s="61"/>
      <c r="J23" s="60"/>
      <c r="N23" s="86">
        <v>2</v>
      </c>
      <c r="O23" s="57" t="s">
        <v>225</v>
      </c>
    </row>
    <row r="24" spans="1:15" x14ac:dyDescent="0.25">
      <c r="A24" s="57" t="s">
        <v>172</v>
      </c>
      <c r="B24" s="59">
        <v>35550</v>
      </c>
      <c r="C24" s="59" t="s">
        <v>171</v>
      </c>
      <c r="D24" s="58"/>
      <c r="E24" s="58"/>
      <c r="H24" s="58">
        <v>36000</v>
      </c>
      <c r="I24" s="61"/>
      <c r="J24" s="60"/>
    </row>
    <row r="27" spans="1:15" x14ac:dyDescent="0.25">
      <c r="L27" s="59"/>
    </row>
    <row r="28" spans="1:15" x14ac:dyDescent="0.25">
      <c r="L28" s="59"/>
    </row>
    <row r="29" spans="1:15" x14ac:dyDescent="0.25">
      <c r="L29" s="59"/>
    </row>
    <row r="30" spans="1:15" x14ac:dyDescent="0.25">
      <c r="L30" s="59"/>
    </row>
    <row r="31" spans="1:15" x14ac:dyDescent="0.25">
      <c r="L31" s="59"/>
    </row>
    <row r="32" spans="1:15" x14ac:dyDescent="0.25">
      <c r="L32" s="59"/>
    </row>
    <row r="33" spans="12:12" x14ac:dyDescent="0.25">
      <c r="L33" s="59"/>
    </row>
    <row r="34" spans="12:12" x14ac:dyDescent="0.25">
      <c r="L34" s="59"/>
    </row>
    <row r="35" spans="12:12" x14ac:dyDescent="0.25">
      <c r="L35" s="59"/>
    </row>
    <row r="36" spans="12:12" x14ac:dyDescent="0.25">
      <c r="L36" s="59"/>
    </row>
    <row r="37" spans="12:12" x14ac:dyDescent="0.25">
      <c r="L37" s="59"/>
    </row>
  </sheetData>
  <dataValidations count="1">
    <dataValidation type="decimal" operator="greaterThanOrEqual" allowBlank="1" showInputMessage="1" showErrorMessage="1" sqref="H2:J24" xr:uid="{8B6CE415-8339-4612-A6B7-4E0E0C87351A}">
      <formula1>0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75A11-5EFF-46E9-AD3C-8BCDC3888478}">
  <dimension ref="A1:N36"/>
  <sheetViews>
    <sheetView workbookViewId="0">
      <selection activeCell="B6" sqref="B6:D6"/>
    </sheetView>
  </sheetViews>
  <sheetFormatPr defaultRowHeight="12.75" x14ac:dyDescent="0.2"/>
  <cols>
    <col min="1" max="1" width="5.5703125" customWidth="1"/>
    <col min="2" max="2" width="19.42578125" customWidth="1"/>
    <col min="3" max="3" width="35.7109375" customWidth="1"/>
    <col min="4" max="4" width="31.7109375" customWidth="1"/>
    <col min="11" max="12" width="9.140625" style="46"/>
  </cols>
  <sheetData>
    <row r="1" spans="1:14" ht="27" customHeight="1" x14ac:dyDescent="0.2">
      <c r="A1" s="99" t="s">
        <v>146</v>
      </c>
      <c r="B1" s="99"/>
      <c r="C1" s="99"/>
      <c r="D1" s="99"/>
      <c r="E1" s="99"/>
      <c r="F1" s="99"/>
      <c r="G1" s="54"/>
      <c r="H1" s="54"/>
      <c r="I1" s="54"/>
      <c r="J1" s="54"/>
      <c r="K1" s="45">
        <f>K12+K29</f>
        <v>7</v>
      </c>
      <c r="L1" s="33">
        <f>K1</f>
        <v>7</v>
      </c>
      <c r="M1" t="s">
        <v>147</v>
      </c>
      <c r="N1" s="33">
        <f>L1*0.6</f>
        <v>4.2</v>
      </c>
    </row>
    <row r="3" spans="1:14" ht="23.25" x14ac:dyDescent="0.2">
      <c r="B3" s="100" t="s">
        <v>148</v>
      </c>
      <c r="C3" s="100"/>
      <c r="D3" s="100"/>
      <c r="E3" s="100"/>
    </row>
    <row r="4" spans="1:14" ht="18.75" customHeight="1" x14ac:dyDescent="0.2">
      <c r="A4" s="47"/>
      <c r="B4" s="50" t="s">
        <v>150</v>
      </c>
      <c r="C4" s="51" t="s">
        <v>163</v>
      </c>
      <c r="D4" s="51"/>
      <c r="E4" s="51"/>
    </row>
    <row r="5" spans="1:14" x14ac:dyDescent="0.2">
      <c r="B5" s="55" t="s">
        <v>151</v>
      </c>
    </row>
    <row r="6" spans="1:14" ht="18" customHeight="1" x14ac:dyDescent="0.2">
      <c r="B6" s="102" t="s">
        <v>152</v>
      </c>
      <c r="C6" s="102"/>
      <c r="D6" s="48" t="s">
        <v>2</v>
      </c>
    </row>
    <row r="7" spans="1:14" x14ac:dyDescent="0.2">
      <c r="B7" t="s">
        <v>153</v>
      </c>
    </row>
    <row r="8" spans="1:14" x14ac:dyDescent="0.2">
      <c r="B8" s="33" t="s">
        <v>237</v>
      </c>
    </row>
    <row r="9" spans="1:14" x14ac:dyDescent="0.2">
      <c r="B9" t="s">
        <v>238</v>
      </c>
    </row>
    <row r="11" spans="1:14" s="38" customFormat="1" ht="17.45" customHeight="1" x14ac:dyDescent="0.2">
      <c r="B11" s="101" t="s">
        <v>154</v>
      </c>
      <c r="C11" s="101"/>
      <c r="D11" s="52" t="s">
        <v>7</v>
      </c>
      <c r="K11" s="49"/>
      <c r="L11" s="49"/>
    </row>
    <row r="12" spans="1:14" s="38" customFormat="1" ht="18.75" customHeight="1" x14ac:dyDescent="0.2">
      <c r="B12" s="102" t="s">
        <v>164</v>
      </c>
      <c r="C12" s="102"/>
      <c r="D12" s="48"/>
      <c r="K12" s="49">
        <v>4</v>
      </c>
      <c r="L12" s="49" t="s">
        <v>149</v>
      </c>
    </row>
    <row r="13" spans="1:14" s="38" customFormat="1" ht="18.75" customHeight="1" x14ac:dyDescent="0.2">
      <c r="B13" s="102" t="s">
        <v>165</v>
      </c>
      <c r="C13" s="102"/>
      <c r="D13" s="48"/>
      <c r="K13" s="49"/>
      <c r="L13" s="49"/>
    </row>
    <row r="14" spans="1:14" s="38" customFormat="1" ht="18.75" customHeight="1" x14ac:dyDescent="0.2">
      <c r="B14" s="102" t="s">
        <v>231</v>
      </c>
      <c r="C14" s="102"/>
      <c r="D14" s="48"/>
      <c r="K14" s="49"/>
      <c r="L14" s="49"/>
    </row>
    <row r="15" spans="1:14" s="38" customFormat="1" ht="18.75" customHeight="1" x14ac:dyDescent="0.2">
      <c r="B15" s="102" t="s">
        <v>155</v>
      </c>
      <c r="C15" s="102"/>
      <c r="D15" s="48"/>
      <c r="K15" s="49"/>
      <c r="L15" s="49"/>
    </row>
    <row r="16" spans="1:14" s="38" customFormat="1" ht="18.75" customHeight="1" x14ac:dyDescent="0.2">
      <c r="B16" s="102" t="s">
        <v>156</v>
      </c>
      <c r="C16" s="102"/>
      <c r="D16" s="48"/>
      <c r="K16" s="49"/>
      <c r="L16" s="49"/>
    </row>
    <row r="17" spans="1:12" s="38" customFormat="1" ht="18.75" customHeight="1" x14ac:dyDescent="0.2">
      <c r="B17" s="102" t="s">
        <v>157</v>
      </c>
      <c r="C17" s="102"/>
      <c r="D17" s="48"/>
      <c r="K17" s="49"/>
      <c r="L17" s="49"/>
    </row>
    <row r="18" spans="1:12" s="38" customFormat="1" ht="18.75" customHeight="1" x14ac:dyDescent="0.2">
      <c r="B18" s="102" t="s">
        <v>158</v>
      </c>
      <c r="C18" s="102"/>
      <c r="D18" s="48"/>
      <c r="K18" s="49"/>
      <c r="L18" s="49"/>
    </row>
    <row r="19" spans="1:12" s="38" customFormat="1" ht="18.75" customHeight="1" x14ac:dyDescent="0.2">
      <c r="B19" s="102" t="s">
        <v>155</v>
      </c>
      <c r="C19" s="102"/>
      <c r="D19" s="48"/>
      <c r="K19" s="49"/>
      <c r="L19" s="49"/>
    </row>
    <row r="20" spans="1:12" ht="13.5" customHeight="1" x14ac:dyDescent="0.2"/>
    <row r="21" spans="1:12" x14ac:dyDescent="0.2">
      <c r="B21" t="s">
        <v>283</v>
      </c>
    </row>
    <row r="24" spans="1:12" ht="23.25" x14ac:dyDescent="0.2">
      <c r="B24" s="100" t="s">
        <v>148</v>
      </c>
      <c r="C24" s="100"/>
      <c r="D24" s="100"/>
      <c r="E24" s="100"/>
    </row>
    <row r="25" spans="1:12" ht="20.25" customHeight="1" x14ac:dyDescent="0.2">
      <c r="A25" s="47"/>
      <c r="B25" s="53" t="s">
        <v>230</v>
      </c>
      <c r="C25" s="47"/>
      <c r="D25" s="47"/>
      <c r="E25" s="47"/>
    </row>
    <row r="26" spans="1:12" x14ac:dyDescent="0.2">
      <c r="B26" t="s">
        <v>159</v>
      </c>
    </row>
    <row r="28" spans="1:12" ht="18" customHeight="1" x14ac:dyDescent="0.2">
      <c r="B28" s="52" t="s">
        <v>232</v>
      </c>
      <c r="C28" s="52" t="s">
        <v>233</v>
      </c>
    </row>
    <row r="29" spans="1:12" s="38" customFormat="1" ht="18.75" customHeight="1" x14ac:dyDescent="0.2">
      <c r="B29" s="48" t="s">
        <v>160</v>
      </c>
      <c r="C29" s="48"/>
      <c r="K29" s="49">
        <v>3</v>
      </c>
      <c r="L29" s="49"/>
    </row>
    <row r="30" spans="1:12" s="38" customFormat="1" ht="18.75" customHeight="1" x14ac:dyDescent="0.2">
      <c r="B30" s="48" t="s">
        <v>161</v>
      </c>
      <c r="C30" s="48"/>
      <c r="K30" s="49"/>
      <c r="L30" s="49"/>
    </row>
    <row r="31" spans="1:12" s="38" customFormat="1" ht="18.75" customHeight="1" x14ac:dyDescent="0.2">
      <c r="B31" s="48" t="s">
        <v>246</v>
      </c>
      <c r="C31" s="48"/>
      <c r="K31" s="49"/>
      <c r="L31" s="49"/>
    </row>
    <row r="32" spans="1:12" s="38" customFormat="1" ht="18.75" customHeight="1" x14ac:dyDescent="0.2">
      <c r="B32" s="48" t="s">
        <v>235</v>
      </c>
      <c r="C32" s="48"/>
      <c r="K32" s="49"/>
      <c r="L32" s="49"/>
    </row>
    <row r="33" spans="1:14" s="38" customFormat="1" ht="18.75" customHeight="1" x14ac:dyDescent="0.2">
      <c r="B33" s="48" t="s">
        <v>247</v>
      </c>
      <c r="C33" s="48"/>
      <c r="K33" s="49"/>
      <c r="L33" s="49"/>
    </row>
    <row r="36" spans="1:14" x14ac:dyDescent="0.2">
      <c r="A36" s="103" t="s">
        <v>162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</row>
  </sheetData>
  <mergeCells count="14">
    <mergeCell ref="A1:F1"/>
    <mergeCell ref="B3:E3"/>
    <mergeCell ref="B11:C11"/>
    <mergeCell ref="B12:C12"/>
    <mergeCell ref="A36:N36"/>
    <mergeCell ref="B24:E24"/>
    <mergeCell ref="B13:C13"/>
    <mergeCell ref="B15:C15"/>
    <mergeCell ref="B16:C16"/>
    <mergeCell ref="B17:C17"/>
    <mergeCell ref="B18:C18"/>
    <mergeCell ref="B19:C19"/>
    <mergeCell ref="B14:C14"/>
    <mergeCell ref="B6:C6"/>
  </mergeCells>
  <hyperlinks>
    <hyperlink ref="B15" r:id="rId1" display="http://nic.example.com/neumime" xr:uid="{714B9AC3-B7EF-46E0-B238-EFABD3A04425}"/>
    <hyperlink ref="B18" r:id="rId2" xr:uid="{55B3D9B5-5620-4CC7-9FE9-6AC93660F7E8}"/>
    <hyperlink ref="B19" r:id="rId3" display="http://nic.example.com/neumime" xr:uid="{DEAFF74E-6DB4-498D-97AE-FAFC2CF33092}"/>
    <hyperlink ref="B16" r:id="rId4" display="http://nic.example.com/neumime" xr:uid="{CCFF5AA0-E4C8-4E30-8524-341E85F3A1EB}"/>
    <hyperlink ref="B17" r:id="rId5" display="http://nic.example.com/neumime" xr:uid="{449C6FE0-4C44-4504-A2EB-BAC7F2644D02}"/>
    <hyperlink ref="B13" r:id="rId6" xr:uid="{CA42730C-416C-4EB5-9F83-130EC87D05BF}"/>
    <hyperlink ref="B14" r:id="rId7" xr:uid="{E373E453-3FAC-4804-B2E2-91A1C5821ED8}"/>
  </hyperlinks>
  <pageMargins left="0.7" right="0.7" top="0.78740157499999996" bottom="0.78740157499999996" header="0.3" footer="0.3"/>
  <pageSetup paperSize="9" orientation="portrait" r:id="rId8"/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4"/>
  <dimension ref="A1:AN47"/>
  <sheetViews>
    <sheetView workbookViewId="0">
      <selection activeCell="F17" sqref="F17"/>
    </sheetView>
  </sheetViews>
  <sheetFormatPr defaultRowHeight="12.75" x14ac:dyDescent="0.2"/>
  <cols>
    <col min="3" max="3" width="18.85546875" customWidth="1"/>
    <col min="5" max="5" width="15.28515625" customWidth="1"/>
    <col min="6" max="6" width="14" customWidth="1"/>
    <col min="8" max="8" width="9.140625" customWidth="1"/>
    <col min="9" max="9" width="17.42578125" customWidth="1"/>
    <col min="12" max="12" width="11.42578125" customWidth="1"/>
    <col min="16" max="40" width="4.28515625" customWidth="1"/>
  </cols>
  <sheetData>
    <row r="1" spans="1:13" ht="24.75" customHeight="1" x14ac:dyDescent="0.2">
      <c r="A1" s="111" t="s">
        <v>128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>
        <f>SUM(M5:M10)</f>
        <v>17</v>
      </c>
      <c r="M1" s="33">
        <f>L1*0.6</f>
        <v>10.199999999999999</v>
      </c>
    </row>
    <row r="3" spans="1:13" ht="18" x14ac:dyDescent="0.25">
      <c r="A3" s="68" t="s">
        <v>239</v>
      </c>
      <c r="B3" s="37"/>
      <c r="C3" s="37"/>
      <c r="D3" s="37"/>
      <c r="E3" s="37"/>
      <c r="F3" s="37"/>
    </row>
    <row r="5" spans="1:13" x14ac:dyDescent="0.2">
      <c r="A5" t="s">
        <v>122</v>
      </c>
      <c r="L5" t="s">
        <v>227</v>
      </c>
      <c r="M5">
        <v>4</v>
      </c>
    </row>
    <row r="6" spans="1:13" x14ac:dyDescent="0.2">
      <c r="L6" t="s">
        <v>48</v>
      </c>
      <c r="M6">
        <v>3</v>
      </c>
    </row>
    <row r="7" spans="1:13" x14ac:dyDescent="0.2">
      <c r="A7" t="s">
        <v>242</v>
      </c>
      <c r="L7" t="s">
        <v>46</v>
      </c>
      <c r="M7">
        <v>2</v>
      </c>
    </row>
    <row r="8" spans="1:13" x14ac:dyDescent="0.2">
      <c r="A8" t="s">
        <v>123</v>
      </c>
      <c r="L8" t="s">
        <v>60</v>
      </c>
      <c r="M8">
        <v>4</v>
      </c>
    </row>
    <row r="9" spans="1:13" x14ac:dyDescent="0.2">
      <c r="A9" t="s">
        <v>124</v>
      </c>
      <c r="L9" t="s">
        <v>50</v>
      </c>
      <c r="M9">
        <v>3</v>
      </c>
    </row>
    <row r="10" spans="1:13" x14ac:dyDescent="0.2">
      <c r="A10" t="s">
        <v>119</v>
      </c>
      <c r="L10" t="s">
        <v>117</v>
      </c>
      <c r="M10">
        <v>1</v>
      </c>
    </row>
    <row r="11" spans="1:13" ht="19.5" customHeight="1" x14ac:dyDescent="0.2">
      <c r="A11" s="73" t="s">
        <v>236</v>
      </c>
      <c r="B11" s="56"/>
      <c r="C11" s="56"/>
      <c r="D11" s="56"/>
      <c r="E11" s="56"/>
    </row>
    <row r="14" spans="1:13" x14ac:dyDescent="0.2">
      <c r="A14" s="33"/>
    </row>
    <row r="20" spans="1:40" ht="28.5" x14ac:dyDescent="0.45">
      <c r="A20" s="108" t="s">
        <v>42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P20" s="108" t="s">
        <v>43</v>
      </c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</row>
    <row r="21" spans="1:40" ht="28.5" x14ac:dyDescent="0.4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P21" s="12" t="s">
        <v>44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40" x14ac:dyDescent="0.2">
      <c r="P22" s="10">
        <v>1</v>
      </c>
      <c r="Q22" s="10">
        <v>2</v>
      </c>
      <c r="R22" s="10">
        <v>3</v>
      </c>
      <c r="S22" s="10">
        <v>4</v>
      </c>
      <c r="T22" s="10">
        <v>5</v>
      </c>
      <c r="U22" s="10">
        <v>6</v>
      </c>
      <c r="V22" s="10">
        <v>7</v>
      </c>
      <c r="W22" s="10">
        <v>8</v>
      </c>
      <c r="X22" s="10">
        <v>9</v>
      </c>
      <c r="Y22" s="10">
        <v>10</v>
      </c>
      <c r="Z22" s="10">
        <v>11</v>
      </c>
      <c r="AA22" s="10">
        <v>12</v>
      </c>
      <c r="AB22" s="10">
        <v>13</v>
      </c>
      <c r="AC22" s="10">
        <v>14</v>
      </c>
      <c r="AD22" s="10">
        <v>15</v>
      </c>
      <c r="AE22" s="10">
        <v>16</v>
      </c>
      <c r="AF22" s="10">
        <v>17</v>
      </c>
      <c r="AG22" s="10">
        <v>18</v>
      </c>
      <c r="AH22" s="10">
        <v>19</v>
      </c>
      <c r="AI22" s="10">
        <v>20</v>
      </c>
      <c r="AJ22" s="10">
        <v>21</v>
      </c>
      <c r="AK22" s="10">
        <v>22</v>
      </c>
      <c r="AL22" s="10">
        <v>23</v>
      </c>
      <c r="AM22" s="10">
        <v>24</v>
      </c>
      <c r="AN22" s="10">
        <v>25</v>
      </c>
    </row>
    <row r="23" spans="1:40" x14ac:dyDescent="0.2">
      <c r="B23" s="13" t="s">
        <v>45</v>
      </c>
      <c r="C23" s="13" t="s">
        <v>46</v>
      </c>
      <c r="D23" s="13"/>
      <c r="E23" s="13" t="s">
        <v>45</v>
      </c>
      <c r="F23" s="13" t="s">
        <v>47</v>
      </c>
      <c r="G23" s="13"/>
      <c r="H23" s="13" t="s">
        <v>45</v>
      </c>
      <c r="I23" s="13" t="s">
        <v>48</v>
      </c>
      <c r="J23" s="13"/>
      <c r="K23" s="13" t="s">
        <v>4</v>
      </c>
      <c r="L23" s="13" t="s">
        <v>49</v>
      </c>
      <c r="M23" s="13" t="s">
        <v>50</v>
      </c>
      <c r="P23" s="14" t="str">
        <f t="shared" ref="P23:AE23" si="0">MID($P$2,P22,1)</f>
        <v/>
      </c>
      <c r="Q23" s="14" t="str">
        <f t="shared" si="0"/>
        <v/>
      </c>
      <c r="R23" s="10" t="str">
        <f t="shared" si="0"/>
        <v/>
      </c>
      <c r="S23" s="15" t="str">
        <f t="shared" si="0"/>
        <v/>
      </c>
      <c r="T23" s="15" t="str">
        <f t="shared" si="0"/>
        <v/>
      </c>
      <c r="U23" s="10" t="str">
        <f t="shared" si="0"/>
        <v/>
      </c>
      <c r="V23" s="16" t="str">
        <f t="shared" si="0"/>
        <v/>
      </c>
      <c r="W23" s="10" t="str">
        <f t="shared" si="0"/>
        <v/>
      </c>
      <c r="X23" s="17" t="str">
        <f t="shared" si="0"/>
        <v/>
      </c>
      <c r="Y23" s="17" t="str">
        <f t="shared" si="0"/>
        <v/>
      </c>
      <c r="Z23" s="17" t="str">
        <f t="shared" si="0"/>
        <v/>
      </c>
      <c r="AA23" s="17" t="str">
        <f t="shared" si="0"/>
        <v/>
      </c>
      <c r="AB23" s="18" t="str">
        <f t="shared" si="0"/>
        <v/>
      </c>
      <c r="AC23" s="18" t="str">
        <f t="shared" si="0"/>
        <v/>
      </c>
      <c r="AD23" s="19" t="str">
        <f t="shared" si="0"/>
        <v/>
      </c>
      <c r="AE23" s="19" t="str">
        <f t="shared" si="0"/>
        <v/>
      </c>
      <c r="AF23" s="10" t="s">
        <v>51</v>
      </c>
      <c r="AG23" s="20">
        <v>0</v>
      </c>
      <c r="AH23" s="20">
        <v>1</v>
      </c>
      <c r="AI23" s="10" t="s">
        <v>51</v>
      </c>
      <c r="AJ23" s="21" t="s">
        <v>52</v>
      </c>
      <c r="AK23" s="21" t="s">
        <v>53</v>
      </c>
      <c r="AL23" s="22" t="s">
        <v>54</v>
      </c>
      <c r="AM23" s="22" t="s">
        <v>54</v>
      </c>
      <c r="AN23" s="22" t="s">
        <v>54</v>
      </c>
    </row>
    <row r="24" spans="1:40" x14ac:dyDescent="0.2">
      <c r="B24" t="s">
        <v>55</v>
      </c>
      <c r="C24" t="s">
        <v>56</v>
      </c>
      <c r="E24" t="str">
        <f>LEFT(F24,1)</f>
        <v>H</v>
      </c>
      <c r="F24" t="s">
        <v>6</v>
      </c>
      <c r="H24" t="s">
        <v>57</v>
      </c>
      <c r="I24" t="s">
        <v>58</v>
      </c>
      <c r="K24">
        <v>111</v>
      </c>
      <c r="L24" t="s">
        <v>59</v>
      </c>
      <c r="M24">
        <v>251</v>
      </c>
      <c r="P24" s="14"/>
      <c r="Q24" s="14"/>
      <c r="R24" s="10"/>
      <c r="S24" s="15"/>
      <c r="T24" s="15"/>
      <c r="U24" s="10"/>
      <c r="V24" s="16"/>
      <c r="W24" s="10"/>
      <c r="X24" s="17"/>
      <c r="Y24" s="17"/>
      <c r="Z24" s="17"/>
      <c r="AA24" s="17"/>
      <c r="AB24" s="18"/>
      <c r="AC24" s="18"/>
      <c r="AD24" s="19"/>
      <c r="AE24" s="19"/>
      <c r="AF24" s="10"/>
      <c r="AG24" s="20"/>
      <c r="AH24" s="20"/>
      <c r="AI24" s="10"/>
      <c r="AJ24" s="23"/>
      <c r="AK24" s="23"/>
      <c r="AL24" s="109" t="s">
        <v>60</v>
      </c>
      <c r="AM24" s="109"/>
      <c r="AN24" s="109"/>
    </row>
    <row r="25" spans="1:40" x14ac:dyDescent="0.2">
      <c r="B25" t="s">
        <v>61</v>
      </c>
      <c r="C25" t="s">
        <v>62</v>
      </c>
      <c r="E25" t="str">
        <f>LEFT(F25,1)</f>
        <v>G</v>
      </c>
      <c r="F25" t="s">
        <v>5</v>
      </c>
      <c r="H25" t="s">
        <v>63</v>
      </c>
      <c r="I25" t="s">
        <v>64</v>
      </c>
      <c r="K25">
        <v>112</v>
      </c>
      <c r="L25" t="s">
        <v>65</v>
      </c>
      <c r="M25">
        <v>324</v>
      </c>
      <c r="O25" s="10"/>
      <c r="P25" s="14"/>
      <c r="Q25" s="14"/>
      <c r="R25" s="10"/>
      <c r="S25" s="15"/>
      <c r="T25" s="15"/>
      <c r="U25" s="10"/>
      <c r="V25" s="16"/>
      <c r="W25" s="10"/>
      <c r="X25" s="17"/>
      <c r="Y25" s="17"/>
      <c r="Z25" s="17"/>
      <c r="AA25" s="17"/>
      <c r="AB25" s="18"/>
      <c r="AC25" s="18"/>
      <c r="AD25" s="19"/>
      <c r="AE25" s="19"/>
      <c r="AF25" s="10"/>
      <c r="AG25" s="20"/>
      <c r="AH25" s="20"/>
      <c r="AI25" s="10"/>
      <c r="AJ25" s="110" t="s">
        <v>48</v>
      </c>
      <c r="AK25" s="110"/>
      <c r="AL25" s="110"/>
      <c r="AM25" s="110"/>
      <c r="AN25" s="110"/>
    </row>
    <row r="26" spans="1:40" x14ac:dyDescent="0.2">
      <c r="B26" t="s">
        <v>66</v>
      </c>
      <c r="C26" t="s">
        <v>67</v>
      </c>
      <c r="E26" t="str">
        <f>LEFT(F26,1)</f>
        <v>P</v>
      </c>
      <c r="F26" t="s">
        <v>68</v>
      </c>
      <c r="H26" t="s">
        <v>69</v>
      </c>
      <c r="I26" t="s">
        <v>70</v>
      </c>
      <c r="K26">
        <v>113</v>
      </c>
      <c r="L26" t="s">
        <v>71</v>
      </c>
      <c r="M26">
        <v>75</v>
      </c>
      <c r="P26" s="14"/>
      <c r="Q26" s="14"/>
      <c r="R26" s="10"/>
      <c r="S26" s="15"/>
      <c r="T26" s="15"/>
      <c r="U26" s="10"/>
      <c r="V26" s="16"/>
      <c r="W26" s="10"/>
      <c r="X26" s="17"/>
      <c r="Y26" s="17"/>
      <c r="Z26" s="17"/>
      <c r="AA26" s="17"/>
      <c r="AB26" s="18"/>
      <c r="AC26" s="18"/>
      <c r="AD26" s="19"/>
      <c r="AE26" s="19"/>
      <c r="AF26" s="10"/>
      <c r="AG26" s="34" t="s">
        <v>126</v>
      </c>
      <c r="AH26" s="24"/>
      <c r="AI26" s="20"/>
      <c r="AJ26" s="25"/>
      <c r="AK26" s="25"/>
      <c r="AL26" s="25"/>
      <c r="AM26" s="25"/>
      <c r="AN26" s="25"/>
    </row>
    <row r="27" spans="1:40" x14ac:dyDescent="0.2">
      <c r="B27" t="s">
        <v>72</v>
      </c>
      <c r="C27" t="s">
        <v>73</v>
      </c>
      <c r="E27" t="str">
        <f>LEFT(F27,1)</f>
        <v>F</v>
      </c>
      <c r="F27" t="s">
        <v>74</v>
      </c>
      <c r="H27" t="s">
        <v>75</v>
      </c>
      <c r="I27" t="s">
        <v>76</v>
      </c>
      <c r="K27">
        <v>114</v>
      </c>
      <c r="L27" t="s">
        <v>77</v>
      </c>
      <c r="M27">
        <v>784</v>
      </c>
      <c r="P27" s="14"/>
      <c r="Q27" s="14"/>
      <c r="R27" s="10"/>
      <c r="S27" s="15"/>
      <c r="T27" s="15"/>
      <c r="U27" s="10"/>
      <c r="V27" s="16"/>
      <c r="W27" s="10"/>
      <c r="X27" s="17"/>
      <c r="Y27" s="17"/>
      <c r="Z27" s="17"/>
      <c r="AA27" s="17"/>
      <c r="AB27" s="18"/>
      <c r="AC27" s="18"/>
      <c r="AD27" s="19" t="s">
        <v>78</v>
      </c>
      <c r="AE27" s="19"/>
      <c r="AF27" s="19"/>
      <c r="AG27" s="19"/>
      <c r="AH27" s="19"/>
      <c r="AI27" s="19"/>
      <c r="AJ27" s="26"/>
    </row>
    <row r="28" spans="1:40" x14ac:dyDescent="0.2">
      <c r="A28" s="13"/>
      <c r="B28" t="s">
        <v>79</v>
      </c>
      <c r="C28" t="s">
        <v>80</v>
      </c>
      <c r="E28" t="s">
        <v>81</v>
      </c>
      <c r="F28" t="s">
        <v>82</v>
      </c>
      <c r="H28" t="s">
        <v>83</v>
      </c>
      <c r="I28" t="s">
        <v>84</v>
      </c>
      <c r="K28">
        <v>115</v>
      </c>
      <c r="L28" t="s">
        <v>85</v>
      </c>
      <c r="M28">
        <v>2257</v>
      </c>
      <c r="N28" s="13"/>
      <c r="O28" s="13"/>
      <c r="P28" s="14"/>
      <c r="Q28" s="14"/>
      <c r="R28" s="27"/>
      <c r="S28" s="15"/>
      <c r="T28" s="15"/>
      <c r="U28" s="27"/>
      <c r="V28" s="16"/>
      <c r="W28" s="27"/>
      <c r="X28" s="17"/>
      <c r="Y28" s="17"/>
      <c r="Z28" s="17"/>
      <c r="AA28" s="17"/>
      <c r="AB28" s="28" t="s">
        <v>86</v>
      </c>
      <c r="AC28" s="18"/>
      <c r="AD28" s="18"/>
      <c r="AE28" s="18"/>
      <c r="AF28" s="18"/>
      <c r="AG28" s="18"/>
      <c r="AH28" s="18"/>
      <c r="AI28" s="18"/>
      <c r="AJ28" s="13"/>
      <c r="AK28" s="13"/>
      <c r="AL28" s="13"/>
      <c r="AM28" s="13"/>
      <c r="AN28" s="13"/>
    </row>
    <row r="29" spans="1:40" x14ac:dyDescent="0.2">
      <c r="B29" t="s">
        <v>87</v>
      </c>
      <c r="C29" t="s">
        <v>88</v>
      </c>
      <c r="E29" t="str">
        <f>LEFT(F29,1)</f>
        <v>K</v>
      </c>
      <c r="F29" t="s">
        <v>89</v>
      </c>
      <c r="H29" t="s">
        <v>90</v>
      </c>
      <c r="I29" t="s">
        <v>91</v>
      </c>
      <c r="K29">
        <v>116</v>
      </c>
      <c r="L29" t="s">
        <v>92</v>
      </c>
      <c r="M29">
        <v>125</v>
      </c>
      <c r="P29" s="14"/>
      <c r="Q29" s="14"/>
      <c r="R29" s="10"/>
      <c r="S29" s="15"/>
      <c r="T29" s="15"/>
      <c r="U29" s="10"/>
      <c r="V29" s="16"/>
      <c r="W29" s="10"/>
      <c r="X29" s="17" t="s">
        <v>93</v>
      </c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0"/>
    </row>
    <row r="30" spans="1:40" x14ac:dyDescent="0.2">
      <c r="B30" t="s">
        <v>94</v>
      </c>
      <c r="C30" t="s">
        <v>95</v>
      </c>
      <c r="H30" t="s">
        <v>96</v>
      </c>
      <c r="I30" t="s">
        <v>97</v>
      </c>
      <c r="K30">
        <v>117</v>
      </c>
      <c r="L30" t="s">
        <v>98</v>
      </c>
      <c r="M30">
        <v>1257</v>
      </c>
      <c r="P30" s="14"/>
      <c r="Q30" s="14"/>
      <c r="R30" s="10"/>
      <c r="S30" s="15"/>
      <c r="T30" s="15"/>
      <c r="U30" s="10"/>
      <c r="V30" s="29" t="s">
        <v>47</v>
      </c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0"/>
      <c r="AH30" s="10"/>
      <c r="AI30" s="10"/>
    </row>
    <row r="31" spans="1:40" x14ac:dyDescent="0.2">
      <c r="B31" t="s">
        <v>99</v>
      </c>
      <c r="C31" t="s">
        <v>100</v>
      </c>
      <c r="H31" t="s">
        <v>101</v>
      </c>
      <c r="I31" t="s">
        <v>102</v>
      </c>
      <c r="K31">
        <v>118</v>
      </c>
      <c r="L31" t="s">
        <v>103</v>
      </c>
      <c r="M31">
        <v>3578</v>
      </c>
      <c r="P31" s="14"/>
      <c r="Q31" s="14"/>
      <c r="R31" s="10"/>
      <c r="S31" s="30" t="s">
        <v>46</v>
      </c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0"/>
      <c r="AF31" s="10"/>
      <c r="AG31" s="10"/>
      <c r="AH31" s="10"/>
      <c r="AI31" s="10"/>
    </row>
    <row r="32" spans="1:40" x14ac:dyDescent="0.2">
      <c r="K32">
        <v>119</v>
      </c>
      <c r="L32" t="s">
        <v>104</v>
      </c>
      <c r="M32">
        <v>872</v>
      </c>
      <c r="P32" s="31" t="s">
        <v>105</v>
      </c>
      <c r="Q32" s="14"/>
      <c r="R32" s="14"/>
      <c r="S32" s="14"/>
      <c r="T32" s="14"/>
      <c r="U32" s="14"/>
      <c r="V32" s="14"/>
      <c r="W32" s="14"/>
      <c r="X32" s="14"/>
      <c r="Y32" s="14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2:35" x14ac:dyDescent="0.2">
      <c r="B33" s="33" t="s">
        <v>127</v>
      </c>
      <c r="K33">
        <v>120</v>
      </c>
      <c r="L33" t="s">
        <v>106</v>
      </c>
      <c r="M33">
        <v>1398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2:35" x14ac:dyDescent="0.2">
      <c r="K34">
        <v>121</v>
      </c>
      <c r="L34" t="s">
        <v>107</v>
      </c>
      <c r="M34">
        <v>350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</row>
    <row r="35" spans="2:35" x14ac:dyDescent="0.2">
      <c r="K35">
        <v>122</v>
      </c>
      <c r="L35" t="s">
        <v>108</v>
      </c>
      <c r="M35">
        <v>2174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2:35" x14ac:dyDescent="0.2">
      <c r="K36">
        <v>123</v>
      </c>
      <c r="L36" t="s">
        <v>109</v>
      </c>
      <c r="M36">
        <v>159</v>
      </c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</row>
    <row r="37" spans="2:35" x14ac:dyDescent="0.2">
      <c r="K37">
        <v>124</v>
      </c>
      <c r="L37" t="s">
        <v>110</v>
      </c>
      <c r="M37">
        <v>336</v>
      </c>
      <c r="P37" s="32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2:35" x14ac:dyDescent="0.2">
      <c r="K38">
        <v>125</v>
      </c>
      <c r="L38" t="s">
        <v>8</v>
      </c>
      <c r="M38">
        <v>99</v>
      </c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2:35" x14ac:dyDescent="0.2">
      <c r="K39">
        <v>126</v>
      </c>
      <c r="L39" t="s">
        <v>111</v>
      </c>
      <c r="M39">
        <v>5789</v>
      </c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2:35" x14ac:dyDescent="0.2">
      <c r="K40">
        <v>127</v>
      </c>
      <c r="L40" t="s">
        <v>112</v>
      </c>
      <c r="M40">
        <v>4578</v>
      </c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2:35" x14ac:dyDescent="0.2">
      <c r="K41">
        <v>128</v>
      </c>
      <c r="L41" t="s">
        <v>113</v>
      </c>
      <c r="M41">
        <v>478</v>
      </c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2:35" x14ac:dyDescent="0.2">
      <c r="K42">
        <v>129</v>
      </c>
      <c r="L42" t="s">
        <v>114</v>
      </c>
      <c r="M42">
        <v>155</v>
      </c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2:35" x14ac:dyDescent="0.2">
      <c r="K43">
        <v>130</v>
      </c>
      <c r="L43" t="s">
        <v>115</v>
      </c>
      <c r="M43">
        <v>2157</v>
      </c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2:35" x14ac:dyDescent="0.2">
      <c r="K44">
        <v>131</v>
      </c>
      <c r="L44" t="s">
        <v>116</v>
      </c>
      <c r="M44">
        <v>3257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2:35" x14ac:dyDescent="0.2"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2:35" x14ac:dyDescent="0.2"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2:35" x14ac:dyDescent="0.2"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</sheetData>
  <mergeCells count="5">
    <mergeCell ref="A20:M20"/>
    <mergeCell ref="P20:AN20"/>
    <mergeCell ref="AL24:AN24"/>
    <mergeCell ref="AJ25:AN25"/>
    <mergeCell ref="A1:K1"/>
  </mergeCells>
  <pageMargins left="0.7" right="0.7" top="0.78740157499999996" bottom="0.78740157499999996" header="0.3" footer="0.3"/>
  <pageSetup paperSize="9" orientation="portrait" horizontalDpi="0" verticalDpi="0" r:id="rId1"/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CC4B4-472F-4C47-8AAE-0B02735C1BD4}">
  <dimension ref="A1:G151"/>
  <sheetViews>
    <sheetView zoomScale="101" workbookViewId="0">
      <selection activeCell="A98" sqref="A98:A151"/>
    </sheetView>
  </sheetViews>
  <sheetFormatPr defaultRowHeight="12.75" x14ac:dyDescent="0.2"/>
  <cols>
    <col min="2" max="2" width="37.140625" customWidth="1"/>
    <col min="3" max="3" width="27.28515625" customWidth="1"/>
    <col min="4" max="4" width="18.85546875" customWidth="1"/>
    <col min="5" max="5" width="16.28515625" customWidth="1"/>
    <col min="6" max="6" width="13.5703125" customWidth="1"/>
  </cols>
  <sheetData>
    <row r="1" spans="1:7" ht="24" customHeight="1" x14ac:dyDescent="0.2">
      <c r="A1" s="112" t="s">
        <v>275</v>
      </c>
      <c r="B1" s="112"/>
      <c r="C1" s="112"/>
      <c r="D1" s="112"/>
      <c r="E1" s="112"/>
      <c r="F1">
        <f>SUM(F3:F11)</f>
        <v>6</v>
      </c>
      <c r="G1" s="33">
        <f>F1*0.6</f>
        <v>3.5999999999999996</v>
      </c>
    </row>
    <row r="2" spans="1:7" x14ac:dyDescent="0.2">
      <c r="D2" s="80"/>
    </row>
    <row r="3" spans="1:7" ht="28.9" customHeight="1" x14ac:dyDescent="0.2">
      <c r="B3" s="82" t="s">
        <v>265</v>
      </c>
      <c r="D3" s="38"/>
    </row>
    <row r="4" spans="1:7" ht="18" customHeight="1" x14ac:dyDescent="0.2">
      <c r="B4" s="38" t="s">
        <v>276</v>
      </c>
    </row>
    <row r="5" spans="1:7" x14ac:dyDescent="0.2">
      <c r="B5" s="38" t="s">
        <v>277</v>
      </c>
    </row>
    <row r="6" spans="1:7" x14ac:dyDescent="0.2">
      <c r="B6" s="38"/>
    </row>
    <row r="7" spans="1:7" ht="21.75" customHeight="1" x14ac:dyDescent="0.2">
      <c r="B7" s="113" t="s">
        <v>274</v>
      </c>
      <c r="C7" s="113"/>
    </row>
    <row r="8" spans="1:7" ht="18.75" customHeight="1" x14ac:dyDescent="0.2">
      <c r="A8" s="81" t="s">
        <v>273</v>
      </c>
      <c r="B8" t="s">
        <v>272</v>
      </c>
      <c r="C8" s="9"/>
      <c r="F8">
        <v>1</v>
      </c>
    </row>
    <row r="9" spans="1:7" ht="18.75" customHeight="1" x14ac:dyDescent="0.2">
      <c r="A9" s="81" t="s">
        <v>271</v>
      </c>
      <c r="B9" t="s">
        <v>270</v>
      </c>
      <c r="C9" s="9"/>
      <c r="F9">
        <v>1</v>
      </c>
    </row>
    <row r="10" spans="1:7" ht="18.75" customHeight="1" x14ac:dyDescent="0.2">
      <c r="A10" s="81" t="s">
        <v>269</v>
      </c>
      <c r="B10" t="s">
        <v>268</v>
      </c>
      <c r="C10" s="9"/>
      <c r="F10">
        <v>2</v>
      </c>
    </row>
    <row r="11" spans="1:7" ht="18.75" customHeight="1" x14ac:dyDescent="0.2">
      <c r="A11" s="81" t="s">
        <v>267</v>
      </c>
      <c r="B11" t="s">
        <v>266</v>
      </c>
      <c r="C11" s="9"/>
      <c r="F11">
        <v>2</v>
      </c>
    </row>
    <row r="13" spans="1:7" ht="19.5" customHeight="1" x14ac:dyDescent="0.2"/>
    <row r="14" spans="1:7" ht="18" customHeight="1" x14ac:dyDescent="0.2"/>
    <row r="15" spans="1:7" ht="18" customHeight="1" x14ac:dyDescent="0.2"/>
    <row r="19" spans="1:6" x14ac:dyDescent="0.2">
      <c r="A19" s="83" t="s">
        <v>4</v>
      </c>
      <c r="B19" s="83" t="s">
        <v>264</v>
      </c>
      <c r="C19" s="83" t="s">
        <v>263</v>
      </c>
      <c r="D19" s="83" t="s">
        <v>262</v>
      </c>
      <c r="E19" s="83" t="s">
        <v>261</v>
      </c>
      <c r="F19" s="83" t="s">
        <v>260</v>
      </c>
    </row>
    <row r="20" spans="1:6" x14ac:dyDescent="0.2">
      <c r="A20" s="9">
        <v>1</v>
      </c>
      <c r="B20" s="9" t="s">
        <v>257</v>
      </c>
      <c r="C20" s="9" t="s">
        <v>5</v>
      </c>
      <c r="D20" s="9" t="s">
        <v>249</v>
      </c>
      <c r="E20" s="9" t="s">
        <v>251</v>
      </c>
      <c r="F20" s="9">
        <v>66.599999999999994</v>
      </c>
    </row>
    <row r="21" spans="1:6" x14ac:dyDescent="0.2">
      <c r="A21" s="9">
        <v>2</v>
      </c>
      <c r="B21" s="9" t="s">
        <v>253</v>
      </c>
      <c r="C21" s="9" t="s">
        <v>6</v>
      </c>
      <c r="D21" s="9" t="s">
        <v>256</v>
      </c>
      <c r="E21" s="9" t="s">
        <v>251</v>
      </c>
      <c r="F21" s="9">
        <v>244.8</v>
      </c>
    </row>
    <row r="22" spans="1:6" x14ac:dyDescent="0.2">
      <c r="A22" s="9">
        <v>3</v>
      </c>
      <c r="B22" s="9" t="s">
        <v>257</v>
      </c>
      <c r="C22" s="9" t="s">
        <v>5</v>
      </c>
      <c r="D22" s="9" t="s">
        <v>256</v>
      </c>
      <c r="E22" s="9" t="s">
        <v>251</v>
      </c>
      <c r="F22" s="9">
        <v>250.2</v>
      </c>
    </row>
    <row r="23" spans="1:6" x14ac:dyDescent="0.2">
      <c r="A23" s="9">
        <v>4</v>
      </c>
      <c r="B23" s="9" t="s">
        <v>257</v>
      </c>
      <c r="C23" s="9" t="s">
        <v>6</v>
      </c>
      <c r="D23" s="9" t="s">
        <v>254</v>
      </c>
      <c r="E23" s="9" t="s">
        <v>251</v>
      </c>
      <c r="F23" s="9">
        <v>10.5</v>
      </c>
    </row>
    <row r="24" spans="1:6" x14ac:dyDescent="0.2">
      <c r="A24" s="9">
        <v>5</v>
      </c>
      <c r="B24" s="9" t="s">
        <v>253</v>
      </c>
      <c r="C24" s="9" t="s">
        <v>5</v>
      </c>
      <c r="D24" s="9" t="s">
        <v>249</v>
      </c>
      <c r="E24" s="9" t="s">
        <v>251</v>
      </c>
      <c r="F24" s="9">
        <v>61.2</v>
      </c>
    </row>
    <row r="25" spans="1:6" x14ac:dyDescent="0.2">
      <c r="A25" s="9">
        <v>6</v>
      </c>
      <c r="B25" s="9" t="s">
        <v>257</v>
      </c>
      <c r="C25" s="9" t="s">
        <v>6</v>
      </c>
      <c r="D25" s="9" t="s">
        <v>254</v>
      </c>
      <c r="E25" s="9" t="s">
        <v>251</v>
      </c>
      <c r="F25" s="9">
        <v>116.6</v>
      </c>
    </row>
    <row r="26" spans="1:6" x14ac:dyDescent="0.2">
      <c r="A26" s="9">
        <v>7</v>
      </c>
      <c r="B26" s="9" t="s">
        <v>253</v>
      </c>
      <c r="C26" s="9" t="s">
        <v>5</v>
      </c>
      <c r="D26" s="9" t="s">
        <v>256</v>
      </c>
      <c r="E26" s="9" t="s">
        <v>7</v>
      </c>
      <c r="F26" s="9">
        <v>31.5</v>
      </c>
    </row>
    <row r="27" spans="1:6" x14ac:dyDescent="0.2">
      <c r="A27" s="9">
        <v>8</v>
      </c>
      <c r="B27" s="9" t="s">
        <v>253</v>
      </c>
      <c r="C27" s="9" t="s">
        <v>5</v>
      </c>
      <c r="D27" s="9" t="s">
        <v>249</v>
      </c>
      <c r="E27" s="9" t="s">
        <v>7</v>
      </c>
      <c r="F27" s="9">
        <v>41.4</v>
      </c>
    </row>
    <row r="28" spans="1:6" x14ac:dyDescent="0.2">
      <c r="A28" s="9">
        <v>9</v>
      </c>
      <c r="B28" s="9" t="s">
        <v>258</v>
      </c>
      <c r="C28" s="9" t="s">
        <v>5</v>
      </c>
      <c r="D28" s="9" t="s">
        <v>256</v>
      </c>
      <c r="E28" s="9" t="s">
        <v>251</v>
      </c>
      <c r="F28" s="9">
        <v>48</v>
      </c>
    </row>
    <row r="29" spans="1:6" x14ac:dyDescent="0.2">
      <c r="A29" s="9">
        <v>10</v>
      </c>
      <c r="B29" s="9" t="s">
        <v>258</v>
      </c>
      <c r="C29" s="9" t="s">
        <v>5</v>
      </c>
      <c r="D29" s="9" t="s">
        <v>256</v>
      </c>
      <c r="E29" s="9" t="s">
        <v>251</v>
      </c>
      <c r="F29" s="9">
        <v>55.5</v>
      </c>
    </row>
    <row r="30" spans="1:6" x14ac:dyDescent="0.2">
      <c r="A30" s="9">
        <v>11</v>
      </c>
      <c r="B30" s="9" t="s">
        <v>255</v>
      </c>
      <c r="C30" s="9" t="s">
        <v>5</v>
      </c>
      <c r="D30" s="9" t="s">
        <v>256</v>
      </c>
      <c r="E30" s="9" t="s">
        <v>251</v>
      </c>
      <c r="F30" s="9">
        <v>58.5</v>
      </c>
    </row>
    <row r="31" spans="1:6" x14ac:dyDescent="0.2">
      <c r="A31" s="9">
        <v>12</v>
      </c>
      <c r="B31" s="9" t="s">
        <v>257</v>
      </c>
      <c r="C31" s="9" t="s">
        <v>5</v>
      </c>
      <c r="D31" s="9" t="s">
        <v>249</v>
      </c>
      <c r="E31" s="9" t="s">
        <v>251</v>
      </c>
      <c r="F31" s="9">
        <v>206.7</v>
      </c>
    </row>
    <row r="32" spans="1:6" x14ac:dyDescent="0.2">
      <c r="A32" s="9">
        <v>13</v>
      </c>
      <c r="B32" s="9" t="s">
        <v>258</v>
      </c>
      <c r="C32" s="9" t="s">
        <v>6</v>
      </c>
      <c r="D32" s="9" t="s">
        <v>254</v>
      </c>
      <c r="E32" s="9" t="s">
        <v>251</v>
      </c>
      <c r="F32" s="9">
        <v>153.69999999999999</v>
      </c>
    </row>
    <row r="33" spans="1:6" x14ac:dyDescent="0.2">
      <c r="A33" s="9">
        <v>14</v>
      </c>
      <c r="B33" s="9" t="s">
        <v>253</v>
      </c>
      <c r="C33" s="9" t="s">
        <v>6</v>
      </c>
      <c r="D33" s="9" t="s">
        <v>252</v>
      </c>
      <c r="E33" s="9" t="s">
        <v>251</v>
      </c>
      <c r="F33" s="9">
        <v>210.8</v>
      </c>
    </row>
    <row r="34" spans="1:6" x14ac:dyDescent="0.2">
      <c r="A34" s="9">
        <v>15</v>
      </c>
      <c r="B34" s="9" t="s">
        <v>257</v>
      </c>
      <c r="C34" s="9" t="s">
        <v>5</v>
      </c>
      <c r="D34" s="9" t="s">
        <v>249</v>
      </c>
      <c r="E34" s="9" t="s">
        <v>7</v>
      </c>
      <c r="F34" s="9">
        <v>500</v>
      </c>
    </row>
    <row r="35" spans="1:6" x14ac:dyDescent="0.2">
      <c r="A35" s="9">
        <v>16</v>
      </c>
      <c r="B35" s="9" t="s">
        <v>253</v>
      </c>
      <c r="C35" s="9" t="s">
        <v>6</v>
      </c>
      <c r="D35" s="9" t="s">
        <v>254</v>
      </c>
      <c r="E35" s="9" t="s">
        <v>7</v>
      </c>
      <c r="F35" s="9">
        <v>20.6</v>
      </c>
    </row>
    <row r="36" spans="1:6" x14ac:dyDescent="0.2">
      <c r="A36" s="9">
        <v>17</v>
      </c>
      <c r="B36" s="9" t="s">
        <v>258</v>
      </c>
      <c r="C36" s="9" t="s">
        <v>6</v>
      </c>
      <c r="D36" s="9" t="s">
        <v>254</v>
      </c>
      <c r="E36" s="9" t="s">
        <v>251</v>
      </c>
      <c r="F36" s="9">
        <v>10.199999999999999</v>
      </c>
    </row>
    <row r="37" spans="1:6" x14ac:dyDescent="0.2">
      <c r="A37" s="9">
        <v>18</v>
      </c>
      <c r="B37" s="9" t="s">
        <v>257</v>
      </c>
      <c r="C37" s="9" t="s">
        <v>5</v>
      </c>
      <c r="D37" s="9" t="s">
        <v>249</v>
      </c>
      <c r="E37" s="9" t="s">
        <v>251</v>
      </c>
      <c r="F37" s="9">
        <v>39.6</v>
      </c>
    </row>
    <row r="38" spans="1:6" x14ac:dyDescent="0.2">
      <c r="A38" s="9">
        <v>19</v>
      </c>
      <c r="B38" s="9" t="s">
        <v>255</v>
      </c>
      <c r="C38" s="9" t="s">
        <v>6</v>
      </c>
      <c r="D38" s="9" t="s">
        <v>8</v>
      </c>
      <c r="E38" s="9" t="s">
        <v>251</v>
      </c>
      <c r="F38" s="9">
        <v>217.5</v>
      </c>
    </row>
    <row r="39" spans="1:6" x14ac:dyDescent="0.2">
      <c r="A39" s="9">
        <v>20</v>
      </c>
      <c r="B39" s="9" t="s">
        <v>250</v>
      </c>
      <c r="C39" s="9" t="s">
        <v>5</v>
      </c>
      <c r="D39" s="9" t="s">
        <v>249</v>
      </c>
      <c r="E39" s="9" t="s">
        <v>251</v>
      </c>
      <c r="F39" s="9">
        <v>61.2</v>
      </c>
    </row>
    <row r="40" spans="1:6" x14ac:dyDescent="0.2">
      <c r="A40" s="9">
        <v>21</v>
      </c>
      <c r="B40" s="9" t="s">
        <v>257</v>
      </c>
      <c r="C40" s="9" t="s">
        <v>6</v>
      </c>
      <c r="D40" s="9" t="s">
        <v>254</v>
      </c>
      <c r="E40" s="9" t="s">
        <v>251</v>
      </c>
      <c r="F40" s="84">
        <v>148.5</v>
      </c>
    </row>
    <row r="41" spans="1:6" x14ac:dyDescent="0.2">
      <c r="A41" s="9">
        <v>22</v>
      </c>
      <c r="B41" s="9" t="s">
        <v>253</v>
      </c>
      <c r="C41" s="9" t="s">
        <v>6</v>
      </c>
      <c r="D41" s="9" t="s">
        <v>252</v>
      </c>
      <c r="E41" s="9" t="s">
        <v>251</v>
      </c>
      <c r="F41" s="9">
        <v>170</v>
      </c>
    </row>
    <row r="42" spans="1:6" x14ac:dyDescent="0.2">
      <c r="A42" s="9">
        <v>23</v>
      </c>
      <c r="B42" s="9" t="s">
        <v>255</v>
      </c>
      <c r="C42" s="9" t="s">
        <v>6</v>
      </c>
      <c r="D42" s="9" t="s">
        <v>252</v>
      </c>
      <c r="E42" s="9" t="s">
        <v>7</v>
      </c>
      <c r="F42" s="9">
        <v>197.2</v>
      </c>
    </row>
    <row r="43" spans="1:6" x14ac:dyDescent="0.2">
      <c r="A43" s="9">
        <v>24</v>
      </c>
      <c r="B43" s="9" t="s">
        <v>253</v>
      </c>
      <c r="C43" s="9" t="s">
        <v>6</v>
      </c>
      <c r="D43" s="9" t="s">
        <v>254</v>
      </c>
      <c r="E43" s="9" t="s">
        <v>7</v>
      </c>
      <c r="F43" s="9">
        <v>15</v>
      </c>
    </row>
    <row r="44" spans="1:6" x14ac:dyDescent="0.2">
      <c r="A44" s="9">
        <v>25</v>
      </c>
      <c r="B44" s="9" t="s">
        <v>258</v>
      </c>
      <c r="C44" s="9" t="s">
        <v>6</v>
      </c>
      <c r="D44" s="9" t="s">
        <v>254</v>
      </c>
      <c r="E44" s="9" t="s">
        <v>251</v>
      </c>
      <c r="F44" s="9">
        <v>24</v>
      </c>
    </row>
    <row r="45" spans="1:6" x14ac:dyDescent="0.2">
      <c r="A45" s="9">
        <v>26</v>
      </c>
      <c r="B45" s="9" t="s">
        <v>253</v>
      </c>
      <c r="C45" s="9" t="s">
        <v>5</v>
      </c>
      <c r="D45" s="9" t="s">
        <v>249</v>
      </c>
      <c r="E45" s="9" t="s">
        <v>251</v>
      </c>
      <c r="F45" s="9">
        <v>55.8</v>
      </c>
    </row>
    <row r="46" spans="1:6" x14ac:dyDescent="0.2">
      <c r="A46" s="9">
        <v>27</v>
      </c>
      <c r="B46" s="9" t="s">
        <v>259</v>
      </c>
      <c r="C46" s="9" t="s">
        <v>6</v>
      </c>
      <c r="D46" s="9" t="s">
        <v>256</v>
      </c>
      <c r="E46" s="9" t="s">
        <v>251</v>
      </c>
      <c r="F46" s="9">
        <v>156.4</v>
      </c>
    </row>
    <row r="47" spans="1:6" x14ac:dyDescent="0.2">
      <c r="A47" s="9">
        <v>28</v>
      </c>
      <c r="B47" s="9" t="s">
        <v>250</v>
      </c>
      <c r="C47" s="9" t="s">
        <v>6</v>
      </c>
      <c r="D47" s="9" t="s">
        <v>8</v>
      </c>
      <c r="E47" s="9" t="s">
        <v>251</v>
      </c>
      <c r="F47" s="9">
        <v>292.5</v>
      </c>
    </row>
    <row r="48" spans="1:6" x14ac:dyDescent="0.2">
      <c r="A48" s="9">
        <v>29</v>
      </c>
      <c r="B48" s="9" t="s">
        <v>255</v>
      </c>
      <c r="C48" s="9" t="s">
        <v>5</v>
      </c>
      <c r="D48" s="9" t="s">
        <v>249</v>
      </c>
      <c r="E48" s="9" t="s">
        <v>251</v>
      </c>
      <c r="F48" s="9">
        <v>41.4</v>
      </c>
    </row>
    <row r="49" spans="1:6" x14ac:dyDescent="0.2">
      <c r="A49" s="9">
        <v>30</v>
      </c>
      <c r="B49" s="9" t="s">
        <v>258</v>
      </c>
      <c r="C49" s="9" t="s">
        <v>6</v>
      </c>
      <c r="D49" s="9" t="s">
        <v>254</v>
      </c>
      <c r="E49" s="9" t="s">
        <v>251</v>
      </c>
      <c r="F49" s="9">
        <v>10</v>
      </c>
    </row>
    <row r="50" spans="1:6" x14ac:dyDescent="0.2">
      <c r="A50" s="9">
        <v>31</v>
      </c>
      <c r="B50" s="9" t="s">
        <v>259</v>
      </c>
      <c r="C50" s="9" t="s">
        <v>6</v>
      </c>
      <c r="D50" s="9" t="s">
        <v>8</v>
      </c>
      <c r="E50" s="9" t="s">
        <v>7</v>
      </c>
      <c r="F50" s="9">
        <v>157.5</v>
      </c>
    </row>
    <row r="51" spans="1:6" x14ac:dyDescent="0.2">
      <c r="A51" s="9">
        <v>32</v>
      </c>
      <c r="B51" s="9" t="s">
        <v>255</v>
      </c>
      <c r="C51" s="9" t="s">
        <v>6</v>
      </c>
      <c r="D51" s="9" t="s">
        <v>252</v>
      </c>
      <c r="E51" s="9" t="s">
        <v>7</v>
      </c>
      <c r="F51" s="9">
        <v>142.80000000000001</v>
      </c>
    </row>
    <row r="52" spans="1:6" x14ac:dyDescent="0.2">
      <c r="A52" s="9">
        <v>33</v>
      </c>
      <c r="B52" s="9" t="s">
        <v>253</v>
      </c>
      <c r="C52" s="9" t="s">
        <v>6</v>
      </c>
      <c r="D52" s="9" t="s">
        <v>254</v>
      </c>
      <c r="E52" s="9" t="s">
        <v>251</v>
      </c>
      <c r="F52" s="9">
        <v>47</v>
      </c>
    </row>
    <row r="53" spans="1:6" x14ac:dyDescent="0.2">
      <c r="A53" s="9">
        <v>34</v>
      </c>
      <c r="B53" s="9" t="s">
        <v>257</v>
      </c>
      <c r="C53" s="9" t="s">
        <v>6</v>
      </c>
      <c r="D53" s="9" t="s">
        <v>252</v>
      </c>
      <c r="E53" s="9" t="s">
        <v>251</v>
      </c>
      <c r="F53" s="9">
        <v>136</v>
      </c>
    </row>
    <row r="54" spans="1:6" x14ac:dyDescent="0.2">
      <c r="A54" s="9">
        <v>35</v>
      </c>
      <c r="B54" s="9" t="s">
        <v>258</v>
      </c>
      <c r="C54" s="9" t="s">
        <v>5</v>
      </c>
      <c r="D54" s="9" t="s">
        <v>256</v>
      </c>
      <c r="E54" s="9" t="s">
        <v>251</v>
      </c>
      <c r="F54" s="9">
        <v>57</v>
      </c>
    </row>
    <row r="55" spans="1:6" x14ac:dyDescent="0.2">
      <c r="A55" s="9">
        <v>36</v>
      </c>
      <c r="B55" s="9" t="s">
        <v>255</v>
      </c>
      <c r="C55" s="9" t="s">
        <v>6</v>
      </c>
      <c r="D55" s="9" t="s">
        <v>8</v>
      </c>
      <c r="E55" s="9" t="s">
        <v>251</v>
      </c>
      <c r="F55" s="9">
        <v>270</v>
      </c>
    </row>
    <row r="56" spans="1:6" x14ac:dyDescent="0.2">
      <c r="A56" s="9">
        <v>37</v>
      </c>
      <c r="B56" s="9" t="s">
        <v>253</v>
      </c>
      <c r="C56" s="9" t="s">
        <v>5</v>
      </c>
      <c r="D56" s="9" t="s">
        <v>249</v>
      </c>
      <c r="E56" s="9" t="s">
        <v>251</v>
      </c>
      <c r="F56" s="9">
        <v>50.4</v>
      </c>
    </row>
    <row r="57" spans="1:6" x14ac:dyDescent="0.2">
      <c r="A57" s="9">
        <v>38</v>
      </c>
      <c r="B57" s="9" t="s">
        <v>258</v>
      </c>
      <c r="C57" s="9" t="s">
        <v>5</v>
      </c>
      <c r="D57" s="9" t="s">
        <v>249</v>
      </c>
      <c r="E57" s="9" t="s">
        <v>251</v>
      </c>
      <c r="F57" s="9">
        <v>46.8</v>
      </c>
    </row>
    <row r="58" spans="1:6" x14ac:dyDescent="0.2">
      <c r="A58" s="9">
        <v>39</v>
      </c>
      <c r="B58" s="9" t="s">
        <v>255</v>
      </c>
      <c r="C58" s="9" t="s">
        <v>5</v>
      </c>
      <c r="D58" s="9" t="s">
        <v>249</v>
      </c>
      <c r="E58" s="9" t="s">
        <v>7</v>
      </c>
      <c r="F58" s="9">
        <v>54</v>
      </c>
    </row>
    <row r="59" spans="1:6" x14ac:dyDescent="0.2">
      <c r="A59" s="9">
        <v>40</v>
      </c>
      <c r="B59" s="9" t="s">
        <v>250</v>
      </c>
      <c r="C59" s="9" t="s">
        <v>6</v>
      </c>
      <c r="D59" s="9" t="s">
        <v>8</v>
      </c>
      <c r="E59" s="9" t="s">
        <v>7</v>
      </c>
      <c r="F59" s="9">
        <v>270</v>
      </c>
    </row>
    <row r="60" spans="1:6" x14ac:dyDescent="0.2">
      <c r="A60" s="9">
        <v>41</v>
      </c>
      <c r="B60" s="9" t="s">
        <v>253</v>
      </c>
      <c r="C60" s="9" t="s">
        <v>5</v>
      </c>
      <c r="D60" s="9" t="s">
        <v>249</v>
      </c>
      <c r="E60" s="9" t="s">
        <v>251</v>
      </c>
      <c r="F60" s="9">
        <v>46.8</v>
      </c>
    </row>
    <row r="61" spans="1:6" x14ac:dyDescent="0.2">
      <c r="A61" s="9">
        <v>42</v>
      </c>
      <c r="B61" s="9" t="s">
        <v>255</v>
      </c>
      <c r="C61" s="9" t="s">
        <v>6</v>
      </c>
      <c r="D61" s="9" t="s">
        <v>8</v>
      </c>
      <c r="E61" s="9" t="s">
        <v>251</v>
      </c>
      <c r="F61" s="9">
        <v>285</v>
      </c>
    </row>
    <row r="62" spans="1:6" x14ac:dyDescent="0.2">
      <c r="A62" s="9">
        <v>43</v>
      </c>
      <c r="B62" s="9" t="s">
        <v>253</v>
      </c>
      <c r="C62" s="9" t="s">
        <v>6</v>
      </c>
      <c r="D62" s="9" t="s">
        <v>254</v>
      </c>
      <c r="E62" s="9" t="s">
        <v>251</v>
      </c>
      <c r="F62" s="9">
        <v>14</v>
      </c>
    </row>
    <row r="63" spans="1:6" x14ac:dyDescent="0.2">
      <c r="A63" s="9">
        <v>44</v>
      </c>
      <c r="B63" s="9" t="s">
        <v>253</v>
      </c>
      <c r="C63" s="9" t="s">
        <v>5</v>
      </c>
      <c r="D63" s="9" t="s">
        <v>256</v>
      </c>
      <c r="E63" s="9" t="s">
        <v>251</v>
      </c>
      <c r="F63" s="9">
        <v>30</v>
      </c>
    </row>
    <row r="64" spans="1:6" x14ac:dyDescent="0.2">
      <c r="A64" s="9">
        <v>45</v>
      </c>
      <c r="B64" s="9" t="s">
        <v>255</v>
      </c>
      <c r="C64" s="9" t="s">
        <v>6</v>
      </c>
      <c r="D64" s="9" t="s">
        <v>8</v>
      </c>
      <c r="E64" s="9" t="s">
        <v>251</v>
      </c>
      <c r="F64" s="9">
        <v>232.5</v>
      </c>
    </row>
    <row r="65" spans="1:6" x14ac:dyDescent="0.2">
      <c r="A65" s="9">
        <v>46</v>
      </c>
      <c r="B65" s="9" t="s">
        <v>257</v>
      </c>
      <c r="C65" s="9" t="s">
        <v>5</v>
      </c>
      <c r="D65" s="9" t="s">
        <v>256</v>
      </c>
      <c r="E65" s="9" t="s">
        <v>251</v>
      </c>
      <c r="F65" s="9">
        <v>48</v>
      </c>
    </row>
    <row r="66" spans="1:6" x14ac:dyDescent="0.2">
      <c r="A66" s="9">
        <v>47</v>
      </c>
      <c r="B66" s="9" t="s">
        <v>255</v>
      </c>
      <c r="C66" s="9" t="s">
        <v>6</v>
      </c>
      <c r="D66" s="9" t="s">
        <v>8</v>
      </c>
      <c r="E66" s="9" t="s">
        <v>7</v>
      </c>
      <c r="F66" s="9">
        <v>292.5</v>
      </c>
    </row>
    <row r="67" spans="1:6" x14ac:dyDescent="0.2">
      <c r="A67" s="9">
        <v>48</v>
      </c>
      <c r="B67" s="9" t="s">
        <v>258</v>
      </c>
      <c r="C67" s="9" t="s">
        <v>6</v>
      </c>
      <c r="D67" s="9" t="s">
        <v>254</v>
      </c>
      <c r="E67" s="9" t="s">
        <v>7</v>
      </c>
      <c r="F67" s="9">
        <v>180.2</v>
      </c>
    </row>
    <row r="68" spans="1:6" x14ac:dyDescent="0.2">
      <c r="A68" s="9">
        <v>49</v>
      </c>
      <c r="B68" s="9" t="s">
        <v>253</v>
      </c>
      <c r="C68" s="9" t="s">
        <v>5</v>
      </c>
      <c r="D68" s="9" t="s">
        <v>256</v>
      </c>
      <c r="E68" s="9" t="s">
        <v>251</v>
      </c>
      <c r="F68" s="9">
        <v>45</v>
      </c>
    </row>
    <row r="69" spans="1:6" x14ac:dyDescent="0.2">
      <c r="A69" s="9">
        <v>50</v>
      </c>
      <c r="B69" s="9" t="s">
        <v>255</v>
      </c>
      <c r="C69" s="9" t="s">
        <v>6</v>
      </c>
      <c r="D69" s="9" t="s">
        <v>254</v>
      </c>
      <c r="E69" s="9" t="s">
        <v>251</v>
      </c>
      <c r="F69" s="9">
        <v>180.2</v>
      </c>
    </row>
    <row r="70" spans="1:6" x14ac:dyDescent="0.2">
      <c r="A70" s="9">
        <v>51</v>
      </c>
      <c r="B70" s="9" t="s">
        <v>258</v>
      </c>
      <c r="C70" s="9" t="s">
        <v>6</v>
      </c>
      <c r="D70" s="9" t="s">
        <v>254</v>
      </c>
      <c r="E70" s="9" t="s">
        <v>251</v>
      </c>
      <c r="F70" s="9">
        <v>180.2</v>
      </c>
    </row>
    <row r="71" spans="1:6" x14ac:dyDescent="0.2">
      <c r="A71" s="9">
        <v>52</v>
      </c>
      <c r="B71" s="9" t="s">
        <v>250</v>
      </c>
      <c r="C71" s="9" t="s">
        <v>5</v>
      </c>
      <c r="D71" s="9" t="s">
        <v>249</v>
      </c>
      <c r="E71" s="9" t="s">
        <v>251</v>
      </c>
      <c r="F71" s="9">
        <v>57.6</v>
      </c>
    </row>
    <row r="72" spans="1:6" x14ac:dyDescent="0.2">
      <c r="A72" s="9">
        <v>53</v>
      </c>
      <c r="B72" s="9" t="s">
        <v>258</v>
      </c>
      <c r="C72" s="9" t="s">
        <v>5</v>
      </c>
      <c r="D72" s="9" t="s">
        <v>256</v>
      </c>
      <c r="E72" s="9" t="s">
        <v>251</v>
      </c>
      <c r="F72" s="9">
        <v>55.5</v>
      </c>
    </row>
    <row r="73" spans="1:6" x14ac:dyDescent="0.2">
      <c r="A73" s="9">
        <v>54</v>
      </c>
      <c r="B73" s="9" t="s">
        <v>257</v>
      </c>
      <c r="C73" s="9" t="s">
        <v>5</v>
      </c>
      <c r="D73" s="9" t="s">
        <v>249</v>
      </c>
      <c r="E73" s="9" t="s">
        <v>251</v>
      </c>
      <c r="F73" s="9">
        <v>195</v>
      </c>
    </row>
    <row r="74" spans="1:6" x14ac:dyDescent="0.2">
      <c r="A74" s="9">
        <v>55</v>
      </c>
      <c r="B74" s="9" t="s">
        <v>258</v>
      </c>
      <c r="C74" s="9" t="s">
        <v>6</v>
      </c>
      <c r="D74" s="9" t="s">
        <v>254</v>
      </c>
      <c r="E74" s="9" t="s">
        <v>7</v>
      </c>
      <c r="F74" s="9">
        <v>180.2</v>
      </c>
    </row>
    <row r="75" spans="1:6" x14ac:dyDescent="0.2">
      <c r="A75" s="9">
        <v>56</v>
      </c>
      <c r="B75" s="9" t="s">
        <v>257</v>
      </c>
      <c r="C75" s="9" t="s">
        <v>5</v>
      </c>
      <c r="D75" s="9" t="s">
        <v>256</v>
      </c>
      <c r="E75" s="9" t="s">
        <v>7</v>
      </c>
      <c r="F75" s="9">
        <v>51</v>
      </c>
    </row>
    <row r="76" spans="1:6" x14ac:dyDescent="0.2">
      <c r="A76" s="9">
        <v>57</v>
      </c>
      <c r="B76" s="9" t="s">
        <v>255</v>
      </c>
      <c r="C76" s="9" t="s">
        <v>6</v>
      </c>
      <c r="D76" s="9" t="s">
        <v>252</v>
      </c>
      <c r="E76" s="9" t="s">
        <v>251</v>
      </c>
      <c r="F76" s="9">
        <v>238</v>
      </c>
    </row>
    <row r="77" spans="1:6" x14ac:dyDescent="0.2">
      <c r="A77" s="9">
        <v>58</v>
      </c>
      <c r="B77" s="9" t="s">
        <v>253</v>
      </c>
      <c r="C77" s="9" t="s">
        <v>6</v>
      </c>
      <c r="D77" s="9" t="s">
        <v>254</v>
      </c>
      <c r="E77" s="9" t="s">
        <v>251</v>
      </c>
      <c r="F77" s="9">
        <v>206.7</v>
      </c>
    </row>
    <row r="78" spans="1:6" x14ac:dyDescent="0.2">
      <c r="A78" s="9">
        <v>59</v>
      </c>
      <c r="B78" s="9" t="s">
        <v>253</v>
      </c>
      <c r="C78" s="9" t="s">
        <v>6</v>
      </c>
      <c r="D78" s="9" t="s">
        <v>252</v>
      </c>
      <c r="E78" s="9" t="s">
        <v>251</v>
      </c>
      <c r="F78" s="9">
        <v>163.19999999999999</v>
      </c>
    </row>
    <row r="79" spans="1:6" x14ac:dyDescent="0.2">
      <c r="A79" s="9">
        <v>60</v>
      </c>
      <c r="B79" s="9" t="s">
        <v>253</v>
      </c>
      <c r="C79" s="9" t="s">
        <v>6</v>
      </c>
      <c r="D79" s="9" t="s">
        <v>254</v>
      </c>
      <c r="E79" s="9" t="s">
        <v>251</v>
      </c>
      <c r="F79" s="9">
        <v>143.1</v>
      </c>
    </row>
    <row r="80" spans="1:6" x14ac:dyDescent="0.2">
      <c r="A80" s="9">
        <v>61</v>
      </c>
      <c r="B80" s="9" t="s">
        <v>250</v>
      </c>
      <c r="C80" s="9" t="s">
        <v>6</v>
      </c>
      <c r="D80" s="9" t="s">
        <v>252</v>
      </c>
      <c r="E80" s="9" t="s">
        <v>251</v>
      </c>
      <c r="F80" s="9">
        <v>204</v>
      </c>
    </row>
    <row r="81" spans="1:6" x14ac:dyDescent="0.2">
      <c r="A81" s="9">
        <v>62</v>
      </c>
      <c r="B81" s="9" t="s">
        <v>253</v>
      </c>
      <c r="C81" s="9" t="s">
        <v>6</v>
      </c>
      <c r="D81" s="9" t="s">
        <v>252</v>
      </c>
      <c r="E81" s="9" t="s">
        <v>251</v>
      </c>
      <c r="F81" s="9">
        <v>176.8</v>
      </c>
    </row>
    <row r="82" spans="1:6" x14ac:dyDescent="0.2">
      <c r="A82" s="9">
        <v>63</v>
      </c>
      <c r="B82" s="9" t="s">
        <v>250</v>
      </c>
      <c r="C82" s="9" t="s">
        <v>5</v>
      </c>
      <c r="D82" s="9" t="s">
        <v>249</v>
      </c>
      <c r="E82" s="9" t="s">
        <v>7</v>
      </c>
      <c r="F82" s="9">
        <v>66.599999999999994</v>
      </c>
    </row>
    <row r="83" spans="1:6" x14ac:dyDescent="0.2">
      <c r="A83" s="9">
        <v>64</v>
      </c>
      <c r="B83" s="9" t="s">
        <v>255</v>
      </c>
      <c r="C83" s="9" t="s">
        <v>6</v>
      </c>
      <c r="D83" s="9" t="s">
        <v>8</v>
      </c>
      <c r="E83" s="9" t="s">
        <v>7</v>
      </c>
      <c r="F83" s="9">
        <v>292.5</v>
      </c>
    </row>
    <row r="84" spans="1:6" x14ac:dyDescent="0.2">
      <c r="A84" s="9">
        <v>65</v>
      </c>
      <c r="B84" s="9" t="s">
        <v>258</v>
      </c>
      <c r="C84" s="9" t="s">
        <v>6</v>
      </c>
      <c r="D84" s="9" t="s">
        <v>254</v>
      </c>
      <c r="E84" s="9" t="s">
        <v>7</v>
      </c>
      <c r="F84" s="9">
        <v>180.2</v>
      </c>
    </row>
    <row r="85" spans="1:6" x14ac:dyDescent="0.2">
      <c r="A85" s="9">
        <v>66</v>
      </c>
      <c r="B85" s="9" t="s">
        <v>253</v>
      </c>
      <c r="C85" s="9" t="s">
        <v>5</v>
      </c>
      <c r="D85" s="9" t="s">
        <v>256</v>
      </c>
      <c r="E85" s="9" t="s">
        <v>251</v>
      </c>
      <c r="F85" s="9">
        <v>45</v>
      </c>
    </row>
    <row r="86" spans="1:6" x14ac:dyDescent="0.2">
      <c r="A86" s="9">
        <v>67</v>
      </c>
      <c r="B86" s="9" t="s">
        <v>255</v>
      </c>
      <c r="C86" s="9" t="s">
        <v>6</v>
      </c>
      <c r="D86" s="9" t="s">
        <v>254</v>
      </c>
      <c r="E86" s="9" t="s">
        <v>251</v>
      </c>
      <c r="F86" s="9">
        <v>180.2</v>
      </c>
    </row>
    <row r="87" spans="1:6" x14ac:dyDescent="0.2">
      <c r="A87" s="9">
        <v>68</v>
      </c>
      <c r="B87" s="9" t="s">
        <v>258</v>
      </c>
      <c r="C87" s="9" t="s">
        <v>6</v>
      </c>
      <c r="D87" s="9" t="s">
        <v>254</v>
      </c>
      <c r="E87" s="9" t="s">
        <v>251</v>
      </c>
      <c r="F87" s="9">
        <v>180.2</v>
      </c>
    </row>
    <row r="88" spans="1:6" x14ac:dyDescent="0.2">
      <c r="A88" s="9">
        <v>69</v>
      </c>
      <c r="B88" s="9" t="s">
        <v>250</v>
      </c>
      <c r="C88" s="9" t="s">
        <v>5</v>
      </c>
      <c r="D88" s="9" t="s">
        <v>249</v>
      </c>
      <c r="E88" s="9" t="s">
        <v>251</v>
      </c>
      <c r="F88" s="9">
        <v>57.6</v>
      </c>
    </row>
    <row r="89" spans="1:6" x14ac:dyDescent="0.2">
      <c r="A89" s="9">
        <v>70</v>
      </c>
      <c r="B89" s="9" t="s">
        <v>258</v>
      </c>
      <c r="C89" s="9" t="s">
        <v>5</v>
      </c>
      <c r="D89" s="9" t="s">
        <v>256</v>
      </c>
      <c r="E89" s="9" t="s">
        <v>251</v>
      </c>
      <c r="F89" s="9">
        <v>55.5</v>
      </c>
    </row>
    <row r="90" spans="1:6" x14ac:dyDescent="0.2">
      <c r="A90" s="9">
        <v>71</v>
      </c>
      <c r="B90" s="9" t="s">
        <v>257</v>
      </c>
      <c r="C90" s="9" t="s">
        <v>5</v>
      </c>
      <c r="D90" s="9" t="s">
        <v>249</v>
      </c>
      <c r="E90" s="9" t="s">
        <v>251</v>
      </c>
      <c r="F90" s="9">
        <v>195</v>
      </c>
    </row>
    <row r="91" spans="1:6" x14ac:dyDescent="0.2">
      <c r="A91" s="9">
        <v>72</v>
      </c>
      <c r="B91" s="9" t="s">
        <v>258</v>
      </c>
      <c r="C91" s="9" t="s">
        <v>6</v>
      </c>
      <c r="D91" s="9" t="s">
        <v>254</v>
      </c>
      <c r="E91" s="9" t="s">
        <v>7</v>
      </c>
      <c r="F91" s="9">
        <v>180.2</v>
      </c>
    </row>
    <row r="92" spans="1:6" x14ac:dyDescent="0.2">
      <c r="A92" s="9">
        <v>73</v>
      </c>
      <c r="B92" s="9" t="s">
        <v>257</v>
      </c>
      <c r="C92" s="9" t="s">
        <v>5</v>
      </c>
      <c r="D92" s="9" t="s">
        <v>256</v>
      </c>
      <c r="E92" s="9" t="s">
        <v>7</v>
      </c>
      <c r="F92" s="9">
        <v>51</v>
      </c>
    </row>
    <row r="93" spans="1:6" x14ac:dyDescent="0.2">
      <c r="A93" s="9">
        <v>74</v>
      </c>
      <c r="B93" s="9" t="s">
        <v>255</v>
      </c>
      <c r="C93" s="9" t="s">
        <v>6</v>
      </c>
      <c r="D93" s="9" t="s">
        <v>252</v>
      </c>
      <c r="E93" s="9" t="s">
        <v>251</v>
      </c>
      <c r="F93" s="9">
        <v>238</v>
      </c>
    </row>
    <row r="94" spans="1:6" x14ac:dyDescent="0.2">
      <c r="A94" s="9">
        <v>75</v>
      </c>
      <c r="B94" s="9" t="s">
        <v>253</v>
      </c>
      <c r="C94" s="9" t="s">
        <v>6</v>
      </c>
      <c r="D94" s="9" t="s">
        <v>254</v>
      </c>
      <c r="E94" s="9" t="s">
        <v>251</v>
      </c>
      <c r="F94" s="9">
        <v>206.7</v>
      </c>
    </row>
    <row r="95" spans="1:6" x14ac:dyDescent="0.2">
      <c r="A95" s="9">
        <v>76</v>
      </c>
      <c r="B95" s="9" t="s">
        <v>253</v>
      </c>
      <c r="C95" s="9" t="s">
        <v>6</v>
      </c>
      <c r="D95" s="9" t="s">
        <v>252</v>
      </c>
      <c r="E95" s="9" t="s">
        <v>251</v>
      </c>
      <c r="F95" s="9">
        <v>163.19999999999999</v>
      </c>
    </row>
    <row r="96" spans="1:6" x14ac:dyDescent="0.2">
      <c r="A96" s="9">
        <v>77</v>
      </c>
      <c r="B96" s="9" t="s">
        <v>253</v>
      </c>
      <c r="C96" s="9" t="s">
        <v>6</v>
      </c>
      <c r="D96" s="9" t="s">
        <v>254</v>
      </c>
      <c r="E96" s="9" t="s">
        <v>251</v>
      </c>
      <c r="F96" s="9">
        <v>143.1</v>
      </c>
    </row>
    <row r="97" spans="1:6" x14ac:dyDescent="0.2">
      <c r="A97" s="9">
        <v>78</v>
      </c>
      <c r="B97" s="9" t="s">
        <v>250</v>
      </c>
      <c r="C97" s="9" t="s">
        <v>6</v>
      </c>
      <c r="D97" s="9" t="s">
        <v>252</v>
      </c>
      <c r="E97" s="9" t="s">
        <v>251</v>
      </c>
      <c r="F97" s="9">
        <v>204</v>
      </c>
    </row>
    <row r="98" spans="1:6" x14ac:dyDescent="0.2">
      <c r="A98" s="9">
        <v>79</v>
      </c>
      <c r="B98" s="9" t="s">
        <v>253</v>
      </c>
      <c r="C98" s="9" t="s">
        <v>6</v>
      </c>
      <c r="D98" s="9" t="s">
        <v>252</v>
      </c>
      <c r="E98" s="9" t="s">
        <v>251</v>
      </c>
      <c r="F98" s="9">
        <v>176.8</v>
      </c>
    </row>
    <row r="99" spans="1:6" x14ac:dyDescent="0.2">
      <c r="A99" s="9">
        <v>80</v>
      </c>
      <c r="B99" s="9" t="s">
        <v>250</v>
      </c>
      <c r="C99" s="9" t="s">
        <v>5</v>
      </c>
      <c r="D99" s="9" t="s">
        <v>249</v>
      </c>
      <c r="E99" s="9" t="s">
        <v>7</v>
      </c>
      <c r="F99" s="9">
        <v>66.599999999999994</v>
      </c>
    </row>
    <row r="100" spans="1:6" x14ac:dyDescent="0.2">
      <c r="A100" s="9">
        <v>81</v>
      </c>
      <c r="B100" s="9" t="s">
        <v>253</v>
      </c>
      <c r="C100" s="9" t="s">
        <v>5</v>
      </c>
      <c r="D100" s="9" t="s">
        <v>249</v>
      </c>
      <c r="E100" s="9" t="s">
        <v>251</v>
      </c>
      <c r="F100" s="9">
        <v>61.2</v>
      </c>
    </row>
    <row r="101" spans="1:6" x14ac:dyDescent="0.2">
      <c r="A101" s="9">
        <v>82</v>
      </c>
      <c r="B101" s="9" t="s">
        <v>257</v>
      </c>
      <c r="C101" s="9" t="s">
        <v>6</v>
      </c>
      <c r="D101" s="9" t="s">
        <v>254</v>
      </c>
      <c r="E101" s="9" t="s">
        <v>251</v>
      </c>
      <c r="F101" s="9">
        <v>116.6</v>
      </c>
    </row>
    <row r="102" spans="1:6" x14ac:dyDescent="0.2">
      <c r="A102" s="9">
        <v>83</v>
      </c>
      <c r="B102" s="9" t="s">
        <v>253</v>
      </c>
      <c r="C102" s="9" t="s">
        <v>5</v>
      </c>
      <c r="D102" s="9" t="s">
        <v>256</v>
      </c>
      <c r="E102" s="9" t="s">
        <v>7</v>
      </c>
      <c r="F102" s="9">
        <v>31.5</v>
      </c>
    </row>
    <row r="103" spans="1:6" x14ac:dyDescent="0.2">
      <c r="A103" s="9">
        <v>84</v>
      </c>
      <c r="B103" s="9" t="s">
        <v>253</v>
      </c>
      <c r="C103" s="9" t="s">
        <v>5</v>
      </c>
      <c r="D103" s="9" t="s">
        <v>249</v>
      </c>
      <c r="E103" s="9" t="s">
        <v>7</v>
      </c>
      <c r="F103" s="9">
        <v>41.4</v>
      </c>
    </row>
    <row r="104" spans="1:6" x14ac:dyDescent="0.2">
      <c r="A104" s="9">
        <v>85</v>
      </c>
      <c r="B104" s="9" t="s">
        <v>258</v>
      </c>
      <c r="C104" s="9" t="s">
        <v>5</v>
      </c>
      <c r="D104" s="9" t="s">
        <v>256</v>
      </c>
      <c r="E104" s="9" t="s">
        <v>251</v>
      </c>
      <c r="F104" s="9">
        <v>48</v>
      </c>
    </row>
    <row r="105" spans="1:6" x14ac:dyDescent="0.2">
      <c r="A105" s="9">
        <v>86</v>
      </c>
      <c r="B105" s="9" t="s">
        <v>258</v>
      </c>
      <c r="C105" s="9" t="s">
        <v>5</v>
      </c>
      <c r="D105" s="9" t="s">
        <v>256</v>
      </c>
      <c r="E105" s="9" t="s">
        <v>251</v>
      </c>
      <c r="F105" s="9">
        <v>55.5</v>
      </c>
    </row>
    <row r="106" spans="1:6" x14ac:dyDescent="0.2">
      <c r="A106" s="9">
        <v>87</v>
      </c>
      <c r="B106" s="9" t="s">
        <v>255</v>
      </c>
      <c r="C106" s="9" t="s">
        <v>5</v>
      </c>
      <c r="D106" s="9" t="s">
        <v>256</v>
      </c>
      <c r="E106" s="9" t="s">
        <v>251</v>
      </c>
      <c r="F106" s="9">
        <v>58.5</v>
      </c>
    </row>
    <row r="107" spans="1:6" x14ac:dyDescent="0.2">
      <c r="A107" s="9">
        <v>88</v>
      </c>
      <c r="B107" s="9" t="s">
        <v>257</v>
      </c>
      <c r="C107" s="9" t="s">
        <v>5</v>
      </c>
      <c r="D107" s="9" t="s">
        <v>249</v>
      </c>
      <c r="E107" s="9" t="s">
        <v>251</v>
      </c>
      <c r="F107" s="9">
        <v>206.7</v>
      </c>
    </row>
    <row r="108" spans="1:6" x14ac:dyDescent="0.2">
      <c r="A108" s="9">
        <v>89</v>
      </c>
      <c r="B108" s="9" t="s">
        <v>258</v>
      </c>
      <c r="C108" s="9" t="s">
        <v>6</v>
      </c>
      <c r="D108" s="9" t="s">
        <v>254</v>
      </c>
      <c r="E108" s="9" t="s">
        <v>251</v>
      </c>
      <c r="F108" s="9">
        <v>153.69999999999999</v>
      </c>
    </row>
    <row r="109" spans="1:6" x14ac:dyDescent="0.2">
      <c r="A109" s="9">
        <v>90</v>
      </c>
      <c r="B109" s="9" t="s">
        <v>253</v>
      </c>
      <c r="C109" s="9" t="s">
        <v>6</v>
      </c>
      <c r="D109" s="9" t="s">
        <v>252</v>
      </c>
      <c r="E109" s="9" t="s">
        <v>251</v>
      </c>
      <c r="F109" s="9">
        <v>210.8</v>
      </c>
    </row>
    <row r="110" spans="1:6" x14ac:dyDescent="0.2">
      <c r="A110" s="9">
        <v>91</v>
      </c>
      <c r="B110" s="9" t="s">
        <v>257</v>
      </c>
      <c r="C110" s="9" t="s">
        <v>5</v>
      </c>
      <c r="D110" s="9" t="s">
        <v>249</v>
      </c>
      <c r="E110" s="9" t="s">
        <v>7</v>
      </c>
      <c r="F110" s="9">
        <v>500</v>
      </c>
    </row>
    <row r="111" spans="1:6" x14ac:dyDescent="0.2">
      <c r="A111" s="9">
        <v>92</v>
      </c>
      <c r="B111" s="9" t="s">
        <v>253</v>
      </c>
      <c r="C111" s="9" t="s">
        <v>6</v>
      </c>
      <c r="D111" s="9" t="s">
        <v>254</v>
      </c>
      <c r="E111" s="9" t="s">
        <v>7</v>
      </c>
      <c r="F111" s="9">
        <v>20.6</v>
      </c>
    </row>
    <row r="112" spans="1:6" x14ac:dyDescent="0.2">
      <c r="A112" s="9">
        <v>93</v>
      </c>
      <c r="B112" s="9" t="s">
        <v>258</v>
      </c>
      <c r="C112" s="9" t="s">
        <v>6</v>
      </c>
      <c r="D112" s="9" t="s">
        <v>254</v>
      </c>
      <c r="E112" s="9" t="s">
        <v>251</v>
      </c>
      <c r="F112" s="9">
        <v>10.199999999999999</v>
      </c>
    </row>
    <row r="113" spans="1:6" x14ac:dyDescent="0.2">
      <c r="A113" s="9">
        <v>94</v>
      </c>
      <c r="B113" s="9" t="s">
        <v>257</v>
      </c>
      <c r="C113" s="9" t="s">
        <v>5</v>
      </c>
      <c r="D113" s="9" t="s">
        <v>249</v>
      </c>
      <c r="E113" s="9" t="s">
        <v>251</v>
      </c>
      <c r="F113" s="9">
        <v>39.6</v>
      </c>
    </row>
    <row r="114" spans="1:6" x14ac:dyDescent="0.2">
      <c r="A114" s="9">
        <v>95</v>
      </c>
      <c r="B114" s="9" t="s">
        <v>255</v>
      </c>
      <c r="C114" s="9" t="s">
        <v>6</v>
      </c>
      <c r="D114" s="9" t="s">
        <v>8</v>
      </c>
      <c r="E114" s="9" t="s">
        <v>251</v>
      </c>
      <c r="F114" s="9">
        <v>217.5</v>
      </c>
    </row>
    <row r="115" spans="1:6" x14ac:dyDescent="0.2">
      <c r="A115" s="9">
        <v>96</v>
      </c>
      <c r="B115" s="9" t="s">
        <v>250</v>
      </c>
      <c r="C115" s="9" t="s">
        <v>5</v>
      </c>
      <c r="D115" s="9" t="s">
        <v>249</v>
      </c>
      <c r="E115" s="9" t="s">
        <v>251</v>
      </c>
      <c r="F115" s="9">
        <v>61.2</v>
      </c>
    </row>
    <row r="116" spans="1:6" x14ac:dyDescent="0.2">
      <c r="A116" s="9">
        <v>97</v>
      </c>
      <c r="B116" s="9" t="s">
        <v>257</v>
      </c>
      <c r="C116" s="9" t="s">
        <v>6</v>
      </c>
      <c r="D116" s="9" t="s">
        <v>254</v>
      </c>
      <c r="E116" s="9" t="s">
        <v>251</v>
      </c>
      <c r="F116" s="84">
        <v>148.5</v>
      </c>
    </row>
    <row r="117" spans="1:6" x14ac:dyDescent="0.2">
      <c r="A117" s="9">
        <v>98</v>
      </c>
      <c r="B117" s="9" t="s">
        <v>253</v>
      </c>
      <c r="C117" s="9" t="s">
        <v>6</v>
      </c>
      <c r="D117" s="9" t="s">
        <v>252</v>
      </c>
      <c r="E117" s="9" t="s">
        <v>251</v>
      </c>
      <c r="F117" s="9">
        <v>170</v>
      </c>
    </row>
    <row r="118" spans="1:6" x14ac:dyDescent="0.2">
      <c r="A118" s="9">
        <v>99</v>
      </c>
      <c r="B118" s="9" t="s">
        <v>255</v>
      </c>
      <c r="C118" s="9" t="s">
        <v>6</v>
      </c>
      <c r="D118" s="9" t="s">
        <v>252</v>
      </c>
      <c r="E118" s="9" t="s">
        <v>7</v>
      </c>
      <c r="F118" s="9">
        <v>197.2</v>
      </c>
    </row>
    <row r="119" spans="1:6" x14ac:dyDescent="0.2">
      <c r="A119" s="9">
        <v>100</v>
      </c>
      <c r="B119" s="9" t="s">
        <v>253</v>
      </c>
      <c r="C119" s="9" t="s">
        <v>6</v>
      </c>
      <c r="D119" s="9" t="s">
        <v>254</v>
      </c>
      <c r="E119" s="9" t="s">
        <v>7</v>
      </c>
      <c r="F119" s="9">
        <v>15</v>
      </c>
    </row>
    <row r="120" spans="1:6" x14ac:dyDescent="0.2">
      <c r="A120" s="9">
        <v>101</v>
      </c>
      <c r="B120" s="9" t="s">
        <v>258</v>
      </c>
      <c r="C120" s="9" t="s">
        <v>6</v>
      </c>
      <c r="D120" s="9" t="s">
        <v>254</v>
      </c>
      <c r="E120" s="9" t="s">
        <v>251</v>
      </c>
      <c r="F120" s="9">
        <v>24</v>
      </c>
    </row>
    <row r="121" spans="1:6" x14ac:dyDescent="0.2">
      <c r="A121" s="9">
        <v>102</v>
      </c>
      <c r="B121" s="9" t="s">
        <v>253</v>
      </c>
      <c r="C121" s="9" t="s">
        <v>5</v>
      </c>
      <c r="D121" s="9" t="s">
        <v>249</v>
      </c>
      <c r="E121" s="9" t="s">
        <v>251</v>
      </c>
      <c r="F121" s="9">
        <v>55.8</v>
      </c>
    </row>
    <row r="122" spans="1:6" x14ac:dyDescent="0.2">
      <c r="A122" s="9">
        <v>103</v>
      </c>
      <c r="B122" s="9" t="s">
        <v>259</v>
      </c>
      <c r="C122" s="9" t="s">
        <v>6</v>
      </c>
      <c r="D122" s="9" t="s">
        <v>256</v>
      </c>
      <c r="E122" s="9" t="s">
        <v>251</v>
      </c>
      <c r="F122" s="9">
        <v>156.4</v>
      </c>
    </row>
    <row r="123" spans="1:6" x14ac:dyDescent="0.2">
      <c r="A123" s="9">
        <v>104</v>
      </c>
      <c r="B123" s="9" t="s">
        <v>250</v>
      </c>
      <c r="C123" s="9" t="s">
        <v>6</v>
      </c>
      <c r="D123" s="9" t="s">
        <v>8</v>
      </c>
      <c r="E123" s="9" t="s">
        <v>251</v>
      </c>
      <c r="F123" s="9">
        <v>292.5</v>
      </c>
    </row>
    <row r="124" spans="1:6" x14ac:dyDescent="0.2">
      <c r="A124" s="9">
        <v>105</v>
      </c>
      <c r="B124" s="9" t="s">
        <v>255</v>
      </c>
      <c r="C124" s="9" t="s">
        <v>5</v>
      </c>
      <c r="D124" s="9" t="s">
        <v>249</v>
      </c>
      <c r="E124" s="9" t="s">
        <v>251</v>
      </c>
      <c r="F124" s="9">
        <v>41.4</v>
      </c>
    </row>
    <row r="125" spans="1:6" x14ac:dyDescent="0.2">
      <c r="A125" s="9">
        <v>106</v>
      </c>
      <c r="B125" s="9" t="s">
        <v>253</v>
      </c>
      <c r="C125" s="9" t="s">
        <v>5</v>
      </c>
      <c r="D125" s="9" t="s">
        <v>249</v>
      </c>
      <c r="E125" s="9" t="s">
        <v>251</v>
      </c>
      <c r="F125" s="9">
        <v>61.2</v>
      </c>
    </row>
    <row r="126" spans="1:6" x14ac:dyDescent="0.2">
      <c r="A126" s="9">
        <v>107</v>
      </c>
      <c r="B126" s="9" t="s">
        <v>257</v>
      </c>
      <c r="C126" s="9" t="s">
        <v>6</v>
      </c>
      <c r="D126" s="9" t="s">
        <v>254</v>
      </c>
      <c r="E126" s="9" t="s">
        <v>251</v>
      </c>
      <c r="F126" s="9">
        <v>116.6</v>
      </c>
    </row>
    <row r="127" spans="1:6" x14ac:dyDescent="0.2">
      <c r="A127" s="9">
        <v>108</v>
      </c>
      <c r="B127" s="9" t="s">
        <v>253</v>
      </c>
      <c r="C127" s="9" t="s">
        <v>5</v>
      </c>
      <c r="D127" s="9" t="s">
        <v>256</v>
      </c>
      <c r="E127" s="9" t="s">
        <v>7</v>
      </c>
      <c r="F127" s="9">
        <v>31.5</v>
      </c>
    </row>
    <row r="128" spans="1:6" x14ac:dyDescent="0.2">
      <c r="A128" s="9">
        <v>109</v>
      </c>
      <c r="B128" s="9" t="s">
        <v>253</v>
      </c>
      <c r="C128" s="9" t="s">
        <v>5</v>
      </c>
      <c r="D128" s="9" t="s">
        <v>249</v>
      </c>
      <c r="E128" s="9" t="s">
        <v>7</v>
      </c>
      <c r="F128" s="9">
        <v>41.4</v>
      </c>
    </row>
    <row r="129" spans="1:6" x14ac:dyDescent="0.2">
      <c r="A129" s="9">
        <v>110</v>
      </c>
      <c r="B129" s="9" t="s">
        <v>258</v>
      </c>
      <c r="C129" s="9" t="s">
        <v>5</v>
      </c>
      <c r="D129" s="9" t="s">
        <v>256</v>
      </c>
      <c r="E129" s="9" t="s">
        <v>251</v>
      </c>
      <c r="F129" s="9">
        <v>48</v>
      </c>
    </row>
    <row r="130" spans="1:6" x14ac:dyDescent="0.2">
      <c r="A130" s="9">
        <v>111</v>
      </c>
      <c r="B130" s="9" t="s">
        <v>258</v>
      </c>
      <c r="C130" s="9" t="s">
        <v>5</v>
      </c>
      <c r="D130" s="9" t="s">
        <v>256</v>
      </c>
      <c r="E130" s="9" t="s">
        <v>251</v>
      </c>
      <c r="F130" s="9">
        <v>55.5</v>
      </c>
    </row>
    <row r="131" spans="1:6" x14ac:dyDescent="0.2">
      <c r="A131" s="9">
        <v>112</v>
      </c>
      <c r="B131" s="9" t="s">
        <v>255</v>
      </c>
      <c r="C131" s="9" t="s">
        <v>5</v>
      </c>
      <c r="D131" s="9" t="s">
        <v>256</v>
      </c>
      <c r="E131" s="9" t="s">
        <v>251</v>
      </c>
      <c r="F131" s="9">
        <v>58.5</v>
      </c>
    </row>
    <row r="132" spans="1:6" x14ac:dyDescent="0.2">
      <c r="A132" s="9">
        <v>113</v>
      </c>
      <c r="B132" s="9" t="s">
        <v>257</v>
      </c>
      <c r="C132" s="9" t="s">
        <v>5</v>
      </c>
      <c r="D132" s="9" t="s">
        <v>249</v>
      </c>
      <c r="E132" s="9" t="s">
        <v>251</v>
      </c>
      <c r="F132" s="9">
        <v>206.7</v>
      </c>
    </row>
    <row r="133" spans="1:6" x14ac:dyDescent="0.2">
      <c r="A133" s="9">
        <v>114</v>
      </c>
      <c r="B133" s="9" t="s">
        <v>258</v>
      </c>
      <c r="C133" s="9" t="s">
        <v>6</v>
      </c>
      <c r="D133" s="9" t="s">
        <v>254</v>
      </c>
      <c r="E133" s="9" t="s">
        <v>251</v>
      </c>
      <c r="F133" s="9">
        <v>153.69999999999999</v>
      </c>
    </row>
    <row r="134" spans="1:6" x14ac:dyDescent="0.2">
      <c r="A134" s="9">
        <v>115</v>
      </c>
      <c r="B134" s="9" t="s">
        <v>253</v>
      </c>
      <c r="C134" s="9" t="s">
        <v>6</v>
      </c>
      <c r="D134" s="9" t="s">
        <v>252</v>
      </c>
      <c r="E134" s="9" t="s">
        <v>251</v>
      </c>
      <c r="F134" s="9">
        <v>210.8</v>
      </c>
    </row>
    <row r="135" spans="1:6" x14ac:dyDescent="0.2">
      <c r="A135" s="9">
        <v>116</v>
      </c>
      <c r="B135" s="9" t="s">
        <v>257</v>
      </c>
      <c r="C135" s="9" t="s">
        <v>5</v>
      </c>
      <c r="D135" s="9" t="s">
        <v>249</v>
      </c>
      <c r="E135" s="9" t="s">
        <v>7</v>
      </c>
      <c r="F135" s="9">
        <v>500</v>
      </c>
    </row>
    <row r="136" spans="1:6" x14ac:dyDescent="0.2">
      <c r="A136" s="9">
        <v>117</v>
      </c>
      <c r="B136" s="9" t="s">
        <v>253</v>
      </c>
      <c r="C136" s="9" t="s">
        <v>6</v>
      </c>
      <c r="D136" s="9" t="s">
        <v>254</v>
      </c>
      <c r="E136" s="9" t="s">
        <v>7</v>
      </c>
      <c r="F136" s="9">
        <v>20.6</v>
      </c>
    </row>
    <row r="137" spans="1:6" x14ac:dyDescent="0.2">
      <c r="A137" s="9">
        <v>118</v>
      </c>
      <c r="B137" s="9" t="s">
        <v>258</v>
      </c>
      <c r="C137" s="9" t="s">
        <v>6</v>
      </c>
      <c r="D137" s="9" t="s">
        <v>254</v>
      </c>
      <c r="E137" s="9" t="s">
        <v>251</v>
      </c>
      <c r="F137" s="9">
        <v>10.199999999999999</v>
      </c>
    </row>
    <row r="138" spans="1:6" x14ac:dyDescent="0.2">
      <c r="A138" s="9">
        <v>119</v>
      </c>
      <c r="B138" s="9" t="s">
        <v>257</v>
      </c>
      <c r="C138" s="9" t="s">
        <v>5</v>
      </c>
      <c r="D138" s="9" t="s">
        <v>249</v>
      </c>
      <c r="E138" s="9" t="s">
        <v>251</v>
      </c>
      <c r="F138" s="9">
        <v>39.6</v>
      </c>
    </row>
    <row r="139" spans="1:6" x14ac:dyDescent="0.2">
      <c r="A139" s="9">
        <v>120</v>
      </c>
      <c r="B139" s="9" t="s">
        <v>255</v>
      </c>
      <c r="C139" s="9" t="s">
        <v>6</v>
      </c>
      <c r="D139" s="9" t="s">
        <v>8</v>
      </c>
      <c r="E139" s="9" t="s">
        <v>251</v>
      </c>
      <c r="F139" s="9">
        <v>217.5</v>
      </c>
    </row>
    <row r="140" spans="1:6" x14ac:dyDescent="0.2">
      <c r="A140" s="9">
        <v>121</v>
      </c>
      <c r="B140" s="9" t="s">
        <v>250</v>
      </c>
      <c r="C140" s="9" t="s">
        <v>5</v>
      </c>
      <c r="D140" s="9" t="s">
        <v>249</v>
      </c>
      <c r="E140" s="9" t="s">
        <v>251</v>
      </c>
      <c r="F140" s="9">
        <v>61.2</v>
      </c>
    </row>
    <row r="141" spans="1:6" x14ac:dyDescent="0.2">
      <c r="A141" s="9">
        <v>122</v>
      </c>
      <c r="B141" s="9" t="s">
        <v>257</v>
      </c>
      <c r="C141" s="9" t="s">
        <v>6</v>
      </c>
      <c r="D141" s="9" t="s">
        <v>254</v>
      </c>
      <c r="E141" s="9" t="s">
        <v>251</v>
      </c>
      <c r="F141" s="84">
        <v>148.5</v>
      </c>
    </row>
    <row r="142" spans="1:6" x14ac:dyDescent="0.2">
      <c r="A142" s="9">
        <v>123</v>
      </c>
      <c r="B142" s="9" t="s">
        <v>253</v>
      </c>
      <c r="C142" s="9" t="s">
        <v>6</v>
      </c>
      <c r="D142" s="9" t="s">
        <v>252</v>
      </c>
      <c r="E142" s="9" t="s">
        <v>251</v>
      </c>
      <c r="F142" s="9">
        <v>170</v>
      </c>
    </row>
    <row r="143" spans="1:6" x14ac:dyDescent="0.2">
      <c r="A143" s="9">
        <v>124</v>
      </c>
      <c r="B143" s="9" t="s">
        <v>255</v>
      </c>
      <c r="C143" s="9" t="s">
        <v>6</v>
      </c>
      <c r="D143" s="9" t="s">
        <v>252</v>
      </c>
      <c r="E143" s="9" t="s">
        <v>7</v>
      </c>
      <c r="F143" s="9">
        <v>197.2</v>
      </c>
    </row>
    <row r="144" spans="1:6" x14ac:dyDescent="0.2">
      <c r="A144" s="9">
        <v>125</v>
      </c>
      <c r="B144" s="9" t="s">
        <v>253</v>
      </c>
      <c r="C144" s="9" t="s">
        <v>6</v>
      </c>
      <c r="D144" s="9" t="s">
        <v>254</v>
      </c>
      <c r="E144" s="9" t="s">
        <v>7</v>
      </c>
      <c r="F144" s="9">
        <v>15</v>
      </c>
    </row>
    <row r="145" spans="1:6" x14ac:dyDescent="0.2">
      <c r="A145" s="9">
        <v>126</v>
      </c>
      <c r="B145" s="9" t="s">
        <v>258</v>
      </c>
      <c r="C145" s="9" t="s">
        <v>6</v>
      </c>
      <c r="D145" s="9" t="s">
        <v>254</v>
      </c>
      <c r="E145" s="9" t="s">
        <v>251</v>
      </c>
      <c r="F145" s="9">
        <v>24</v>
      </c>
    </row>
    <row r="146" spans="1:6" x14ac:dyDescent="0.2">
      <c r="A146" s="9">
        <v>127</v>
      </c>
      <c r="B146" s="9" t="s">
        <v>253</v>
      </c>
      <c r="C146" s="9" t="s">
        <v>5</v>
      </c>
      <c r="D146" s="9" t="s">
        <v>249</v>
      </c>
      <c r="E146" s="9" t="s">
        <v>251</v>
      </c>
      <c r="F146" s="9">
        <v>55.8</v>
      </c>
    </row>
    <row r="147" spans="1:6" x14ac:dyDescent="0.2">
      <c r="A147" s="9">
        <v>128</v>
      </c>
      <c r="B147" s="9" t="s">
        <v>259</v>
      </c>
      <c r="C147" s="9" t="s">
        <v>6</v>
      </c>
      <c r="D147" s="9" t="s">
        <v>256</v>
      </c>
      <c r="E147" s="9" t="s">
        <v>251</v>
      </c>
      <c r="F147" s="9">
        <v>156.4</v>
      </c>
    </row>
    <row r="148" spans="1:6" x14ac:dyDescent="0.2">
      <c r="A148" s="9">
        <v>129</v>
      </c>
      <c r="B148" s="9" t="s">
        <v>250</v>
      </c>
      <c r="C148" s="9" t="s">
        <v>6</v>
      </c>
      <c r="D148" s="9" t="s">
        <v>8</v>
      </c>
      <c r="E148" s="9" t="s">
        <v>251</v>
      </c>
      <c r="F148" s="9">
        <v>292.5</v>
      </c>
    </row>
    <row r="149" spans="1:6" x14ac:dyDescent="0.2">
      <c r="A149" s="9">
        <v>130</v>
      </c>
      <c r="B149" s="9" t="s">
        <v>255</v>
      </c>
      <c r="C149" s="9" t="s">
        <v>5</v>
      </c>
      <c r="D149" s="9" t="s">
        <v>249</v>
      </c>
      <c r="E149" s="9" t="s">
        <v>251</v>
      </c>
      <c r="F149" s="9">
        <v>41.4</v>
      </c>
    </row>
    <row r="150" spans="1:6" x14ac:dyDescent="0.2">
      <c r="A150" s="9">
        <v>131</v>
      </c>
      <c r="B150" s="9" t="s">
        <v>258</v>
      </c>
      <c r="C150" s="9" t="s">
        <v>6</v>
      </c>
      <c r="D150" s="9" t="s">
        <v>254</v>
      </c>
      <c r="E150" s="9" t="s">
        <v>251</v>
      </c>
      <c r="F150" s="9">
        <v>10</v>
      </c>
    </row>
    <row r="151" spans="1:6" x14ac:dyDescent="0.2">
      <c r="A151" s="9">
        <v>132</v>
      </c>
      <c r="B151" s="9" t="s">
        <v>259</v>
      </c>
      <c r="C151" s="9" t="s">
        <v>6</v>
      </c>
      <c r="D151" s="9" t="s">
        <v>8</v>
      </c>
      <c r="E151" s="9" t="s">
        <v>7</v>
      </c>
      <c r="F151" s="9">
        <v>157.5</v>
      </c>
    </row>
  </sheetData>
  <mergeCells count="2">
    <mergeCell ref="A1:E1"/>
    <mergeCell ref="B7:C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5"/>
  <dimension ref="A1:G34"/>
  <sheetViews>
    <sheetView workbookViewId="0">
      <selection activeCell="F15" sqref="F15"/>
    </sheetView>
  </sheetViews>
  <sheetFormatPr defaultRowHeight="12.75" x14ac:dyDescent="0.2"/>
  <cols>
    <col min="1" max="1" width="29.85546875" customWidth="1"/>
  </cols>
  <sheetData>
    <row r="1" spans="1:7" x14ac:dyDescent="0.2">
      <c r="A1" t="s">
        <v>9</v>
      </c>
      <c r="B1" t="s">
        <v>10</v>
      </c>
      <c r="C1" s="36" t="s">
        <v>48</v>
      </c>
      <c r="D1" s="36" t="s">
        <v>46</v>
      </c>
      <c r="E1" s="36" t="s">
        <v>60</v>
      </c>
      <c r="F1" s="36" t="s">
        <v>50</v>
      </c>
      <c r="G1" s="36" t="s">
        <v>117</v>
      </c>
    </row>
    <row r="2" spans="1:7" ht="13.5" x14ac:dyDescent="0.25">
      <c r="A2" s="35" t="s">
        <v>11</v>
      </c>
      <c r="B2">
        <v>32</v>
      </c>
    </row>
    <row r="3" spans="1:7" ht="13.5" x14ac:dyDescent="0.25">
      <c r="A3" s="35" t="s">
        <v>12</v>
      </c>
      <c r="B3">
        <v>24</v>
      </c>
    </row>
    <row r="4" spans="1:7" ht="13.5" x14ac:dyDescent="0.25">
      <c r="A4" s="35" t="s">
        <v>13</v>
      </c>
      <c r="B4">
        <v>20</v>
      </c>
    </row>
    <row r="5" spans="1:7" ht="13.5" x14ac:dyDescent="0.25">
      <c r="A5" s="35" t="s">
        <v>14</v>
      </c>
      <c r="B5">
        <v>45</v>
      </c>
    </row>
    <row r="6" spans="1:7" ht="13.5" x14ac:dyDescent="0.25">
      <c r="A6" s="35" t="s">
        <v>15</v>
      </c>
      <c r="B6">
        <v>45</v>
      </c>
    </row>
    <row r="7" spans="1:7" ht="13.5" x14ac:dyDescent="0.25">
      <c r="A7" s="35" t="s">
        <v>16</v>
      </c>
      <c r="B7">
        <v>45</v>
      </c>
    </row>
    <row r="8" spans="1:7" ht="13.5" x14ac:dyDescent="0.25">
      <c r="A8" s="35" t="s">
        <v>17</v>
      </c>
      <c r="B8">
        <v>12</v>
      </c>
    </row>
    <row r="9" spans="1:7" ht="13.5" x14ac:dyDescent="0.25">
      <c r="A9" s="35" t="s">
        <v>18</v>
      </c>
      <c r="B9">
        <v>1</v>
      </c>
    </row>
    <row r="10" spans="1:7" ht="13.5" x14ac:dyDescent="0.25">
      <c r="A10" s="35" t="s">
        <v>19</v>
      </c>
      <c r="B10">
        <v>145</v>
      </c>
    </row>
    <row r="11" spans="1:7" ht="13.5" x14ac:dyDescent="0.25">
      <c r="A11" s="35" t="s">
        <v>20</v>
      </c>
      <c r="B11">
        <v>10</v>
      </c>
    </row>
    <row r="12" spans="1:7" ht="13.5" x14ac:dyDescent="0.25">
      <c r="A12" s="35" t="s">
        <v>21</v>
      </c>
      <c r="B12">
        <v>20</v>
      </c>
    </row>
    <row r="13" spans="1:7" ht="13.5" x14ac:dyDescent="0.25">
      <c r="A13" s="35" t="s">
        <v>22</v>
      </c>
      <c r="B13">
        <v>30</v>
      </c>
    </row>
    <row r="14" spans="1:7" ht="13.5" x14ac:dyDescent="0.25">
      <c r="A14" s="35" t="s">
        <v>23</v>
      </c>
      <c r="B14">
        <v>12</v>
      </c>
    </row>
    <row r="15" spans="1:7" ht="13.5" x14ac:dyDescent="0.25">
      <c r="A15" s="35" t="s">
        <v>24</v>
      </c>
      <c r="B15">
        <v>15</v>
      </c>
    </row>
    <row r="16" spans="1:7" ht="13.5" x14ac:dyDescent="0.25">
      <c r="A16" s="35" t="s">
        <v>25</v>
      </c>
      <c r="B16">
        <v>18</v>
      </c>
    </row>
    <row r="17" spans="1:2" ht="13.5" x14ac:dyDescent="0.25">
      <c r="A17" s="35" t="s">
        <v>26</v>
      </c>
      <c r="B17">
        <v>6</v>
      </c>
    </row>
    <row r="18" spans="1:2" ht="13.5" x14ac:dyDescent="0.25">
      <c r="A18" s="35" t="s">
        <v>27</v>
      </c>
      <c r="B18">
        <v>12</v>
      </c>
    </row>
    <row r="19" spans="1:2" ht="13.5" x14ac:dyDescent="0.25">
      <c r="A19" s="35" t="s">
        <v>28</v>
      </c>
      <c r="B19">
        <v>49</v>
      </c>
    </row>
    <row r="20" spans="1:2" ht="13.5" x14ac:dyDescent="0.25">
      <c r="A20" s="35" t="s">
        <v>29</v>
      </c>
      <c r="B20">
        <v>51</v>
      </c>
    </row>
    <row r="21" spans="1:2" ht="13.5" x14ac:dyDescent="0.25">
      <c r="A21" s="35" t="s">
        <v>30</v>
      </c>
      <c r="B21">
        <v>14</v>
      </c>
    </row>
    <row r="22" spans="1:2" ht="13.5" x14ac:dyDescent="0.25">
      <c r="A22" s="35" t="s">
        <v>31</v>
      </c>
      <c r="B22">
        <v>87</v>
      </c>
    </row>
    <row r="23" spans="1:2" ht="13.5" x14ac:dyDescent="0.25">
      <c r="A23" s="35" t="s">
        <v>120</v>
      </c>
      <c r="B23">
        <v>8</v>
      </c>
    </row>
    <row r="24" spans="1:2" ht="13.5" x14ac:dyDescent="0.25">
      <c r="A24" s="35" t="s">
        <v>121</v>
      </c>
      <c r="B24">
        <v>24</v>
      </c>
    </row>
    <row r="25" spans="1:2" ht="13.5" x14ac:dyDescent="0.25">
      <c r="A25" s="35" t="s">
        <v>32</v>
      </c>
      <c r="B25">
        <v>32</v>
      </c>
    </row>
    <row r="26" spans="1:2" ht="13.5" x14ac:dyDescent="0.25">
      <c r="A26" s="35" t="s">
        <v>33</v>
      </c>
      <c r="B26">
        <v>24</v>
      </c>
    </row>
    <row r="27" spans="1:2" ht="13.5" x14ac:dyDescent="0.25">
      <c r="A27" s="35" t="s">
        <v>34</v>
      </c>
      <c r="B27">
        <v>20</v>
      </c>
    </row>
    <row r="28" spans="1:2" ht="13.5" x14ac:dyDescent="0.25">
      <c r="A28" s="35" t="s">
        <v>35</v>
      </c>
      <c r="B28">
        <v>45</v>
      </c>
    </row>
    <row r="29" spans="1:2" ht="13.5" x14ac:dyDescent="0.25">
      <c r="A29" s="35" t="s">
        <v>36</v>
      </c>
      <c r="B29">
        <v>45</v>
      </c>
    </row>
    <row r="30" spans="1:2" ht="13.5" x14ac:dyDescent="0.25">
      <c r="A30" s="35" t="s">
        <v>37</v>
      </c>
      <c r="B30">
        <v>45</v>
      </c>
    </row>
    <row r="31" spans="1:2" ht="13.5" x14ac:dyDescent="0.25">
      <c r="A31" s="35" t="s">
        <v>38</v>
      </c>
      <c r="B31">
        <v>12</v>
      </c>
    </row>
    <row r="32" spans="1:2" ht="13.5" x14ac:dyDescent="0.25">
      <c r="A32" s="35" t="s">
        <v>39</v>
      </c>
      <c r="B32">
        <v>1</v>
      </c>
    </row>
    <row r="33" spans="1:2" ht="13.5" x14ac:dyDescent="0.25">
      <c r="A33" s="35" t="s">
        <v>40</v>
      </c>
      <c r="B33">
        <v>145</v>
      </c>
    </row>
    <row r="34" spans="1:2" ht="13.5" x14ac:dyDescent="0.25">
      <c r="A34" s="35" t="s">
        <v>41</v>
      </c>
      <c r="B34">
        <v>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Úvod</vt:lpstr>
      <vt:lpstr>Vyhledavaci (6)</vt:lpstr>
      <vt:lpstr>Vypocty (14)</vt:lpstr>
      <vt:lpstr>Fc Textové (7)</vt:lpstr>
      <vt:lpstr>Obraty(17)</vt:lpstr>
      <vt:lpstr>KT (6)</vt:lpstr>
      <vt:lpstr>Data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2021-05-24T07:34:09Z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f3398cc4-7487-47a4-bcba-eae56e72cf99</vt:lpwstr>
  </property>
</Properties>
</file>