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živatel\Desktop\CP_FIMA\4\"/>
    </mc:Choice>
  </mc:AlternateContent>
  <xr:revisionPtr revIDLastSave="0" documentId="13_ncr:1_{5107C83F-B07C-4CDD-8CF7-DA5FA7B3EC94}" xr6:coauthVersionLast="45" xr6:coauthVersionMax="45" xr10:uidLastSave="{00000000-0000-0000-0000-000000000000}"/>
  <bookViews>
    <workbookView xWindow="-120" yWindow="-120" windowWidth="20730" windowHeight="11160" activeTab="1" xr2:uid="{66E73B5C-4AD7-4A02-B9D2-3CC94A94A254}"/>
  </bookViews>
  <sheets>
    <sheet name="Duchody" sheetId="2" r:id="rId1"/>
    <sheet name="Uver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7" i="3" l="1"/>
  <c r="F368" i="3"/>
  <c r="L23" i="3"/>
  <c r="M23" i="3"/>
  <c r="N23" i="3"/>
  <c r="O23" i="3"/>
  <c r="K23" i="3"/>
  <c r="O22" i="3"/>
  <c r="L26" i="3"/>
  <c r="L25" i="3"/>
  <c r="M22" i="3"/>
  <c r="N22" i="3"/>
  <c r="L22" i="3"/>
  <c r="P14" i="3"/>
  <c r="O13" i="3"/>
  <c r="M15" i="3"/>
  <c r="L15" i="3"/>
  <c r="J5" i="3"/>
  <c r="J8" i="3"/>
  <c r="J9" i="3"/>
  <c r="J10" i="3"/>
  <c r="J11" i="3"/>
  <c r="J12" i="3"/>
  <c r="J7" i="3"/>
  <c r="F8" i="3"/>
  <c r="G8" i="3" s="1"/>
  <c r="H8" i="3" s="1"/>
  <c r="F9" i="3" s="1"/>
  <c r="G9" i="3" s="1"/>
  <c r="E9" i="3"/>
  <c r="E10" i="3"/>
  <c r="E11" i="3"/>
  <c r="E12" i="3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E154" i="3" s="1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E206" i="3" s="1"/>
  <c r="E207" i="3" s="1"/>
  <c r="E208" i="3" s="1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E278" i="3" s="1"/>
  <c r="E279" i="3" s="1"/>
  <c r="E280" i="3" s="1"/>
  <c r="E281" i="3" s="1"/>
  <c r="E282" i="3" s="1"/>
  <c r="E283" i="3" s="1"/>
  <c r="E284" i="3" s="1"/>
  <c r="E285" i="3" s="1"/>
  <c r="E286" i="3" s="1"/>
  <c r="E287" i="3" s="1"/>
  <c r="E288" i="3" s="1"/>
  <c r="E289" i="3" s="1"/>
  <c r="E290" i="3" s="1"/>
  <c r="E291" i="3" s="1"/>
  <c r="E292" i="3" s="1"/>
  <c r="E293" i="3" s="1"/>
  <c r="E294" i="3" s="1"/>
  <c r="E295" i="3" s="1"/>
  <c r="E296" i="3" s="1"/>
  <c r="E297" i="3" s="1"/>
  <c r="E298" i="3" s="1"/>
  <c r="E299" i="3" s="1"/>
  <c r="E300" i="3" s="1"/>
  <c r="E301" i="3" s="1"/>
  <c r="E302" i="3" s="1"/>
  <c r="E303" i="3" s="1"/>
  <c r="E304" i="3" s="1"/>
  <c r="E305" i="3" s="1"/>
  <c r="E306" i="3" s="1"/>
  <c r="E307" i="3" s="1"/>
  <c r="E308" i="3" s="1"/>
  <c r="E309" i="3" s="1"/>
  <c r="E310" i="3" s="1"/>
  <c r="E311" i="3" s="1"/>
  <c r="E312" i="3" s="1"/>
  <c r="E313" i="3" s="1"/>
  <c r="E314" i="3" s="1"/>
  <c r="E315" i="3" s="1"/>
  <c r="E316" i="3" s="1"/>
  <c r="E317" i="3" s="1"/>
  <c r="E318" i="3" s="1"/>
  <c r="E319" i="3" s="1"/>
  <c r="E320" i="3" s="1"/>
  <c r="E321" i="3" s="1"/>
  <c r="E322" i="3" s="1"/>
  <c r="E323" i="3" s="1"/>
  <c r="E324" i="3" s="1"/>
  <c r="E325" i="3" s="1"/>
  <c r="E326" i="3" s="1"/>
  <c r="E327" i="3" s="1"/>
  <c r="E328" i="3" s="1"/>
  <c r="E329" i="3" s="1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E353" i="3" s="1"/>
  <c r="E354" i="3" s="1"/>
  <c r="E355" i="3" s="1"/>
  <c r="E356" i="3" s="1"/>
  <c r="E357" i="3" s="1"/>
  <c r="E358" i="3" s="1"/>
  <c r="E359" i="3" s="1"/>
  <c r="E360" i="3" s="1"/>
  <c r="E361" i="3" s="1"/>
  <c r="E362" i="3" s="1"/>
  <c r="E363" i="3" s="1"/>
  <c r="E364" i="3" s="1"/>
  <c r="E365" i="3" s="1"/>
  <c r="E366" i="3" s="1"/>
  <c r="E8" i="3"/>
  <c r="H7" i="3"/>
  <c r="G7" i="3"/>
  <c r="F7" i="3"/>
  <c r="E7" i="3"/>
  <c r="C6" i="3"/>
  <c r="C60" i="2"/>
  <c r="C59" i="2"/>
  <c r="D56" i="2"/>
  <c r="B56" i="2"/>
  <c r="C54" i="2"/>
  <c r="C52" i="2"/>
  <c r="C50" i="2"/>
  <c r="C49" i="2"/>
  <c r="C46" i="2"/>
  <c r="C45" i="2"/>
  <c r="C44" i="2"/>
  <c r="B42" i="2"/>
  <c r="C41" i="2"/>
  <c r="C38" i="2"/>
  <c r="C36" i="2"/>
  <c r="C34" i="2"/>
  <c r="C32" i="2"/>
  <c r="C30" i="2"/>
  <c r="C29" i="2"/>
  <c r="C27" i="2"/>
  <c r="C24" i="2"/>
  <c r="C22" i="2"/>
  <c r="C20" i="2"/>
  <c r="D19" i="2"/>
  <c r="E19" i="2"/>
  <c r="F19" i="2"/>
  <c r="C19" i="2"/>
  <c r="F13" i="2"/>
  <c r="F12" i="2"/>
  <c r="E12" i="2"/>
  <c r="E11" i="2"/>
  <c r="D11" i="2"/>
  <c r="D10" i="2"/>
  <c r="C10" i="2"/>
  <c r="C7" i="2"/>
  <c r="C5" i="2"/>
  <c r="D4" i="2"/>
  <c r="E4" i="2"/>
  <c r="F4" i="2"/>
  <c r="C4" i="2"/>
  <c r="H9" i="3" l="1"/>
  <c r="F10" i="3" l="1"/>
  <c r="G10" i="3" s="1"/>
  <c r="H10" i="3" s="1"/>
  <c r="F11" i="3" l="1"/>
  <c r="G11" i="3" s="1"/>
  <c r="H11" i="3"/>
  <c r="F12" i="3" l="1"/>
  <c r="G12" i="3" s="1"/>
  <c r="H12" i="3" s="1"/>
  <c r="F13" i="3" l="1"/>
  <c r="G13" i="3" s="1"/>
  <c r="H13" i="3" s="1"/>
  <c r="F14" i="3" l="1"/>
  <c r="G14" i="3" s="1"/>
  <c r="H14" i="3" s="1"/>
  <c r="F15" i="3" l="1"/>
  <c r="G15" i="3" s="1"/>
  <c r="H15" i="3"/>
  <c r="F16" i="3" l="1"/>
  <c r="G16" i="3" s="1"/>
  <c r="H16" i="3" s="1"/>
  <c r="F17" i="3" l="1"/>
  <c r="G17" i="3" s="1"/>
  <c r="H17" i="3" s="1"/>
  <c r="F18" i="3" l="1"/>
  <c r="G18" i="3" s="1"/>
  <c r="H18" i="3" s="1"/>
  <c r="F19" i="3" l="1"/>
  <c r="G19" i="3" s="1"/>
  <c r="H19" i="3" s="1"/>
  <c r="F20" i="3" l="1"/>
  <c r="G20" i="3" s="1"/>
  <c r="H20" i="3" s="1"/>
  <c r="F21" i="3" l="1"/>
  <c r="G21" i="3" s="1"/>
  <c r="H21" i="3" s="1"/>
  <c r="F22" i="3" l="1"/>
  <c r="G22" i="3" s="1"/>
  <c r="H22" i="3" s="1"/>
  <c r="F23" i="3" l="1"/>
  <c r="G23" i="3" s="1"/>
  <c r="H23" i="3" s="1"/>
  <c r="F24" i="3" l="1"/>
  <c r="G24" i="3" s="1"/>
  <c r="H24" i="3" s="1"/>
  <c r="F25" i="3" l="1"/>
  <c r="G25" i="3" s="1"/>
  <c r="H25" i="3" s="1"/>
  <c r="F26" i="3" l="1"/>
  <c r="G26" i="3" s="1"/>
  <c r="H26" i="3" s="1"/>
  <c r="F27" i="3" l="1"/>
  <c r="G27" i="3" s="1"/>
  <c r="H27" i="3"/>
  <c r="F28" i="3" l="1"/>
  <c r="G28" i="3" s="1"/>
  <c r="H28" i="3"/>
  <c r="F29" i="3" l="1"/>
  <c r="G29" i="3" s="1"/>
  <c r="H29" i="3" s="1"/>
  <c r="F30" i="3" l="1"/>
  <c r="G30" i="3" s="1"/>
  <c r="H30" i="3" s="1"/>
  <c r="F31" i="3" l="1"/>
  <c r="G31" i="3" s="1"/>
  <c r="H31" i="3"/>
  <c r="F32" i="3" l="1"/>
  <c r="G32" i="3" s="1"/>
  <c r="H32" i="3"/>
  <c r="F33" i="3" l="1"/>
  <c r="G33" i="3" s="1"/>
  <c r="H33" i="3" s="1"/>
  <c r="F34" i="3" l="1"/>
  <c r="G34" i="3" s="1"/>
  <c r="H34" i="3" s="1"/>
  <c r="F35" i="3" l="1"/>
  <c r="G35" i="3" s="1"/>
  <c r="H35" i="3"/>
  <c r="F36" i="3" l="1"/>
  <c r="G36" i="3" s="1"/>
  <c r="H36" i="3"/>
  <c r="F37" i="3" l="1"/>
  <c r="G37" i="3" s="1"/>
  <c r="H37" i="3" s="1"/>
  <c r="F38" i="3" l="1"/>
  <c r="G38" i="3" s="1"/>
  <c r="H38" i="3" s="1"/>
  <c r="F39" i="3" l="1"/>
  <c r="G39" i="3" s="1"/>
  <c r="H39" i="3"/>
  <c r="F40" i="3" l="1"/>
  <c r="G40" i="3" s="1"/>
  <c r="H40" i="3"/>
  <c r="F41" i="3" l="1"/>
  <c r="G41" i="3" s="1"/>
  <c r="H41" i="3" s="1"/>
  <c r="F42" i="3" l="1"/>
  <c r="G42" i="3" s="1"/>
  <c r="H42" i="3" s="1"/>
  <c r="F43" i="3" l="1"/>
  <c r="G43" i="3" s="1"/>
  <c r="H43" i="3"/>
  <c r="F44" i="3" l="1"/>
  <c r="G44" i="3" s="1"/>
  <c r="H44" i="3"/>
  <c r="F45" i="3" l="1"/>
  <c r="G45" i="3" s="1"/>
  <c r="H45" i="3" s="1"/>
  <c r="F46" i="3" l="1"/>
  <c r="G46" i="3" s="1"/>
  <c r="H46" i="3" s="1"/>
  <c r="F47" i="3" l="1"/>
  <c r="G47" i="3" s="1"/>
  <c r="H47" i="3"/>
  <c r="F48" i="3" l="1"/>
  <c r="G48" i="3" s="1"/>
  <c r="H48" i="3"/>
  <c r="F49" i="3" l="1"/>
  <c r="G49" i="3" s="1"/>
  <c r="H49" i="3" s="1"/>
  <c r="F50" i="3" l="1"/>
  <c r="G50" i="3" s="1"/>
  <c r="H50" i="3" s="1"/>
  <c r="F51" i="3" l="1"/>
  <c r="G51" i="3" s="1"/>
  <c r="H51" i="3"/>
  <c r="F52" i="3" l="1"/>
  <c r="G52" i="3" s="1"/>
  <c r="H52" i="3"/>
  <c r="F53" i="3" l="1"/>
  <c r="G53" i="3" s="1"/>
  <c r="H53" i="3" s="1"/>
  <c r="F54" i="3" l="1"/>
  <c r="G54" i="3" s="1"/>
  <c r="H54" i="3" s="1"/>
  <c r="F55" i="3" l="1"/>
  <c r="G55" i="3" s="1"/>
  <c r="H55" i="3"/>
  <c r="F56" i="3" l="1"/>
  <c r="G56" i="3" s="1"/>
  <c r="H56" i="3"/>
  <c r="F57" i="3" l="1"/>
  <c r="G57" i="3" s="1"/>
  <c r="H57" i="3" s="1"/>
  <c r="F58" i="3" l="1"/>
  <c r="G58" i="3" s="1"/>
  <c r="H58" i="3" s="1"/>
  <c r="F59" i="3" l="1"/>
  <c r="G59" i="3" s="1"/>
  <c r="H59" i="3"/>
  <c r="F60" i="3" l="1"/>
  <c r="G60" i="3" s="1"/>
  <c r="H60" i="3"/>
  <c r="F61" i="3" l="1"/>
  <c r="G61" i="3" s="1"/>
  <c r="H61" i="3" s="1"/>
  <c r="F62" i="3" l="1"/>
  <c r="G62" i="3" s="1"/>
  <c r="H62" i="3" s="1"/>
  <c r="F63" i="3" l="1"/>
  <c r="G63" i="3" s="1"/>
  <c r="H63" i="3"/>
  <c r="F64" i="3" l="1"/>
  <c r="G64" i="3" s="1"/>
  <c r="H64" i="3"/>
  <c r="F65" i="3" l="1"/>
  <c r="G65" i="3" s="1"/>
  <c r="H65" i="3" s="1"/>
  <c r="F66" i="3" l="1"/>
  <c r="G66" i="3" s="1"/>
  <c r="H66" i="3" s="1"/>
  <c r="F67" i="3" l="1"/>
  <c r="G67" i="3" s="1"/>
  <c r="H67" i="3"/>
  <c r="F68" i="3" l="1"/>
  <c r="G68" i="3" s="1"/>
  <c r="H68" i="3"/>
  <c r="F69" i="3" l="1"/>
  <c r="G69" i="3" s="1"/>
  <c r="H69" i="3" s="1"/>
  <c r="F70" i="3" l="1"/>
  <c r="G70" i="3" s="1"/>
  <c r="H70" i="3" s="1"/>
  <c r="F71" i="3" l="1"/>
  <c r="G71" i="3" s="1"/>
  <c r="H71" i="3"/>
  <c r="F72" i="3" l="1"/>
  <c r="G72" i="3" s="1"/>
  <c r="H72" i="3"/>
  <c r="F73" i="3" l="1"/>
  <c r="G73" i="3" s="1"/>
  <c r="H73" i="3" s="1"/>
  <c r="F74" i="3" l="1"/>
  <c r="G74" i="3" s="1"/>
  <c r="H74" i="3" s="1"/>
  <c r="F75" i="3" l="1"/>
  <c r="G75" i="3" s="1"/>
  <c r="H75" i="3" s="1"/>
  <c r="F76" i="3" l="1"/>
  <c r="G76" i="3" s="1"/>
  <c r="H76" i="3"/>
  <c r="F77" i="3" l="1"/>
  <c r="G77" i="3" s="1"/>
  <c r="H77" i="3" s="1"/>
  <c r="F78" i="3" l="1"/>
  <c r="G78" i="3" s="1"/>
  <c r="H78" i="3" s="1"/>
  <c r="F79" i="3" l="1"/>
  <c r="G79" i="3" s="1"/>
  <c r="H79" i="3" s="1"/>
  <c r="F80" i="3" l="1"/>
  <c r="G80" i="3" s="1"/>
  <c r="H80" i="3"/>
  <c r="F81" i="3" l="1"/>
  <c r="G81" i="3" s="1"/>
  <c r="H81" i="3" s="1"/>
  <c r="F82" i="3" l="1"/>
  <c r="G82" i="3" s="1"/>
  <c r="H82" i="3" s="1"/>
  <c r="F83" i="3" l="1"/>
  <c r="G83" i="3" s="1"/>
  <c r="H83" i="3"/>
  <c r="F84" i="3" l="1"/>
  <c r="G84" i="3" s="1"/>
  <c r="H84" i="3"/>
  <c r="F85" i="3" l="1"/>
  <c r="G85" i="3" s="1"/>
  <c r="H85" i="3" s="1"/>
  <c r="F86" i="3" l="1"/>
  <c r="G86" i="3" s="1"/>
  <c r="H86" i="3" s="1"/>
  <c r="F87" i="3" l="1"/>
  <c r="G87" i="3" s="1"/>
  <c r="H87" i="3"/>
  <c r="F88" i="3" l="1"/>
  <c r="G88" i="3" s="1"/>
  <c r="H88" i="3"/>
  <c r="F89" i="3" l="1"/>
  <c r="G89" i="3" s="1"/>
  <c r="H89" i="3" s="1"/>
  <c r="F90" i="3" l="1"/>
  <c r="G90" i="3" s="1"/>
  <c r="H90" i="3" s="1"/>
  <c r="F91" i="3" l="1"/>
  <c r="G91" i="3" s="1"/>
  <c r="H91" i="3"/>
  <c r="F92" i="3" l="1"/>
  <c r="G92" i="3" s="1"/>
  <c r="H92" i="3" s="1"/>
  <c r="F93" i="3" l="1"/>
  <c r="G93" i="3" s="1"/>
  <c r="H93" i="3" s="1"/>
  <c r="F94" i="3" l="1"/>
  <c r="G94" i="3" s="1"/>
  <c r="H94" i="3" s="1"/>
  <c r="F95" i="3" l="1"/>
  <c r="G95" i="3" s="1"/>
  <c r="H95" i="3"/>
  <c r="F96" i="3" l="1"/>
  <c r="G96" i="3" s="1"/>
  <c r="H96" i="3" s="1"/>
  <c r="F97" i="3" l="1"/>
  <c r="G97" i="3" s="1"/>
  <c r="H97" i="3" s="1"/>
  <c r="F98" i="3" l="1"/>
  <c r="G98" i="3" s="1"/>
  <c r="H98" i="3" s="1"/>
  <c r="F99" i="3" l="1"/>
  <c r="G99" i="3" s="1"/>
  <c r="H99" i="3" s="1"/>
  <c r="F100" i="3" l="1"/>
  <c r="G100" i="3" s="1"/>
  <c r="H100" i="3" s="1"/>
  <c r="F101" i="3" l="1"/>
  <c r="G101" i="3" s="1"/>
  <c r="H101" i="3" s="1"/>
  <c r="F102" i="3" l="1"/>
  <c r="G102" i="3" s="1"/>
  <c r="H102" i="3" s="1"/>
  <c r="F103" i="3" l="1"/>
  <c r="G103" i="3" s="1"/>
  <c r="H103" i="3" s="1"/>
  <c r="F104" i="3" l="1"/>
  <c r="G104" i="3" s="1"/>
  <c r="H104" i="3"/>
  <c r="F105" i="3" l="1"/>
  <c r="G105" i="3" s="1"/>
  <c r="H105" i="3" s="1"/>
  <c r="F106" i="3" l="1"/>
  <c r="G106" i="3" s="1"/>
  <c r="H106" i="3" s="1"/>
  <c r="F107" i="3" l="1"/>
  <c r="G107" i="3" s="1"/>
  <c r="H107" i="3"/>
  <c r="F108" i="3" l="1"/>
  <c r="G108" i="3" s="1"/>
  <c r="H108" i="3"/>
  <c r="F109" i="3" l="1"/>
  <c r="G109" i="3" s="1"/>
  <c r="H109" i="3" s="1"/>
  <c r="F110" i="3" l="1"/>
  <c r="G110" i="3" s="1"/>
  <c r="H110" i="3" s="1"/>
  <c r="F111" i="3" l="1"/>
  <c r="G111" i="3" s="1"/>
  <c r="H111" i="3" s="1"/>
  <c r="F112" i="3" l="1"/>
  <c r="G112" i="3" s="1"/>
  <c r="H112" i="3" s="1"/>
  <c r="F113" i="3" l="1"/>
  <c r="G113" i="3" s="1"/>
  <c r="H113" i="3" s="1"/>
  <c r="F114" i="3" l="1"/>
  <c r="G114" i="3" s="1"/>
  <c r="H114" i="3" s="1"/>
  <c r="F115" i="3" l="1"/>
  <c r="G115" i="3" s="1"/>
  <c r="H115" i="3"/>
  <c r="F116" i="3" l="1"/>
  <c r="G116" i="3" s="1"/>
  <c r="H116" i="3"/>
  <c r="F117" i="3" l="1"/>
  <c r="G117" i="3" s="1"/>
  <c r="H117" i="3" s="1"/>
  <c r="F118" i="3" l="1"/>
  <c r="G118" i="3" s="1"/>
  <c r="H118" i="3" s="1"/>
  <c r="F119" i="3" l="1"/>
  <c r="G119" i="3" s="1"/>
  <c r="H119" i="3"/>
  <c r="F120" i="3" l="1"/>
  <c r="G120" i="3" s="1"/>
  <c r="H120" i="3"/>
  <c r="F121" i="3" l="1"/>
  <c r="G121" i="3" s="1"/>
  <c r="H121" i="3" s="1"/>
  <c r="F122" i="3" l="1"/>
  <c r="G122" i="3" s="1"/>
  <c r="H122" i="3"/>
  <c r="F123" i="3" l="1"/>
  <c r="G123" i="3" s="1"/>
  <c r="H123" i="3" s="1"/>
  <c r="F124" i="3" l="1"/>
  <c r="G124" i="3" s="1"/>
  <c r="H124" i="3" s="1"/>
  <c r="F125" i="3" l="1"/>
  <c r="G125" i="3" s="1"/>
  <c r="H125" i="3" s="1"/>
  <c r="F126" i="3" l="1"/>
  <c r="G126" i="3" s="1"/>
  <c r="H126" i="3" s="1"/>
  <c r="F127" i="3" l="1"/>
  <c r="G127" i="3" s="1"/>
  <c r="H127" i="3" s="1"/>
  <c r="F128" i="3" l="1"/>
  <c r="G128" i="3" s="1"/>
  <c r="H128" i="3" s="1"/>
  <c r="F129" i="3" l="1"/>
  <c r="G129" i="3" s="1"/>
  <c r="H129" i="3" s="1"/>
  <c r="F130" i="3" l="1"/>
  <c r="G130" i="3" s="1"/>
  <c r="H130" i="3" s="1"/>
  <c r="F131" i="3" l="1"/>
  <c r="G131" i="3" s="1"/>
  <c r="H131" i="3" s="1"/>
  <c r="F132" i="3" l="1"/>
  <c r="G132" i="3" s="1"/>
  <c r="H132" i="3" s="1"/>
  <c r="F133" i="3" l="1"/>
  <c r="G133" i="3" s="1"/>
  <c r="H133" i="3" s="1"/>
  <c r="F134" i="3" l="1"/>
  <c r="G134" i="3" s="1"/>
  <c r="H134" i="3"/>
  <c r="F135" i="3" l="1"/>
  <c r="G135" i="3" s="1"/>
  <c r="H135" i="3" s="1"/>
  <c r="F136" i="3" l="1"/>
  <c r="G136" i="3" s="1"/>
  <c r="H136" i="3" s="1"/>
  <c r="F137" i="3" l="1"/>
  <c r="G137" i="3" s="1"/>
  <c r="H137" i="3" s="1"/>
  <c r="F138" i="3" l="1"/>
  <c r="G138" i="3" s="1"/>
  <c r="H138" i="3" s="1"/>
  <c r="F139" i="3" l="1"/>
  <c r="G139" i="3" s="1"/>
  <c r="H139" i="3" s="1"/>
  <c r="F140" i="3" l="1"/>
  <c r="G140" i="3" s="1"/>
  <c r="H140" i="3" s="1"/>
  <c r="F141" i="3" l="1"/>
  <c r="G141" i="3" s="1"/>
  <c r="H141" i="3"/>
  <c r="F142" i="3" l="1"/>
  <c r="G142" i="3" s="1"/>
  <c r="H142" i="3" s="1"/>
  <c r="F143" i="3" l="1"/>
  <c r="G143" i="3" s="1"/>
  <c r="H143" i="3" s="1"/>
  <c r="F144" i="3" l="1"/>
  <c r="G144" i="3" s="1"/>
  <c r="H144" i="3" s="1"/>
  <c r="F145" i="3" l="1"/>
  <c r="G145" i="3" s="1"/>
  <c r="H145" i="3"/>
  <c r="F146" i="3" l="1"/>
  <c r="G146" i="3" s="1"/>
  <c r="H146" i="3" s="1"/>
  <c r="F147" i="3" l="1"/>
  <c r="G147" i="3" s="1"/>
  <c r="H147" i="3" s="1"/>
  <c r="F148" i="3" l="1"/>
  <c r="G148" i="3" s="1"/>
  <c r="H148" i="3" s="1"/>
  <c r="F149" i="3" l="1"/>
  <c r="G149" i="3" s="1"/>
  <c r="H149" i="3"/>
  <c r="F150" i="3" l="1"/>
  <c r="G150" i="3" s="1"/>
  <c r="H150" i="3"/>
  <c r="F151" i="3" l="1"/>
  <c r="G151" i="3" s="1"/>
  <c r="H151" i="3" s="1"/>
  <c r="H152" i="3" l="1"/>
  <c r="F152" i="3"/>
  <c r="G152" i="3" s="1"/>
  <c r="F153" i="3" l="1"/>
  <c r="G153" i="3" s="1"/>
  <c r="H153" i="3"/>
  <c r="F154" i="3" l="1"/>
  <c r="G154" i="3" s="1"/>
  <c r="H154" i="3"/>
  <c r="F155" i="3" l="1"/>
  <c r="G155" i="3" s="1"/>
  <c r="H155" i="3" s="1"/>
  <c r="F156" i="3" l="1"/>
  <c r="G156" i="3" s="1"/>
  <c r="H156" i="3" s="1"/>
  <c r="F157" i="3" l="1"/>
  <c r="G157" i="3" s="1"/>
  <c r="H157" i="3"/>
  <c r="F158" i="3" l="1"/>
  <c r="G158" i="3" s="1"/>
  <c r="H158" i="3"/>
  <c r="F159" i="3" l="1"/>
  <c r="G159" i="3" s="1"/>
  <c r="H159" i="3" s="1"/>
  <c r="F160" i="3" l="1"/>
  <c r="G160" i="3" s="1"/>
  <c r="H160" i="3" s="1"/>
  <c r="F161" i="3" l="1"/>
  <c r="G161" i="3" s="1"/>
  <c r="H161" i="3"/>
  <c r="F162" i="3" l="1"/>
  <c r="G162" i="3" s="1"/>
  <c r="H162" i="3"/>
  <c r="F163" i="3" l="1"/>
  <c r="G163" i="3" s="1"/>
  <c r="H163" i="3" s="1"/>
  <c r="F164" i="3" l="1"/>
  <c r="G164" i="3" s="1"/>
  <c r="H164" i="3" s="1"/>
  <c r="F165" i="3" l="1"/>
  <c r="G165" i="3" s="1"/>
  <c r="H165" i="3"/>
  <c r="F166" i="3" l="1"/>
  <c r="G166" i="3" s="1"/>
  <c r="H166" i="3" s="1"/>
  <c r="F167" i="3" l="1"/>
  <c r="G167" i="3" s="1"/>
  <c r="H167" i="3" s="1"/>
  <c r="F168" i="3" l="1"/>
  <c r="G168" i="3" s="1"/>
  <c r="H168" i="3" s="1"/>
  <c r="F169" i="3" l="1"/>
  <c r="G169" i="3" s="1"/>
  <c r="H169" i="3"/>
  <c r="F170" i="3" l="1"/>
  <c r="G170" i="3" s="1"/>
  <c r="H170" i="3"/>
  <c r="F171" i="3" l="1"/>
  <c r="G171" i="3" s="1"/>
  <c r="H171" i="3" s="1"/>
  <c r="F172" i="3" l="1"/>
  <c r="G172" i="3" s="1"/>
  <c r="H172" i="3" s="1"/>
  <c r="F173" i="3" l="1"/>
  <c r="G173" i="3" s="1"/>
  <c r="H173" i="3"/>
  <c r="F174" i="3" l="1"/>
  <c r="G174" i="3" s="1"/>
  <c r="H174" i="3"/>
  <c r="F175" i="3" l="1"/>
  <c r="G175" i="3" s="1"/>
  <c r="H175" i="3" s="1"/>
  <c r="F176" i="3" l="1"/>
  <c r="G176" i="3" s="1"/>
  <c r="H176" i="3" s="1"/>
  <c r="F177" i="3" l="1"/>
  <c r="G177" i="3" s="1"/>
  <c r="H177" i="3"/>
  <c r="F178" i="3" l="1"/>
  <c r="G178" i="3" s="1"/>
  <c r="H178" i="3"/>
  <c r="F179" i="3" l="1"/>
  <c r="G179" i="3" s="1"/>
  <c r="H179" i="3" s="1"/>
  <c r="F180" i="3" l="1"/>
  <c r="G180" i="3" s="1"/>
  <c r="H180" i="3" s="1"/>
  <c r="F181" i="3" l="1"/>
  <c r="G181" i="3" s="1"/>
  <c r="H181" i="3" s="1"/>
  <c r="F182" i="3" l="1"/>
  <c r="G182" i="3" s="1"/>
  <c r="H182" i="3"/>
  <c r="F183" i="3" l="1"/>
  <c r="G183" i="3" s="1"/>
  <c r="H183" i="3" s="1"/>
  <c r="F184" i="3" l="1"/>
  <c r="G184" i="3" s="1"/>
  <c r="H184" i="3" s="1"/>
  <c r="F185" i="3" l="1"/>
  <c r="G185" i="3" s="1"/>
  <c r="H185" i="3" s="1"/>
  <c r="F186" i="3" l="1"/>
  <c r="G186" i="3" s="1"/>
  <c r="H186" i="3"/>
  <c r="H187" i="3" l="1"/>
  <c r="F187" i="3"/>
  <c r="G187" i="3" s="1"/>
  <c r="F188" i="3" l="1"/>
  <c r="G188" i="3" s="1"/>
  <c r="H188" i="3" s="1"/>
  <c r="F189" i="3" l="1"/>
  <c r="G189" i="3" s="1"/>
  <c r="H189" i="3"/>
  <c r="F190" i="3" l="1"/>
  <c r="G190" i="3" s="1"/>
  <c r="H190" i="3"/>
  <c r="F191" i="3" l="1"/>
  <c r="G191" i="3" s="1"/>
  <c r="H191" i="3" s="1"/>
  <c r="F192" i="3" l="1"/>
  <c r="G192" i="3" s="1"/>
  <c r="H192" i="3" s="1"/>
  <c r="F193" i="3" l="1"/>
  <c r="G193" i="3" s="1"/>
  <c r="H193" i="3" s="1"/>
  <c r="F194" i="3" l="1"/>
  <c r="G194" i="3" s="1"/>
  <c r="H194" i="3" s="1"/>
  <c r="F195" i="3" l="1"/>
  <c r="G195" i="3" s="1"/>
  <c r="H195" i="3" s="1"/>
  <c r="F196" i="3" l="1"/>
  <c r="G196" i="3" s="1"/>
  <c r="H196" i="3" s="1"/>
  <c r="F197" i="3" l="1"/>
  <c r="G197" i="3" s="1"/>
  <c r="H197" i="3"/>
  <c r="F198" i="3" l="1"/>
  <c r="G198" i="3" s="1"/>
  <c r="H198" i="3" s="1"/>
  <c r="F199" i="3" l="1"/>
  <c r="G199" i="3" s="1"/>
  <c r="H199" i="3" s="1"/>
  <c r="F200" i="3" l="1"/>
  <c r="G200" i="3" s="1"/>
  <c r="H200" i="3" s="1"/>
  <c r="F201" i="3" l="1"/>
  <c r="G201" i="3" s="1"/>
  <c r="H201" i="3" s="1"/>
  <c r="F202" i="3" l="1"/>
  <c r="G202" i="3" s="1"/>
  <c r="H202" i="3" s="1"/>
  <c r="F203" i="3" l="1"/>
  <c r="G203" i="3" s="1"/>
  <c r="H203" i="3" s="1"/>
  <c r="F204" i="3" l="1"/>
  <c r="G204" i="3" s="1"/>
  <c r="H204" i="3" s="1"/>
  <c r="F205" i="3" l="1"/>
  <c r="G205" i="3" s="1"/>
  <c r="H205" i="3" s="1"/>
  <c r="F206" i="3" l="1"/>
  <c r="G206" i="3" s="1"/>
  <c r="H206" i="3" s="1"/>
  <c r="F207" i="3" l="1"/>
  <c r="G207" i="3" s="1"/>
  <c r="H207" i="3" s="1"/>
  <c r="F208" i="3" l="1"/>
  <c r="G208" i="3" s="1"/>
  <c r="H208" i="3" s="1"/>
  <c r="F209" i="3" l="1"/>
  <c r="G209" i="3" s="1"/>
  <c r="H209" i="3" s="1"/>
  <c r="F210" i="3" l="1"/>
  <c r="G210" i="3" s="1"/>
  <c r="H210" i="3" s="1"/>
  <c r="F211" i="3" l="1"/>
  <c r="G211" i="3" s="1"/>
  <c r="H211" i="3" s="1"/>
  <c r="F212" i="3" l="1"/>
  <c r="G212" i="3" s="1"/>
  <c r="H212" i="3" s="1"/>
  <c r="F213" i="3" l="1"/>
  <c r="G213" i="3" s="1"/>
  <c r="H213" i="3" s="1"/>
  <c r="F214" i="3" l="1"/>
  <c r="G214" i="3" s="1"/>
  <c r="H214" i="3" s="1"/>
  <c r="F215" i="3" l="1"/>
  <c r="G215" i="3" s="1"/>
  <c r="H215" i="3" s="1"/>
  <c r="F216" i="3" l="1"/>
  <c r="G216" i="3" s="1"/>
  <c r="H216" i="3" s="1"/>
  <c r="F217" i="3" l="1"/>
  <c r="G217" i="3" s="1"/>
  <c r="H217" i="3" s="1"/>
  <c r="F218" i="3" l="1"/>
  <c r="G218" i="3" s="1"/>
  <c r="H218" i="3"/>
  <c r="F219" i="3" l="1"/>
  <c r="G219" i="3" s="1"/>
  <c r="H219" i="3"/>
  <c r="F220" i="3" l="1"/>
  <c r="G220" i="3" s="1"/>
  <c r="H220" i="3" s="1"/>
  <c r="F221" i="3" l="1"/>
  <c r="G221" i="3" s="1"/>
  <c r="H221" i="3" s="1"/>
  <c r="F222" i="3" l="1"/>
  <c r="G222" i="3" s="1"/>
  <c r="H222" i="3"/>
  <c r="F223" i="3" l="1"/>
  <c r="G223" i="3" s="1"/>
  <c r="H223" i="3" s="1"/>
  <c r="H224" i="3" l="1"/>
  <c r="F224" i="3"/>
  <c r="G224" i="3" s="1"/>
  <c r="F225" i="3" l="1"/>
  <c r="G225" i="3" s="1"/>
  <c r="H225" i="3" s="1"/>
  <c r="F226" i="3" l="1"/>
  <c r="G226" i="3" s="1"/>
  <c r="H226" i="3"/>
  <c r="F227" i="3" l="1"/>
  <c r="G227" i="3" s="1"/>
  <c r="H227" i="3"/>
  <c r="F228" i="3" l="1"/>
  <c r="G228" i="3" s="1"/>
  <c r="H228" i="3" s="1"/>
  <c r="F229" i="3" l="1"/>
  <c r="G229" i="3" s="1"/>
  <c r="H229" i="3" s="1"/>
  <c r="F230" i="3" l="1"/>
  <c r="G230" i="3" s="1"/>
  <c r="H230" i="3"/>
  <c r="F231" i="3" l="1"/>
  <c r="G231" i="3" s="1"/>
  <c r="H231" i="3"/>
  <c r="F232" i="3" l="1"/>
  <c r="G232" i="3" s="1"/>
  <c r="H232" i="3" s="1"/>
  <c r="F233" i="3" l="1"/>
  <c r="G233" i="3" s="1"/>
  <c r="H233" i="3" s="1"/>
  <c r="F234" i="3" l="1"/>
  <c r="G234" i="3" s="1"/>
  <c r="H234" i="3"/>
  <c r="F235" i="3" l="1"/>
  <c r="G235" i="3" s="1"/>
  <c r="H235" i="3"/>
  <c r="F236" i="3" l="1"/>
  <c r="G236" i="3" s="1"/>
  <c r="H236" i="3" s="1"/>
  <c r="H237" i="3" l="1"/>
  <c r="F237" i="3"/>
  <c r="G237" i="3" s="1"/>
  <c r="F238" i="3" l="1"/>
  <c r="G238" i="3" s="1"/>
  <c r="H238" i="3" s="1"/>
  <c r="F239" i="3" l="1"/>
  <c r="G239" i="3" s="1"/>
  <c r="H239" i="3"/>
  <c r="F240" i="3" l="1"/>
  <c r="G240" i="3" s="1"/>
  <c r="H240" i="3" s="1"/>
  <c r="F241" i="3" l="1"/>
  <c r="G241" i="3" s="1"/>
  <c r="H241" i="3" s="1"/>
  <c r="F242" i="3" l="1"/>
  <c r="G242" i="3" s="1"/>
  <c r="H242" i="3" s="1"/>
  <c r="F243" i="3" l="1"/>
  <c r="G243" i="3" s="1"/>
  <c r="H243" i="3" s="1"/>
  <c r="H244" i="3" l="1"/>
  <c r="F244" i="3"/>
  <c r="G244" i="3" s="1"/>
  <c r="F245" i="3" l="1"/>
  <c r="G245" i="3" s="1"/>
  <c r="H245" i="3" s="1"/>
  <c r="F246" i="3" l="1"/>
  <c r="G246" i="3" s="1"/>
  <c r="H246" i="3" s="1"/>
  <c r="F247" i="3" l="1"/>
  <c r="G247" i="3" s="1"/>
  <c r="H247" i="3" s="1"/>
  <c r="F248" i="3" l="1"/>
  <c r="G248" i="3" s="1"/>
  <c r="H248" i="3" s="1"/>
  <c r="F249" i="3" l="1"/>
  <c r="G249" i="3" s="1"/>
  <c r="H249" i="3" s="1"/>
  <c r="F250" i="3" l="1"/>
  <c r="G250" i="3" s="1"/>
  <c r="H250" i="3" s="1"/>
  <c r="F251" i="3" l="1"/>
  <c r="G251" i="3" s="1"/>
  <c r="H251" i="3" s="1"/>
  <c r="F252" i="3" l="1"/>
  <c r="G252" i="3" s="1"/>
  <c r="H252" i="3" s="1"/>
  <c r="F253" i="3" l="1"/>
  <c r="G253" i="3" s="1"/>
  <c r="H253" i="3" s="1"/>
  <c r="F254" i="3" l="1"/>
  <c r="G254" i="3" s="1"/>
  <c r="H254" i="3" s="1"/>
  <c r="F255" i="3" l="1"/>
  <c r="G255" i="3" s="1"/>
  <c r="H255" i="3" s="1"/>
  <c r="F256" i="3" l="1"/>
  <c r="G256" i="3" s="1"/>
  <c r="H256" i="3" s="1"/>
  <c r="F257" i="3" l="1"/>
  <c r="G257" i="3" s="1"/>
  <c r="H257" i="3" s="1"/>
  <c r="F258" i="3" l="1"/>
  <c r="G258" i="3" s="1"/>
  <c r="H258" i="3" s="1"/>
  <c r="F259" i="3" l="1"/>
  <c r="G259" i="3" s="1"/>
  <c r="H259" i="3" s="1"/>
  <c r="F260" i="3" l="1"/>
  <c r="G260" i="3" s="1"/>
  <c r="H260" i="3" s="1"/>
  <c r="F261" i="3" l="1"/>
  <c r="G261" i="3" s="1"/>
  <c r="H261" i="3" s="1"/>
  <c r="F262" i="3" l="1"/>
  <c r="G262" i="3" s="1"/>
  <c r="H262" i="3"/>
  <c r="F263" i="3" l="1"/>
  <c r="G263" i="3" s="1"/>
  <c r="H263" i="3"/>
  <c r="F264" i="3" l="1"/>
  <c r="G264" i="3" s="1"/>
  <c r="H264" i="3" s="1"/>
  <c r="F265" i="3" l="1"/>
  <c r="G265" i="3" s="1"/>
  <c r="H265" i="3"/>
  <c r="F266" i="3" l="1"/>
  <c r="G266" i="3" s="1"/>
  <c r="H266" i="3" s="1"/>
  <c r="F267" i="3" l="1"/>
  <c r="G267" i="3" s="1"/>
  <c r="H267" i="3" s="1"/>
  <c r="F268" i="3" l="1"/>
  <c r="G268" i="3" s="1"/>
  <c r="H268" i="3" s="1"/>
  <c r="F269" i="3" l="1"/>
  <c r="G269" i="3" s="1"/>
  <c r="H269" i="3" s="1"/>
  <c r="F270" i="3" l="1"/>
  <c r="G270" i="3" s="1"/>
  <c r="H270" i="3" s="1"/>
  <c r="F271" i="3" l="1"/>
  <c r="G271" i="3" s="1"/>
  <c r="H271" i="3" s="1"/>
  <c r="F272" i="3" l="1"/>
  <c r="G272" i="3" s="1"/>
  <c r="H272" i="3" s="1"/>
  <c r="F273" i="3" l="1"/>
  <c r="G273" i="3" s="1"/>
  <c r="H273" i="3"/>
  <c r="F274" i="3" l="1"/>
  <c r="G274" i="3" s="1"/>
  <c r="H274" i="3"/>
  <c r="F275" i="3" l="1"/>
  <c r="G275" i="3" s="1"/>
  <c r="H275" i="3"/>
  <c r="F276" i="3" l="1"/>
  <c r="G276" i="3" s="1"/>
  <c r="H276" i="3" s="1"/>
  <c r="F277" i="3" l="1"/>
  <c r="G277" i="3" s="1"/>
  <c r="H277" i="3"/>
  <c r="F278" i="3" l="1"/>
  <c r="G278" i="3" s="1"/>
  <c r="H278" i="3"/>
  <c r="F279" i="3" l="1"/>
  <c r="G279" i="3" s="1"/>
  <c r="H279" i="3"/>
  <c r="F280" i="3" l="1"/>
  <c r="G280" i="3" s="1"/>
  <c r="H280" i="3" s="1"/>
  <c r="F281" i="3" l="1"/>
  <c r="G281" i="3" s="1"/>
  <c r="H281" i="3"/>
  <c r="F282" i="3" l="1"/>
  <c r="G282" i="3" s="1"/>
  <c r="H282" i="3"/>
  <c r="F283" i="3" l="1"/>
  <c r="G283" i="3" s="1"/>
  <c r="H283" i="3"/>
  <c r="F284" i="3" l="1"/>
  <c r="G284" i="3" s="1"/>
  <c r="H284" i="3" s="1"/>
  <c r="F285" i="3" l="1"/>
  <c r="G285" i="3" s="1"/>
  <c r="H285" i="3"/>
  <c r="F286" i="3" l="1"/>
  <c r="G286" i="3" s="1"/>
  <c r="H286" i="3" s="1"/>
  <c r="F287" i="3" l="1"/>
  <c r="G287" i="3" s="1"/>
  <c r="H287" i="3"/>
  <c r="F288" i="3" l="1"/>
  <c r="G288" i="3" s="1"/>
  <c r="H288" i="3" s="1"/>
  <c r="F289" i="3" l="1"/>
  <c r="G289" i="3" s="1"/>
  <c r="H289" i="3"/>
  <c r="F290" i="3" l="1"/>
  <c r="G290" i="3" s="1"/>
  <c r="H290" i="3" s="1"/>
  <c r="F291" i="3" l="1"/>
  <c r="G291" i="3" s="1"/>
  <c r="H291" i="3"/>
  <c r="F292" i="3" l="1"/>
  <c r="G292" i="3" s="1"/>
  <c r="H292" i="3" s="1"/>
  <c r="F293" i="3" l="1"/>
  <c r="G293" i="3" s="1"/>
  <c r="H293" i="3" s="1"/>
  <c r="F294" i="3" l="1"/>
  <c r="G294" i="3" s="1"/>
  <c r="H294" i="3" s="1"/>
  <c r="F295" i="3" l="1"/>
  <c r="G295" i="3" s="1"/>
  <c r="H295" i="3" s="1"/>
  <c r="F296" i="3" l="1"/>
  <c r="G296" i="3" s="1"/>
  <c r="H296" i="3" s="1"/>
  <c r="F297" i="3" l="1"/>
  <c r="G297" i="3" s="1"/>
  <c r="H297" i="3" s="1"/>
  <c r="F298" i="3" l="1"/>
  <c r="G298" i="3" s="1"/>
  <c r="H298" i="3" s="1"/>
  <c r="H299" i="3" l="1"/>
  <c r="F299" i="3"/>
  <c r="G299" i="3" s="1"/>
  <c r="F300" i="3" l="1"/>
  <c r="G300" i="3" s="1"/>
  <c r="H300" i="3" s="1"/>
  <c r="F301" i="3" l="1"/>
  <c r="G301" i="3" s="1"/>
  <c r="H301" i="3"/>
  <c r="F302" i="3" l="1"/>
  <c r="G302" i="3" s="1"/>
  <c r="H302" i="3"/>
  <c r="F303" i="3" l="1"/>
  <c r="G303" i="3" s="1"/>
  <c r="H303" i="3" s="1"/>
  <c r="F304" i="3" l="1"/>
  <c r="G304" i="3" s="1"/>
  <c r="H304" i="3" s="1"/>
  <c r="F305" i="3" l="1"/>
  <c r="G305" i="3" s="1"/>
  <c r="H305" i="3"/>
  <c r="F306" i="3" l="1"/>
  <c r="G306" i="3" s="1"/>
  <c r="H306" i="3"/>
  <c r="F307" i="3" l="1"/>
  <c r="G307" i="3" s="1"/>
  <c r="H307" i="3" s="1"/>
  <c r="F308" i="3" l="1"/>
  <c r="G308" i="3" s="1"/>
  <c r="H308" i="3" s="1"/>
  <c r="F309" i="3" l="1"/>
  <c r="G309" i="3" s="1"/>
  <c r="H309" i="3" s="1"/>
  <c r="F310" i="3" l="1"/>
  <c r="G310" i="3" s="1"/>
  <c r="H310" i="3" s="1"/>
  <c r="F311" i="3" l="1"/>
  <c r="G311" i="3" s="1"/>
  <c r="H311" i="3" s="1"/>
  <c r="F312" i="3" l="1"/>
  <c r="G312" i="3" s="1"/>
  <c r="H312" i="3" s="1"/>
  <c r="F313" i="3" l="1"/>
  <c r="G313" i="3" s="1"/>
  <c r="H313" i="3"/>
  <c r="F314" i="3" l="1"/>
  <c r="G314" i="3" s="1"/>
  <c r="H314" i="3"/>
  <c r="F315" i="3" l="1"/>
  <c r="G315" i="3" s="1"/>
  <c r="H315" i="3" s="1"/>
  <c r="F316" i="3" l="1"/>
  <c r="G316" i="3" s="1"/>
  <c r="H316" i="3" s="1"/>
  <c r="F317" i="3" l="1"/>
  <c r="G317" i="3" s="1"/>
  <c r="H317" i="3"/>
  <c r="F318" i="3" l="1"/>
  <c r="G318" i="3" s="1"/>
  <c r="H318" i="3" s="1"/>
  <c r="F319" i="3" l="1"/>
  <c r="G319" i="3" s="1"/>
  <c r="H319" i="3" s="1"/>
  <c r="F320" i="3" l="1"/>
  <c r="G320" i="3" s="1"/>
  <c r="H320" i="3" s="1"/>
  <c r="F321" i="3" l="1"/>
  <c r="G321" i="3" s="1"/>
  <c r="H321" i="3" s="1"/>
  <c r="F322" i="3" l="1"/>
  <c r="G322" i="3" s="1"/>
  <c r="H322" i="3" s="1"/>
  <c r="F323" i="3" l="1"/>
  <c r="G323" i="3" s="1"/>
  <c r="H323" i="3" s="1"/>
  <c r="F324" i="3" l="1"/>
  <c r="G324" i="3" s="1"/>
  <c r="H324" i="3" s="1"/>
  <c r="H325" i="3" l="1"/>
  <c r="F325" i="3"/>
  <c r="G325" i="3" s="1"/>
  <c r="F326" i="3" l="1"/>
  <c r="G326" i="3" s="1"/>
  <c r="H326" i="3"/>
  <c r="F327" i="3" l="1"/>
  <c r="G327" i="3" s="1"/>
  <c r="H327" i="3" s="1"/>
  <c r="F328" i="3" l="1"/>
  <c r="G328" i="3" s="1"/>
  <c r="H328" i="3" s="1"/>
  <c r="F329" i="3" l="1"/>
  <c r="G329" i="3" s="1"/>
  <c r="H329" i="3"/>
  <c r="F330" i="3" l="1"/>
  <c r="G330" i="3" s="1"/>
  <c r="H330" i="3"/>
  <c r="F331" i="3" l="1"/>
  <c r="G331" i="3" s="1"/>
  <c r="H331" i="3" s="1"/>
  <c r="F332" i="3" l="1"/>
  <c r="G332" i="3" s="1"/>
  <c r="H332" i="3" s="1"/>
  <c r="F333" i="3" l="1"/>
  <c r="G333" i="3" s="1"/>
  <c r="H333" i="3" s="1"/>
  <c r="F334" i="3" l="1"/>
  <c r="G334" i="3" s="1"/>
  <c r="H334" i="3"/>
  <c r="F335" i="3" l="1"/>
  <c r="G335" i="3" s="1"/>
  <c r="H335" i="3" s="1"/>
  <c r="F336" i="3" l="1"/>
  <c r="G336" i="3" s="1"/>
  <c r="H336" i="3" s="1"/>
  <c r="F337" i="3" l="1"/>
  <c r="G337" i="3" s="1"/>
  <c r="H337" i="3"/>
  <c r="F338" i="3" l="1"/>
  <c r="G338" i="3" s="1"/>
  <c r="H338" i="3"/>
  <c r="F339" i="3" l="1"/>
  <c r="G339" i="3" s="1"/>
  <c r="H339" i="3" s="1"/>
  <c r="F340" i="3" l="1"/>
  <c r="G340" i="3" s="1"/>
  <c r="H340" i="3" s="1"/>
  <c r="F341" i="3" l="1"/>
  <c r="G341" i="3" s="1"/>
  <c r="H341" i="3" s="1"/>
  <c r="F342" i="3" l="1"/>
  <c r="G342" i="3" s="1"/>
  <c r="H342" i="3" s="1"/>
  <c r="F343" i="3" l="1"/>
  <c r="G343" i="3" s="1"/>
  <c r="H343" i="3" s="1"/>
  <c r="F344" i="3" l="1"/>
  <c r="G344" i="3" s="1"/>
  <c r="H344" i="3" s="1"/>
  <c r="F345" i="3" l="1"/>
  <c r="G345" i="3" s="1"/>
  <c r="H345" i="3"/>
  <c r="F346" i="3" l="1"/>
  <c r="G346" i="3" s="1"/>
  <c r="H346" i="3"/>
  <c r="F347" i="3" l="1"/>
  <c r="G347" i="3" s="1"/>
  <c r="H347" i="3" s="1"/>
  <c r="F348" i="3" l="1"/>
  <c r="G348" i="3" s="1"/>
  <c r="H348" i="3" s="1"/>
  <c r="F349" i="3" l="1"/>
  <c r="G349" i="3" s="1"/>
  <c r="H349" i="3"/>
  <c r="F350" i="3" l="1"/>
  <c r="G350" i="3" s="1"/>
  <c r="H350" i="3"/>
  <c r="F351" i="3" l="1"/>
  <c r="G351" i="3" s="1"/>
  <c r="H351" i="3" s="1"/>
  <c r="F352" i="3" l="1"/>
  <c r="G352" i="3" s="1"/>
  <c r="H352" i="3" s="1"/>
  <c r="F353" i="3" l="1"/>
  <c r="G353" i="3" s="1"/>
  <c r="H353" i="3"/>
  <c r="F354" i="3" l="1"/>
  <c r="G354" i="3" s="1"/>
  <c r="H354" i="3" s="1"/>
  <c r="F355" i="3" l="1"/>
  <c r="G355" i="3" s="1"/>
  <c r="H355" i="3" s="1"/>
  <c r="F356" i="3" l="1"/>
  <c r="G356" i="3" s="1"/>
  <c r="H356" i="3" s="1"/>
  <c r="F357" i="3" l="1"/>
  <c r="G357" i="3" s="1"/>
  <c r="H357" i="3" s="1"/>
  <c r="F358" i="3" l="1"/>
  <c r="G358" i="3" s="1"/>
  <c r="H358" i="3" s="1"/>
  <c r="F359" i="3" l="1"/>
  <c r="G359" i="3" s="1"/>
  <c r="H359" i="3" s="1"/>
  <c r="F360" i="3" l="1"/>
  <c r="G360" i="3" s="1"/>
  <c r="H360" i="3" s="1"/>
  <c r="F361" i="3" l="1"/>
  <c r="G361" i="3" s="1"/>
  <c r="H361" i="3" s="1"/>
  <c r="F362" i="3" l="1"/>
  <c r="G362" i="3" s="1"/>
  <c r="H362" i="3" s="1"/>
  <c r="F363" i="3" l="1"/>
  <c r="G363" i="3" s="1"/>
  <c r="H363" i="3" s="1"/>
  <c r="F364" i="3" l="1"/>
  <c r="G364" i="3" s="1"/>
  <c r="H364" i="3" s="1"/>
  <c r="F365" i="3" l="1"/>
  <c r="G365" i="3" s="1"/>
  <c r="H365" i="3"/>
  <c r="F366" i="3" l="1"/>
  <c r="G366" i="3" s="1"/>
  <c r="H366" i="3"/>
</calcChain>
</file>

<file path=xl/sharedStrings.xml><?xml version="1.0" encoding="utf-8"?>
<sst xmlns="http://schemas.openxmlformats.org/spreadsheetml/2006/main" count="39" uniqueCount="22">
  <si>
    <t>a</t>
  </si>
  <si>
    <t>q</t>
  </si>
  <si>
    <t>t_0</t>
  </si>
  <si>
    <t>D^0</t>
  </si>
  <si>
    <t>Prubeh vyplat-rozspousteni budgetu</t>
  </si>
  <si>
    <t>1.vyplata</t>
  </si>
  <si>
    <t>2.vyplata</t>
  </si>
  <si>
    <t>3. vyplata</t>
  </si>
  <si>
    <t>4.vyplata</t>
  </si>
  <si>
    <t>D^1</t>
  </si>
  <si>
    <t>Pv</t>
  </si>
  <si>
    <t>zk</t>
  </si>
  <si>
    <t>#</t>
  </si>
  <si>
    <t>I</t>
  </si>
  <si>
    <t>M</t>
  </si>
  <si>
    <t>D</t>
  </si>
  <si>
    <t>Zaplaceno na uroku za 5 let</t>
  </si>
  <si>
    <t>suma_M_60</t>
  </si>
  <si>
    <t>celkove zaplaceno</t>
  </si>
  <si>
    <t>100.radek</t>
  </si>
  <si>
    <t>M_101</t>
  </si>
  <si>
    <t>I_101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</si>
</sst>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2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5" Type="http://schemas.openxmlformats.org/officeDocument/2006/relationships/customXml" Target="../ink/ink3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319800</xdr:colOff>
      <xdr:row>4</xdr:row>
      <xdr:rowOff>118800</xdr:rowOff>
    </xdr:from>
    <xdr:to>
      <xdr:col>13</xdr:col>
      <xdr:colOff>472200</xdr:colOff>
      <xdr:row>8</xdr:row>
      <xdr:rowOff>20640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67F196EA-7828-4FBD-BE56-8DDD506645F0}"/>
                </a:ext>
              </a:extLst>
            </xdr14:cNvPr>
            <xdr14:cNvContentPartPr/>
          </xdr14:nvContentPartPr>
          <xdr14:nvPr macro=""/>
          <xdr14:xfrm>
            <a:off x="7025400" y="880800"/>
            <a:ext cx="1371600" cy="663840"/>
          </xdr14:xfrm>
        </xdr:contentPart>
      </mc:Choice>
      <mc:Fallback>
        <xdr:pic>
          <xdr:nvPicPr>
            <xdr:cNvPr id="12" name="Ink 11">
              <a:extLst>
                <a:ext uri="{FF2B5EF4-FFF2-40B4-BE49-F238E27FC236}">
                  <a16:creationId xmlns:a16="http://schemas.microsoft.com/office/drawing/2014/main" id="{67F196EA-7828-4FBD-BE56-8DDD506645F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016760" y="871800"/>
              <a:ext cx="1389240" cy="681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127560</xdr:colOff>
      <xdr:row>6</xdr:row>
      <xdr:rowOff>32640</xdr:rowOff>
    </xdr:from>
    <xdr:to>
      <xdr:col>14</xdr:col>
      <xdr:colOff>305040</xdr:colOff>
      <xdr:row>6</xdr:row>
      <xdr:rowOff>122280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CEEAB103-8D3F-474E-9C81-9F69BFF2A685}"/>
                </a:ext>
              </a:extLst>
            </xdr14:cNvPr>
            <xdr14:cNvContentPartPr/>
          </xdr14:nvContentPartPr>
          <xdr14:nvPr macro=""/>
          <xdr14:xfrm>
            <a:off x="8661960" y="1175640"/>
            <a:ext cx="177480" cy="89640"/>
          </xdr14:xfrm>
        </xdr:contentPart>
      </mc:Choice>
      <mc:Fallback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CEEAB103-8D3F-474E-9C81-9F69BFF2A68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8652960" y="1167000"/>
              <a:ext cx="195120" cy="107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561000</xdr:colOff>
      <xdr:row>5</xdr:row>
      <xdr:rowOff>130260</xdr:rowOff>
    </xdr:from>
    <xdr:to>
      <xdr:col>15</xdr:col>
      <xdr:colOff>14760</xdr:colOff>
      <xdr:row>7</xdr:row>
      <xdr:rowOff>63180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7518E80C-E776-4100-AB37-82C4251E33E2}"/>
                </a:ext>
              </a:extLst>
            </xdr14:cNvPr>
            <xdr14:cNvContentPartPr/>
          </xdr14:nvContentPartPr>
          <xdr14:nvPr macro=""/>
          <xdr14:xfrm>
            <a:off x="9095400" y="1082760"/>
            <a:ext cx="63360" cy="313920"/>
          </xdr14:xfrm>
        </xdr:contentPart>
      </mc:Choice>
      <mc:Fallback>
        <xdr:pic>
          <xdr:nvPicPr>
            <xdr:cNvPr id="14" name="Ink 13">
              <a:extLst>
                <a:ext uri="{FF2B5EF4-FFF2-40B4-BE49-F238E27FC236}">
                  <a16:creationId xmlns:a16="http://schemas.microsoft.com/office/drawing/2014/main" id="{7518E80C-E776-4100-AB37-82C4251E33E2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9086400" y="1073760"/>
              <a:ext cx="81000" cy="331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132120</xdr:colOff>
      <xdr:row>5</xdr:row>
      <xdr:rowOff>168780</xdr:rowOff>
    </xdr:from>
    <xdr:to>
      <xdr:col>15</xdr:col>
      <xdr:colOff>504360</xdr:colOff>
      <xdr:row>7</xdr:row>
      <xdr:rowOff>18180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1C200670-D2F4-4E7A-9183-F766319D9F6A}"/>
                </a:ext>
              </a:extLst>
            </xdr14:cNvPr>
            <xdr14:cNvContentPartPr/>
          </xdr14:nvContentPartPr>
          <xdr14:nvPr macro=""/>
          <xdr14:xfrm>
            <a:off x="9276120" y="1121280"/>
            <a:ext cx="372240" cy="230400"/>
          </xdr14:xfrm>
        </xdr:contentPart>
      </mc:Choice>
      <mc:Fallback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1C200670-D2F4-4E7A-9183-F766319D9F6A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9267472" y="1112640"/>
              <a:ext cx="389897" cy="2480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52080</xdr:colOff>
      <xdr:row>5</xdr:row>
      <xdr:rowOff>147540</xdr:rowOff>
    </xdr:from>
    <xdr:to>
      <xdr:col>16</xdr:col>
      <xdr:colOff>257280</xdr:colOff>
      <xdr:row>7</xdr:row>
      <xdr:rowOff>101340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9070FA6E-3188-46F7-B96A-CBDAA1D5084D}"/>
                </a:ext>
              </a:extLst>
            </xdr14:cNvPr>
            <xdr14:cNvContentPartPr/>
          </xdr14:nvContentPartPr>
          <xdr14:nvPr macro=""/>
          <xdr14:xfrm>
            <a:off x="9805680" y="1100040"/>
            <a:ext cx="205200" cy="334800"/>
          </xdr14:xfrm>
        </xdr:contentPart>
      </mc:Choice>
      <mc:Fallback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9070FA6E-3188-46F7-B96A-CBDAA1D5084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9797040" y="1091040"/>
              <a:ext cx="222840" cy="352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4T13:27:23.80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352 701 7402,'0'0'2025,"0"0"-684,0 0 66,0 0 312,0 0 21,0 0-136,0-2-189,0-7-281,0-2-326,0-2-142,0 0-58,-1-2-64,0-1-112,-1-2-75,-1-3-93,0-1-77,-1-4-79,1 1-43,-2 0-39,-2 2 8,0 4-20,-3 4-1,-3 5 43,-3 5-12,-4 5-36,-5 6-20,-3 15-48,-3 11-28,-1 8-56,-1 7 28,3 2 63,3 2 37,6-1 4,4-1 8,8-3-2,6-4 4,3-4-6,8-7-22,11-7-44,9-6 34,6-6-11,2-7 24,2-4-31,-2-4 35,-2-11-9,-4-7 23,-5-4 1,-3-1-6,-5 3-3,-5 4-23,-4 5 25,-5 6 22,-2 6 49,-1 3 60,-1 11-44,-5 27-61,-5 36-18,-1 32-8,2 19-18,5-1 33,4-15 43,1-30 9,1-23-36,4-18-67,8-9-468,0-9-1824,-1-6-3209</inkml:trace>
  <inkml:trace contextRef="#ctx0" brushRef="#br0" timeOffset="676.68">663 955 9778,'0'0'1953</inkml:trace>
  <inkml:trace contextRef="#ctx0" brushRef="#br0" timeOffset="677.68">663 955 12731,'0'0'1984</inkml:trace>
  <inkml:trace contextRef="#ctx0" brushRef="#br0" timeOffset="678.68">663 955 16692,'0'0'1560,"0"0"-432,105 0-336,-68-1-264</inkml:trace>
  <inkml:trace contextRef="#ctx0" brushRef="#br0" timeOffset="679.68">847 945 20924,'-19'1'-756,"-82"5"-6134,74-4 6416,39-1 5850,15 0-4699,-1-2 0,0-1-1,30-6 1,-13-4-644,2-5-286,2-9-1425,-8 0-2783,-11 3-2897</inkml:trace>
  <inkml:trace contextRef="#ctx0" brushRef="#br0" timeOffset="1063.89">879 675 14403,'0'0'2047,"0"0"-22,4 0-394,16 3-78,-26-2-751,86 15-467,-43-10-323,13-2-437,-4-2-1987,-6-2-3676</inkml:trace>
  <inkml:trace contextRef="#ctx0" brushRef="#br0" timeOffset="1064.89">1550 886 3489</inkml:trace>
  <inkml:trace contextRef="#ctx0" brushRef="#br0" timeOffset="2439">1550 886 8242,'0'0'-3169,"0"0"5672,0 0-1006,0 0-358,0 0 211,0 0 168,14 0-90,47-3-291,-22-3-252,-9-1 7,5-1-139,0-1-240,0 1-164,0 0-55,-1-1-21,-1 1-55,1 1-86,1 0 38,2 0 62,5-2 75,3-1 12,3-1-62,4 0-42,3-1-39,2 2-40,3 1-33,0 3-14,-2 0-28,-2 1-17,-1 2-24,-3 2-4,0-1 19,-2 2-22,0 0-3,-3 0 24,-2 0-6,-1-1 26,-1-1 28,-1-1 40,0-2 41,0 0 5,0 0-56,-2-1-46,0-1-39,-1 0 13,-1 0-13,1 1 38,-1 0 20,1 1-15,1 1 14,0 1-16,0 1-19,0 1-33,-2 1-8,-1 0-1,-2 0-5,-3 0 4,-4 0-4,-5 0 4,-6 0-50,-4 1-255,-6 1-479,-6-2-1018,-2 0-1895,-5 0-1518</inkml:trace>
  <inkml:trace contextRef="#ctx0" brushRef="#br0" timeOffset="3611.94">2108 30 4049,'0'0'1611,"0"0"-348,0 0 29,0 0 152,0 0 201,0 0 39,0 0-208,0-8-299,2-10-1585,-3 14 1582,-4 22 5853,-2 15-7015,-2 10-6,0 6-5,0 2-2,3-3-5,2-6 4,4-9-20,0-8-60,1-9-29,4-5-34,2-6-19,1-3-15,0-2 33,-1-2 45,0-7 49,0-7 33,1-4 17,-1-4 2,-2-3 0,2-3-2,-1-2-3,0-1 2,0 1-2,-2 5 4,-1 5 2,-2 7 4,0 7-2,-1 6 17,0 3 41,0 10-41,0 14-18,2 8-2,3 7 0,5 1 0,5-1-2,4-4-3,4-9 1,2-8-20,1-8-40,3-10 17,1-4 34,1-13 12,-3-9 2,-3-6 6,-3 0-1,-7 0-3,-3 5 5,-5 7 5,-4 7 3,-1 8 31,-2 5 53,0 9 76,0 16-105,0 13-63,1 9-8,1 3-8,4 0-57,6-3-206,2-7-640,6-5-1606,0-9-3367,-4-9-3744</inkml:trace>
  <inkml:trace contextRef="#ctx0" brushRef="#br0" timeOffset="4190.09">2756 350 5049</inkml:trace>
  <inkml:trace contextRef="#ctx0" brushRef="#br0" timeOffset="4191.09">2756 350 5049,'0'0'3793,"0"0"-1895,0 0-297,8-16-142,26-54-197,-9 34 60,-3 16-268,-1 2-367,1 4-208,-2 4-115,-4 4-93,-4 5-27,-5 3-45,-5 11 95,-2 11 105,-4 9-98,-8 4-45,-6 3 63,-1-3 52,2-4 52,4-4 6,5-6-155,6-2-156,2 1-98,3 0-12,9-1 4,4-2-9,3-1-83,1-1-471,2 1-1196,-4-3-2714,-7-1-2551</inkml:trace>
  <inkml:trace contextRef="#ctx0" brushRef="#br0" timeOffset="4659.86">2244 1150 7098</inkml:trace>
  <inkml:trace contextRef="#ctx0" brushRef="#br0" timeOffset="4660.86">2244 1150 8402,'0'0'1008</inkml:trace>
  <inkml:trace contextRef="#ctx0" brushRef="#br0" timeOffset="4661.86">2244 1150 10442,'-15'115'1032,"12"-57"545,-1 3-377</inkml:trace>
  <inkml:trace contextRef="#ctx0" brushRef="#br0" timeOffset="4662.86">2221 1446 15219</inkml:trace>
  <inkml:trace contextRef="#ctx0" brushRef="#br0" timeOffset="4663.86">2244 1150 7098,'-5'14'672,"2"1"1,-1 0 0,2 0 0,0 0-1,1 1 1,1 25 0,-1 1 508,-2-7-436,1 107 1896,2-95-1673,0-10-225,2-11-245,6-9-274,0-8-148,2-8-52,2-3 21,1-13 23,2-15 0,0-11-24,0-7-44,-2 0-32,-1 2 25,-2 7 13,-3 10-5,-4 11 2,-1 10 90,-2 7 374,0 2 224,0 6-230,0 10-246,1 6-82,3 3-55,11-2-58,8-4-14,5-7-6,5-8-6,4-6-2,-1-10-22,1-12-96,-4-5-84,-5 0-62,-6 4-4,-5 6 7,-7 10 37,-6 10 50,-4 15 154,0 21 100,-1 19 183,-6 6 208,-1 4 10,3-2-29,3-11-212,2-6-264,3-13-605,-2-33 449,0 0 0,-1 0 0,1-1 0,0 1 0,1-1 0,-1 1 0,0-1-1,0 1 1,1-1 0,-1 0 0,1 1 0,1 0 0,17 7-4971,-2-7-1077</inkml:trace>
  <inkml:trace contextRef="#ctx0" brushRef="#br0" timeOffset="5721.54">2912 1592 7586,'0'0'3606,"0"0"-5409,0 0 4655,0 0-1239,0 0-719,0 0 499,0 0-141,0 0 66,16-11-298,53-40-524,-27 9-289,-12 5-121,-3 5-40,-3 6-30,-6 10-3,-8 8-4,-5 8 22,-4 8 133,-1 18 190,-1 14 30,-8 10 33,-2 7 55,0 3-149,2-1-184,2-7-227,4-9-698,2-6-1688,1-11-3262,0-10-2731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4T13:27:30.50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52 216 3689,'0'0'1013,"0"0"-630,0 0 91,0 0 663,0 0-42,0 0-125,-8-4-2,-13-6-117,34 15-435,-39-18 631,17 8 178,8 5-125,1 0-7,0 0 127,0 0-9,0 0-203,2 0-370,11 0-222,9 0 134,8 1-94,8 3-201,7 3-163,3-1-68,0-2-5,2 0 25,-4-1-75,-4 0-273,-8 1-577,-10 4-870,-11 1-1353,-9-2-2041</inkml:trace>
  <inkml:trace contextRef="#ctx0" brushRef="#br0" timeOffset="1">184 13 10458</inkml:trace>
  <inkml:trace contextRef="#ctx0" brushRef="#br0" timeOffset="2">184 13 12443,'0'0'1680,"0"0"360</inkml:trace>
  <inkml:trace contextRef="#ctx0" brushRef="#br0" timeOffset="3">184 13 17820,'0'0'-390,"0"0"-4815,0 0 5372,0 0 1624,7 0 125,99 0 2072,-74-2-3943,5-1-346,11-1-1749,-6 1-2958,-6 3-2484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4T13:27:30.9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173 0 8346,'0'0'2392,"0"0"-607,0 0 23,0 0 128</inkml:trace>
  <inkml:trace contextRef="#ctx0" brushRef="#br0" timeOffset="1">173 0 18420,'0'0'1504</inkml:trace>
  <inkml:trace contextRef="#ctx0" brushRef="#br0" timeOffset="2">173 0 21069,'-73'18'776</inkml:trace>
  <inkml:trace contextRef="#ctx0" brushRef="#br0" timeOffset="3">85 38 22309,'-17'28'248</inkml:trace>
  <inkml:trace contextRef="#ctx0" brushRef="#br0" timeOffset="4">53 105 22741,'-17'50'96,"4"7"-24</inkml:trace>
  <inkml:trace contextRef="#ctx0" brushRef="#br0" timeOffset="5">11 276 22965,'-8'69'8</inkml:trace>
  <inkml:trace contextRef="#ctx0" brushRef="#br0" timeOffset="6">1 414 22981,'0'1'-20,"-1"1"-1,1-1 1,0 1 0,0-1-1,0 1 1,0-1 0,0 1-1,1-1 1,-1 1 0,0-1-1,1 0 1,-1 1 0,1-1-1,1 3 1,0-7-174,1 0 0,0 0 0,-1-1 0,0 1 0,0-1 0,0 1 0,0-1 0,0 0 0,-1 1 0,3-9 0,110-299-9164,-88 230 8811,-55 83 7286,6 5-3343,18-4-3278,1-1 0,1 1 1,-1 0-1,0 0 0,1 0 0,-1 1 1,1-1-1,0 1 0,0 0 1,1 0-1,-1 0 0,1 0 1,0 0-1,-3 7 0,-7 17-73,2 0 1,1 0-1,1 1 0,1 1 0,-3 31 1,-1 151 117,13-144-166,7-4-25,9-5-92,4-7-203,6-5-494,6-4-1386,-1-11-2685,-5-9-2285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4T13:27:31.51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1 351 72</inkml:trace>
  <inkml:trace contextRef="#ctx0" brushRef="#br0" timeOffset="1">1 351 72,'0'0'8207,"0"0"-4989,0 0-1451,0 0-92,2-1 2862,6-2-3870,3-3-150,6-4-43,6-6-3,7-7-13,5-7-72,3-5-119,2-4-130,0 0-66,0 1-49,-3 3-18,-4 5 3,-5 8 1,-8 7 0,-6 7 0,-6 8 0,-4 7 15,-4 18 65,0 14 42,0 13 20,-4 8 36,-4 3 25,-1-1-90,1-5-95,3-9-25,3-8-116,1-8-593,1-9-889,1-9-1435,4-7-2001,1-6-1742</inkml:trace>
  <inkml:trace contextRef="#ctx0" brushRef="#br0" timeOffset="567.46">618 453 10242</inkml:trace>
  <inkml:trace contextRef="#ctx0" brushRef="#br0" timeOffset="568.46">618 453 12691,'0'0'1795,"0"0"-959,0 0-4409,0 0 4383,0 0 1117,0 0 292,15-5-471,47-16-531,-21 11-359,-4 5-301,1 1-243,0 1-170,0 2-90,-1 0-88,-5 2-287,-4 3-707,-5 9-1294,-7-1-2184,-6-3-2631</inkml:trace>
  <inkml:trace contextRef="#ctx0" brushRef="#br0" timeOffset="569.46">968 135 13139,'0'0'3096</inkml:trace>
  <inkml:trace contextRef="#ctx0" brushRef="#br0" timeOffset="570.46">968 135 18020</inkml:trace>
  <inkml:trace contextRef="#ctx0" brushRef="#br0" timeOffset="571.46">985 229 19916</inkml:trace>
  <inkml:trace contextRef="#ctx0" brushRef="#br0" timeOffset="572.46">968 135 13139,'0'0'3096,"0"0"-1311,17 94 111,-12-42-928,-5-52-968,5 61 377,-5-61-377,1 61 0,-1-61 0,2 62-104,-2-62 104,0 72-1217,0-72 1217,2 57-2888,-2-57 2888,0 46-5874,0-46 5874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4-14T13:27:32.50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4 51 8066</inkml:trace>
  <inkml:trace contextRef="#ctx0" brushRef="#br0" timeOffset="988.53">4 51 8066,'0'0'2271,"0"0"-257,0 0-159,0 0 1,0 0-114,0 0-373,-2 5 743,1 5-1858,2-12-81,0 9 0,-1 62 99,4-8-112,0-3-27,-1 1-10,-2-3-3,0-5-8,0-9-27,-1-11 21,0-10 8,1-10-82,0-7-20,1-3-10,3-4-8,3-12 17,2-7 49,2-5 0,0-1-47,1 3-6,-2 6 0,0 8-6,-1 8-2,-1 4-5,0 10 21,-2 12 65,-1 6 33,1 6 91,0 0 76,2-2-113,0-6-145,1-5-133,1-9-447,1-10-1073,0-3-2408,-1 0-2010</inkml:trace>
  <inkml:trace contextRef="#ctx0" brushRef="#br0" timeOffset="989.53">389 0 7586,'0'0'2120</inkml:trace>
  <inkml:trace contextRef="#ctx0" brushRef="#br0" timeOffset="1394.24">389 0 7586,'0'0'2197,"0"0"228,0 0-318,0 0-331,0 0-11,0 0-70,13 4-764,41 13-642,-27-4 375,-9 2 64,0 5-111,-1 9 49,-2 9-134,-4 10-110,-5 9-154,-5 18-141,-2 15-77,-7 13-42,-6-8-8,-1-20 0,2-22-1,1-15-56,-2-1-278,-3 0-455,-5 0-714,4-9-1565,2-8-2833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A7CBE-FFA0-470D-BAD7-45478EA2EABD}">
  <dimension ref="A1:G60"/>
  <sheetViews>
    <sheetView topLeftCell="A42" workbookViewId="0">
      <selection activeCell="C61" sqref="C61"/>
    </sheetView>
  </sheetViews>
  <sheetFormatPr defaultRowHeight="15" x14ac:dyDescent="0.25"/>
  <cols>
    <col min="3" max="3" width="12" bestFit="1" customWidth="1"/>
  </cols>
  <sheetData>
    <row r="1" spans="1:7" x14ac:dyDescent="0.25">
      <c r="A1">
        <v>1</v>
      </c>
      <c r="C1" t="s">
        <v>2</v>
      </c>
    </row>
    <row r="2" spans="1:7" x14ac:dyDescent="0.25">
      <c r="C2">
        <v>0</v>
      </c>
      <c r="D2">
        <v>1</v>
      </c>
      <c r="E2">
        <v>2</v>
      </c>
      <c r="F2">
        <v>3</v>
      </c>
      <c r="G2">
        <v>4</v>
      </c>
    </row>
    <row r="3" spans="1:7" x14ac:dyDescent="0.25">
      <c r="C3">
        <v>1000</v>
      </c>
      <c r="D3">
        <v>1000</v>
      </c>
      <c r="E3">
        <v>1000</v>
      </c>
      <c r="F3">
        <v>1000</v>
      </c>
    </row>
    <row r="4" spans="1:7" x14ac:dyDescent="0.25">
      <c r="C4">
        <f>C3/(1+0.1)^C2</f>
        <v>1000</v>
      </c>
      <c r="D4">
        <f t="shared" ref="D4:F4" si="0">D3/(1+0.1)^D2</f>
        <v>909.09090909090901</v>
      </c>
      <c r="E4">
        <f t="shared" si="0"/>
        <v>826.44628099173542</v>
      </c>
      <c r="F4">
        <f t="shared" si="0"/>
        <v>751.31480090157754</v>
      </c>
    </row>
    <row r="5" spans="1:7" x14ac:dyDescent="0.25">
      <c r="B5" t="s">
        <v>3</v>
      </c>
      <c r="C5" s="1">
        <f>SUM(C4:F4)</f>
        <v>3486.8519909842221</v>
      </c>
    </row>
    <row r="7" spans="1:7" x14ac:dyDescent="0.25">
      <c r="C7" s="1">
        <f>1000*(1-1/(1+0.1)^4)/(1-1/(1+0.1))</f>
        <v>3486.851990984223</v>
      </c>
    </row>
    <row r="9" spans="1:7" x14ac:dyDescent="0.25">
      <c r="C9" t="s">
        <v>4</v>
      </c>
    </row>
    <row r="10" spans="1:7" x14ac:dyDescent="0.25">
      <c r="B10" t="s">
        <v>5</v>
      </c>
      <c r="C10">
        <f>(C5-C3)</f>
        <v>2486.8519909842221</v>
      </c>
      <c r="D10">
        <f>C10*(1+0.1)</f>
        <v>2735.5371900826444</v>
      </c>
    </row>
    <row r="11" spans="1:7" x14ac:dyDescent="0.25">
      <c r="B11" t="s">
        <v>6</v>
      </c>
      <c r="D11">
        <f>(D10-D3)</f>
        <v>1735.5371900826444</v>
      </c>
      <c r="E11">
        <f>D11*1.1</f>
        <v>1909.090909090909</v>
      </c>
    </row>
    <row r="12" spans="1:7" x14ac:dyDescent="0.25">
      <c r="B12" t="s">
        <v>7</v>
      </c>
      <c r="E12">
        <f>(E11-E3)</f>
        <v>909.09090909090901</v>
      </c>
      <c r="F12">
        <f>E12*1.1</f>
        <v>1000</v>
      </c>
    </row>
    <row r="13" spans="1:7" x14ac:dyDescent="0.25">
      <c r="B13" t="s">
        <v>8</v>
      </c>
      <c r="F13">
        <f>F12</f>
        <v>1000</v>
      </c>
    </row>
    <row r="17" spans="1:6" x14ac:dyDescent="0.25">
      <c r="C17">
        <v>1</v>
      </c>
      <c r="D17">
        <v>2</v>
      </c>
      <c r="E17">
        <v>3</v>
      </c>
      <c r="F17">
        <v>4</v>
      </c>
    </row>
    <row r="18" spans="1:6" x14ac:dyDescent="0.25">
      <c r="C18">
        <v>1000</v>
      </c>
      <c r="D18">
        <v>1000</v>
      </c>
      <c r="E18">
        <v>1000</v>
      </c>
      <c r="F18">
        <v>1000</v>
      </c>
    </row>
    <row r="19" spans="1:6" x14ac:dyDescent="0.25">
      <c r="B19" t="s">
        <v>10</v>
      </c>
      <c r="C19">
        <f>C18/1.1^C17</f>
        <v>909.09090909090901</v>
      </c>
      <c r="D19">
        <f t="shared" ref="D19:F19" si="1">D18/1.1^D17</f>
        <v>826.44628099173542</v>
      </c>
      <c r="E19">
        <f t="shared" si="1"/>
        <v>751.31480090157754</v>
      </c>
      <c r="F19">
        <f t="shared" si="1"/>
        <v>683.01345536507051</v>
      </c>
    </row>
    <row r="20" spans="1:6" x14ac:dyDescent="0.25">
      <c r="B20" t="s">
        <v>9</v>
      </c>
      <c r="C20" s="1">
        <f>SUM(C19:F19)</f>
        <v>3169.8654463492926</v>
      </c>
    </row>
    <row r="22" spans="1:6" x14ac:dyDescent="0.25">
      <c r="C22" s="1">
        <f>C18/1.1*(1-1/1.1^4)/(1-1/1.1)</f>
        <v>3169.8654463492931</v>
      </c>
    </row>
    <row r="24" spans="1:6" x14ac:dyDescent="0.25">
      <c r="C24">
        <f>C18*(1-1/(1+0.1)^4)/0.1</f>
        <v>3169.8654463492949</v>
      </c>
    </row>
    <row r="27" spans="1:6" x14ac:dyDescent="0.25">
      <c r="A27">
        <v>2</v>
      </c>
      <c r="B27" t="s">
        <v>3</v>
      </c>
      <c r="C27">
        <f>17000*(1-1/(1+0.02/12)^(12*10))/(1-1/(1+0.02/12))</f>
        <v>1850635.164991226</v>
      </c>
    </row>
    <row r="29" spans="1:6" x14ac:dyDescent="0.25">
      <c r="A29">
        <v>3</v>
      </c>
      <c r="C29">
        <f>(1-1/(1+0.019/2)^(4*20))/(0.019/2)</f>
        <v>55.858200132619309</v>
      </c>
    </row>
    <row r="30" spans="1:6" x14ac:dyDescent="0.25">
      <c r="B30" t="s">
        <v>0</v>
      </c>
      <c r="C30">
        <f>1000000/C29</f>
        <v>17902.474437518325</v>
      </c>
    </row>
    <row r="32" spans="1:6" x14ac:dyDescent="0.25">
      <c r="A32">
        <v>4</v>
      </c>
      <c r="B32" t="s">
        <v>3</v>
      </c>
      <c r="C32">
        <f>5000*12*(1+13/24*0.6)*(1-1/1.6^30)/0.6</f>
        <v>132499.90031807905</v>
      </c>
    </row>
    <row r="34" spans="1:3" x14ac:dyDescent="0.25">
      <c r="B34" t="s">
        <v>9</v>
      </c>
      <c r="C34">
        <f>5000*12*(1+11/24*0.6)*(1-1/1.6^30)/0.6</f>
        <v>127499.90407966098</v>
      </c>
    </row>
    <row r="36" spans="1:3" x14ac:dyDescent="0.25">
      <c r="C36">
        <f>1.6^30</f>
        <v>1329227.9957849199</v>
      </c>
    </row>
    <row r="38" spans="1:3" x14ac:dyDescent="0.25">
      <c r="A38">
        <v>5</v>
      </c>
      <c r="B38" t="s">
        <v>3</v>
      </c>
      <c r="C38">
        <f>5000*12*(1+13/24*0.05)*(1-1/1.05^30)/0.05</f>
        <v>947327.29453165468</v>
      </c>
    </row>
    <row r="41" spans="1:3" x14ac:dyDescent="0.25">
      <c r="A41">
        <v>6</v>
      </c>
      <c r="C41">
        <f>18*(1+17/36*0.021)*(1-1/1.021^24)/0.021</f>
        <v>339.96347987198686</v>
      </c>
    </row>
    <row r="42" spans="1:3" x14ac:dyDescent="0.25">
      <c r="B42">
        <f>800000/C41</f>
        <v>2353.1939380701706</v>
      </c>
    </row>
    <row r="44" spans="1:3" x14ac:dyDescent="0.25">
      <c r="A44">
        <v>7</v>
      </c>
      <c r="B44" t="s">
        <v>1</v>
      </c>
      <c r="C44">
        <f>(1+0.021/18)^-18</f>
        <v>0.97923095075350741</v>
      </c>
    </row>
    <row r="45" spans="1:3" x14ac:dyDescent="0.25">
      <c r="C45">
        <f>(1-C44^(2*12))/(1-C44)</f>
        <v>19.053020493990832</v>
      </c>
    </row>
    <row r="46" spans="1:3" x14ac:dyDescent="0.25">
      <c r="B46" t="s">
        <v>0</v>
      </c>
      <c r="C46">
        <f>800000/C45</f>
        <v>41988.093187235769</v>
      </c>
    </row>
    <row r="49" spans="1:4" x14ac:dyDescent="0.25">
      <c r="A49">
        <v>8</v>
      </c>
      <c r="B49" t="s">
        <v>1</v>
      </c>
      <c r="C49">
        <f>(1+0.008/6)^-2</f>
        <v>0.99733865720096215</v>
      </c>
    </row>
    <row r="50" spans="1:4" x14ac:dyDescent="0.25">
      <c r="B50" t="s">
        <v>9</v>
      </c>
      <c r="C50">
        <f>4500*C49*(1-C49^(12*8))/(1-C49)</f>
        <v>380658.88117836817</v>
      </c>
    </row>
    <row r="52" spans="1:4" x14ac:dyDescent="0.25">
      <c r="A52">
        <v>9</v>
      </c>
      <c r="B52" t="s">
        <v>3</v>
      </c>
      <c r="C52">
        <f>7500/(1-1/(1+0.072/36))</f>
        <v>3757499.9999999008</v>
      </c>
    </row>
    <row r="54" spans="1:4" x14ac:dyDescent="0.25">
      <c r="B54" t="s">
        <v>11</v>
      </c>
      <c r="C54">
        <f>(C52-7500)*((1+0.072/36)-1)</f>
        <v>7499.9999999998081</v>
      </c>
    </row>
    <row r="56" spans="1:4" x14ac:dyDescent="0.25">
      <c r="A56">
        <v>10</v>
      </c>
      <c r="B56">
        <f>500*15*(1+14/30*0.01/2)/(0.01/2)</f>
        <v>1503500</v>
      </c>
      <c r="D56">
        <f>500*15*(1+14/30*0.001/2)/(0.001/2)</f>
        <v>15003500</v>
      </c>
    </row>
    <row r="59" spans="1:4" x14ac:dyDescent="0.25">
      <c r="A59">
        <v>11</v>
      </c>
      <c r="B59" t="s">
        <v>1</v>
      </c>
      <c r="C59">
        <f>(1/(1+0.021/12)^24)</f>
        <v>0.95890497862527069</v>
      </c>
    </row>
    <row r="60" spans="1:4" x14ac:dyDescent="0.25">
      <c r="B60" t="s">
        <v>9</v>
      </c>
      <c r="C60">
        <f>72000*C59/(1-C59)</f>
        <v>1680037.0495360096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823DD-BAC9-4D63-9218-2573892A311F}">
  <dimension ref="C5:P368"/>
  <sheetViews>
    <sheetView tabSelected="1" topLeftCell="A347" workbookViewId="0">
      <selection activeCell="F368" sqref="F368"/>
    </sheetView>
  </sheetViews>
  <sheetFormatPr defaultRowHeight="15" x14ac:dyDescent="0.25"/>
  <sheetData>
    <row r="5" spans="3:16" x14ac:dyDescent="0.25">
      <c r="D5" t="s">
        <v>12</v>
      </c>
      <c r="E5" t="s">
        <v>0</v>
      </c>
      <c r="F5" t="s">
        <v>13</v>
      </c>
      <c r="G5" s="1" t="s">
        <v>14</v>
      </c>
      <c r="H5" t="s">
        <v>15</v>
      </c>
      <c r="J5">
        <f>(1+0.0229/12)</f>
        <v>1.0019083333333334</v>
      </c>
    </row>
    <row r="6" spans="3:16" x14ac:dyDescent="0.25">
      <c r="C6">
        <f>12*30</f>
        <v>360</v>
      </c>
      <c r="D6">
        <v>0</v>
      </c>
      <c r="H6">
        <v>2800000</v>
      </c>
    </row>
    <row r="7" spans="3:16" x14ac:dyDescent="0.25">
      <c r="D7">
        <v>1</v>
      </c>
      <c r="E7">
        <f>H6*(0.0229/12)/(1-1/(1+0.0229/12)^(12*30))</f>
        <v>10760.104871824266</v>
      </c>
      <c r="F7">
        <f>H6*0.0229/12</f>
        <v>5343.333333333333</v>
      </c>
      <c r="G7" s="1">
        <f>E7-F7</f>
        <v>5416.7715384909325</v>
      </c>
      <c r="H7">
        <f>H6-G7</f>
        <v>2794583.2284615091</v>
      </c>
      <c r="J7">
        <f>G8/G7</f>
        <v>1.0019083333333332</v>
      </c>
    </row>
    <row r="8" spans="3:16" x14ac:dyDescent="0.25">
      <c r="D8">
        <v>2</v>
      </c>
      <c r="E8">
        <f>E7</f>
        <v>10760.104871824266</v>
      </c>
      <c r="F8">
        <f t="shared" ref="F8:F71" si="0">H7*0.0229/12</f>
        <v>5332.99632764738</v>
      </c>
      <c r="G8" s="1">
        <f t="shared" ref="G8:G71" si="1">E8-F8</f>
        <v>5427.1085441768855</v>
      </c>
      <c r="H8">
        <f t="shared" ref="H8:H71" si="2">H7-G8</f>
        <v>2789156.1199173322</v>
      </c>
      <c r="J8">
        <f t="shared" ref="J8:J12" si="3">G9/G8</f>
        <v>1.0019083333333334</v>
      </c>
    </row>
    <row r="9" spans="3:16" x14ac:dyDescent="0.25">
      <c r="D9">
        <v>3</v>
      </c>
      <c r="E9">
        <f t="shared" ref="E9:E72" si="4">E8</f>
        <v>10760.104871824266</v>
      </c>
      <c r="F9">
        <f t="shared" si="0"/>
        <v>5322.6395955089092</v>
      </c>
      <c r="G9" s="1">
        <f t="shared" si="1"/>
        <v>5437.4652763153563</v>
      </c>
      <c r="H9">
        <f t="shared" si="2"/>
        <v>2783718.6546410169</v>
      </c>
      <c r="J9">
        <f t="shared" si="3"/>
        <v>1.0019083333333334</v>
      </c>
    </row>
    <row r="10" spans="3:16" x14ac:dyDescent="0.25">
      <c r="D10">
        <v>4</v>
      </c>
      <c r="E10">
        <f t="shared" si="4"/>
        <v>10760.104871824266</v>
      </c>
      <c r="F10">
        <f t="shared" si="0"/>
        <v>5312.2630992732738</v>
      </c>
      <c r="G10">
        <f t="shared" si="1"/>
        <v>5447.8417725509917</v>
      </c>
      <c r="H10">
        <f t="shared" si="2"/>
        <v>2778270.8128684657</v>
      </c>
      <c r="J10">
        <f t="shared" si="3"/>
        <v>1.0019083333333334</v>
      </c>
    </row>
    <row r="11" spans="3:16" x14ac:dyDescent="0.25">
      <c r="D11">
        <v>5</v>
      </c>
      <c r="E11">
        <f t="shared" si="4"/>
        <v>10760.104871824266</v>
      </c>
      <c r="F11">
        <f t="shared" si="0"/>
        <v>5301.8668012239887</v>
      </c>
      <c r="G11">
        <f t="shared" si="1"/>
        <v>5458.2380706002768</v>
      </c>
      <c r="H11">
        <f t="shared" si="2"/>
        <v>2772812.5747978655</v>
      </c>
      <c r="J11">
        <f t="shared" si="3"/>
        <v>1.0019083333333334</v>
      </c>
    </row>
    <row r="12" spans="3:16" x14ac:dyDescent="0.25">
      <c r="D12">
        <v>6</v>
      </c>
      <c r="E12">
        <f t="shared" si="4"/>
        <v>10760.104871824266</v>
      </c>
      <c r="F12">
        <f t="shared" si="0"/>
        <v>5291.4506635725929</v>
      </c>
      <c r="G12">
        <f t="shared" si="1"/>
        <v>5468.6542082516726</v>
      </c>
      <c r="H12">
        <f t="shared" si="2"/>
        <v>2767343.9205896137</v>
      </c>
      <c r="J12">
        <f t="shared" si="3"/>
        <v>1.0019083333333332</v>
      </c>
    </row>
    <row r="13" spans="3:16" x14ac:dyDescent="0.25">
      <c r="D13">
        <v>7</v>
      </c>
      <c r="E13">
        <f t="shared" si="4"/>
        <v>10760.104871824266</v>
      </c>
      <c r="F13">
        <f t="shared" si="0"/>
        <v>5281.014648458513</v>
      </c>
      <c r="G13">
        <f t="shared" si="1"/>
        <v>5479.0902233657525</v>
      </c>
      <c r="H13">
        <f t="shared" si="2"/>
        <v>2761864.8303662478</v>
      </c>
      <c r="L13" t="s">
        <v>16</v>
      </c>
      <c r="O13" s="3">
        <f>M15-L15</f>
        <v>301609.70457063359</v>
      </c>
    </row>
    <row r="14" spans="3:16" x14ac:dyDescent="0.25">
      <c r="D14">
        <v>8</v>
      </c>
      <c r="E14">
        <f t="shared" si="4"/>
        <v>10760.104871824266</v>
      </c>
      <c r="F14">
        <f t="shared" si="0"/>
        <v>5270.558717948923</v>
      </c>
      <c r="G14">
        <f t="shared" si="1"/>
        <v>5489.5461538753425</v>
      </c>
      <c r="H14">
        <f t="shared" si="2"/>
        <v>2756375.2842123723</v>
      </c>
      <c r="L14" t="s">
        <v>17</v>
      </c>
      <c r="M14" t="s">
        <v>18</v>
      </c>
      <c r="O14" t="s">
        <v>11</v>
      </c>
      <c r="P14" s="3">
        <f>SUM(F7:F66)</f>
        <v>301609.70457063703</v>
      </c>
    </row>
    <row r="15" spans="3:16" x14ac:dyDescent="0.25">
      <c r="D15">
        <v>9</v>
      </c>
      <c r="E15">
        <f t="shared" si="4"/>
        <v>10760.104871824266</v>
      </c>
      <c r="F15">
        <f t="shared" si="0"/>
        <v>5260.0828340386106</v>
      </c>
      <c r="G15">
        <f t="shared" si="1"/>
        <v>5500.0220377856549</v>
      </c>
      <c r="H15">
        <f t="shared" si="2"/>
        <v>2750875.2621745868</v>
      </c>
      <c r="L15">
        <f>G7*(J7^60-1)/(J7-1)</f>
        <v>343996.58773882233</v>
      </c>
      <c r="M15">
        <f>60*E12</f>
        <v>645606.29230945592</v>
      </c>
    </row>
    <row r="16" spans="3:16" x14ac:dyDescent="0.25">
      <c r="D16">
        <v>10</v>
      </c>
      <c r="E16">
        <f t="shared" si="4"/>
        <v>10760.104871824266</v>
      </c>
      <c r="F16">
        <f t="shared" si="0"/>
        <v>5249.5869586498366</v>
      </c>
      <c r="G16">
        <f t="shared" si="1"/>
        <v>5510.5179131744289</v>
      </c>
      <c r="H16">
        <f t="shared" si="2"/>
        <v>2745364.7442614124</v>
      </c>
    </row>
    <row r="17" spans="4:15" x14ac:dyDescent="0.25">
      <c r="D17">
        <v>11</v>
      </c>
      <c r="E17">
        <f t="shared" si="4"/>
        <v>10760.104871824266</v>
      </c>
      <c r="F17">
        <f t="shared" si="0"/>
        <v>5239.0710536321958</v>
      </c>
      <c r="G17">
        <f t="shared" si="1"/>
        <v>5521.0338181920697</v>
      </c>
      <c r="H17">
        <f t="shared" si="2"/>
        <v>2739843.7104432206</v>
      </c>
    </row>
    <row r="18" spans="4:15" x14ac:dyDescent="0.25">
      <c r="D18">
        <v>12</v>
      </c>
      <c r="E18">
        <f t="shared" si="4"/>
        <v>10760.104871824266</v>
      </c>
      <c r="F18">
        <f t="shared" si="0"/>
        <v>5228.5350807624791</v>
      </c>
      <c r="G18">
        <f t="shared" si="1"/>
        <v>5531.5697910617864</v>
      </c>
      <c r="H18">
        <f t="shared" si="2"/>
        <v>2734312.1406521588</v>
      </c>
    </row>
    <row r="19" spans="4:15" x14ac:dyDescent="0.25">
      <c r="D19">
        <v>13</v>
      </c>
      <c r="E19">
        <f t="shared" si="4"/>
        <v>10760.104871824266</v>
      </c>
      <c r="F19">
        <f t="shared" si="0"/>
        <v>5217.9790017445366</v>
      </c>
      <c r="G19">
        <f t="shared" si="1"/>
        <v>5542.1258700797289</v>
      </c>
      <c r="H19">
        <f t="shared" si="2"/>
        <v>2728770.014782079</v>
      </c>
      <c r="K19" t="s">
        <v>19</v>
      </c>
    </row>
    <row r="20" spans="4:15" x14ac:dyDescent="0.25">
      <c r="D20">
        <v>14</v>
      </c>
      <c r="E20">
        <f t="shared" si="4"/>
        <v>10760.104871824266</v>
      </c>
      <c r="F20">
        <f t="shared" si="0"/>
        <v>5207.4027782091343</v>
      </c>
      <c r="G20">
        <f t="shared" si="1"/>
        <v>5552.7020936151312</v>
      </c>
      <c r="H20">
        <f t="shared" si="2"/>
        <v>2723217.3126884638</v>
      </c>
    </row>
    <row r="21" spans="4:15" x14ac:dyDescent="0.25">
      <c r="D21">
        <v>15</v>
      </c>
      <c r="E21">
        <f t="shared" si="4"/>
        <v>10760.104871824266</v>
      </c>
      <c r="F21">
        <f t="shared" si="0"/>
        <v>5196.8063717138184</v>
      </c>
      <c r="G21">
        <f t="shared" si="1"/>
        <v>5563.2985001104471</v>
      </c>
      <c r="H21">
        <f t="shared" si="2"/>
        <v>2717654.0141883534</v>
      </c>
      <c r="K21" t="s">
        <v>12</v>
      </c>
      <c r="L21" t="s">
        <v>0</v>
      </c>
      <c r="M21" t="s">
        <v>13</v>
      </c>
      <c r="N21" s="1" t="s">
        <v>14</v>
      </c>
      <c r="O21" t="s">
        <v>15</v>
      </c>
    </row>
    <row r="22" spans="4:15" x14ac:dyDescent="0.25">
      <c r="D22">
        <v>16</v>
      </c>
      <c r="E22">
        <f t="shared" si="4"/>
        <v>10760.104871824266</v>
      </c>
      <c r="F22">
        <f t="shared" si="0"/>
        <v>5186.1897437427742</v>
      </c>
      <c r="G22">
        <f t="shared" si="1"/>
        <v>5573.9151280814913</v>
      </c>
      <c r="H22">
        <f t="shared" si="2"/>
        <v>2712080.0990602719</v>
      </c>
      <c r="K22">
        <v>100</v>
      </c>
      <c r="L22">
        <f>E21</f>
        <v>10760.104871824266</v>
      </c>
      <c r="M22">
        <f>L22-N22</f>
        <v>4218.0916907978708</v>
      </c>
      <c r="N22">
        <f>G7*J7^99</f>
        <v>6542.0131810263947</v>
      </c>
      <c r="O22">
        <f>L26/(0.0229/12)</f>
        <v>2203811.7112545399</v>
      </c>
    </row>
    <row r="23" spans="4:15" x14ac:dyDescent="0.25">
      <c r="D23">
        <v>17</v>
      </c>
      <c r="E23">
        <f t="shared" si="4"/>
        <v>10760.104871824266</v>
      </c>
      <c r="F23">
        <f t="shared" si="0"/>
        <v>5175.5528557066855</v>
      </c>
      <c r="G23">
        <f t="shared" si="1"/>
        <v>5584.55201611758</v>
      </c>
      <c r="H23">
        <f t="shared" si="2"/>
        <v>2706495.5470441543</v>
      </c>
      <c r="K23">
        <f>D106</f>
        <v>100</v>
      </c>
      <c r="L23">
        <f t="shared" ref="L23:O23" si="5">E106</f>
        <v>10760.104871824266</v>
      </c>
      <c r="M23">
        <f t="shared" si="5"/>
        <v>4218.091690797788</v>
      </c>
      <c r="N23">
        <f t="shared" si="5"/>
        <v>6542.0131810264775</v>
      </c>
      <c r="O23">
        <f t="shared" si="5"/>
        <v>2203811.7112544957</v>
      </c>
    </row>
    <row r="24" spans="4:15" x14ac:dyDescent="0.25">
      <c r="D24">
        <v>18</v>
      </c>
      <c r="E24">
        <f t="shared" si="4"/>
        <v>10760.104871824266</v>
      </c>
      <c r="F24">
        <f t="shared" si="0"/>
        <v>5164.895668942595</v>
      </c>
      <c r="G24">
        <f t="shared" si="1"/>
        <v>5595.2092028816705</v>
      </c>
      <c r="H24">
        <f t="shared" si="2"/>
        <v>2700900.3378412724</v>
      </c>
    </row>
    <row r="25" spans="4:15" x14ac:dyDescent="0.25">
      <c r="D25">
        <v>19</v>
      </c>
      <c r="E25">
        <f t="shared" si="4"/>
        <v>10760.104871824266</v>
      </c>
      <c r="F25">
        <f t="shared" si="0"/>
        <v>5154.2181447137618</v>
      </c>
      <c r="G25">
        <f t="shared" si="1"/>
        <v>5605.8867271105037</v>
      </c>
      <c r="H25">
        <f t="shared" si="2"/>
        <v>2695294.4511141619</v>
      </c>
      <c r="K25" t="s">
        <v>20</v>
      </c>
      <c r="L25">
        <f>G7*J7^100</f>
        <v>6554.497522846852</v>
      </c>
    </row>
    <row r="26" spans="4:15" x14ac:dyDescent="0.25">
      <c r="D26">
        <v>20</v>
      </c>
      <c r="E26">
        <f t="shared" si="4"/>
        <v>10760.104871824266</v>
      </c>
      <c r="F26">
        <f t="shared" si="0"/>
        <v>5143.520244209526</v>
      </c>
      <c r="G26">
        <f t="shared" si="1"/>
        <v>5616.5846276147395</v>
      </c>
      <c r="H26">
        <f t="shared" si="2"/>
        <v>2689677.866486547</v>
      </c>
      <c r="K26" t="s">
        <v>21</v>
      </c>
      <c r="L26">
        <f>L22-L25</f>
        <v>4205.6073489774135</v>
      </c>
    </row>
    <row r="27" spans="4:15" x14ac:dyDescent="0.25">
      <c r="D27">
        <v>21</v>
      </c>
      <c r="E27">
        <f t="shared" si="4"/>
        <v>10760.104871824266</v>
      </c>
      <c r="F27">
        <f t="shared" si="0"/>
        <v>5132.8019285451601</v>
      </c>
      <c r="G27">
        <f t="shared" si="1"/>
        <v>5627.3029432791054</v>
      </c>
      <c r="H27">
        <f t="shared" si="2"/>
        <v>2684050.563543268</v>
      </c>
    </row>
    <row r="28" spans="4:15" x14ac:dyDescent="0.25">
      <c r="D28">
        <v>22</v>
      </c>
      <c r="E28">
        <f t="shared" si="4"/>
        <v>10760.104871824266</v>
      </c>
      <c r="F28">
        <f t="shared" si="0"/>
        <v>5122.0631587617363</v>
      </c>
      <c r="G28">
        <f t="shared" si="1"/>
        <v>5638.0417130625292</v>
      </c>
      <c r="H28">
        <f t="shared" si="2"/>
        <v>2678412.5218302053</v>
      </c>
    </row>
    <row r="29" spans="4:15" x14ac:dyDescent="0.25">
      <c r="D29">
        <v>23</v>
      </c>
      <c r="E29">
        <f t="shared" si="4"/>
        <v>10760.104871824266</v>
      </c>
      <c r="F29">
        <f t="shared" si="0"/>
        <v>5111.3038958259758</v>
      </c>
      <c r="G29">
        <f t="shared" si="1"/>
        <v>5648.8009759982897</v>
      </c>
      <c r="H29">
        <f t="shared" si="2"/>
        <v>2672763.7208542069</v>
      </c>
    </row>
    <row r="30" spans="4:15" x14ac:dyDescent="0.25">
      <c r="D30">
        <v>24</v>
      </c>
      <c r="E30">
        <f t="shared" si="4"/>
        <v>10760.104871824266</v>
      </c>
      <c r="F30">
        <f t="shared" si="0"/>
        <v>5100.5241006301121</v>
      </c>
      <c r="G30">
        <f t="shared" si="1"/>
        <v>5659.5807711941534</v>
      </c>
      <c r="H30">
        <f t="shared" si="2"/>
        <v>2667104.1400830126</v>
      </c>
    </row>
    <row r="31" spans="4:15" x14ac:dyDescent="0.25">
      <c r="D31">
        <v>25</v>
      </c>
      <c r="E31">
        <f t="shared" si="4"/>
        <v>10760.104871824266</v>
      </c>
      <c r="F31">
        <f t="shared" si="0"/>
        <v>5089.7237339917492</v>
      </c>
      <c r="G31">
        <f t="shared" si="1"/>
        <v>5670.3811378325163</v>
      </c>
      <c r="H31">
        <f t="shared" si="2"/>
        <v>2661433.7589451801</v>
      </c>
    </row>
    <row r="32" spans="4:15" x14ac:dyDescent="0.25">
      <c r="D32">
        <v>26</v>
      </c>
      <c r="E32">
        <f t="shared" si="4"/>
        <v>10760.104871824266</v>
      </c>
      <c r="F32">
        <f t="shared" si="0"/>
        <v>5078.9027566537188</v>
      </c>
      <c r="G32">
        <f t="shared" si="1"/>
        <v>5681.2021151705467</v>
      </c>
      <c r="H32">
        <f t="shared" si="2"/>
        <v>2655752.5568300094</v>
      </c>
    </row>
    <row r="33" spans="4:8" x14ac:dyDescent="0.25">
      <c r="D33">
        <v>27</v>
      </c>
      <c r="E33">
        <f t="shared" si="4"/>
        <v>10760.104871824266</v>
      </c>
      <c r="F33">
        <f t="shared" si="0"/>
        <v>5068.0611292839349</v>
      </c>
      <c r="G33">
        <f t="shared" si="1"/>
        <v>5692.0437425403306</v>
      </c>
      <c r="H33">
        <f t="shared" si="2"/>
        <v>2650060.5130874692</v>
      </c>
    </row>
    <row r="34" spans="4:8" x14ac:dyDescent="0.25">
      <c r="D34">
        <v>28</v>
      </c>
      <c r="E34">
        <f t="shared" si="4"/>
        <v>10760.104871824266</v>
      </c>
      <c r="F34">
        <f t="shared" si="0"/>
        <v>5057.1988124752543</v>
      </c>
      <c r="G34">
        <f t="shared" si="1"/>
        <v>5702.9060593490112</v>
      </c>
      <c r="H34">
        <f t="shared" si="2"/>
        <v>2644357.6070281202</v>
      </c>
    </row>
    <row r="35" spans="4:8" x14ac:dyDescent="0.25">
      <c r="D35">
        <v>29</v>
      </c>
      <c r="E35">
        <f t="shared" si="4"/>
        <v>10760.104871824266</v>
      </c>
      <c r="F35">
        <f t="shared" si="0"/>
        <v>5046.3157667453297</v>
      </c>
      <c r="G35">
        <f t="shared" si="1"/>
        <v>5713.7891050789358</v>
      </c>
      <c r="H35">
        <f t="shared" si="2"/>
        <v>2638643.8179230411</v>
      </c>
    </row>
    <row r="36" spans="4:8" x14ac:dyDescent="0.25">
      <c r="D36">
        <v>30</v>
      </c>
      <c r="E36">
        <f t="shared" si="4"/>
        <v>10760.104871824266</v>
      </c>
      <c r="F36">
        <f t="shared" si="0"/>
        <v>5035.4119525364704</v>
      </c>
      <c r="G36">
        <f t="shared" si="1"/>
        <v>5724.6929192877951</v>
      </c>
      <c r="H36">
        <f t="shared" si="2"/>
        <v>2632919.1250037532</v>
      </c>
    </row>
    <row r="37" spans="4:8" x14ac:dyDescent="0.25">
      <c r="D37">
        <v>31</v>
      </c>
      <c r="E37">
        <f t="shared" si="4"/>
        <v>10760.104871824266</v>
      </c>
      <c r="F37">
        <f t="shared" si="0"/>
        <v>5024.4873302154956</v>
      </c>
      <c r="G37">
        <f t="shared" si="1"/>
        <v>5735.6175416087699</v>
      </c>
      <c r="H37">
        <f t="shared" si="2"/>
        <v>2627183.5074621444</v>
      </c>
    </row>
    <row r="38" spans="4:8" x14ac:dyDescent="0.25">
      <c r="D38">
        <v>32</v>
      </c>
      <c r="E38">
        <f t="shared" si="4"/>
        <v>10760.104871824266</v>
      </c>
      <c r="F38">
        <f t="shared" si="0"/>
        <v>5013.541860073592</v>
      </c>
      <c r="G38">
        <f t="shared" si="1"/>
        <v>5746.5630117506735</v>
      </c>
      <c r="H38">
        <f t="shared" si="2"/>
        <v>2621436.9444503938</v>
      </c>
    </row>
    <row r="39" spans="4:8" x14ac:dyDescent="0.25">
      <c r="D39">
        <v>33</v>
      </c>
      <c r="E39">
        <f t="shared" si="4"/>
        <v>10760.104871824266</v>
      </c>
      <c r="F39">
        <f t="shared" si="0"/>
        <v>5002.5755023261681</v>
      </c>
      <c r="G39">
        <f t="shared" si="1"/>
        <v>5757.5293694980974</v>
      </c>
      <c r="H39">
        <f t="shared" si="2"/>
        <v>2615679.4150808956</v>
      </c>
    </row>
    <row r="40" spans="4:8" x14ac:dyDescent="0.25">
      <c r="D40">
        <v>34</v>
      </c>
      <c r="E40">
        <f t="shared" si="4"/>
        <v>10760.104871824266</v>
      </c>
      <c r="F40">
        <f t="shared" si="0"/>
        <v>4991.5882171127096</v>
      </c>
      <c r="G40">
        <f t="shared" si="1"/>
        <v>5768.5166547115559</v>
      </c>
      <c r="H40">
        <f t="shared" si="2"/>
        <v>2609910.898426184</v>
      </c>
    </row>
    <row r="41" spans="4:8" x14ac:dyDescent="0.25">
      <c r="D41">
        <v>35</v>
      </c>
      <c r="E41">
        <f t="shared" si="4"/>
        <v>10760.104871824266</v>
      </c>
      <c r="F41">
        <f t="shared" si="0"/>
        <v>4980.5799644966346</v>
      </c>
      <c r="G41">
        <f t="shared" si="1"/>
        <v>5779.5249073276309</v>
      </c>
      <c r="H41">
        <f t="shared" si="2"/>
        <v>2604131.3735188562</v>
      </c>
    </row>
    <row r="42" spans="4:8" x14ac:dyDescent="0.25">
      <c r="D42">
        <v>36</v>
      </c>
      <c r="E42">
        <f t="shared" si="4"/>
        <v>10760.104871824266</v>
      </c>
      <c r="F42">
        <f t="shared" si="0"/>
        <v>4969.5507044651504</v>
      </c>
      <c r="G42">
        <f t="shared" si="1"/>
        <v>5790.5541673591151</v>
      </c>
      <c r="H42">
        <f t="shared" si="2"/>
        <v>2598340.8193514971</v>
      </c>
    </row>
    <row r="43" spans="4:8" x14ac:dyDescent="0.25">
      <c r="D43">
        <v>37</v>
      </c>
      <c r="E43">
        <f t="shared" si="4"/>
        <v>10760.104871824266</v>
      </c>
      <c r="F43">
        <f t="shared" si="0"/>
        <v>4958.5003969291074</v>
      </c>
      <c r="G43">
        <f t="shared" si="1"/>
        <v>5801.6044748951581</v>
      </c>
      <c r="H43">
        <f t="shared" si="2"/>
        <v>2592539.2148766019</v>
      </c>
    </row>
    <row r="44" spans="4:8" x14ac:dyDescent="0.25">
      <c r="D44">
        <v>38</v>
      </c>
      <c r="E44">
        <f t="shared" si="4"/>
        <v>10760.104871824266</v>
      </c>
      <c r="F44">
        <f t="shared" si="0"/>
        <v>4947.4290017228486</v>
      </c>
      <c r="G44">
        <f t="shared" si="1"/>
        <v>5812.6758701014169</v>
      </c>
      <c r="H44">
        <f t="shared" si="2"/>
        <v>2586726.5390065005</v>
      </c>
    </row>
    <row r="45" spans="4:8" x14ac:dyDescent="0.25">
      <c r="D45">
        <v>39</v>
      </c>
      <c r="E45">
        <f t="shared" si="4"/>
        <v>10760.104871824266</v>
      </c>
      <c r="F45">
        <f t="shared" si="0"/>
        <v>4936.336478604072</v>
      </c>
      <c r="G45">
        <f t="shared" si="1"/>
        <v>5823.7683932201935</v>
      </c>
      <c r="H45">
        <f t="shared" si="2"/>
        <v>2580902.7706132801</v>
      </c>
    </row>
    <row r="46" spans="4:8" x14ac:dyDescent="0.25">
      <c r="D46">
        <v>40</v>
      </c>
      <c r="E46">
        <f t="shared" si="4"/>
        <v>10760.104871824266</v>
      </c>
      <c r="F46">
        <f t="shared" si="0"/>
        <v>4925.222787253676</v>
      </c>
      <c r="G46">
        <f t="shared" si="1"/>
        <v>5834.8820845705895</v>
      </c>
      <c r="H46">
        <f t="shared" si="2"/>
        <v>2575067.8885287098</v>
      </c>
    </row>
    <row r="47" spans="4:8" x14ac:dyDescent="0.25">
      <c r="D47">
        <v>41</v>
      </c>
      <c r="E47">
        <f t="shared" si="4"/>
        <v>10760.104871824266</v>
      </c>
      <c r="F47">
        <f t="shared" si="0"/>
        <v>4914.0878872756211</v>
      </c>
      <c r="G47">
        <f t="shared" si="1"/>
        <v>5846.0169845486444</v>
      </c>
      <c r="H47">
        <f t="shared" si="2"/>
        <v>2569221.8715441613</v>
      </c>
    </row>
    <row r="48" spans="4:8" x14ac:dyDescent="0.25">
      <c r="D48">
        <v>42</v>
      </c>
      <c r="E48">
        <f t="shared" si="4"/>
        <v>10760.104871824266</v>
      </c>
      <c r="F48">
        <f t="shared" si="0"/>
        <v>4902.9317381967749</v>
      </c>
      <c r="G48">
        <f t="shared" si="1"/>
        <v>5857.1731336274906</v>
      </c>
      <c r="H48">
        <f t="shared" si="2"/>
        <v>2563364.6984105338</v>
      </c>
    </row>
    <row r="49" spans="4:8" x14ac:dyDescent="0.25">
      <c r="D49">
        <v>43</v>
      </c>
      <c r="E49">
        <f t="shared" si="4"/>
        <v>10760.104871824266</v>
      </c>
      <c r="F49">
        <f t="shared" si="0"/>
        <v>4891.7542994667683</v>
      </c>
      <c r="G49">
        <f t="shared" si="1"/>
        <v>5868.3505723574972</v>
      </c>
      <c r="H49">
        <f t="shared" si="2"/>
        <v>2557496.3478381764</v>
      </c>
    </row>
    <row r="50" spans="4:8" x14ac:dyDescent="0.25">
      <c r="D50">
        <v>44</v>
      </c>
      <c r="E50">
        <f t="shared" si="4"/>
        <v>10760.104871824266</v>
      </c>
      <c r="F50">
        <f t="shared" si="0"/>
        <v>4880.5555304578529</v>
      </c>
      <c r="G50">
        <f t="shared" si="1"/>
        <v>5879.5493413664126</v>
      </c>
      <c r="H50">
        <f t="shared" si="2"/>
        <v>2551616.7984968098</v>
      </c>
    </row>
    <row r="51" spans="4:8" x14ac:dyDescent="0.25">
      <c r="D51">
        <v>45</v>
      </c>
      <c r="E51">
        <f t="shared" si="4"/>
        <v>10760.104871824266</v>
      </c>
      <c r="F51">
        <f t="shared" si="0"/>
        <v>4869.3353904647456</v>
      </c>
      <c r="G51">
        <f t="shared" si="1"/>
        <v>5890.7694813595199</v>
      </c>
      <c r="H51">
        <f t="shared" si="2"/>
        <v>2545726.0290154503</v>
      </c>
    </row>
    <row r="52" spans="4:8" x14ac:dyDescent="0.25">
      <c r="D52">
        <v>46</v>
      </c>
      <c r="E52">
        <f t="shared" si="4"/>
        <v>10760.104871824266</v>
      </c>
      <c r="F52">
        <f t="shared" si="0"/>
        <v>4858.0938387044844</v>
      </c>
      <c r="G52">
        <f t="shared" si="1"/>
        <v>5902.0110331197811</v>
      </c>
      <c r="H52">
        <f t="shared" si="2"/>
        <v>2539824.0179823306</v>
      </c>
    </row>
    <row r="53" spans="4:8" x14ac:dyDescent="0.25">
      <c r="D53">
        <v>47</v>
      </c>
      <c r="E53">
        <f t="shared" si="4"/>
        <v>10760.104871824266</v>
      </c>
      <c r="F53">
        <f t="shared" si="0"/>
        <v>4846.8308343162807</v>
      </c>
      <c r="G53">
        <f t="shared" si="1"/>
        <v>5913.2740375079848</v>
      </c>
      <c r="H53">
        <f t="shared" si="2"/>
        <v>2533910.7439448228</v>
      </c>
    </row>
    <row r="54" spans="4:8" x14ac:dyDescent="0.25">
      <c r="D54">
        <v>48</v>
      </c>
      <c r="E54">
        <f t="shared" si="4"/>
        <v>10760.104871824266</v>
      </c>
      <c r="F54">
        <f t="shared" si="0"/>
        <v>4835.5463363613699</v>
      </c>
      <c r="G54">
        <f t="shared" si="1"/>
        <v>5924.5585354628956</v>
      </c>
      <c r="H54">
        <f t="shared" si="2"/>
        <v>2527986.1854093601</v>
      </c>
    </row>
    <row r="55" spans="4:8" x14ac:dyDescent="0.25">
      <c r="D55">
        <v>49</v>
      </c>
      <c r="E55">
        <f t="shared" si="4"/>
        <v>10760.104871824266</v>
      </c>
      <c r="F55">
        <f t="shared" si="0"/>
        <v>4824.2403038228622</v>
      </c>
      <c r="G55">
        <f t="shared" si="1"/>
        <v>5935.8645680014033</v>
      </c>
      <c r="H55">
        <f t="shared" si="2"/>
        <v>2522050.3208413585</v>
      </c>
    </row>
    <row r="56" spans="4:8" x14ac:dyDescent="0.25">
      <c r="D56">
        <v>50</v>
      </c>
      <c r="E56">
        <f t="shared" si="4"/>
        <v>10760.104871824266</v>
      </c>
      <c r="F56">
        <f t="shared" si="0"/>
        <v>4812.9126956055925</v>
      </c>
      <c r="G56">
        <f t="shared" si="1"/>
        <v>5947.192176218673</v>
      </c>
      <c r="H56">
        <f t="shared" si="2"/>
        <v>2516103.1286651399</v>
      </c>
    </row>
    <row r="57" spans="4:8" x14ac:dyDescent="0.25">
      <c r="D57">
        <v>51</v>
      </c>
      <c r="E57">
        <f t="shared" si="4"/>
        <v>10760.104871824266</v>
      </c>
      <c r="F57">
        <f t="shared" si="0"/>
        <v>4801.5634705359753</v>
      </c>
      <c r="G57">
        <f t="shared" si="1"/>
        <v>5958.5414012882902</v>
      </c>
      <c r="H57">
        <f t="shared" si="2"/>
        <v>2510144.5872638514</v>
      </c>
    </row>
    <row r="58" spans="4:8" x14ac:dyDescent="0.25">
      <c r="D58">
        <v>52</v>
      </c>
      <c r="E58">
        <f t="shared" si="4"/>
        <v>10760.104871824266</v>
      </c>
      <c r="F58">
        <f t="shared" si="0"/>
        <v>4790.1925873618502</v>
      </c>
      <c r="G58">
        <f t="shared" si="1"/>
        <v>5969.9122844624153</v>
      </c>
      <c r="H58">
        <f t="shared" si="2"/>
        <v>2504174.6749793892</v>
      </c>
    </row>
    <row r="59" spans="4:8" x14ac:dyDescent="0.25">
      <c r="D59">
        <v>53</v>
      </c>
      <c r="E59">
        <f t="shared" si="4"/>
        <v>10760.104871824266</v>
      </c>
      <c r="F59">
        <f t="shared" si="0"/>
        <v>4778.8000047523346</v>
      </c>
      <c r="G59">
        <f t="shared" si="1"/>
        <v>5981.3048670719309</v>
      </c>
      <c r="H59">
        <f t="shared" si="2"/>
        <v>2498193.3701123171</v>
      </c>
    </row>
    <row r="60" spans="4:8" x14ac:dyDescent="0.25">
      <c r="D60">
        <v>54</v>
      </c>
      <c r="E60">
        <f t="shared" si="4"/>
        <v>10760.104871824266</v>
      </c>
      <c r="F60">
        <f t="shared" si="0"/>
        <v>4767.3856812976719</v>
      </c>
      <c r="G60">
        <f t="shared" si="1"/>
        <v>5992.7191905265936</v>
      </c>
      <c r="H60">
        <f t="shared" si="2"/>
        <v>2492200.6509217904</v>
      </c>
    </row>
    <row r="61" spans="4:8" x14ac:dyDescent="0.25">
      <c r="D61">
        <v>55</v>
      </c>
      <c r="E61">
        <f t="shared" si="4"/>
        <v>10760.104871824266</v>
      </c>
      <c r="F61">
        <f t="shared" si="0"/>
        <v>4755.9495755090838</v>
      </c>
      <c r="G61">
        <f t="shared" si="1"/>
        <v>6004.1552963151817</v>
      </c>
      <c r="H61">
        <f t="shared" si="2"/>
        <v>2486196.4956254754</v>
      </c>
    </row>
    <row r="62" spans="4:8" x14ac:dyDescent="0.25">
      <c r="D62">
        <v>56</v>
      </c>
      <c r="E62">
        <f t="shared" si="4"/>
        <v>10760.104871824266</v>
      </c>
      <c r="F62">
        <f t="shared" si="0"/>
        <v>4744.4916458186153</v>
      </c>
      <c r="G62">
        <f t="shared" si="1"/>
        <v>6015.6132260056502</v>
      </c>
      <c r="H62">
        <f t="shared" si="2"/>
        <v>2480180.8823994696</v>
      </c>
    </row>
    <row r="63" spans="4:8" x14ac:dyDescent="0.25">
      <c r="D63">
        <v>57</v>
      </c>
      <c r="E63">
        <f t="shared" si="4"/>
        <v>10760.104871824266</v>
      </c>
      <c r="F63">
        <f t="shared" si="0"/>
        <v>4733.0118505789878</v>
      </c>
      <c r="G63">
        <f t="shared" si="1"/>
        <v>6027.0930212452777</v>
      </c>
      <c r="H63">
        <f t="shared" si="2"/>
        <v>2474153.7893782244</v>
      </c>
    </row>
    <row r="64" spans="4:8" x14ac:dyDescent="0.25">
      <c r="D64">
        <v>58</v>
      </c>
      <c r="E64">
        <f t="shared" si="4"/>
        <v>10760.104871824266</v>
      </c>
      <c r="F64">
        <f t="shared" si="0"/>
        <v>4721.5101480634448</v>
      </c>
      <c r="G64">
        <f t="shared" si="1"/>
        <v>6038.5947237608207</v>
      </c>
      <c r="H64">
        <f t="shared" si="2"/>
        <v>2468115.1946544638</v>
      </c>
    </row>
    <row r="65" spans="4:8" x14ac:dyDescent="0.25">
      <c r="D65">
        <v>59</v>
      </c>
      <c r="E65">
        <f t="shared" si="4"/>
        <v>10760.104871824266</v>
      </c>
      <c r="F65">
        <f t="shared" si="0"/>
        <v>4709.9864964656017</v>
      </c>
      <c r="G65">
        <f t="shared" si="1"/>
        <v>6050.1183753586638</v>
      </c>
      <c r="H65">
        <f t="shared" si="2"/>
        <v>2462065.0762791052</v>
      </c>
    </row>
    <row r="66" spans="4:8" x14ac:dyDescent="0.25">
      <c r="D66">
        <v>60</v>
      </c>
      <c r="E66">
        <f t="shared" si="4"/>
        <v>10760.104871824266</v>
      </c>
      <c r="F66">
        <f t="shared" si="0"/>
        <v>4698.440853899293</v>
      </c>
      <c r="G66">
        <f t="shared" si="1"/>
        <v>6061.6640179249725</v>
      </c>
      <c r="H66">
        <f t="shared" si="2"/>
        <v>2456003.4122611801</v>
      </c>
    </row>
    <row r="67" spans="4:8" x14ac:dyDescent="0.25">
      <c r="D67">
        <v>61</v>
      </c>
      <c r="E67">
        <f t="shared" si="4"/>
        <v>10760.104871824266</v>
      </c>
      <c r="F67">
        <f t="shared" si="0"/>
        <v>4686.8731783984185</v>
      </c>
      <c r="G67">
        <f t="shared" si="1"/>
        <v>6073.231693425847</v>
      </c>
      <c r="H67">
        <f t="shared" si="2"/>
        <v>2449930.1805677544</v>
      </c>
    </row>
    <row r="68" spans="4:8" x14ac:dyDescent="0.25">
      <c r="D68">
        <v>62</v>
      </c>
      <c r="E68">
        <f t="shared" si="4"/>
        <v>10760.104871824266</v>
      </c>
      <c r="F68">
        <f t="shared" si="0"/>
        <v>4675.2834279167982</v>
      </c>
      <c r="G68">
        <f t="shared" si="1"/>
        <v>6084.8214439074673</v>
      </c>
      <c r="H68">
        <f t="shared" si="2"/>
        <v>2443845.359123847</v>
      </c>
    </row>
    <row r="69" spans="4:8" x14ac:dyDescent="0.25">
      <c r="D69">
        <v>63</v>
      </c>
      <c r="E69">
        <f t="shared" si="4"/>
        <v>10760.104871824266</v>
      </c>
      <c r="F69">
        <f t="shared" si="0"/>
        <v>4663.6715603280081</v>
      </c>
      <c r="G69">
        <f t="shared" si="1"/>
        <v>6096.4333114962574</v>
      </c>
      <c r="H69">
        <f t="shared" si="2"/>
        <v>2437748.9258123506</v>
      </c>
    </row>
    <row r="70" spans="4:8" x14ac:dyDescent="0.25">
      <c r="D70">
        <v>64</v>
      </c>
      <c r="E70">
        <f t="shared" si="4"/>
        <v>10760.104871824266</v>
      </c>
      <c r="F70">
        <f t="shared" si="0"/>
        <v>4652.0375334252358</v>
      </c>
      <c r="G70">
        <f t="shared" si="1"/>
        <v>6108.0673383990297</v>
      </c>
      <c r="H70">
        <f t="shared" si="2"/>
        <v>2431640.8584739515</v>
      </c>
    </row>
    <row r="71" spans="4:8" x14ac:dyDescent="0.25">
      <c r="D71">
        <v>65</v>
      </c>
      <c r="E71">
        <f t="shared" si="4"/>
        <v>10760.104871824266</v>
      </c>
      <c r="F71">
        <f t="shared" si="0"/>
        <v>4640.381304921124</v>
      </c>
      <c r="G71">
        <f t="shared" si="1"/>
        <v>6119.7235669031415</v>
      </c>
      <c r="H71">
        <f t="shared" si="2"/>
        <v>2425521.1349070482</v>
      </c>
    </row>
    <row r="72" spans="4:8" x14ac:dyDescent="0.25">
      <c r="D72">
        <v>66</v>
      </c>
      <c r="E72">
        <f t="shared" si="4"/>
        <v>10760.104871824266</v>
      </c>
      <c r="F72">
        <f t="shared" ref="F72:F135" si="6">H71*0.0229/12</f>
        <v>4628.7028324476169</v>
      </c>
      <c r="G72">
        <f t="shared" ref="G72:G135" si="7">E72-F72</f>
        <v>6131.4020393766486</v>
      </c>
      <c r="H72">
        <f t="shared" ref="H72:H135" si="8">H71-G72</f>
        <v>2419389.7328676716</v>
      </c>
    </row>
    <row r="73" spans="4:8" x14ac:dyDescent="0.25">
      <c r="D73">
        <v>67</v>
      </c>
      <c r="E73">
        <f t="shared" ref="E73:E136" si="9">E72</f>
        <v>10760.104871824266</v>
      </c>
      <c r="F73">
        <f t="shared" si="6"/>
        <v>4617.0020735558073</v>
      </c>
      <c r="G73">
        <f t="shared" si="7"/>
        <v>6143.1027982684582</v>
      </c>
      <c r="H73">
        <f t="shared" si="8"/>
        <v>2413246.630069403</v>
      </c>
    </row>
    <row r="74" spans="4:8" x14ac:dyDescent="0.25">
      <c r="D74">
        <v>68</v>
      </c>
      <c r="E74">
        <f t="shared" si="9"/>
        <v>10760.104871824266</v>
      </c>
      <c r="F74">
        <f t="shared" si="6"/>
        <v>4605.2789857157777</v>
      </c>
      <c r="G74">
        <f t="shared" si="7"/>
        <v>6154.8258861084878</v>
      </c>
      <c r="H74">
        <f t="shared" si="8"/>
        <v>2407091.8041832945</v>
      </c>
    </row>
    <row r="75" spans="4:8" x14ac:dyDescent="0.25">
      <c r="D75">
        <v>69</v>
      </c>
      <c r="E75">
        <f t="shared" si="9"/>
        <v>10760.104871824266</v>
      </c>
      <c r="F75">
        <f t="shared" si="6"/>
        <v>4593.5335263164534</v>
      </c>
      <c r="G75">
        <f t="shared" si="7"/>
        <v>6166.5713455078121</v>
      </c>
      <c r="H75">
        <f t="shared" si="8"/>
        <v>2400925.2328377869</v>
      </c>
    </row>
    <row r="76" spans="4:8" x14ac:dyDescent="0.25">
      <c r="D76">
        <v>70</v>
      </c>
      <c r="E76">
        <f t="shared" si="9"/>
        <v>10760.104871824266</v>
      </c>
      <c r="F76">
        <f t="shared" si="6"/>
        <v>4581.7656526654437</v>
      </c>
      <c r="G76">
        <f t="shared" si="7"/>
        <v>6178.3392191588218</v>
      </c>
      <c r="H76">
        <f t="shared" si="8"/>
        <v>2394746.8936186279</v>
      </c>
    </row>
    <row r="77" spans="4:8" x14ac:dyDescent="0.25">
      <c r="D77">
        <v>71</v>
      </c>
      <c r="E77">
        <f t="shared" si="9"/>
        <v>10760.104871824266</v>
      </c>
      <c r="F77">
        <f t="shared" si="6"/>
        <v>4569.9753219888817</v>
      </c>
      <c r="G77">
        <f t="shared" si="7"/>
        <v>6190.1295498353838</v>
      </c>
      <c r="H77">
        <f t="shared" si="8"/>
        <v>2388556.7640687926</v>
      </c>
    </row>
    <row r="78" spans="4:8" x14ac:dyDescent="0.25">
      <c r="D78">
        <v>72</v>
      </c>
      <c r="E78">
        <f t="shared" si="9"/>
        <v>10760.104871824266</v>
      </c>
      <c r="F78">
        <f t="shared" si="6"/>
        <v>4558.1624914312788</v>
      </c>
      <c r="G78">
        <f t="shared" si="7"/>
        <v>6201.9423803929867</v>
      </c>
      <c r="H78">
        <f t="shared" si="8"/>
        <v>2382354.8216883997</v>
      </c>
    </row>
    <row r="79" spans="4:8" x14ac:dyDescent="0.25">
      <c r="D79">
        <v>73</v>
      </c>
      <c r="E79">
        <f t="shared" si="9"/>
        <v>10760.104871824266</v>
      </c>
      <c r="F79">
        <f t="shared" si="6"/>
        <v>4546.3271180553629</v>
      </c>
      <c r="G79">
        <f t="shared" si="7"/>
        <v>6213.7777537689026</v>
      </c>
      <c r="H79">
        <f t="shared" si="8"/>
        <v>2376141.0439346307</v>
      </c>
    </row>
    <row r="80" spans="4:8" x14ac:dyDescent="0.25">
      <c r="D80">
        <v>74</v>
      </c>
      <c r="E80">
        <f t="shared" si="9"/>
        <v>10760.104871824266</v>
      </c>
      <c r="F80">
        <f t="shared" si="6"/>
        <v>4534.46915884192</v>
      </c>
      <c r="G80">
        <f t="shared" si="7"/>
        <v>6225.6357129823455</v>
      </c>
      <c r="H80">
        <f t="shared" si="8"/>
        <v>2369915.4082216485</v>
      </c>
    </row>
    <row r="81" spans="4:8" x14ac:dyDescent="0.25">
      <c r="D81">
        <v>75</v>
      </c>
      <c r="E81">
        <f t="shared" si="9"/>
        <v>10760.104871824266</v>
      </c>
      <c r="F81">
        <f t="shared" si="6"/>
        <v>4522.5885706896461</v>
      </c>
      <c r="G81">
        <f t="shared" si="7"/>
        <v>6237.5163011346194</v>
      </c>
      <c r="H81">
        <f t="shared" si="8"/>
        <v>2363677.8919205139</v>
      </c>
    </row>
    <row r="82" spans="4:8" x14ac:dyDescent="0.25">
      <c r="D82">
        <v>76</v>
      </c>
      <c r="E82">
        <f t="shared" si="9"/>
        <v>10760.104871824266</v>
      </c>
      <c r="F82">
        <f t="shared" si="6"/>
        <v>4510.6853104149804</v>
      </c>
      <c r="G82">
        <f t="shared" si="7"/>
        <v>6249.4195614092851</v>
      </c>
      <c r="H82">
        <f t="shared" si="8"/>
        <v>2357428.4723591045</v>
      </c>
    </row>
    <row r="83" spans="4:8" x14ac:dyDescent="0.25">
      <c r="D83">
        <v>77</v>
      </c>
      <c r="E83">
        <f t="shared" si="9"/>
        <v>10760.104871824266</v>
      </c>
      <c r="F83">
        <f t="shared" si="6"/>
        <v>4498.7593347519578</v>
      </c>
      <c r="G83">
        <f t="shared" si="7"/>
        <v>6261.3455370723077</v>
      </c>
      <c r="H83">
        <f t="shared" si="8"/>
        <v>2351167.126822032</v>
      </c>
    </row>
    <row r="84" spans="4:8" x14ac:dyDescent="0.25">
      <c r="D84">
        <v>78</v>
      </c>
      <c r="E84">
        <f t="shared" si="9"/>
        <v>10760.104871824266</v>
      </c>
      <c r="F84">
        <f t="shared" si="6"/>
        <v>4486.8106003520443</v>
      </c>
      <c r="G84">
        <f t="shared" si="7"/>
        <v>6273.2942714722212</v>
      </c>
      <c r="H84">
        <f t="shared" si="8"/>
        <v>2344893.8325505597</v>
      </c>
    </row>
    <row r="85" spans="4:8" x14ac:dyDescent="0.25">
      <c r="D85">
        <v>79</v>
      </c>
      <c r="E85">
        <f t="shared" si="9"/>
        <v>10760.104871824266</v>
      </c>
      <c r="F85">
        <f t="shared" si="6"/>
        <v>4474.8390637839848</v>
      </c>
      <c r="G85">
        <f t="shared" si="7"/>
        <v>6285.2658080402807</v>
      </c>
      <c r="H85">
        <f t="shared" si="8"/>
        <v>2338608.5667425194</v>
      </c>
    </row>
    <row r="86" spans="4:8" x14ac:dyDescent="0.25">
      <c r="D86">
        <v>80</v>
      </c>
      <c r="E86">
        <f t="shared" si="9"/>
        <v>10760.104871824266</v>
      </c>
      <c r="F86">
        <f t="shared" si="6"/>
        <v>4462.8446815336411</v>
      </c>
      <c r="G86">
        <f t="shared" si="7"/>
        <v>6297.2601902906245</v>
      </c>
      <c r="H86">
        <f t="shared" si="8"/>
        <v>2332311.306552229</v>
      </c>
    </row>
    <row r="87" spans="4:8" x14ac:dyDescent="0.25">
      <c r="D87">
        <v>81</v>
      </c>
      <c r="E87">
        <f t="shared" si="9"/>
        <v>10760.104871824266</v>
      </c>
      <c r="F87">
        <f t="shared" si="6"/>
        <v>4450.827410003837</v>
      </c>
      <c r="G87">
        <f t="shared" si="7"/>
        <v>6309.2774618204285</v>
      </c>
      <c r="H87">
        <f t="shared" si="8"/>
        <v>2326002.0290904087</v>
      </c>
    </row>
    <row r="88" spans="4:8" x14ac:dyDescent="0.25">
      <c r="D88">
        <v>82</v>
      </c>
      <c r="E88">
        <f t="shared" si="9"/>
        <v>10760.104871824266</v>
      </c>
      <c r="F88">
        <f t="shared" si="6"/>
        <v>4438.787205514197</v>
      </c>
      <c r="G88">
        <f t="shared" si="7"/>
        <v>6321.3176663100685</v>
      </c>
      <c r="H88">
        <f t="shared" si="8"/>
        <v>2319680.7114240988</v>
      </c>
    </row>
    <row r="89" spans="4:8" x14ac:dyDescent="0.25">
      <c r="D89">
        <v>83</v>
      </c>
      <c r="E89">
        <f t="shared" si="9"/>
        <v>10760.104871824266</v>
      </c>
      <c r="F89">
        <f t="shared" si="6"/>
        <v>4426.7240243009883</v>
      </c>
      <c r="G89">
        <f t="shared" si="7"/>
        <v>6333.3808475232772</v>
      </c>
      <c r="H89">
        <f t="shared" si="8"/>
        <v>2313347.3305765754</v>
      </c>
    </row>
    <row r="90" spans="4:8" x14ac:dyDescent="0.25">
      <c r="D90">
        <v>84</v>
      </c>
      <c r="E90">
        <f t="shared" si="9"/>
        <v>10760.104871824266</v>
      </c>
      <c r="F90">
        <f t="shared" si="6"/>
        <v>4414.6378225169647</v>
      </c>
      <c r="G90">
        <f t="shared" si="7"/>
        <v>6345.4670493073008</v>
      </c>
      <c r="H90">
        <f t="shared" si="8"/>
        <v>2307001.8635272682</v>
      </c>
    </row>
    <row r="91" spans="4:8" x14ac:dyDescent="0.25">
      <c r="D91">
        <v>85</v>
      </c>
      <c r="E91">
        <f t="shared" si="9"/>
        <v>10760.104871824266</v>
      </c>
      <c r="F91">
        <f t="shared" si="6"/>
        <v>4402.5285562312038</v>
      </c>
      <c r="G91">
        <f t="shared" si="7"/>
        <v>6357.5763155930617</v>
      </c>
      <c r="H91">
        <f t="shared" si="8"/>
        <v>2300644.2872116752</v>
      </c>
    </row>
    <row r="92" spans="4:8" x14ac:dyDescent="0.25">
      <c r="D92">
        <v>86</v>
      </c>
      <c r="E92">
        <f t="shared" si="9"/>
        <v>10760.104871824266</v>
      </c>
      <c r="F92">
        <f t="shared" si="6"/>
        <v>4390.3961814289469</v>
      </c>
      <c r="G92">
        <f t="shared" si="7"/>
        <v>6369.7086903953186</v>
      </c>
      <c r="H92">
        <f t="shared" si="8"/>
        <v>2294274.5785212801</v>
      </c>
    </row>
    <row r="93" spans="4:8" x14ac:dyDescent="0.25">
      <c r="D93">
        <v>87</v>
      </c>
      <c r="E93">
        <f t="shared" si="9"/>
        <v>10760.104871824266</v>
      </c>
      <c r="F93">
        <f t="shared" si="6"/>
        <v>4378.2406540114434</v>
      </c>
      <c r="G93">
        <f t="shared" si="7"/>
        <v>6381.8642178128221</v>
      </c>
      <c r="H93">
        <f t="shared" si="8"/>
        <v>2287892.7143034674</v>
      </c>
    </row>
    <row r="94" spans="4:8" x14ac:dyDescent="0.25">
      <c r="D94">
        <v>88</v>
      </c>
      <c r="E94">
        <f t="shared" si="9"/>
        <v>10760.104871824266</v>
      </c>
      <c r="F94">
        <f t="shared" si="6"/>
        <v>4366.0619297957837</v>
      </c>
      <c r="G94">
        <f t="shared" si="7"/>
        <v>6394.0429420284818</v>
      </c>
      <c r="H94">
        <f t="shared" si="8"/>
        <v>2281498.6713614389</v>
      </c>
    </row>
    <row r="95" spans="4:8" x14ac:dyDescent="0.25">
      <c r="D95">
        <v>89</v>
      </c>
      <c r="E95">
        <f t="shared" si="9"/>
        <v>10760.104871824266</v>
      </c>
      <c r="F95">
        <f t="shared" si="6"/>
        <v>4353.859964514746</v>
      </c>
      <c r="G95">
        <f t="shared" si="7"/>
        <v>6406.2449073095195</v>
      </c>
      <c r="H95">
        <f t="shared" si="8"/>
        <v>2275092.4264541296</v>
      </c>
    </row>
    <row r="96" spans="4:8" x14ac:dyDescent="0.25">
      <c r="D96">
        <v>90</v>
      </c>
      <c r="E96">
        <f t="shared" si="9"/>
        <v>10760.104871824266</v>
      </c>
      <c r="F96">
        <f t="shared" si="6"/>
        <v>4341.6347138166302</v>
      </c>
      <c r="G96">
        <f t="shared" si="7"/>
        <v>6418.4701580076353</v>
      </c>
      <c r="H96">
        <f t="shared" si="8"/>
        <v>2268673.9562961222</v>
      </c>
    </row>
    <row r="97" spans="4:8" x14ac:dyDescent="0.25">
      <c r="D97">
        <v>91</v>
      </c>
      <c r="E97">
        <f t="shared" si="9"/>
        <v>10760.104871824266</v>
      </c>
      <c r="F97">
        <f t="shared" si="6"/>
        <v>4329.3861332651004</v>
      </c>
      <c r="G97">
        <f t="shared" si="7"/>
        <v>6430.7187385591651</v>
      </c>
      <c r="H97">
        <f t="shared" si="8"/>
        <v>2262243.237557563</v>
      </c>
    </row>
    <row r="98" spans="4:8" x14ac:dyDescent="0.25">
      <c r="D98">
        <v>92</v>
      </c>
      <c r="E98">
        <f t="shared" si="9"/>
        <v>10760.104871824266</v>
      </c>
      <c r="F98">
        <f t="shared" si="6"/>
        <v>4317.1141783390167</v>
      </c>
      <c r="G98">
        <f t="shared" si="7"/>
        <v>6442.9906934852488</v>
      </c>
      <c r="H98">
        <f t="shared" si="8"/>
        <v>2255800.2468640776</v>
      </c>
    </row>
    <row r="99" spans="4:8" x14ac:dyDescent="0.25">
      <c r="D99">
        <v>93</v>
      </c>
      <c r="E99">
        <f t="shared" si="9"/>
        <v>10760.104871824266</v>
      </c>
      <c r="F99">
        <f t="shared" si="6"/>
        <v>4304.8188044322815</v>
      </c>
      <c r="G99">
        <f t="shared" si="7"/>
        <v>6455.286067391984</v>
      </c>
      <c r="H99">
        <f t="shared" si="8"/>
        <v>2249344.9607966854</v>
      </c>
    </row>
    <row r="100" spans="4:8" x14ac:dyDescent="0.25">
      <c r="D100">
        <v>94</v>
      </c>
      <c r="E100">
        <f t="shared" si="9"/>
        <v>10760.104871824266</v>
      </c>
      <c r="F100">
        <f t="shared" si="6"/>
        <v>4292.4999668536748</v>
      </c>
      <c r="G100">
        <f t="shared" si="7"/>
        <v>6467.6049049705907</v>
      </c>
      <c r="H100">
        <f t="shared" si="8"/>
        <v>2242877.3558917148</v>
      </c>
    </row>
    <row r="101" spans="4:8" x14ac:dyDescent="0.25">
      <c r="D101">
        <v>95</v>
      </c>
      <c r="E101">
        <f t="shared" si="9"/>
        <v>10760.104871824266</v>
      </c>
      <c r="F101">
        <f t="shared" si="6"/>
        <v>4280.1576208266897</v>
      </c>
      <c r="G101">
        <f t="shared" si="7"/>
        <v>6479.9472509975758</v>
      </c>
      <c r="H101">
        <f t="shared" si="8"/>
        <v>2236397.4086407172</v>
      </c>
    </row>
    <row r="102" spans="4:8" x14ac:dyDescent="0.25">
      <c r="D102">
        <v>96</v>
      </c>
      <c r="E102">
        <f t="shared" si="9"/>
        <v>10760.104871824266</v>
      </c>
      <c r="F102">
        <f t="shared" si="6"/>
        <v>4267.7917214893687</v>
      </c>
      <c r="G102">
        <f t="shared" si="7"/>
        <v>6492.3131503348968</v>
      </c>
      <c r="H102">
        <f t="shared" si="8"/>
        <v>2229905.0954903821</v>
      </c>
    </row>
    <row r="103" spans="4:8" x14ac:dyDescent="0.25">
      <c r="D103">
        <v>97</v>
      </c>
      <c r="E103">
        <f t="shared" si="9"/>
        <v>10760.104871824266</v>
      </c>
      <c r="F103">
        <f t="shared" si="6"/>
        <v>4255.4022238941461</v>
      </c>
      <c r="G103">
        <f t="shared" si="7"/>
        <v>6504.7026479301194</v>
      </c>
      <c r="H103">
        <f t="shared" si="8"/>
        <v>2223400.392842452</v>
      </c>
    </row>
    <row r="104" spans="4:8" x14ac:dyDescent="0.25">
      <c r="D104">
        <v>98</v>
      </c>
      <c r="E104">
        <f t="shared" si="9"/>
        <v>10760.104871824266</v>
      </c>
      <c r="F104">
        <f t="shared" si="6"/>
        <v>4242.9890830076793</v>
      </c>
      <c r="G104">
        <f t="shared" si="7"/>
        <v>6517.1157888165862</v>
      </c>
      <c r="H104">
        <f t="shared" si="8"/>
        <v>2216883.2770536356</v>
      </c>
    </row>
    <row r="105" spans="4:8" x14ac:dyDescent="0.25">
      <c r="D105">
        <v>99</v>
      </c>
      <c r="E105">
        <f t="shared" si="9"/>
        <v>10760.104871824266</v>
      </c>
      <c r="F105">
        <f t="shared" si="6"/>
        <v>4230.5522537106881</v>
      </c>
      <c r="G105">
        <f t="shared" si="7"/>
        <v>6529.5526181135774</v>
      </c>
      <c r="H105">
        <f t="shared" si="8"/>
        <v>2210353.7244355222</v>
      </c>
    </row>
    <row r="106" spans="4:8" x14ac:dyDescent="0.25">
      <c r="D106">
        <v>100</v>
      </c>
      <c r="E106">
        <f t="shared" si="9"/>
        <v>10760.104871824266</v>
      </c>
      <c r="F106">
        <f t="shared" si="6"/>
        <v>4218.091690797788</v>
      </c>
      <c r="G106">
        <f t="shared" si="7"/>
        <v>6542.0131810264775</v>
      </c>
      <c r="H106">
        <f t="shared" si="8"/>
        <v>2203811.7112544957</v>
      </c>
    </row>
    <row r="107" spans="4:8" x14ac:dyDescent="0.25">
      <c r="D107">
        <v>101</v>
      </c>
      <c r="E107">
        <f t="shared" si="9"/>
        <v>10760.104871824266</v>
      </c>
      <c r="F107">
        <f t="shared" si="6"/>
        <v>4205.6073489773289</v>
      </c>
      <c r="G107">
        <f t="shared" si="7"/>
        <v>6554.4975228469366</v>
      </c>
      <c r="H107">
        <f t="shared" si="8"/>
        <v>2197257.2137316489</v>
      </c>
    </row>
    <row r="108" spans="4:8" x14ac:dyDescent="0.25">
      <c r="D108">
        <v>102</v>
      </c>
      <c r="E108">
        <f t="shared" si="9"/>
        <v>10760.104871824266</v>
      </c>
      <c r="F108">
        <f t="shared" si="6"/>
        <v>4193.0991828712295</v>
      </c>
      <c r="G108">
        <f t="shared" si="7"/>
        <v>6567.005688953036</v>
      </c>
      <c r="H108">
        <f t="shared" si="8"/>
        <v>2190690.2080426957</v>
      </c>
    </row>
    <row r="109" spans="4:8" x14ac:dyDescent="0.25">
      <c r="D109">
        <v>103</v>
      </c>
      <c r="E109">
        <f t="shared" si="9"/>
        <v>10760.104871824266</v>
      </c>
      <c r="F109">
        <f t="shared" si="6"/>
        <v>4180.5671470148109</v>
      </c>
      <c r="G109">
        <f t="shared" si="7"/>
        <v>6579.5377248094546</v>
      </c>
      <c r="H109">
        <f t="shared" si="8"/>
        <v>2184110.6703178864</v>
      </c>
    </row>
    <row r="110" spans="4:8" x14ac:dyDescent="0.25">
      <c r="D110">
        <v>104</v>
      </c>
      <c r="E110">
        <f t="shared" si="9"/>
        <v>10760.104871824266</v>
      </c>
      <c r="F110">
        <f t="shared" si="6"/>
        <v>4168.0111958566331</v>
      </c>
      <c r="G110">
        <f t="shared" si="7"/>
        <v>6592.0936759676324</v>
      </c>
      <c r="H110">
        <f t="shared" si="8"/>
        <v>2177518.5766419186</v>
      </c>
    </row>
    <row r="111" spans="4:8" x14ac:dyDescent="0.25">
      <c r="D111">
        <v>105</v>
      </c>
      <c r="E111">
        <f t="shared" si="9"/>
        <v>10760.104871824266</v>
      </c>
      <c r="F111">
        <f t="shared" si="6"/>
        <v>4155.4312837583284</v>
      </c>
      <c r="G111">
        <f t="shared" si="7"/>
        <v>6604.6735880659371</v>
      </c>
      <c r="H111">
        <f t="shared" si="8"/>
        <v>2170913.9030538527</v>
      </c>
    </row>
    <row r="112" spans="4:8" x14ac:dyDescent="0.25">
      <c r="D112">
        <v>106</v>
      </c>
      <c r="E112">
        <f t="shared" si="9"/>
        <v>10760.104871824266</v>
      </c>
      <c r="F112">
        <f t="shared" si="6"/>
        <v>4142.8273649944358</v>
      </c>
      <c r="G112">
        <f t="shared" si="7"/>
        <v>6617.2775068298297</v>
      </c>
      <c r="H112">
        <f t="shared" si="8"/>
        <v>2164296.625547023</v>
      </c>
    </row>
    <row r="113" spans="4:8" x14ac:dyDescent="0.25">
      <c r="D113">
        <v>107</v>
      </c>
      <c r="E113">
        <f t="shared" si="9"/>
        <v>10760.104871824266</v>
      </c>
      <c r="F113">
        <f t="shared" si="6"/>
        <v>4130.1993937522357</v>
      </c>
      <c r="G113">
        <f t="shared" si="7"/>
        <v>6629.9054780720298</v>
      </c>
      <c r="H113">
        <f t="shared" si="8"/>
        <v>2157666.7200689511</v>
      </c>
    </row>
    <row r="114" spans="4:8" x14ac:dyDescent="0.25">
      <c r="D114">
        <v>108</v>
      </c>
      <c r="E114">
        <f t="shared" si="9"/>
        <v>10760.104871824266</v>
      </c>
      <c r="F114">
        <f t="shared" si="6"/>
        <v>4117.5473241315822</v>
      </c>
      <c r="G114">
        <f t="shared" si="7"/>
        <v>6642.5575476926833</v>
      </c>
      <c r="H114">
        <f t="shared" si="8"/>
        <v>2151024.1625212585</v>
      </c>
    </row>
    <row r="115" spans="4:8" x14ac:dyDescent="0.25">
      <c r="D115">
        <v>109</v>
      </c>
      <c r="E115">
        <f t="shared" si="9"/>
        <v>10760.104871824266</v>
      </c>
      <c r="F115">
        <f t="shared" si="6"/>
        <v>4104.8711101447352</v>
      </c>
      <c r="G115">
        <f t="shared" si="7"/>
        <v>6655.2337616795303</v>
      </c>
      <c r="H115">
        <f t="shared" si="8"/>
        <v>2144368.9287595791</v>
      </c>
    </row>
    <row r="116" spans="4:8" x14ac:dyDescent="0.25">
      <c r="D116">
        <v>110</v>
      </c>
      <c r="E116">
        <f t="shared" si="9"/>
        <v>10760.104871824266</v>
      </c>
      <c r="F116">
        <f t="shared" si="6"/>
        <v>4092.1707057161966</v>
      </c>
      <c r="G116">
        <f t="shared" si="7"/>
        <v>6667.9341661080689</v>
      </c>
      <c r="H116">
        <f t="shared" si="8"/>
        <v>2137700.9945934708</v>
      </c>
    </row>
    <row r="117" spans="4:8" x14ac:dyDescent="0.25">
      <c r="D117">
        <v>111</v>
      </c>
      <c r="E117">
        <f t="shared" si="9"/>
        <v>10760.104871824266</v>
      </c>
      <c r="F117">
        <f t="shared" si="6"/>
        <v>4079.4460646825405</v>
      </c>
      <c r="G117">
        <f t="shared" si="7"/>
        <v>6680.6588071417245</v>
      </c>
      <c r="H117">
        <f t="shared" si="8"/>
        <v>2131020.3357863291</v>
      </c>
    </row>
    <row r="118" spans="4:8" x14ac:dyDescent="0.25">
      <c r="D118">
        <v>112</v>
      </c>
      <c r="E118">
        <f t="shared" si="9"/>
        <v>10760.104871824266</v>
      </c>
      <c r="F118">
        <f t="shared" si="6"/>
        <v>4066.6971407922447</v>
      </c>
      <c r="G118">
        <f t="shared" si="7"/>
        <v>6693.4077310320208</v>
      </c>
      <c r="H118">
        <f t="shared" si="8"/>
        <v>2124326.9280552971</v>
      </c>
    </row>
    <row r="119" spans="4:8" x14ac:dyDescent="0.25">
      <c r="D119">
        <v>113</v>
      </c>
      <c r="E119">
        <f t="shared" si="9"/>
        <v>10760.104871824266</v>
      </c>
      <c r="F119">
        <f t="shared" si="6"/>
        <v>4053.9238877055254</v>
      </c>
      <c r="G119">
        <f t="shared" si="7"/>
        <v>6706.1809841187405</v>
      </c>
      <c r="H119">
        <f t="shared" si="8"/>
        <v>2117620.7470711782</v>
      </c>
    </row>
    <row r="120" spans="4:8" x14ac:dyDescent="0.25">
      <c r="D120">
        <v>114</v>
      </c>
      <c r="E120">
        <f t="shared" si="9"/>
        <v>10760.104871824266</v>
      </c>
      <c r="F120">
        <f t="shared" si="6"/>
        <v>4041.1262589941653</v>
      </c>
      <c r="G120">
        <f t="shared" si="7"/>
        <v>6718.9786128301002</v>
      </c>
      <c r="H120">
        <f t="shared" si="8"/>
        <v>2110901.7684583482</v>
      </c>
    </row>
    <row r="121" spans="4:8" x14ac:dyDescent="0.25">
      <c r="D121">
        <v>115</v>
      </c>
      <c r="E121">
        <f t="shared" si="9"/>
        <v>10760.104871824266</v>
      </c>
      <c r="F121">
        <f t="shared" si="6"/>
        <v>4028.3042081413478</v>
      </c>
      <c r="G121">
        <f t="shared" si="7"/>
        <v>6731.8006636829177</v>
      </c>
      <c r="H121">
        <f t="shared" si="8"/>
        <v>2104169.9677946651</v>
      </c>
    </row>
    <row r="122" spans="4:8" x14ac:dyDescent="0.25">
      <c r="D122">
        <v>116</v>
      </c>
      <c r="E122">
        <f t="shared" si="9"/>
        <v>10760.104871824266</v>
      </c>
      <c r="F122">
        <f t="shared" si="6"/>
        <v>4015.4576885414863</v>
      </c>
      <c r="G122">
        <f t="shared" si="7"/>
        <v>6744.6471832827792</v>
      </c>
      <c r="H122">
        <f t="shared" si="8"/>
        <v>2097425.3206113824</v>
      </c>
    </row>
    <row r="123" spans="4:8" x14ac:dyDescent="0.25">
      <c r="D123">
        <v>117</v>
      </c>
      <c r="E123">
        <f t="shared" si="9"/>
        <v>10760.104871824266</v>
      </c>
      <c r="F123">
        <f t="shared" si="6"/>
        <v>4002.5866535000546</v>
      </c>
      <c r="G123">
        <f t="shared" si="7"/>
        <v>6757.5182183242105</v>
      </c>
      <c r="H123">
        <f t="shared" si="8"/>
        <v>2090667.8023930581</v>
      </c>
    </row>
    <row r="124" spans="4:8" x14ac:dyDescent="0.25">
      <c r="D124">
        <v>118</v>
      </c>
      <c r="E124">
        <f t="shared" si="9"/>
        <v>10760.104871824266</v>
      </c>
      <c r="F124">
        <f t="shared" si="6"/>
        <v>3989.6910562334192</v>
      </c>
      <c r="G124">
        <f t="shared" si="7"/>
        <v>6770.4138155908458</v>
      </c>
      <c r="H124">
        <f t="shared" si="8"/>
        <v>2083897.3885774673</v>
      </c>
    </row>
    <row r="125" spans="4:8" x14ac:dyDescent="0.25">
      <c r="D125">
        <v>119</v>
      </c>
      <c r="E125">
        <f t="shared" si="9"/>
        <v>10760.104871824266</v>
      </c>
      <c r="F125">
        <f t="shared" si="6"/>
        <v>3976.7708498686666</v>
      </c>
      <c r="G125">
        <f t="shared" si="7"/>
        <v>6783.3340219555994</v>
      </c>
      <c r="H125">
        <f t="shared" si="8"/>
        <v>2077114.0545555118</v>
      </c>
    </row>
    <row r="126" spans="4:8" x14ac:dyDescent="0.25">
      <c r="D126">
        <v>120</v>
      </c>
      <c r="E126">
        <f t="shared" si="9"/>
        <v>10760.104871824266</v>
      </c>
      <c r="F126">
        <f t="shared" si="6"/>
        <v>3963.8259874434352</v>
      </c>
      <c r="G126">
        <f t="shared" si="7"/>
        <v>6796.2788843808303</v>
      </c>
      <c r="H126">
        <f t="shared" si="8"/>
        <v>2070317.775671131</v>
      </c>
    </row>
    <row r="127" spans="4:8" x14ac:dyDescent="0.25">
      <c r="D127">
        <v>121</v>
      </c>
      <c r="E127">
        <f t="shared" si="9"/>
        <v>10760.104871824266</v>
      </c>
      <c r="F127">
        <f t="shared" si="6"/>
        <v>3950.8564219057421</v>
      </c>
      <c r="G127">
        <f t="shared" si="7"/>
        <v>6809.248449918523</v>
      </c>
      <c r="H127">
        <f t="shared" si="8"/>
        <v>2063508.5272212124</v>
      </c>
    </row>
    <row r="128" spans="4:8" x14ac:dyDescent="0.25">
      <c r="D128">
        <v>122</v>
      </c>
      <c r="E128">
        <f t="shared" si="9"/>
        <v>10760.104871824266</v>
      </c>
      <c r="F128">
        <f t="shared" si="6"/>
        <v>3937.8621061138133</v>
      </c>
      <c r="G128">
        <f t="shared" si="7"/>
        <v>6822.2427657104527</v>
      </c>
      <c r="H128">
        <f t="shared" si="8"/>
        <v>2056686.2844555019</v>
      </c>
    </row>
    <row r="129" spans="4:8" x14ac:dyDescent="0.25">
      <c r="D129">
        <v>123</v>
      </c>
      <c r="E129">
        <f t="shared" si="9"/>
        <v>10760.104871824266</v>
      </c>
      <c r="F129">
        <f t="shared" si="6"/>
        <v>3924.8429928359164</v>
      </c>
      <c r="G129">
        <f t="shared" si="7"/>
        <v>6835.2618789883491</v>
      </c>
      <c r="H129">
        <f t="shared" si="8"/>
        <v>2049851.0225765137</v>
      </c>
    </row>
    <row r="130" spans="4:8" x14ac:dyDescent="0.25">
      <c r="D130">
        <v>124</v>
      </c>
      <c r="E130">
        <f t="shared" si="9"/>
        <v>10760.104871824266</v>
      </c>
      <c r="F130">
        <f t="shared" si="6"/>
        <v>3911.7990347501805</v>
      </c>
      <c r="G130">
        <f t="shared" si="7"/>
        <v>6848.3058370740855</v>
      </c>
      <c r="H130">
        <f t="shared" si="8"/>
        <v>2043002.7167394396</v>
      </c>
    </row>
    <row r="131" spans="4:8" x14ac:dyDescent="0.25">
      <c r="D131">
        <v>125</v>
      </c>
      <c r="E131">
        <f t="shared" si="9"/>
        <v>10760.104871824266</v>
      </c>
      <c r="F131">
        <f t="shared" si="6"/>
        <v>3898.7301844444305</v>
      </c>
      <c r="G131">
        <f t="shared" si="7"/>
        <v>6861.3746873798354</v>
      </c>
      <c r="H131">
        <f t="shared" si="8"/>
        <v>2036141.3420520597</v>
      </c>
    </row>
    <row r="132" spans="4:8" x14ac:dyDescent="0.25">
      <c r="D132">
        <v>126</v>
      </c>
      <c r="E132">
        <f t="shared" si="9"/>
        <v>10760.104871824266</v>
      </c>
      <c r="F132">
        <f t="shared" si="6"/>
        <v>3885.6363944160144</v>
      </c>
      <c r="G132">
        <f t="shared" si="7"/>
        <v>6874.4684774082507</v>
      </c>
      <c r="H132">
        <f t="shared" si="8"/>
        <v>2029266.8735746515</v>
      </c>
    </row>
    <row r="133" spans="4:8" x14ac:dyDescent="0.25">
      <c r="D133">
        <v>127</v>
      </c>
      <c r="E133">
        <f t="shared" si="9"/>
        <v>10760.104871824266</v>
      </c>
      <c r="F133">
        <f t="shared" si="6"/>
        <v>3872.5176170716263</v>
      </c>
      <c r="G133">
        <f t="shared" si="7"/>
        <v>6887.5872547526396</v>
      </c>
      <c r="H133">
        <f t="shared" si="8"/>
        <v>2022379.2863198989</v>
      </c>
    </row>
    <row r="134" spans="4:8" x14ac:dyDescent="0.25">
      <c r="D134">
        <v>128</v>
      </c>
      <c r="E134">
        <f t="shared" si="9"/>
        <v>10760.104871824266</v>
      </c>
      <c r="F134">
        <f t="shared" si="6"/>
        <v>3859.3738047271404</v>
      </c>
      <c r="G134">
        <f t="shared" si="7"/>
        <v>6900.7310670971256</v>
      </c>
      <c r="H134">
        <f t="shared" si="8"/>
        <v>2015478.5552528019</v>
      </c>
    </row>
    <row r="135" spans="4:8" x14ac:dyDescent="0.25">
      <c r="D135">
        <v>129</v>
      </c>
      <c r="E135">
        <f t="shared" si="9"/>
        <v>10760.104871824266</v>
      </c>
      <c r="F135">
        <f t="shared" si="6"/>
        <v>3846.2049096074302</v>
      </c>
      <c r="G135">
        <f t="shared" si="7"/>
        <v>6913.8999622168358</v>
      </c>
      <c r="H135">
        <f t="shared" si="8"/>
        <v>2008564.655290585</v>
      </c>
    </row>
    <row r="136" spans="4:8" x14ac:dyDescent="0.25">
      <c r="D136">
        <v>130</v>
      </c>
      <c r="E136">
        <f t="shared" si="9"/>
        <v>10760.104871824266</v>
      </c>
      <c r="F136">
        <f t="shared" ref="F136:F199" si="10">H135*0.0229/12</f>
        <v>3833.0108838461997</v>
      </c>
      <c r="G136">
        <f t="shared" ref="G136:G199" si="11">E136-F136</f>
        <v>6927.0939879780653</v>
      </c>
      <c r="H136">
        <f t="shared" ref="H136:H199" si="12">H135-G136</f>
        <v>2001637.5613026069</v>
      </c>
    </row>
    <row r="137" spans="4:8" x14ac:dyDescent="0.25">
      <c r="D137">
        <v>131</v>
      </c>
      <c r="E137">
        <f t="shared" ref="E137:E200" si="13">E136</f>
        <v>10760.104871824266</v>
      </c>
      <c r="F137">
        <f t="shared" si="10"/>
        <v>3819.7916794858083</v>
      </c>
      <c r="G137">
        <f t="shared" si="11"/>
        <v>6940.3131923384572</v>
      </c>
      <c r="H137">
        <f t="shared" si="12"/>
        <v>1994697.2481102685</v>
      </c>
    </row>
    <row r="138" spans="4:8" x14ac:dyDescent="0.25">
      <c r="D138">
        <v>132</v>
      </c>
      <c r="E138">
        <f t="shared" si="13"/>
        <v>10760.104871824266</v>
      </c>
      <c r="F138">
        <f t="shared" si="10"/>
        <v>3806.5472484770958</v>
      </c>
      <c r="G138">
        <f t="shared" si="11"/>
        <v>6953.5576233471693</v>
      </c>
      <c r="H138">
        <f t="shared" si="12"/>
        <v>1987743.6904869212</v>
      </c>
    </row>
    <row r="139" spans="4:8" x14ac:dyDescent="0.25">
      <c r="D139">
        <v>133</v>
      </c>
      <c r="E139">
        <f t="shared" si="13"/>
        <v>10760.104871824266</v>
      </c>
      <c r="F139">
        <f t="shared" si="10"/>
        <v>3793.2775426792082</v>
      </c>
      <c r="G139">
        <f t="shared" si="11"/>
        <v>6966.8273291450569</v>
      </c>
      <c r="H139">
        <f t="shared" si="12"/>
        <v>1980776.8631577762</v>
      </c>
    </row>
    <row r="140" spans="4:8" x14ac:dyDescent="0.25">
      <c r="D140">
        <v>134</v>
      </c>
      <c r="E140">
        <f t="shared" si="13"/>
        <v>10760.104871824266</v>
      </c>
      <c r="F140">
        <f t="shared" si="10"/>
        <v>3779.9825138594229</v>
      </c>
      <c r="G140">
        <f t="shared" si="11"/>
        <v>6980.1223579648431</v>
      </c>
      <c r="H140">
        <f t="shared" si="12"/>
        <v>1973796.7407998114</v>
      </c>
    </row>
    <row r="141" spans="4:8" x14ac:dyDescent="0.25">
      <c r="D141">
        <v>135</v>
      </c>
      <c r="E141">
        <f t="shared" si="13"/>
        <v>10760.104871824266</v>
      </c>
      <c r="F141">
        <f t="shared" si="10"/>
        <v>3766.6621136929734</v>
      </c>
      <c r="G141">
        <f t="shared" si="11"/>
        <v>6993.4427581312921</v>
      </c>
      <c r="H141">
        <f t="shared" si="12"/>
        <v>1966803.2980416801</v>
      </c>
    </row>
    <row r="142" spans="4:8" x14ac:dyDescent="0.25">
      <c r="D142">
        <v>136</v>
      </c>
      <c r="E142">
        <f t="shared" si="13"/>
        <v>10760.104871824266</v>
      </c>
      <c r="F142">
        <f t="shared" si="10"/>
        <v>3753.3162937628731</v>
      </c>
      <c r="G142">
        <f t="shared" si="11"/>
        <v>7006.7885780613924</v>
      </c>
      <c r="H142">
        <f t="shared" si="12"/>
        <v>1959796.5094636187</v>
      </c>
    </row>
    <row r="143" spans="4:8" x14ac:dyDescent="0.25">
      <c r="D143">
        <v>137</v>
      </c>
      <c r="E143">
        <f t="shared" si="13"/>
        <v>10760.104871824266</v>
      </c>
      <c r="F143">
        <f t="shared" si="10"/>
        <v>3739.945005559739</v>
      </c>
      <c r="G143">
        <f t="shared" si="11"/>
        <v>7020.1598662645265</v>
      </c>
      <c r="H143">
        <f t="shared" si="12"/>
        <v>1952776.3495973542</v>
      </c>
    </row>
    <row r="144" spans="4:8" x14ac:dyDescent="0.25">
      <c r="D144">
        <v>138</v>
      </c>
      <c r="E144">
        <f t="shared" si="13"/>
        <v>10760.104871824266</v>
      </c>
      <c r="F144">
        <f t="shared" si="10"/>
        <v>3726.5482004816172</v>
      </c>
      <c r="G144">
        <f t="shared" si="11"/>
        <v>7033.5566713426488</v>
      </c>
      <c r="H144">
        <f t="shared" si="12"/>
        <v>1945742.7929260116</v>
      </c>
    </row>
    <row r="145" spans="4:8" x14ac:dyDescent="0.25">
      <c r="D145">
        <v>139</v>
      </c>
      <c r="E145">
        <f t="shared" si="13"/>
        <v>10760.104871824266</v>
      </c>
      <c r="F145">
        <f t="shared" si="10"/>
        <v>3713.1258298338053</v>
      </c>
      <c r="G145">
        <f t="shared" si="11"/>
        <v>7046.9790419904602</v>
      </c>
      <c r="H145">
        <f t="shared" si="12"/>
        <v>1938695.8138840212</v>
      </c>
    </row>
    <row r="146" spans="4:8" x14ac:dyDescent="0.25">
      <c r="D146">
        <v>140</v>
      </c>
      <c r="E146">
        <f t="shared" si="13"/>
        <v>10760.104871824266</v>
      </c>
      <c r="F146">
        <f t="shared" si="10"/>
        <v>3699.6778448286736</v>
      </c>
      <c r="G146">
        <f t="shared" si="11"/>
        <v>7060.4270269955923</v>
      </c>
      <c r="H146">
        <f t="shared" si="12"/>
        <v>1931635.3868570256</v>
      </c>
    </row>
    <row r="147" spans="4:8" x14ac:dyDescent="0.25">
      <c r="D147">
        <v>141</v>
      </c>
      <c r="E147">
        <f t="shared" si="13"/>
        <v>10760.104871824266</v>
      </c>
      <c r="F147">
        <f t="shared" si="10"/>
        <v>3686.2041965854901</v>
      </c>
      <c r="G147">
        <f t="shared" si="11"/>
        <v>7073.9006752387759</v>
      </c>
      <c r="H147">
        <f t="shared" si="12"/>
        <v>1924561.4861817867</v>
      </c>
    </row>
    <row r="148" spans="4:8" x14ac:dyDescent="0.25">
      <c r="D148">
        <v>142</v>
      </c>
      <c r="E148">
        <f t="shared" si="13"/>
        <v>10760.104871824266</v>
      </c>
      <c r="F148">
        <f t="shared" si="10"/>
        <v>3672.7048361302427</v>
      </c>
      <c r="G148">
        <f t="shared" si="11"/>
        <v>7087.4000356940232</v>
      </c>
      <c r="H148">
        <f t="shared" si="12"/>
        <v>1917474.0861460927</v>
      </c>
    </row>
    <row r="149" spans="4:8" x14ac:dyDescent="0.25">
      <c r="D149">
        <v>143</v>
      </c>
      <c r="E149">
        <f t="shared" si="13"/>
        <v>10760.104871824266</v>
      </c>
      <c r="F149">
        <f t="shared" si="10"/>
        <v>3659.1797143954605</v>
      </c>
      <c r="G149">
        <f t="shared" si="11"/>
        <v>7100.9251574288046</v>
      </c>
      <c r="H149">
        <f t="shared" si="12"/>
        <v>1910373.160988664</v>
      </c>
    </row>
    <row r="150" spans="4:8" x14ac:dyDescent="0.25">
      <c r="D150">
        <v>144</v>
      </c>
      <c r="E150">
        <f t="shared" si="13"/>
        <v>10760.104871824266</v>
      </c>
      <c r="F150">
        <f t="shared" si="10"/>
        <v>3645.6287822200338</v>
      </c>
      <c r="G150">
        <f t="shared" si="11"/>
        <v>7114.4760896042317</v>
      </c>
      <c r="H150">
        <f t="shared" si="12"/>
        <v>1903258.6848990598</v>
      </c>
    </row>
    <row r="151" spans="4:8" x14ac:dyDescent="0.25">
      <c r="D151">
        <v>145</v>
      </c>
      <c r="E151">
        <f t="shared" si="13"/>
        <v>10760.104871824266</v>
      </c>
      <c r="F151">
        <f t="shared" si="10"/>
        <v>3632.051990349039</v>
      </c>
      <c r="G151">
        <f t="shared" si="11"/>
        <v>7128.052881475227</v>
      </c>
      <c r="H151">
        <f t="shared" si="12"/>
        <v>1896130.6320175845</v>
      </c>
    </row>
    <row r="152" spans="4:8" x14ac:dyDescent="0.25">
      <c r="D152">
        <v>146</v>
      </c>
      <c r="E152">
        <f t="shared" si="13"/>
        <v>10760.104871824266</v>
      </c>
      <c r="F152">
        <f t="shared" si="10"/>
        <v>3618.4492894335567</v>
      </c>
      <c r="G152">
        <f t="shared" si="11"/>
        <v>7141.6555823907092</v>
      </c>
      <c r="H152">
        <f t="shared" si="12"/>
        <v>1888988.9764351938</v>
      </c>
    </row>
    <row r="153" spans="4:8" x14ac:dyDescent="0.25">
      <c r="D153">
        <v>147</v>
      </c>
      <c r="E153">
        <f t="shared" si="13"/>
        <v>10760.104871824266</v>
      </c>
      <c r="F153">
        <f t="shared" si="10"/>
        <v>3604.8206300304951</v>
      </c>
      <c r="G153">
        <f t="shared" si="11"/>
        <v>7155.28424179377</v>
      </c>
      <c r="H153">
        <f t="shared" si="12"/>
        <v>1881833.6921934001</v>
      </c>
    </row>
    <row r="154" spans="4:8" x14ac:dyDescent="0.25">
      <c r="D154">
        <v>148</v>
      </c>
      <c r="E154">
        <f t="shared" si="13"/>
        <v>10760.104871824266</v>
      </c>
      <c r="F154">
        <f t="shared" si="10"/>
        <v>3591.1659626024052</v>
      </c>
      <c r="G154">
        <f t="shared" si="11"/>
        <v>7168.9389092218607</v>
      </c>
      <c r="H154">
        <f t="shared" si="12"/>
        <v>1874664.7532841782</v>
      </c>
    </row>
    <row r="155" spans="4:8" x14ac:dyDescent="0.25">
      <c r="D155">
        <v>149</v>
      </c>
      <c r="E155">
        <f t="shared" si="13"/>
        <v>10760.104871824266</v>
      </c>
      <c r="F155">
        <f t="shared" si="10"/>
        <v>3577.4852375173068</v>
      </c>
      <c r="G155">
        <f t="shared" si="11"/>
        <v>7182.6196343069587</v>
      </c>
      <c r="H155">
        <f t="shared" si="12"/>
        <v>1867482.1336498712</v>
      </c>
    </row>
    <row r="156" spans="4:8" x14ac:dyDescent="0.25">
      <c r="D156">
        <v>150</v>
      </c>
      <c r="E156">
        <f t="shared" si="13"/>
        <v>10760.104871824266</v>
      </c>
      <c r="F156">
        <f t="shared" si="10"/>
        <v>3563.7784050485043</v>
      </c>
      <c r="G156">
        <f t="shared" si="11"/>
        <v>7196.3264667757612</v>
      </c>
      <c r="H156">
        <f t="shared" si="12"/>
        <v>1860285.8071830955</v>
      </c>
    </row>
    <row r="157" spans="4:8" x14ac:dyDescent="0.25">
      <c r="D157">
        <v>151</v>
      </c>
      <c r="E157">
        <f t="shared" si="13"/>
        <v>10760.104871824266</v>
      </c>
      <c r="F157">
        <f t="shared" si="10"/>
        <v>3550.0454153744072</v>
      </c>
      <c r="G157">
        <f t="shared" si="11"/>
        <v>7210.0594564498588</v>
      </c>
      <c r="H157">
        <f t="shared" si="12"/>
        <v>1853075.7477266456</v>
      </c>
    </row>
    <row r="158" spans="4:8" x14ac:dyDescent="0.25">
      <c r="D158">
        <v>152</v>
      </c>
      <c r="E158">
        <f t="shared" si="13"/>
        <v>10760.104871824266</v>
      </c>
      <c r="F158">
        <f t="shared" si="10"/>
        <v>3536.2862185783488</v>
      </c>
      <c r="G158">
        <f t="shared" si="11"/>
        <v>7223.8186532459167</v>
      </c>
      <c r="H158">
        <f t="shared" si="12"/>
        <v>1845851.9290733996</v>
      </c>
    </row>
    <row r="159" spans="4:8" x14ac:dyDescent="0.25">
      <c r="D159">
        <v>153</v>
      </c>
      <c r="E159">
        <f t="shared" si="13"/>
        <v>10760.104871824266</v>
      </c>
      <c r="F159">
        <f t="shared" si="10"/>
        <v>3522.5007646484046</v>
      </c>
      <c r="G159">
        <f t="shared" si="11"/>
        <v>7237.6041071758609</v>
      </c>
      <c r="H159">
        <f t="shared" si="12"/>
        <v>1838614.3249662237</v>
      </c>
    </row>
    <row r="160" spans="4:8" x14ac:dyDescent="0.25">
      <c r="D160">
        <v>154</v>
      </c>
      <c r="E160">
        <f t="shared" si="13"/>
        <v>10760.104871824266</v>
      </c>
      <c r="F160">
        <f t="shared" si="10"/>
        <v>3508.68900347721</v>
      </c>
      <c r="G160">
        <f t="shared" si="11"/>
        <v>7251.4158683470559</v>
      </c>
      <c r="H160">
        <f t="shared" si="12"/>
        <v>1831362.9090978766</v>
      </c>
    </row>
    <row r="161" spans="4:8" x14ac:dyDescent="0.25">
      <c r="D161">
        <v>155</v>
      </c>
      <c r="E161">
        <f t="shared" si="13"/>
        <v>10760.104871824266</v>
      </c>
      <c r="F161">
        <f t="shared" si="10"/>
        <v>3494.8508848617817</v>
      </c>
      <c r="G161">
        <f t="shared" si="11"/>
        <v>7265.2539869624834</v>
      </c>
      <c r="H161">
        <f t="shared" si="12"/>
        <v>1824097.6551109143</v>
      </c>
    </row>
    <row r="162" spans="4:8" x14ac:dyDescent="0.25">
      <c r="D162">
        <v>156</v>
      </c>
      <c r="E162">
        <f t="shared" si="13"/>
        <v>10760.104871824266</v>
      </c>
      <c r="F162">
        <f t="shared" si="10"/>
        <v>3480.9863585033277</v>
      </c>
      <c r="G162">
        <f t="shared" si="11"/>
        <v>7279.1185133209383</v>
      </c>
      <c r="H162">
        <f t="shared" si="12"/>
        <v>1816818.5365975932</v>
      </c>
    </row>
    <row r="163" spans="4:8" x14ac:dyDescent="0.25">
      <c r="D163">
        <v>157</v>
      </c>
      <c r="E163">
        <f t="shared" si="13"/>
        <v>10760.104871824266</v>
      </c>
      <c r="F163">
        <f t="shared" si="10"/>
        <v>3467.095374007074</v>
      </c>
      <c r="G163">
        <f t="shared" si="11"/>
        <v>7293.009497817191</v>
      </c>
      <c r="H163">
        <f t="shared" si="12"/>
        <v>1809525.5270997761</v>
      </c>
    </row>
    <row r="164" spans="4:8" x14ac:dyDescent="0.25">
      <c r="D164">
        <v>158</v>
      </c>
      <c r="E164">
        <f t="shared" si="13"/>
        <v>10760.104871824266</v>
      </c>
      <c r="F164">
        <f t="shared" si="10"/>
        <v>3453.1778808820727</v>
      </c>
      <c r="G164">
        <f t="shared" si="11"/>
        <v>7306.9269909421928</v>
      </c>
      <c r="H164">
        <f t="shared" si="12"/>
        <v>1802218.600108834</v>
      </c>
    </row>
    <row r="165" spans="4:8" x14ac:dyDescent="0.25">
      <c r="D165">
        <v>159</v>
      </c>
      <c r="E165">
        <f t="shared" si="13"/>
        <v>10760.104871824266</v>
      </c>
      <c r="F165">
        <f t="shared" si="10"/>
        <v>3439.2338285410246</v>
      </c>
      <c r="G165">
        <f t="shared" si="11"/>
        <v>7320.8710432832413</v>
      </c>
      <c r="H165">
        <f t="shared" si="12"/>
        <v>1794897.7290655507</v>
      </c>
    </row>
    <row r="166" spans="4:8" x14ac:dyDescent="0.25">
      <c r="D166">
        <v>160</v>
      </c>
      <c r="E166">
        <f t="shared" si="13"/>
        <v>10760.104871824266</v>
      </c>
      <c r="F166">
        <f t="shared" si="10"/>
        <v>3425.2631663000925</v>
      </c>
      <c r="G166">
        <f t="shared" si="11"/>
        <v>7334.8417055241734</v>
      </c>
      <c r="H166">
        <f t="shared" si="12"/>
        <v>1787562.8873600266</v>
      </c>
    </row>
    <row r="167" spans="4:8" x14ac:dyDescent="0.25">
      <c r="D167">
        <v>161</v>
      </c>
      <c r="E167">
        <f t="shared" si="13"/>
        <v>10760.104871824266</v>
      </c>
      <c r="F167">
        <f t="shared" si="10"/>
        <v>3411.2658433787178</v>
      </c>
      <c r="G167">
        <f t="shared" si="11"/>
        <v>7348.8390284455472</v>
      </c>
      <c r="H167">
        <f t="shared" si="12"/>
        <v>1780214.0483315811</v>
      </c>
    </row>
    <row r="168" spans="4:8" x14ac:dyDescent="0.25">
      <c r="D168">
        <v>162</v>
      </c>
      <c r="E168">
        <f t="shared" si="13"/>
        <v>10760.104871824266</v>
      </c>
      <c r="F168">
        <f t="shared" si="10"/>
        <v>3397.2418088994341</v>
      </c>
      <c r="G168">
        <f t="shared" si="11"/>
        <v>7362.863062924831</v>
      </c>
      <c r="H168">
        <f t="shared" si="12"/>
        <v>1772851.1852686561</v>
      </c>
    </row>
    <row r="169" spans="4:8" x14ac:dyDescent="0.25">
      <c r="D169">
        <v>163</v>
      </c>
      <c r="E169">
        <f t="shared" si="13"/>
        <v>10760.104871824266</v>
      </c>
      <c r="F169">
        <f t="shared" si="10"/>
        <v>3383.1910118876854</v>
      </c>
      <c r="G169">
        <f t="shared" si="11"/>
        <v>7376.9138599365797</v>
      </c>
      <c r="H169">
        <f t="shared" si="12"/>
        <v>1765474.2714087195</v>
      </c>
    </row>
    <row r="170" spans="4:8" x14ac:dyDescent="0.25">
      <c r="D170">
        <v>164</v>
      </c>
      <c r="E170">
        <f t="shared" si="13"/>
        <v>10760.104871824266</v>
      </c>
      <c r="F170">
        <f t="shared" si="10"/>
        <v>3369.1134012716398</v>
      </c>
      <c r="G170">
        <f t="shared" si="11"/>
        <v>7390.9914705526262</v>
      </c>
      <c r="H170">
        <f t="shared" si="12"/>
        <v>1758083.279938167</v>
      </c>
    </row>
    <row r="171" spans="4:8" x14ac:dyDescent="0.25">
      <c r="D171">
        <v>165</v>
      </c>
      <c r="E171">
        <f t="shared" si="13"/>
        <v>10760.104871824266</v>
      </c>
      <c r="F171">
        <f t="shared" si="10"/>
        <v>3355.0089258820021</v>
      </c>
      <c r="G171">
        <f t="shared" si="11"/>
        <v>7405.0959459422629</v>
      </c>
      <c r="H171">
        <f t="shared" si="12"/>
        <v>1750678.1839922247</v>
      </c>
    </row>
    <row r="172" spans="4:8" x14ac:dyDescent="0.25">
      <c r="D172">
        <v>166</v>
      </c>
      <c r="E172">
        <f t="shared" si="13"/>
        <v>10760.104871824266</v>
      </c>
      <c r="F172">
        <f t="shared" si="10"/>
        <v>3340.877534451829</v>
      </c>
      <c r="G172">
        <f t="shared" si="11"/>
        <v>7419.2273373724365</v>
      </c>
      <c r="H172">
        <f t="shared" si="12"/>
        <v>1743258.9566548523</v>
      </c>
    </row>
    <row r="173" spans="4:8" x14ac:dyDescent="0.25">
      <c r="D173">
        <v>167</v>
      </c>
      <c r="E173">
        <f t="shared" si="13"/>
        <v>10760.104871824266</v>
      </c>
      <c r="F173">
        <f t="shared" si="10"/>
        <v>3326.7191756163429</v>
      </c>
      <c r="G173">
        <f t="shared" si="11"/>
        <v>7433.3856962079226</v>
      </c>
      <c r="H173">
        <f t="shared" si="12"/>
        <v>1735825.5709586444</v>
      </c>
    </row>
    <row r="174" spans="4:8" x14ac:dyDescent="0.25">
      <c r="D174">
        <v>168</v>
      </c>
      <c r="E174">
        <f t="shared" si="13"/>
        <v>10760.104871824266</v>
      </c>
      <c r="F174">
        <f t="shared" si="10"/>
        <v>3312.5337979127466</v>
      </c>
      <c r="G174">
        <f t="shared" si="11"/>
        <v>7447.5710739115184</v>
      </c>
      <c r="H174">
        <f t="shared" si="12"/>
        <v>1728377.9998847328</v>
      </c>
    </row>
    <row r="175" spans="4:8" x14ac:dyDescent="0.25">
      <c r="D175">
        <v>169</v>
      </c>
      <c r="E175">
        <f t="shared" si="13"/>
        <v>10760.104871824266</v>
      </c>
      <c r="F175">
        <f t="shared" si="10"/>
        <v>3298.3213497800316</v>
      </c>
      <c r="G175">
        <f t="shared" si="11"/>
        <v>7461.7835220442339</v>
      </c>
      <c r="H175">
        <f t="shared" si="12"/>
        <v>1720916.2163626885</v>
      </c>
    </row>
    <row r="176" spans="4:8" x14ac:dyDescent="0.25">
      <c r="D176">
        <v>170</v>
      </c>
      <c r="E176">
        <f t="shared" si="13"/>
        <v>10760.104871824266</v>
      </c>
      <c r="F176">
        <f t="shared" si="10"/>
        <v>3284.0817795587973</v>
      </c>
      <c r="G176">
        <f t="shared" si="11"/>
        <v>7476.0230922654682</v>
      </c>
      <c r="H176">
        <f t="shared" si="12"/>
        <v>1713440.193270423</v>
      </c>
    </row>
    <row r="177" spans="4:8" x14ac:dyDescent="0.25">
      <c r="D177">
        <v>171</v>
      </c>
      <c r="E177">
        <f t="shared" si="13"/>
        <v>10760.104871824266</v>
      </c>
      <c r="F177">
        <f t="shared" si="10"/>
        <v>3269.8150354910572</v>
      </c>
      <c r="G177">
        <f t="shared" si="11"/>
        <v>7490.2898363332079</v>
      </c>
      <c r="H177">
        <f t="shared" si="12"/>
        <v>1705949.9034340899</v>
      </c>
    </row>
    <row r="178" spans="4:8" x14ac:dyDescent="0.25">
      <c r="D178">
        <v>172</v>
      </c>
      <c r="E178">
        <f t="shared" si="13"/>
        <v>10760.104871824266</v>
      </c>
      <c r="F178">
        <f t="shared" si="10"/>
        <v>3255.521065720055</v>
      </c>
      <c r="G178">
        <f t="shared" si="11"/>
        <v>7504.5838061042105</v>
      </c>
      <c r="H178">
        <f t="shared" si="12"/>
        <v>1698445.3196279856</v>
      </c>
    </row>
    <row r="179" spans="4:8" x14ac:dyDescent="0.25">
      <c r="D179">
        <v>173</v>
      </c>
      <c r="E179">
        <f t="shared" si="13"/>
        <v>10760.104871824266</v>
      </c>
      <c r="F179">
        <f t="shared" si="10"/>
        <v>3241.1998182900729</v>
      </c>
      <c r="G179">
        <f t="shared" si="11"/>
        <v>7518.9050535341921</v>
      </c>
      <c r="H179">
        <f t="shared" si="12"/>
        <v>1690926.4145744515</v>
      </c>
    </row>
    <row r="180" spans="4:8" x14ac:dyDescent="0.25">
      <c r="D180">
        <v>174</v>
      </c>
      <c r="E180">
        <f t="shared" si="13"/>
        <v>10760.104871824266</v>
      </c>
      <c r="F180">
        <f t="shared" si="10"/>
        <v>3226.8512411462452</v>
      </c>
      <c r="G180">
        <f t="shared" si="11"/>
        <v>7533.2536306780203</v>
      </c>
      <c r="H180">
        <f t="shared" si="12"/>
        <v>1683393.1609437736</v>
      </c>
    </row>
    <row r="181" spans="4:8" x14ac:dyDescent="0.25">
      <c r="D181">
        <v>175</v>
      </c>
      <c r="E181">
        <f t="shared" si="13"/>
        <v>10760.104871824266</v>
      </c>
      <c r="F181">
        <f t="shared" si="10"/>
        <v>3212.4752821343682</v>
      </c>
      <c r="G181">
        <f t="shared" si="11"/>
        <v>7547.6295896898973</v>
      </c>
      <c r="H181">
        <f t="shared" si="12"/>
        <v>1675845.5313540837</v>
      </c>
    </row>
    <row r="182" spans="4:8" x14ac:dyDescent="0.25">
      <c r="D182">
        <v>176</v>
      </c>
      <c r="E182">
        <f t="shared" si="13"/>
        <v>10760.104871824266</v>
      </c>
      <c r="F182">
        <f t="shared" si="10"/>
        <v>3198.0718890007097</v>
      </c>
      <c r="G182">
        <f t="shared" si="11"/>
        <v>7562.0329828235554</v>
      </c>
      <c r="H182">
        <f t="shared" si="12"/>
        <v>1668283.4983712602</v>
      </c>
    </row>
    <row r="183" spans="4:8" x14ac:dyDescent="0.25">
      <c r="D183">
        <v>177</v>
      </c>
      <c r="E183">
        <f t="shared" si="13"/>
        <v>10760.104871824266</v>
      </c>
      <c r="F183">
        <f t="shared" si="10"/>
        <v>3183.6410093918216</v>
      </c>
      <c r="G183">
        <f t="shared" si="11"/>
        <v>7576.4638624324434</v>
      </c>
      <c r="H183">
        <f t="shared" si="12"/>
        <v>1660707.0345088278</v>
      </c>
    </row>
    <row r="184" spans="4:8" x14ac:dyDescent="0.25">
      <c r="D184">
        <v>178</v>
      </c>
      <c r="E184">
        <f t="shared" si="13"/>
        <v>10760.104871824266</v>
      </c>
      <c r="F184">
        <f t="shared" si="10"/>
        <v>3169.1825908543465</v>
      </c>
      <c r="G184">
        <f t="shared" si="11"/>
        <v>7590.9222809699186</v>
      </c>
      <c r="H184">
        <f t="shared" si="12"/>
        <v>1653116.1122278578</v>
      </c>
    </row>
    <row r="185" spans="4:8" x14ac:dyDescent="0.25">
      <c r="D185">
        <v>179</v>
      </c>
      <c r="E185">
        <f t="shared" si="13"/>
        <v>10760.104871824266</v>
      </c>
      <c r="F185">
        <f t="shared" si="10"/>
        <v>3154.6965808348286</v>
      </c>
      <c r="G185">
        <f t="shared" si="11"/>
        <v>7605.4082909894369</v>
      </c>
      <c r="H185">
        <f t="shared" si="12"/>
        <v>1645510.7039368683</v>
      </c>
    </row>
    <row r="186" spans="4:8" x14ac:dyDescent="0.25">
      <c r="D186">
        <v>180</v>
      </c>
      <c r="E186">
        <f t="shared" si="13"/>
        <v>10760.104871824266</v>
      </c>
      <c r="F186">
        <f t="shared" si="10"/>
        <v>3140.1829266795235</v>
      </c>
      <c r="G186">
        <f t="shared" si="11"/>
        <v>7619.9219451447425</v>
      </c>
      <c r="H186">
        <f t="shared" si="12"/>
        <v>1637890.7819917237</v>
      </c>
    </row>
    <row r="187" spans="4:8" x14ac:dyDescent="0.25">
      <c r="D187">
        <v>181</v>
      </c>
      <c r="E187">
        <f t="shared" si="13"/>
        <v>10760.104871824266</v>
      </c>
      <c r="F187">
        <f t="shared" si="10"/>
        <v>3125.6415756342062</v>
      </c>
      <c r="G187">
        <f t="shared" si="11"/>
        <v>7634.4632961900588</v>
      </c>
      <c r="H187">
        <f t="shared" si="12"/>
        <v>1630256.3186955336</v>
      </c>
    </row>
    <row r="188" spans="4:8" x14ac:dyDescent="0.25">
      <c r="D188">
        <v>182</v>
      </c>
      <c r="E188">
        <f t="shared" si="13"/>
        <v>10760.104871824266</v>
      </c>
      <c r="F188">
        <f t="shared" si="10"/>
        <v>3111.0724748439766</v>
      </c>
      <c r="G188">
        <f t="shared" si="11"/>
        <v>7649.0323969802885</v>
      </c>
      <c r="H188">
        <f t="shared" si="12"/>
        <v>1622607.2862985532</v>
      </c>
    </row>
    <row r="189" spans="4:8" x14ac:dyDescent="0.25">
      <c r="D189">
        <v>183</v>
      </c>
      <c r="E189">
        <f t="shared" si="13"/>
        <v>10760.104871824266</v>
      </c>
      <c r="F189">
        <f t="shared" si="10"/>
        <v>3096.4755713530722</v>
      </c>
      <c r="G189">
        <f t="shared" si="11"/>
        <v>7663.6293004711933</v>
      </c>
      <c r="H189">
        <f t="shared" si="12"/>
        <v>1614943.6569980821</v>
      </c>
    </row>
    <row r="190" spans="4:8" x14ac:dyDescent="0.25">
      <c r="D190">
        <v>184</v>
      </c>
      <c r="E190">
        <f t="shared" si="13"/>
        <v>10760.104871824266</v>
      </c>
      <c r="F190">
        <f t="shared" si="10"/>
        <v>3081.850812104673</v>
      </c>
      <c r="G190">
        <f t="shared" si="11"/>
        <v>7678.254059719593</v>
      </c>
      <c r="H190">
        <f t="shared" si="12"/>
        <v>1607265.4029383624</v>
      </c>
    </row>
    <row r="191" spans="4:8" x14ac:dyDescent="0.25">
      <c r="D191">
        <v>185</v>
      </c>
      <c r="E191">
        <f t="shared" si="13"/>
        <v>10760.104871824266</v>
      </c>
      <c r="F191">
        <f t="shared" si="10"/>
        <v>3067.1981439407082</v>
      </c>
      <c r="G191">
        <f t="shared" si="11"/>
        <v>7692.9067278835573</v>
      </c>
      <c r="H191">
        <f t="shared" si="12"/>
        <v>1599572.4962104789</v>
      </c>
    </row>
    <row r="192" spans="4:8" x14ac:dyDescent="0.25">
      <c r="D192">
        <v>186</v>
      </c>
      <c r="E192">
        <f t="shared" si="13"/>
        <v>10760.104871824266</v>
      </c>
      <c r="F192">
        <f t="shared" si="10"/>
        <v>3052.5175136016642</v>
      </c>
      <c r="G192">
        <f t="shared" si="11"/>
        <v>7707.5873582226013</v>
      </c>
      <c r="H192">
        <f t="shared" si="12"/>
        <v>1591864.9088522564</v>
      </c>
    </row>
    <row r="193" spans="4:8" x14ac:dyDescent="0.25">
      <c r="D193">
        <v>187</v>
      </c>
      <c r="E193">
        <f t="shared" si="13"/>
        <v>10760.104871824266</v>
      </c>
      <c r="F193">
        <f t="shared" si="10"/>
        <v>3037.8088677263895</v>
      </c>
      <c r="G193">
        <f t="shared" si="11"/>
        <v>7722.296004097876</v>
      </c>
      <c r="H193">
        <f t="shared" si="12"/>
        <v>1584142.6128481585</v>
      </c>
    </row>
    <row r="194" spans="4:8" x14ac:dyDescent="0.25">
      <c r="D194">
        <v>188</v>
      </c>
      <c r="E194">
        <f t="shared" si="13"/>
        <v>10760.104871824266</v>
      </c>
      <c r="F194">
        <f t="shared" si="10"/>
        <v>3023.0721528519025</v>
      </c>
      <c r="G194">
        <f t="shared" si="11"/>
        <v>7737.032718972363</v>
      </c>
      <c r="H194">
        <f t="shared" si="12"/>
        <v>1576405.5801291862</v>
      </c>
    </row>
    <row r="195" spans="4:8" x14ac:dyDescent="0.25">
      <c r="D195">
        <v>189</v>
      </c>
      <c r="E195">
        <f t="shared" si="13"/>
        <v>10760.104871824266</v>
      </c>
      <c r="F195">
        <f t="shared" si="10"/>
        <v>3008.3073154131966</v>
      </c>
      <c r="G195">
        <f t="shared" si="11"/>
        <v>7751.7975564110693</v>
      </c>
      <c r="H195">
        <f t="shared" si="12"/>
        <v>1568653.7825727751</v>
      </c>
    </row>
    <row r="196" spans="4:8" x14ac:dyDescent="0.25">
      <c r="D196">
        <v>190</v>
      </c>
      <c r="E196">
        <f t="shared" si="13"/>
        <v>10760.104871824266</v>
      </c>
      <c r="F196">
        <f t="shared" si="10"/>
        <v>2993.514301743046</v>
      </c>
      <c r="G196">
        <f t="shared" si="11"/>
        <v>7766.59057008122</v>
      </c>
      <c r="H196">
        <f t="shared" si="12"/>
        <v>1560887.1920026939</v>
      </c>
    </row>
    <row r="197" spans="4:8" x14ac:dyDescent="0.25">
      <c r="D197">
        <v>191</v>
      </c>
      <c r="E197">
        <f t="shared" si="13"/>
        <v>10760.104871824266</v>
      </c>
      <c r="F197">
        <f t="shared" si="10"/>
        <v>2978.6930580718076</v>
      </c>
      <c r="G197">
        <f t="shared" si="11"/>
        <v>7781.4118137524583</v>
      </c>
      <c r="H197">
        <f t="shared" si="12"/>
        <v>1553105.7801889414</v>
      </c>
    </row>
    <row r="198" spans="4:8" x14ac:dyDescent="0.25">
      <c r="D198">
        <v>192</v>
      </c>
      <c r="E198">
        <f t="shared" si="13"/>
        <v>10760.104871824266</v>
      </c>
      <c r="F198">
        <f t="shared" si="10"/>
        <v>2963.8435305272301</v>
      </c>
      <c r="G198">
        <f t="shared" si="11"/>
        <v>7796.261341297035</v>
      </c>
      <c r="H198">
        <f t="shared" si="12"/>
        <v>1545309.5188476443</v>
      </c>
    </row>
    <row r="199" spans="4:8" x14ac:dyDescent="0.25">
      <c r="D199">
        <v>193</v>
      </c>
      <c r="E199">
        <f t="shared" si="13"/>
        <v>10760.104871824266</v>
      </c>
      <c r="F199">
        <f t="shared" si="10"/>
        <v>2948.9656651342543</v>
      </c>
      <c r="G199">
        <f t="shared" si="11"/>
        <v>7811.1392066900116</v>
      </c>
      <c r="H199">
        <f t="shared" si="12"/>
        <v>1537498.3796409543</v>
      </c>
    </row>
    <row r="200" spans="4:8" x14ac:dyDescent="0.25">
      <c r="D200">
        <v>194</v>
      </c>
      <c r="E200">
        <f t="shared" si="13"/>
        <v>10760.104871824266</v>
      </c>
      <c r="F200">
        <f t="shared" ref="F200:F263" si="14">H199*0.0229/12</f>
        <v>2934.059407814821</v>
      </c>
      <c r="G200">
        <f t="shared" ref="G200:G263" si="15">E200-F200</f>
        <v>7826.0454640094449</v>
      </c>
      <c r="H200">
        <f t="shared" ref="H200:H263" si="16">H199-G200</f>
        <v>1529672.3341769448</v>
      </c>
    </row>
    <row r="201" spans="4:8" x14ac:dyDescent="0.25">
      <c r="D201">
        <v>195</v>
      </c>
      <c r="E201">
        <f t="shared" ref="E201:E264" si="17">E200</f>
        <v>10760.104871824266</v>
      </c>
      <c r="F201">
        <f t="shared" si="14"/>
        <v>2919.1247043876697</v>
      </c>
      <c r="G201">
        <f t="shared" si="15"/>
        <v>7840.9801674365954</v>
      </c>
      <c r="H201">
        <f t="shared" si="16"/>
        <v>1521831.3540095082</v>
      </c>
    </row>
    <row r="202" spans="4:8" x14ac:dyDescent="0.25">
      <c r="D202">
        <v>196</v>
      </c>
      <c r="E202">
        <f t="shared" si="17"/>
        <v>10760.104871824266</v>
      </c>
      <c r="F202">
        <f t="shared" si="14"/>
        <v>2904.1615005681447</v>
      </c>
      <c r="G202">
        <f t="shared" si="15"/>
        <v>7855.9433712561204</v>
      </c>
      <c r="H202">
        <f t="shared" si="16"/>
        <v>1513975.410638252</v>
      </c>
    </row>
    <row r="203" spans="4:8" x14ac:dyDescent="0.25">
      <c r="D203">
        <v>197</v>
      </c>
      <c r="E203">
        <f t="shared" si="17"/>
        <v>10760.104871824266</v>
      </c>
      <c r="F203">
        <f t="shared" si="14"/>
        <v>2889.1697419679981</v>
      </c>
      <c r="G203">
        <f t="shared" si="15"/>
        <v>7870.9351298562669</v>
      </c>
      <c r="H203">
        <f t="shared" si="16"/>
        <v>1506104.4755083958</v>
      </c>
    </row>
    <row r="204" spans="4:8" x14ac:dyDescent="0.25">
      <c r="D204">
        <v>198</v>
      </c>
      <c r="E204">
        <f t="shared" si="17"/>
        <v>10760.104871824266</v>
      </c>
      <c r="F204">
        <f t="shared" si="14"/>
        <v>2874.1493740951887</v>
      </c>
      <c r="G204">
        <f t="shared" si="15"/>
        <v>7885.9554977290773</v>
      </c>
      <c r="H204">
        <f t="shared" si="16"/>
        <v>1498218.5200106667</v>
      </c>
    </row>
    <row r="205" spans="4:8" x14ac:dyDescent="0.25">
      <c r="D205">
        <v>199</v>
      </c>
      <c r="E205">
        <f t="shared" si="17"/>
        <v>10760.104871824266</v>
      </c>
      <c r="F205">
        <f t="shared" si="14"/>
        <v>2859.100342353689</v>
      </c>
      <c r="G205">
        <f t="shared" si="15"/>
        <v>7901.004529470576</v>
      </c>
      <c r="H205">
        <f t="shared" si="16"/>
        <v>1490317.5154811961</v>
      </c>
    </row>
    <row r="206" spans="4:8" x14ac:dyDescent="0.25">
      <c r="D206">
        <v>200</v>
      </c>
      <c r="E206">
        <f t="shared" si="17"/>
        <v>10760.104871824266</v>
      </c>
      <c r="F206">
        <f t="shared" si="14"/>
        <v>2844.0225920432827</v>
      </c>
      <c r="G206">
        <f t="shared" si="15"/>
        <v>7916.0822797809833</v>
      </c>
      <c r="H206">
        <f t="shared" si="16"/>
        <v>1482401.4332014152</v>
      </c>
    </row>
    <row r="207" spans="4:8" x14ac:dyDescent="0.25">
      <c r="D207">
        <v>201</v>
      </c>
      <c r="E207">
        <f t="shared" si="17"/>
        <v>10760.104871824266</v>
      </c>
      <c r="F207">
        <f t="shared" si="14"/>
        <v>2828.9160683593673</v>
      </c>
      <c r="G207">
        <f t="shared" si="15"/>
        <v>7931.1888034648982</v>
      </c>
      <c r="H207">
        <f t="shared" si="16"/>
        <v>1474470.2443979504</v>
      </c>
    </row>
    <row r="208" spans="4:8" x14ac:dyDescent="0.25">
      <c r="D208">
        <v>202</v>
      </c>
      <c r="E208">
        <f t="shared" si="17"/>
        <v>10760.104871824266</v>
      </c>
      <c r="F208">
        <f t="shared" si="14"/>
        <v>2813.7807163927555</v>
      </c>
      <c r="G208">
        <f t="shared" si="15"/>
        <v>7946.32415543151</v>
      </c>
      <c r="H208">
        <f t="shared" si="16"/>
        <v>1466523.9202425189</v>
      </c>
    </row>
    <row r="209" spans="4:8" x14ac:dyDescent="0.25">
      <c r="D209">
        <v>203</v>
      </c>
      <c r="E209">
        <f t="shared" si="17"/>
        <v>10760.104871824266</v>
      </c>
      <c r="F209">
        <f t="shared" si="14"/>
        <v>2798.6164811294734</v>
      </c>
      <c r="G209">
        <f t="shared" si="15"/>
        <v>7961.4883906947925</v>
      </c>
      <c r="H209">
        <f t="shared" si="16"/>
        <v>1458562.431851824</v>
      </c>
    </row>
    <row r="210" spans="4:8" x14ac:dyDescent="0.25">
      <c r="D210">
        <v>204</v>
      </c>
      <c r="E210">
        <f t="shared" si="17"/>
        <v>10760.104871824266</v>
      </c>
      <c r="F210">
        <f t="shared" si="14"/>
        <v>2783.4233074505642</v>
      </c>
      <c r="G210">
        <f t="shared" si="15"/>
        <v>7976.6815643737009</v>
      </c>
      <c r="H210">
        <f t="shared" si="16"/>
        <v>1450585.7502874504</v>
      </c>
    </row>
    <row r="211" spans="4:8" x14ac:dyDescent="0.25">
      <c r="D211">
        <v>205</v>
      </c>
      <c r="E211">
        <f t="shared" si="17"/>
        <v>10760.104871824266</v>
      </c>
      <c r="F211">
        <f t="shared" si="14"/>
        <v>2768.2011401318846</v>
      </c>
      <c r="G211">
        <f t="shared" si="15"/>
        <v>7991.9037316923805</v>
      </c>
      <c r="H211">
        <f t="shared" si="16"/>
        <v>1442593.846555758</v>
      </c>
    </row>
    <row r="212" spans="4:8" x14ac:dyDescent="0.25">
      <c r="D212">
        <v>206</v>
      </c>
      <c r="E212">
        <f t="shared" si="17"/>
        <v>10760.104871824266</v>
      </c>
      <c r="F212">
        <f t="shared" si="14"/>
        <v>2752.9499238439053</v>
      </c>
      <c r="G212">
        <f t="shared" si="15"/>
        <v>8007.1549479803598</v>
      </c>
      <c r="H212">
        <f t="shared" si="16"/>
        <v>1434586.6916077777</v>
      </c>
    </row>
    <row r="213" spans="4:8" x14ac:dyDescent="0.25">
      <c r="D213">
        <v>207</v>
      </c>
      <c r="E213">
        <f t="shared" si="17"/>
        <v>10760.104871824266</v>
      </c>
      <c r="F213">
        <f t="shared" si="14"/>
        <v>2737.6696031515094</v>
      </c>
      <c r="G213">
        <f t="shared" si="15"/>
        <v>8022.4352686727561</v>
      </c>
      <c r="H213">
        <f t="shared" si="16"/>
        <v>1426564.2563391051</v>
      </c>
    </row>
    <row r="214" spans="4:8" x14ac:dyDescent="0.25">
      <c r="D214">
        <v>208</v>
      </c>
      <c r="E214">
        <f t="shared" si="17"/>
        <v>10760.104871824266</v>
      </c>
      <c r="F214">
        <f t="shared" si="14"/>
        <v>2722.3601225137922</v>
      </c>
      <c r="G214">
        <f t="shared" si="15"/>
        <v>8037.7447493104737</v>
      </c>
      <c r="H214">
        <f t="shared" si="16"/>
        <v>1418526.5115897947</v>
      </c>
    </row>
    <row r="215" spans="4:8" x14ac:dyDescent="0.25">
      <c r="D215">
        <v>209</v>
      </c>
      <c r="E215">
        <f t="shared" si="17"/>
        <v>10760.104871824266</v>
      </c>
      <c r="F215">
        <f t="shared" si="14"/>
        <v>2707.0214262838581</v>
      </c>
      <c r="G215">
        <f t="shared" si="15"/>
        <v>8053.0834455404074</v>
      </c>
      <c r="H215">
        <f t="shared" si="16"/>
        <v>1410473.4281442543</v>
      </c>
    </row>
    <row r="216" spans="4:8" x14ac:dyDescent="0.25">
      <c r="D216">
        <v>210</v>
      </c>
      <c r="E216">
        <f t="shared" si="17"/>
        <v>10760.104871824266</v>
      </c>
      <c r="F216">
        <f t="shared" si="14"/>
        <v>2691.6534587086185</v>
      </c>
      <c r="G216">
        <f t="shared" si="15"/>
        <v>8068.4514131156466</v>
      </c>
      <c r="H216">
        <f t="shared" si="16"/>
        <v>1402404.9767311385</v>
      </c>
    </row>
    <row r="217" spans="4:8" x14ac:dyDescent="0.25">
      <c r="D217">
        <v>211</v>
      </c>
      <c r="E217">
        <f t="shared" si="17"/>
        <v>10760.104871824266</v>
      </c>
      <c r="F217">
        <f t="shared" si="14"/>
        <v>2676.2561639285891</v>
      </c>
      <c r="G217">
        <f t="shared" si="15"/>
        <v>8083.8487078956769</v>
      </c>
      <c r="H217">
        <f t="shared" si="16"/>
        <v>1394321.1280232428</v>
      </c>
    </row>
    <row r="218" spans="4:8" x14ac:dyDescent="0.25">
      <c r="D218">
        <v>212</v>
      </c>
      <c r="E218">
        <f t="shared" si="17"/>
        <v>10760.104871824266</v>
      </c>
      <c r="F218">
        <f t="shared" si="14"/>
        <v>2660.8294859776884</v>
      </c>
      <c r="G218">
        <f t="shared" si="15"/>
        <v>8099.2753858465767</v>
      </c>
      <c r="H218">
        <f t="shared" si="16"/>
        <v>1386221.8526373962</v>
      </c>
    </row>
    <row r="219" spans="4:8" x14ac:dyDescent="0.25">
      <c r="D219">
        <v>213</v>
      </c>
      <c r="E219">
        <f t="shared" si="17"/>
        <v>10760.104871824266</v>
      </c>
      <c r="F219">
        <f t="shared" si="14"/>
        <v>2645.3733687830313</v>
      </c>
      <c r="G219">
        <f t="shared" si="15"/>
        <v>8114.7315030412337</v>
      </c>
      <c r="H219">
        <f t="shared" si="16"/>
        <v>1378107.121134355</v>
      </c>
    </row>
    <row r="220" spans="4:8" x14ac:dyDescent="0.25">
      <c r="D220">
        <v>214</v>
      </c>
      <c r="E220">
        <f t="shared" si="17"/>
        <v>10760.104871824266</v>
      </c>
      <c r="F220">
        <f t="shared" si="14"/>
        <v>2629.8877561647273</v>
      </c>
      <c r="G220">
        <f t="shared" si="15"/>
        <v>8130.2171156595377</v>
      </c>
      <c r="H220">
        <f t="shared" si="16"/>
        <v>1369976.9040186955</v>
      </c>
    </row>
    <row r="221" spans="4:8" x14ac:dyDescent="0.25">
      <c r="D221">
        <v>215</v>
      </c>
      <c r="E221">
        <f t="shared" si="17"/>
        <v>10760.104871824266</v>
      </c>
      <c r="F221">
        <f t="shared" si="14"/>
        <v>2614.3725918356772</v>
      </c>
      <c r="G221">
        <f t="shared" si="15"/>
        <v>8145.7322799885878</v>
      </c>
      <c r="H221">
        <f t="shared" si="16"/>
        <v>1361831.171738707</v>
      </c>
    </row>
    <row r="222" spans="4:8" x14ac:dyDescent="0.25">
      <c r="D222">
        <v>216</v>
      </c>
      <c r="E222">
        <f t="shared" si="17"/>
        <v>10760.104871824266</v>
      </c>
      <c r="F222">
        <f t="shared" si="14"/>
        <v>2598.827819401366</v>
      </c>
      <c r="G222">
        <f t="shared" si="15"/>
        <v>8161.2770524228999</v>
      </c>
      <c r="H222">
        <f t="shared" si="16"/>
        <v>1353669.894686284</v>
      </c>
    </row>
    <row r="223" spans="4:8" x14ac:dyDescent="0.25">
      <c r="D223">
        <v>217</v>
      </c>
      <c r="E223">
        <f t="shared" si="17"/>
        <v>10760.104871824266</v>
      </c>
      <c r="F223">
        <f t="shared" si="14"/>
        <v>2583.2533823596586</v>
      </c>
      <c r="G223">
        <f t="shared" si="15"/>
        <v>8176.8514894646069</v>
      </c>
      <c r="H223">
        <f t="shared" si="16"/>
        <v>1345493.0431968195</v>
      </c>
    </row>
    <row r="224" spans="4:8" x14ac:dyDescent="0.25">
      <c r="D224">
        <v>218</v>
      </c>
      <c r="E224">
        <f t="shared" si="17"/>
        <v>10760.104871824266</v>
      </c>
      <c r="F224">
        <f t="shared" si="14"/>
        <v>2567.6492241005972</v>
      </c>
      <c r="G224">
        <f t="shared" si="15"/>
        <v>8192.4556477236692</v>
      </c>
      <c r="H224">
        <f t="shared" si="16"/>
        <v>1337300.5875490957</v>
      </c>
    </row>
    <row r="225" spans="4:8" x14ac:dyDescent="0.25">
      <c r="D225">
        <v>219</v>
      </c>
      <c r="E225">
        <f t="shared" si="17"/>
        <v>10760.104871824266</v>
      </c>
      <c r="F225">
        <f t="shared" si="14"/>
        <v>2552.0152879061911</v>
      </c>
      <c r="G225">
        <f t="shared" si="15"/>
        <v>8208.0895839180739</v>
      </c>
      <c r="H225">
        <f t="shared" si="16"/>
        <v>1329092.4979651778</v>
      </c>
    </row>
    <row r="226" spans="4:8" x14ac:dyDescent="0.25">
      <c r="D226">
        <v>220</v>
      </c>
      <c r="E226">
        <f t="shared" si="17"/>
        <v>10760.104871824266</v>
      </c>
      <c r="F226">
        <f t="shared" si="14"/>
        <v>2536.3515169502143</v>
      </c>
      <c r="G226">
        <f t="shared" si="15"/>
        <v>8223.7533548740503</v>
      </c>
      <c r="H226">
        <f t="shared" si="16"/>
        <v>1320868.7446103038</v>
      </c>
    </row>
    <row r="227" spans="4:8" x14ac:dyDescent="0.25">
      <c r="D227">
        <v>221</v>
      </c>
      <c r="E227">
        <f t="shared" si="17"/>
        <v>10760.104871824266</v>
      </c>
      <c r="F227">
        <f t="shared" si="14"/>
        <v>2520.6578542979964</v>
      </c>
      <c r="G227">
        <f t="shared" si="15"/>
        <v>8239.4470175262686</v>
      </c>
      <c r="H227">
        <f t="shared" si="16"/>
        <v>1312629.2975927775</v>
      </c>
    </row>
    <row r="228" spans="4:8" x14ac:dyDescent="0.25">
      <c r="D228">
        <v>222</v>
      </c>
      <c r="E228">
        <f t="shared" si="17"/>
        <v>10760.104871824266</v>
      </c>
      <c r="F228">
        <f t="shared" si="14"/>
        <v>2504.9342429062172</v>
      </c>
      <c r="G228">
        <f t="shared" si="15"/>
        <v>8255.1706289180474</v>
      </c>
      <c r="H228">
        <f t="shared" si="16"/>
        <v>1304374.1269638594</v>
      </c>
    </row>
    <row r="229" spans="4:8" x14ac:dyDescent="0.25">
      <c r="D229">
        <v>223</v>
      </c>
      <c r="E229">
        <f t="shared" si="17"/>
        <v>10760.104871824266</v>
      </c>
      <c r="F229">
        <f t="shared" si="14"/>
        <v>2489.1806256226987</v>
      </c>
      <c r="G229">
        <f t="shared" si="15"/>
        <v>8270.9242462015663</v>
      </c>
      <c r="H229">
        <f t="shared" si="16"/>
        <v>1296103.2027176579</v>
      </c>
    </row>
    <row r="230" spans="4:8" x14ac:dyDescent="0.25">
      <c r="D230">
        <v>224</v>
      </c>
      <c r="E230">
        <f t="shared" si="17"/>
        <v>10760.104871824266</v>
      </c>
      <c r="F230">
        <f t="shared" si="14"/>
        <v>2473.3969451861972</v>
      </c>
      <c r="G230">
        <f t="shared" si="15"/>
        <v>8286.7079266380679</v>
      </c>
      <c r="H230">
        <f t="shared" si="16"/>
        <v>1287816.4947910199</v>
      </c>
    </row>
    <row r="231" spans="4:8" x14ac:dyDescent="0.25">
      <c r="D231">
        <v>225</v>
      </c>
      <c r="E231">
        <f t="shared" si="17"/>
        <v>10760.104871824266</v>
      </c>
      <c r="F231">
        <f t="shared" si="14"/>
        <v>2457.5831442261965</v>
      </c>
      <c r="G231">
        <f t="shared" si="15"/>
        <v>8302.5217275980685</v>
      </c>
      <c r="H231">
        <f t="shared" si="16"/>
        <v>1279513.9730634219</v>
      </c>
    </row>
    <row r="232" spans="4:8" x14ac:dyDescent="0.25">
      <c r="D232">
        <v>226</v>
      </c>
      <c r="E232">
        <f t="shared" si="17"/>
        <v>10760.104871824266</v>
      </c>
      <c r="F232">
        <f t="shared" si="14"/>
        <v>2441.739165262697</v>
      </c>
      <c r="G232">
        <f t="shared" si="15"/>
        <v>8318.365706561568</v>
      </c>
      <c r="H232">
        <f t="shared" si="16"/>
        <v>1271195.6073568603</v>
      </c>
    </row>
    <row r="233" spans="4:8" x14ac:dyDescent="0.25">
      <c r="D233">
        <v>227</v>
      </c>
      <c r="E233">
        <f t="shared" si="17"/>
        <v>10760.104871824266</v>
      </c>
      <c r="F233">
        <f t="shared" si="14"/>
        <v>2425.8649507060086</v>
      </c>
      <c r="G233">
        <f t="shared" si="15"/>
        <v>8334.2399211182565</v>
      </c>
      <c r="H233">
        <f t="shared" si="16"/>
        <v>1262861.3674357419</v>
      </c>
    </row>
    <row r="234" spans="4:8" x14ac:dyDescent="0.25">
      <c r="D234">
        <v>228</v>
      </c>
      <c r="E234">
        <f t="shared" si="17"/>
        <v>10760.104871824266</v>
      </c>
      <c r="F234">
        <f t="shared" si="14"/>
        <v>2409.9604428565408</v>
      </c>
      <c r="G234">
        <f t="shared" si="15"/>
        <v>8350.1444289677238</v>
      </c>
      <c r="H234">
        <f t="shared" si="16"/>
        <v>1254511.2230067742</v>
      </c>
    </row>
    <row r="235" spans="4:8" x14ac:dyDescent="0.25">
      <c r="D235">
        <v>229</v>
      </c>
      <c r="E235">
        <f t="shared" si="17"/>
        <v>10760.104871824266</v>
      </c>
      <c r="F235">
        <f t="shared" si="14"/>
        <v>2394.025583904594</v>
      </c>
      <c r="G235">
        <f t="shared" si="15"/>
        <v>8366.0792879196706</v>
      </c>
      <c r="H235">
        <f t="shared" si="16"/>
        <v>1246145.1437188545</v>
      </c>
    </row>
    <row r="236" spans="4:8" x14ac:dyDescent="0.25">
      <c r="D236">
        <v>230</v>
      </c>
      <c r="E236">
        <f t="shared" si="17"/>
        <v>10760.104871824266</v>
      </c>
      <c r="F236">
        <f t="shared" si="14"/>
        <v>2378.0603159301477</v>
      </c>
      <c r="G236">
        <f t="shared" si="15"/>
        <v>8382.0445558941174</v>
      </c>
      <c r="H236">
        <f t="shared" si="16"/>
        <v>1237763.0991629604</v>
      </c>
    </row>
    <row r="237" spans="4:8" x14ac:dyDescent="0.25">
      <c r="D237">
        <v>231</v>
      </c>
      <c r="E237">
        <f t="shared" si="17"/>
        <v>10760.104871824266</v>
      </c>
      <c r="F237">
        <f t="shared" si="14"/>
        <v>2362.0645809026496</v>
      </c>
      <c r="G237">
        <f t="shared" si="15"/>
        <v>8398.0402909216155</v>
      </c>
      <c r="H237">
        <f t="shared" si="16"/>
        <v>1229365.0588720387</v>
      </c>
    </row>
    <row r="238" spans="4:8" x14ac:dyDescent="0.25">
      <c r="D238">
        <v>232</v>
      </c>
      <c r="E238">
        <f t="shared" si="17"/>
        <v>10760.104871824266</v>
      </c>
      <c r="F238">
        <f t="shared" si="14"/>
        <v>2346.0383206808074</v>
      </c>
      <c r="G238">
        <f t="shared" si="15"/>
        <v>8414.0665511434581</v>
      </c>
      <c r="H238">
        <f t="shared" si="16"/>
        <v>1220950.9923208952</v>
      </c>
    </row>
    <row r="239" spans="4:8" x14ac:dyDescent="0.25">
      <c r="D239">
        <v>233</v>
      </c>
      <c r="E239">
        <f t="shared" si="17"/>
        <v>10760.104871824266</v>
      </c>
      <c r="F239">
        <f t="shared" si="14"/>
        <v>2329.9814770123753</v>
      </c>
      <c r="G239">
        <f t="shared" si="15"/>
        <v>8430.1233948118897</v>
      </c>
      <c r="H239">
        <f t="shared" si="16"/>
        <v>1212520.8689260832</v>
      </c>
    </row>
    <row r="240" spans="4:8" x14ac:dyDescent="0.25">
      <c r="D240">
        <v>234</v>
      </c>
      <c r="E240">
        <f t="shared" si="17"/>
        <v>10760.104871824266</v>
      </c>
      <c r="F240">
        <f t="shared" si="14"/>
        <v>2313.893991533942</v>
      </c>
      <c r="G240">
        <f t="shared" si="15"/>
        <v>8446.210880290324</v>
      </c>
      <c r="H240">
        <f t="shared" si="16"/>
        <v>1204074.658045793</v>
      </c>
    </row>
    <row r="241" spans="4:8" x14ac:dyDescent="0.25">
      <c r="D241">
        <v>235</v>
      </c>
      <c r="E241">
        <f t="shared" si="17"/>
        <v>10760.104871824266</v>
      </c>
      <c r="F241">
        <f t="shared" si="14"/>
        <v>2297.7758057707215</v>
      </c>
      <c r="G241">
        <f t="shared" si="15"/>
        <v>8462.329066053544</v>
      </c>
      <c r="H241">
        <f t="shared" si="16"/>
        <v>1195612.3289797395</v>
      </c>
    </row>
    <row r="242" spans="4:8" x14ac:dyDescent="0.25">
      <c r="D242">
        <v>236</v>
      </c>
      <c r="E242">
        <f t="shared" si="17"/>
        <v>10760.104871824266</v>
      </c>
      <c r="F242">
        <f t="shared" si="14"/>
        <v>2281.6268611363362</v>
      </c>
      <c r="G242">
        <f t="shared" si="15"/>
        <v>8478.4780106879298</v>
      </c>
      <c r="H242">
        <f t="shared" si="16"/>
        <v>1187133.8509690515</v>
      </c>
    </row>
    <row r="243" spans="4:8" x14ac:dyDescent="0.25">
      <c r="D243">
        <v>237</v>
      </c>
      <c r="E243">
        <f t="shared" si="17"/>
        <v>10760.104871824266</v>
      </c>
      <c r="F243">
        <f t="shared" si="14"/>
        <v>2265.4470989326069</v>
      </c>
      <c r="G243">
        <f t="shared" si="15"/>
        <v>8494.6577728916582</v>
      </c>
      <c r="H243">
        <f t="shared" si="16"/>
        <v>1178639.1931961598</v>
      </c>
    </row>
    <row r="244" spans="4:8" x14ac:dyDescent="0.25">
      <c r="D244">
        <v>238</v>
      </c>
      <c r="E244">
        <f t="shared" si="17"/>
        <v>10760.104871824266</v>
      </c>
      <c r="F244">
        <f t="shared" si="14"/>
        <v>2249.2364603493384</v>
      </c>
      <c r="G244">
        <f t="shared" si="15"/>
        <v>8510.8684114749267</v>
      </c>
      <c r="H244">
        <f t="shared" si="16"/>
        <v>1170128.3247846849</v>
      </c>
    </row>
    <row r="245" spans="4:8" x14ac:dyDescent="0.25">
      <c r="D245">
        <v>239</v>
      </c>
      <c r="E245">
        <f t="shared" si="17"/>
        <v>10760.104871824266</v>
      </c>
      <c r="F245">
        <f t="shared" si="14"/>
        <v>2232.9948864641069</v>
      </c>
      <c r="G245">
        <f t="shared" si="15"/>
        <v>8527.109985360159</v>
      </c>
      <c r="H245">
        <f t="shared" si="16"/>
        <v>1161601.2147993247</v>
      </c>
    </row>
    <row r="246" spans="4:8" x14ac:dyDescent="0.25">
      <c r="D246">
        <v>240</v>
      </c>
      <c r="E246">
        <f t="shared" si="17"/>
        <v>10760.104871824266</v>
      </c>
      <c r="F246">
        <f t="shared" si="14"/>
        <v>2216.7223182420448</v>
      </c>
      <c r="G246">
        <f t="shared" si="15"/>
        <v>8543.3825535822216</v>
      </c>
      <c r="H246">
        <f t="shared" si="16"/>
        <v>1153057.8322457424</v>
      </c>
    </row>
    <row r="247" spans="4:8" x14ac:dyDescent="0.25">
      <c r="D247">
        <v>241</v>
      </c>
      <c r="E247">
        <f t="shared" si="17"/>
        <v>10760.104871824266</v>
      </c>
      <c r="F247">
        <f t="shared" si="14"/>
        <v>2200.4186965356253</v>
      </c>
      <c r="G247">
        <f t="shared" si="15"/>
        <v>8559.6861752886398</v>
      </c>
      <c r="H247">
        <f t="shared" si="16"/>
        <v>1144498.1460704538</v>
      </c>
    </row>
    <row r="248" spans="4:8" x14ac:dyDescent="0.25">
      <c r="D248">
        <v>242</v>
      </c>
      <c r="E248">
        <f t="shared" si="17"/>
        <v>10760.104871824266</v>
      </c>
      <c r="F248">
        <f t="shared" si="14"/>
        <v>2184.0839620844495</v>
      </c>
      <c r="G248">
        <f t="shared" si="15"/>
        <v>8576.0209097398165</v>
      </c>
      <c r="H248">
        <f t="shared" si="16"/>
        <v>1135922.1251607139</v>
      </c>
    </row>
    <row r="249" spans="4:8" x14ac:dyDescent="0.25">
      <c r="D249">
        <v>243</v>
      </c>
      <c r="E249">
        <f t="shared" si="17"/>
        <v>10760.104871824266</v>
      </c>
      <c r="F249">
        <f t="shared" si="14"/>
        <v>2167.7180555150289</v>
      </c>
      <c r="G249">
        <f t="shared" si="15"/>
        <v>8592.3868163092375</v>
      </c>
      <c r="H249">
        <f t="shared" si="16"/>
        <v>1127329.7383444046</v>
      </c>
    </row>
    <row r="250" spans="4:8" x14ac:dyDescent="0.25">
      <c r="D250">
        <v>244</v>
      </c>
      <c r="E250">
        <f t="shared" si="17"/>
        <v>10760.104871824266</v>
      </c>
      <c r="F250">
        <f t="shared" si="14"/>
        <v>2151.3209173405721</v>
      </c>
      <c r="G250">
        <f t="shared" si="15"/>
        <v>8608.7839544836934</v>
      </c>
      <c r="H250">
        <f t="shared" si="16"/>
        <v>1118720.9543899209</v>
      </c>
    </row>
    <row r="251" spans="4:8" x14ac:dyDescent="0.25">
      <c r="D251">
        <v>245</v>
      </c>
      <c r="E251">
        <f t="shared" si="17"/>
        <v>10760.104871824266</v>
      </c>
      <c r="F251">
        <f t="shared" si="14"/>
        <v>2134.8924879607657</v>
      </c>
      <c r="G251">
        <f t="shared" si="15"/>
        <v>8625.2123838634998</v>
      </c>
      <c r="H251">
        <f t="shared" si="16"/>
        <v>1110095.7420060574</v>
      </c>
    </row>
    <row r="252" spans="4:8" x14ac:dyDescent="0.25">
      <c r="D252">
        <v>246</v>
      </c>
      <c r="E252">
        <f t="shared" si="17"/>
        <v>10760.104871824266</v>
      </c>
      <c r="F252">
        <f t="shared" si="14"/>
        <v>2118.4327076615596</v>
      </c>
      <c r="G252">
        <f t="shared" si="15"/>
        <v>8641.6721641627064</v>
      </c>
      <c r="H252">
        <f t="shared" si="16"/>
        <v>1101454.0698418948</v>
      </c>
    </row>
    <row r="253" spans="4:8" x14ac:dyDescent="0.25">
      <c r="D253">
        <v>247</v>
      </c>
      <c r="E253">
        <f t="shared" si="17"/>
        <v>10760.104871824266</v>
      </c>
      <c r="F253">
        <f t="shared" si="14"/>
        <v>2101.9415166149493</v>
      </c>
      <c r="G253">
        <f t="shared" si="15"/>
        <v>8658.1633552093153</v>
      </c>
      <c r="H253">
        <f t="shared" si="16"/>
        <v>1092795.9064866854</v>
      </c>
    </row>
    <row r="254" spans="4:8" x14ac:dyDescent="0.25">
      <c r="D254">
        <v>248</v>
      </c>
      <c r="E254">
        <f t="shared" si="17"/>
        <v>10760.104871824266</v>
      </c>
      <c r="F254">
        <f t="shared" si="14"/>
        <v>2085.4188548787579</v>
      </c>
      <c r="G254">
        <f t="shared" si="15"/>
        <v>8674.6860169455067</v>
      </c>
      <c r="H254">
        <f t="shared" si="16"/>
        <v>1084121.22046974</v>
      </c>
    </row>
    <row r="255" spans="4:8" x14ac:dyDescent="0.25">
      <c r="D255">
        <v>249</v>
      </c>
      <c r="E255">
        <f t="shared" si="17"/>
        <v>10760.104871824266</v>
      </c>
      <c r="F255">
        <f t="shared" si="14"/>
        <v>2068.8646623964205</v>
      </c>
      <c r="G255">
        <f t="shared" si="15"/>
        <v>8691.2402094278441</v>
      </c>
      <c r="H255">
        <f t="shared" si="16"/>
        <v>1075429.9802603121</v>
      </c>
    </row>
    <row r="256" spans="4:8" x14ac:dyDescent="0.25">
      <c r="D256">
        <v>250</v>
      </c>
      <c r="E256">
        <f t="shared" si="17"/>
        <v>10760.104871824266</v>
      </c>
      <c r="F256">
        <f t="shared" si="14"/>
        <v>2052.2788789967622</v>
      </c>
      <c r="G256">
        <f t="shared" si="15"/>
        <v>8707.8259928275038</v>
      </c>
      <c r="H256">
        <f t="shared" si="16"/>
        <v>1066722.1542674846</v>
      </c>
    </row>
    <row r="257" spans="4:8" x14ac:dyDescent="0.25">
      <c r="D257">
        <v>251</v>
      </c>
      <c r="E257">
        <f t="shared" si="17"/>
        <v>10760.104871824266</v>
      </c>
      <c r="F257">
        <f t="shared" si="14"/>
        <v>2035.6614443937831</v>
      </c>
      <c r="G257">
        <f t="shared" si="15"/>
        <v>8724.4434274304822</v>
      </c>
      <c r="H257">
        <f t="shared" si="16"/>
        <v>1057997.7108400541</v>
      </c>
    </row>
    <row r="258" spans="4:8" x14ac:dyDescent="0.25">
      <c r="D258">
        <v>252</v>
      </c>
      <c r="E258">
        <f t="shared" si="17"/>
        <v>10760.104871824266</v>
      </c>
      <c r="F258">
        <f t="shared" si="14"/>
        <v>2019.0122981864367</v>
      </c>
      <c r="G258">
        <f t="shared" si="15"/>
        <v>8741.0925736378285</v>
      </c>
      <c r="H258">
        <f t="shared" si="16"/>
        <v>1049256.6182664162</v>
      </c>
    </row>
    <row r="259" spans="4:8" x14ac:dyDescent="0.25">
      <c r="D259">
        <v>253</v>
      </c>
      <c r="E259">
        <f t="shared" si="17"/>
        <v>10760.104871824266</v>
      </c>
      <c r="F259">
        <f t="shared" si="14"/>
        <v>2002.3313798584111</v>
      </c>
      <c r="G259">
        <f t="shared" si="15"/>
        <v>8757.7734919658542</v>
      </c>
      <c r="H259">
        <f t="shared" si="16"/>
        <v>1040498.8447744504</v>
      </c>
    </row>
    <row r="260" spans="4:8" x14ac:dyDescent="0.25">
      <c r="D260">
        <v>254</v>
      </c>
      <c r="E260">
        <f t="shared" si="17"/>
        <v>10760.104871824266</v>
      </c>
      <c r="F260">
        <f t="shared" si="14"/>
        <v>1985.6186287779094</v>
      </c>
      <c r="G260">
        <f t="shared" si="15"/>
        <v>8774.4862430463563</v>
      </c>
      <c r="H260">
        <f t="shared" si="16"/>
        <v>1031724.3585314041</v>
      </c>
    </row>
    <row r="261" spans="4:8" x14ac:dyDescent="0.25">
      <c r="D261">
        <v>255</v>
      </c>
      <c r="E261">
        <f t="shared" si="17"/>
        <v>10760.104871824266</v>
      </c>
      <c r="F261">
        <f t="shared" si="14"/>
        <v>1968.8739841974293</v>
      </c>
      <c r="G261">
        <f t="shared" si="15"/>
        <v>8791.2308876268362</v>
      </c>
      <c r="H261">
        <f t="shared" si="16"/>
        <v>1022933.1276437772</v>
      </c>
    </row>
    <row r="262" spans="4:8" x14ac:dyDescent="0.25">
      <c r="D262">
        <v>256</v>
      </c>
      <c r="E262">
        <f t="shared" si="17"/>
        <v>10760.104871824266</v>
      </c>
      <c r="F262">
        <f t="shared" si="14"/>
        <v>1952.0973852535415</v>
      </c>
      <c r="G262">
        <f t="shared" si="15"/>
        <v>8808.0074865707247</v>
      </c>
      <c r="H262">
        <f t="shared" si="16"/>
        <v>1014125.1201572064</v>
      </c>
    </row>
    <row r="263" spans="4:8" x14ac:dyDescent="0.25">
      <c r="D263">
        <v>257</v>
      </c>
      <c r="E263">
        <f t="shared" si="17"/>
        <v>10760.104871824266</v>
      </c>
      <c r="F263">
        <f t="shared" si="14"/>
        <v>1935.2887709666691</v>
      </c>
      <c r="G263">
        <f t="shared" si="15"/>
        <v>8824.8161008575971</v>
      </c>
      <c r="H263">
        <f t="shared" si="16"/>
        <v>1005300.3040563489</v>
      </c>
    </row>
    <row r="264" spans="4:8" x14ac:dyDescent="0.25">
      <c r="D264">
        <v>258</v>
      </c>
      <c r="E264">
        <f t="shared" si="17"/>
        <v>10760.104871824266</v>
      </c>
      <c r="F264">
        <f t="shared" ref="F264:F327" si="18">H263*0.0229/12</f>
        <v>1918.4480802408659</v>
      </c>
      <c r="G264">
        <f t="shared" ref="G264:G327" si="19">E264-F264</f>
        <v>8841.6567915834003</v>
      </c>
      <c r="H264">
        <f t="shared" ref="H264:H327" si="20">H263-G264</f>
        <v>996458.64726476546</v>
      </c>
    </row>
    <row r="265" spans="4:8" x14ac:dyDescent="0.25">
      <c r="D265">
        <v>259</v>
      </c>
      <c r="E265">
        <f t="shared" ref="E265:E328" si="21">E264</f>
        <v>10760.104871824266</v>
      </c>
      <c r="F265">
        <f t="shared" si="18"/>
        <v>1901.5752518635943</v>
      </c>
      <c r="G265">
        <f t="shared" si="19"/>
        <v>8858.529619960671</v>
      </c>
      <c r="H265">
        <f t="shared" si="20"/>
        <v>987600.11764480476</v>
      </c>
    </row>
    <row r="266" spans="4:8" x14ac:dyDescent="0.25">
      <c r="D266">
        <v>260</v>
      </c>
      <c r="E266">
        <f t="shared" si="21"/>
        <v>10760.104871824266</v>
      </c>
      <c r="F266">
        <f t="shared" si="18"/>
        <v>1884.6702245055023</v>
      </c>
      <c r="G266">
        <f t="shared" si="19"/>
        <v>8875.4346473187634</v>
      </c>
      <c r="H266">
        <f t="shared" si="20"/>
        <v>978724.68299748597</v>
      </c>
    </row>
    <row r="267" spans="4:8" x14ac:dyDescent="0.25">
      <c r="D267">
        <v>261</v>
      </c>
      <c r="E267">
        <f t="shared" si="21"/>
        <v>10760.104871824266</v>
      </c>
      <c r="F267">
        <f t="shared" si="18"/>
        <v>1867.7329367202026</v>
      </c>
      <c r="G267">
        <f t="shared" si="19"/>
        <v>8892.3719351040636</v>
      </c>
      <c r="H267">
        <f t="shared" si="20"/>
        <v>969832.31106238195</v>
      </c>
    </row>
    <row r="268" spans="4:8" x14ac:dyDescent="0.25">
      <c r="D268">
        <v>262</v>
      </c>
      <c r="E268">
        <f t="shared" si="21"/>
        <v>10760.104871824266</v>
      </c>
      <c r="F268">
        <f t="shared" si="18"/>
        <v>1850.7633269440455</v>
      </c>
      <c r="G268">
        <f t="shared" si="19"/>
        <v>8909.3415448802207</v>
      </c>
      <c r="H268">
        <f t="shared" si="20"/>
        <v>960922.96951750177</v>
      </c>
    </row>
    <row r="269" spans="4:8" x14ac:dyDescent="0.25">
      <c r="D269">
        <v>263</v>
      </c>
      <c r="E269">
        <f t="shared" si="21"/>
        <v>10760.104871824266</v>
      </c>
      <c r="F269">
        <f t="shared" si="18"/>
        <v>1833.7613334958994</v>
      </c>
      <c r="G269">
        <f t="shared" si="19"/>
        <v>8926.3435383283668</v>
      </c>
      <c r="H269">
        <f t="shared" si="20"/>
        <v>951996.62597917335</v>
      </c>
    </row>
    <row r="270" spans="4:8" x14ac:dyDescent="0.25">
      <c r="D270">
        <v>264</v>
      </c>
      <c r="E270">
        <f t="shared" si="21"/>
        <v>10760.104871824266</v>
      </c>
      <c r="F270">
        <f t="shared" si="18"/>
        <v>1816.7268945769226</v>
      </c>
      <c r="G270">
        <f t="shared" si="19"/>
        <v>8943.3779772473426</v>
      </c>
      <c r="H270">
        <f t="shared" si="20"/>
        <v>943053.248001926</v>
      </c>
    </row>
    <row r="271" spans="4:8" x14ac:dyDescent="0.25">
      <c r="D271">
        <v>265</v>
      </c>
      <c r="E271">
        <f t="shared" si="21"/>
        <v>10760.104871824266</v>
      </c>
      <c r="F271">
        <f t="shared" si="18"/>
        <v>1799.6599482703421</v>
      </c>
      <c r="G271">
        <f t="shared" si="19"/>
        <v>8960.4449235539232</v>
      </c>
      <c r="H271">
        <f t="shared" si="20"/>
        <v>934092.80307837203</v>
      </c>
    </row>
    <row r="272" spans="4:8" x14ac:dyDescent="0.25">
      <c r="D272">
        <v>266</v>
      </c>
      <c r="E272">
        <f t="shared" si="21"/>
        <v>10760.104871824266</v>
      </c>
      <c r="F272">
        <f t="shared" si="18"/>
        <v>1782.5604325412266</v>
      </c>
      <c r="G272">
        <f t="shared" si="19"/>
        <v>8977.5444392830395</v>
      </c>
      <c r="H272">
        <f t="shared" si="20"/>
        <v>925115.25863908895</v>
      </c>
    </row>
    <row r="273" spans="4:8" x14ac:dyDescent="0.25">
      <c r="D273">
        <v>267</v>
      </c>
      <c r="E273">
        <f t="shared" si="21"/>
        <v>10760.104871824266</v>
      </c>
      <c r="F273">
        <f t="shared" si="18"/>
        <v>1765.4282852362614</v>
      </c>
      <c r="G273">
        <f t="shared" si="19"/>
        <v>8994.6765865880043</v>
      </c>
      <c r="H273">
        <f t="shared" si="20"/>
        <v>916120.58205250092</v>
      </c>
    </row>
    <row r="274" spans="4:8" x14ac:dyDescent="0.25">
      <c r="D274">
        <v>268</v>
      </c>
      <c r="E274">
        <f t="shared" si="21"/>
        <v>10760.104871824266</v>
      </c>
      <c r="F274">
        <f t="shared" si="18"/>
        <v>1748.2634440835227</v>
      </c>
      <c r="G274">
        <f t="shared" si="19"/>
        <v>9011.8414277407428</v>
      </c>
      <c r="H274">
        <f t="shared" si="20"/>
        <v>907108.74062476016</v>
      </c>
    </row>
    <row r="275" spans="4:8" x14ac:dyDescent="0.25">
      <c r="D275">
        <v>269</v>
      </c>
      <c r="E275">
        <f t="shared" si="21"/>
        <v>10760.104871824266</v>
      </c>
      <c r="F275">
        <f t="shared" si="18"/>
        <v>1731.0658466922507</v>
      </c>
      <c r="G275">
        <f t="shared" si="19"/>
        <v>9029.039025132015</v>
      </c>
      <c r="H275">
        <f t="shared" si="20"/>
        <v>898079.7015996282</v>
      </c>
    </row>
    <row r="276" spans="4:8" x14ac:dyDescent="0.25">
      <c r="D276">
        <v>270</v>
      </c>
      <c r="E276">
        <f t="shared" si="21"/>
        <v>10760.104871824266</v>
      </c>
      <c r="F276">
        <f t="shared" si="18"/>
        <v>1713.8354305526238</v>
      </c>
      <c r="G276">
        <f t="shared" si="19"/>
        <v>9046.269441271641</v>
      </c>
      <c r="H276">
        <f t="shared" si="20"/>
        <v>889033.43215835653</v>
      </c>
    </row>
    <row r="277" spans="4:8" x14ac:dyDescent="0.25">
      <c r="D277">
        <v>271</v>
      </c>
      <c r="E277">
        <f t="shared" si="21"/>
        <v>10760.104871824266</v>
      </c>
      <c r="F277">
        <f t="shared" si="18"/>
        <v>1696.5721330355302</v>
      </c>
      <c r="G277">
        <f t="shared" si="19"/>
        <v>9063.5327387887355</v>
      </c>
      <c r="H277">
        <f t="shared" si="20"/>
        <v>879969.89941956778</v>
      </c>
    </row>
    <row r="278" spans="4:8" x14ac:dyDescent="0.25">
      <c r="D278">
        <v>272</v>
      </c>
      <c r="E278">
        <f t="shared" si="21"/>
        <v>10760.104871824266</v>
      </c>
      <c r="F278">
        <f t="shared" si="18"/>
        <v>1679.2758913923419</v>
      </c>
      <c r="G278">
        <f t="shared" si="19"/>
        <v>9080.8289804319229</v>
      </c>
      <c r="H278">
        <f t="shared" si="20"/>
        <v>870889.07043913589</v>
      </c>
    </row>
    <row r="279" spans="4:8" x14ac:dyDescent="0.25">
      <c r="D279">
        <v>273</v>
      </c>
      <c r="E279">
        <f t="shared" si="21"/>
        <v>10760.104871824266</v>
      </c>
      <c r="F279">
        <f t="shared" si="18"/>
        <v>1661.9466427546843</v>
      </c>
      <c r="G279">
        <f t="shared" si="19"/>
        <v>9098.1582290695806</v>
      </c>
      <c r="H279">
        <f t="shared" si="20"/>
        <v>861790.91221006634</v>
      </c>
    </row>
    <row r="280" spans="4:8" x14ac:dyDescent="0.25">
      <c r="D280">
        <v>274</v>
      </c>
      <c r="E280">
        <f t="shared" si="21"/>
        <v>10760.104871824266</v>
      </c>
      <c r="F280">
        <f t="shared" si="18"/>
        <v>1644.58432413421</v>
      </c>
      <c r="G280">
        <f t="shared" si="19"/>
        <v>9115.5205476900555</v>
      </c>
      <c r="H280">
        <f t="shared" si="20"/>
        <v>852675.39166237623</v>
      </c>
    </row>
    <row r="281" spans="4:8" x14ac:dyDescent="0.25">
      <c r="D281">
        <v>275</v>
      </c>
      <c r="E281">
        <f t="shared" si="21"/>
        <v>10760.104871824266</v>
      </c>
      <c r="F281">
        <f t="shared" si="18"/>
        <v>1627.1888724223679</v>
      </c>
      <c r="G281">
        <f t="shared" si="19"/>
        <v>9132.9159994018974</v>
      </c>
      <c r="H281">
        <f t="shared" si="20"/>
        <v>843542.47566297429</v>
      </c>
    </row>
    <row r="282" spans="4:8" x14ac:dyDescent="0.25">
      <c r="D282">
        <v>276</v>
      </c>
      <c r="E282">
        <f t="shared" si="21"/>
        <v>10760.104871824266</v>
      </c>
      <c r="F282">
        <f t="shared" si="18"/>
        <v>1609.7602243901758</v>
      </c>
      <c r="G282">
        <f t="shared" si="19"/>
        <v>9150.344647434089</v>
      </c>
      <c r="H282">
        <f t="shared" si="20"/>
        <v>834392.13101554022</v>
      </c>
    </row>
    <row r="283" spans="4:8" x14ac:dyDescent="0.25">
      <c r="D283">
        <v>277</v>
      </c>
      <c r="E283">
        <f t="shared" si="21"/>
        <v>10760.104871824266</v>
      </c>
      <c r="F283">
        <f t="shared" si="18"/>
        <v>1592.2983166879892</v>
      </c>
      <c r="G283">
        <f t="shared" si="19"/>
        <v>9167.8065551362761</v>
      </c>
      <c r="H283">
        <f t="shared" si="20"/>
        <v>825224.32446040399</v>
      </c>
    </row>
    <row r="284" spans="4:8" x14ac:dyDescent="0.25">
      <c r="D284">
        <v>278</v>
      </c>
      <c r="E284">
        <f t="shared" si="21"/>
        <v>10760.104871824266</v>
      </c>
      <c r="F284">
        <f t="shared" si="18"/>
        <v>1574.803085845271</v>
      </c>
      <c r="G284">
        <f t="shared" si="19"/>
        <v>9185.3017859789943</v>
      </c>
      <c r="H284">
        <f t="shared" si="20"/>
        <v>816039.02267442504</v>
      </c>
    </row>
    <row r="285" spans="4:8" x14ac:dyDescent="0.25">
      <c r="D285">
        <v>279</v>
      </c>
      <c r="E285">
        <f t="shared" si="21"/>
        <v>10760.104871824266</v>
      </c>
      <c r="F285">
        <f t="shared" si="18"/>
        <v>1557.2744682703612</v>
      </c>
      <c r="G285">
        <f t="shared" si="19"/>
        <v>9202.830403553904</v>
      </c>
      <c r="H285">
        <f t="shared" si="20"/>
        <v>806836.19227087114</v>
      </c>
    </row>
    <row r="286" spans="4:8" x14ac:dyDescent="0.25">
      <c r="D286">
        <v>280</v>
      </c>
      <c r="E286">
        <f t="shared" si="21"/>
        <v>10760.104871824266</v>
      </c>
      <c r="F286">
        <f t="shared" si="18"/>
        <v>1539.7124002502458</v>
      </c>
      <c r="G286">
        <f t="shared" si="19"/>
        <v>9220.3924715740195</v>
      </c>
      <c r="H286">
        <f t="shared" si="20"/>
        <v>797615.79979929712</v>
      </c>
    </row>
    <row r="287" spans="4:8" x14ac:dyDescent="0.25">
      <c r="D287">
        <v>281</v>
      </c>
      <c r="E287">
        <f t="shared" si="21"/>
        <v>10760.104871824266</v>
      </c>
      <c r="F287">
        <f t="shared" si="18"/>
        <v>1522.1168179503254</v>
      </c>
      <c r="G287">
        <f t="shared" si="19"/>
        <v>9237.9880538739399</v>
      </c>
      <c r="H287">
        <f t="shared" si="20"/>
        <v>788377.81174542313</v>
      </c>
    </row>
    <row r="288" spans="4:8" x14ac:dyDescent="0.25">
      <c r="D288">
        <v>282</v>
      </c>
      <c r="E288">
        <f t="shared" si="21"/>
        <v>10760.104871824266</v>
      </c>
      <c r="F288">
        <f t="shared" si="18"/>
        <v>1504.4876574141824</v>
      </c>
      <c r="G288">
        <f t="shared" si="19"/>
        <v>9255.6172144100838</v>
      </c>
      <c r="H288">
        <f t="shared" si="20"/>
        <v>779122.19453101302</v>
      </c>
    </row>
    <row r="289" spans="4:8" x14ac:dyDescent="0.25">
      <c r="D289">
        <v>283</v>
      </c>
      <c r="E289">
        <f t="shared" si="21"/>
        <v>10760.104871824266</v>
      </c>
      <c r="F289">
        <f t="shared" si="18"/>
        <v>1486.8248545633498</v>
      </c>
      <c r="G289">
        <f t="shared" si="19"/>
        <v>9273.280017260915</v>
      </c>
      <c r="H289">
        <f t="shared" si="20"/>
        <v>769848.9145137521</v>
      </c>
    </row>
    <row r="290" spans="4:8" x14ac:dyDescent="0.25">
      <c r="D290">
        <v>284</v>
      </c>
      <c r="E290">
        <f t="shared" si="21"/>
        <v>10760.104871824266</v>
      </c>
      <c r="F290">
        <f t="shared" si="18"/>
        <v>1469.1283451970769</v>
      </c>
      <c r="G290">
        <f t="shared" si="19"/>
        <v>9290.9765266271879</v>
      </c>
      <c r="H290">
        <f t="shared" si="20"/>
        <v>760557.9379871249</v>
      </c>
    </row>
    <row r="291" spans="4:8" x14ac:dyDescent="0.25">
      <c r="D291">
        <v>285</v>
      </c>
      <c r="E291">
        <f t="shared" si="21"/>
        <v>10760.104871824266</v>
      </c>
      <c r="F291">
        <f t="shared" si="18"/>
        <v>1451.3980649920968</v>
      </c>
      <c r="G291">
        <f t="shared" si="19"/>
        <v>9308.7068068321678</v>
      </c>
      <c r="H291">
        <f t="shared" si="20"/>
        <v>751249.23118029279</v>
      </c>
    </row>
    <row r="292" spans="4:8" x14ac:dyDescent="0.25">
      <c r="D292">
        <v>286</v>
      </c>
      <c r="E292">
        <f t="shared" si="21"/>
        <v>10760.104871824266</v>
      </c>
      <c r="F292">
        <f t="shared" si="18"/>
        <v>1433.6339495023922</v>
      </c>
      <c r="G292">
        <f t="shared" si="19"/>
        <v>9326.4709223218742</v>
      </c>
      <c r="H292">
        <f t="shared" si="20"/>
        <v>741922.76025797089</v>
      </c>
    </row>
    <row r="293" spans="4:8" x14ac:dyDescent="0.25">
      <c r="D293">
        <v>287</v>
      </c>
      <c r="E293">
        <f t="shared" si="21"/>
        <v>10760.104871824266</v>
      </c>
      <c r="F293">
        <f t="shared" si="18"/>
        <v>1415.8359341589612</v>
      </c>
      <c r="G293">
        <f t="shared" si="19"/>
        <v>9344.2689376653034</v>
      </c>
      <c r="H293">
        <f t="shared" si="20"/>
        <v>732578.49132030562</v>
      </c>
    </row>
    <row r="294" spans="4:8" x14ac:dyDescent="0.25">
      <c r="D294">
        <v>288</v>
      </c>
      <c r="E294">
        <f t="shared" si="21"/>
        <v>10760.104871824266</v>
      </c>
      <c r="F294">
        <f t="shared" si="18"/>
        <v>1398.0039542695831</v>
      </c>
      <c r="G294">
        <f t="shared" si="19"/>
        <v>9362.1009175546824</v>
      </c>
      <c r="H294">
        <f t="shared" si="20"/>
        <v>723216.39040275093</v>
      </c>
    </row>
    <row r="295" spans="4:8" x14ac:dyDescent="0.25">
      <c r="D295">
        <v>289</v>
      </c>
      <c r="E295">
        <f t="shared" si="21"/>
        <v>10760.104871824266</v>
      </c>
      <c r="F295">
        <f t="shared" si="18"/>
        <v>1380.137945018583</v>
      </c>
      <c r="G295">
        <f t="shared" si="19"/>
        <v>9379.9669268056823</v>
      </c>
      <c r="H295">
        <f t="shared" si="20"/>
        <v>713836.42347594525</v>
      </c>
    </row>
    <row r="296" spans="4:8" x14ac:dyDescent="0.25">
      <c r="D296">
        <v>290</v>
      </c>
      <c r="E296">
        <f t="shared" si="21"/>
        <v>10760.104871824266</v>
      </c>
      <c r="F296">
        <f t="shared" si="18"/>
        <v>1362.2378414665957</v>
      </c>
      <c r="G296">
        <f t="shared" si="19"/>
        <v>9397.8670303576691</v>
      </c>
      <c r="H296">
        <f t="shared" si="20"/>
        <v>704438.55644558754</v>
      </c>
    </row>
    <row r="297" spans="4:8" x14ac:dyDescent="0.25">
      <c r="D297">
        <v>291</v>
      </c>
      <c r="E297">
        <f t="shared" si="21"/>
        <v>10760.104871824266</v>
      </c>
      <c r="F297">
        <f t="shared" si="18"/>
        <v>1344.3035785503296</v>
      </c>
      <c r="G297">
        <f t="shared" si="19"/>
        <v>9415.8012932739366</v>
      </c>
      <c r="H297">
        <f t="shared" si="20"/>
        <v>695022.75515231362</v>
      </c>
    </row>
    <row r="298" spans="4:8" x14ac:dyDescent="0.25">
      <c r="D298">
        <v>292</v>
      </c>
      <c r="E298">
        <f t="shared" si="21"/>
        <v>10760.104871824266</v>
      </c>
      <c r="F298">
        <f t="shared" si="18"/>
        <v>1326.3350910823317</v>
      </c>
      <c r="G298">
        <f t="shared" si="19"/>
        <v>9433.7697807419336</v>
      </c>
      <c r="H298">
        <f t="shared" si="20"/>
        <v>685588.98537157173</v>
      </c>
    </row>
    <row r="299" spans="4:8" x14ac:dyDescent="0.25">
      <c r="D299">
        <v>293</v>
      </c>
      <c r="E299">
        <f t="shared" si="21"/>
        <v>10760.104871824266</v>
      </c>
      <c r="F299">
        <f t="shared" si="18"/>
        <v>1308.3323137507493</v>
      </c>
      <c r="G299">
        <f t="shared" si="19"/>
        <v>9451.7725580735168</v>
      </c>
      <c r="H299">
        <f t="shared" si="20"/>
        <v>676137.21281349822</v>
      </c>
    </row>
    <row r="300" spans="4:8" x14ac:dyDescent="0.25">
      <c r="D300">
        <v>294</v>
      </c>
      <c r="E300">
        <f t="shared" si="21"/>
        <v>10760.104871824266</v>
      </c>
      <c r="F300">
        <f t="shared" si="18"/>
        <v>1290.2951811190924</v>
      </c>
      <c r="G300">
        <f t="shared" si="19"/>
        <v>9469.8096907051731</v>
      </c>
      <c r="H300">
        <f t="shared" si="20"/>
        <v>666667.40312279307</v>
      </c>
    </row>
    <row r="301" spans="4:8" x14ac:dyDescent="0.25">
      <c r="D301">
        <v>295</v>
      </c>
      <c r="E301">
        <f t="shared" si="21"/>
        <v>10760.104871824266</v>
      </c>
      <c r="F301">
        <f t="shared" si="18"/>
        <v>1272.2236276259966</v>
      </c>
      <c r="G301">
        <f t="shared" si="19"/>
        <v>9487.8812441982682</v>
      </c>
      <c r="H301">
        <f t="shared" si="20"/>
        <v>657179.52187859477</v>
      </c>
    </row>
    <row r="302" spans="4:8" x14ac:dyDescent="0.25">
      <c r="D302">
        <v>296</v>
      </c>
      <c r="E302">
        <f t="shared" si="21"/>
        <v>10760.104871824266</v>
      </c>
      <c r="F302">
        <f t="shared" si="18"/>
        <v>1254.1175875849851</v>
      </c>
      <c r="G302">
        <f t="shared" si="19"/>
        <v>9505.9872842392797</v>
      </c>
      <c r="H302">
        <f t="shared" si="20"/>
        <v>647673.5345943555</v>
      </c>
    </row>
    <row r="303" spans="4:8" x14ac:dyDescent="0.25">
      <c r="D303">
        <v>297</v>
      </c>
      <c r="E303">
        <f t="shared" si="21"/>
        <v>10760.104871824266</v>
      </c>
      <c r="F303">
        <f t="shared" si="18"/>
        <v>1235.9769951842284</v>
      </c>
      <c r="G303">
        <f t="shared" si="19"/>
        <v>9524.1278766400374</v>
      </c>
      <c r="H303">
        <f t="shared" si="20"/>
        <v>638149.40671771544</v>
      </c>
    </row>
    <row r="304" spans="4:8" x14ac:dyDescent="0.25">
      <c r="D304">
        <v>298</v>
      </c>
      <c r="E304">
        <f t="shared" si="21"/>
        <v>10760.104871824266</v>
      </c>
      <c r="F304">
        <f t="shared" si="18"/>
        <v>1217.801784486307</v>
      </c>
      <c r="G304">
        <f t="shared" si="19"/>
        <v>9542.3030873379575</v>
      </c>
      <c r="H304">
        <f t="shared" si="20"/>
        <v>628607.10363037745</v>
      </c>
    </row>
    <row r="305" spans="4:8" x14ac:dyDescent="0.25">
      <c r="D305">
        <v>299</v>
      </c>
      <c r="E305">
        <f t="shared" si="21"/>
        <v>10760.104871824266</v>
      </c>
      <c r="F305">
        <f t="shared" si="18"/>
        <v>1199.5918894279703</v>
      </c>
      <c r="G305">
        <f t="shared" si="19"/>
        <v>9560.5129823962961</v>
      </c>
      <c r="H305">
        <f t="shared" si="20"/>
        <v>619046.59064798115</v>
      </c>
    </row>
    <row r="306" spans="4:8" x14ac:dyDescent="0.25">
      <c r="D306">
        <v>300</v>
      </c>
      <c r="E306">
        <f t="shared" si="21"/>
        <v>10760.104871824266</v>
      </c>
      <c r="F306">
        <f t="shared" si="18"/>
        <v>1181.3472438198974</v>
      </c>
      <c r="G306">
        <f t="shared" si="19"/>
        <v>9578.7576280043686</v>
      </c>
      <c r="H306">
        <f t="shared" si="20"/>
        <v>609467.83301997674</v>
      </c>
    </row>
    <row r="307" spans="4:8" x14ac:dyDescent="0.25">
      <c r="D307">
        <v>301</v>
      </c>
      <c r="E307">
        <f t="shared" si="21"/>
        <v>10760.104871824266</v>
      </c>
      <c r="F307">
        <f t="shared" si="18"/>
        <v>1163.0677813464556</v>
      </c>
      <c r="G307">
        <f t="shared" si="19"/>
        <v>9597.0370904778101</v>
      </c>
      <c r="H307">
        <f t="shared" si="20"/>
        <v>599870.79592949897</v>
      </c>
    </row>
    <row r="308" spans="4:8" x14ac:dyDescent="0.25">
      <c r="D308">
        <v>302</v>
      </c>
      <c r="E308">
        <f t="shared" si="21"/>
        <v>10760.104871824266</v>
      </c>
      <c r="F308">
        <f t="shared" si="18"/>
        <v>1144.7534355654604</v>
      </c>
      <c r="G308">
        <f t="shared" si="19"/>
        <v>9615.3514362588048</v>
      </c>
      <c r="H308">
        <f t="shared" si="20"/>
        <v>590255.44449324021</v>
      </c>
    </row>
    <row r="309" spans="4:8" x14ac:dyDescent="0.25">
      <c r="D309">
        <v>303</v>
      </c>
      <c r="E309">
        <f t="shared" si="21"/>
        <v>10760.104871824266</v>
      </c>
      <c r="F309">
        <f t="shared" si="18"/>
        <v>1126.4041399079335</v>
      </c>
      <c r="G309">
        <f t="shared" si="19"/>
        <v>9633.7007319163313</v>
      </c>
      <c r="H309">
        <f t="shared" si="20"/>
        <v>580621.74376132386</v>
      </c>
    </row>
    <row r="310" spans="4:8" x14ac:dyDescent="0.25">
      <c r="D310">
        <v>304</v>
      </c>
      <c r="E310">
        <f t="shared" si="21"/>
        <v>10760.104871824266</v>
      </c>
      <c r="F310">
        <f t="shared" si="18"/>
        <v>1108.0198276778597</v>
      </c>
      <c r="G310">
        <f t="shared" si="19"/>
        <v>9652.0850441464063</v>
      </c>
      <c r="H310">
        <f t="shared" si="20"/>
        <v>570969.65871717746</v>
      </c>
    </row>
    <row r="311" spans="4:8" x14ac:dyDescent="0.25">
      <c r="D311">
        <v>305</v>
      </c>
      <c r="E311">
        <f t="shared" si="21"/>
        <v>10760.104871824266</v>
      </c>
      <c r="F311">
        <f t="shared" si="18"/>
        <v>1089.6004320519471</v>
      </c>
      <c r="G311">
        <f t="shared" si="19"/>
        <v>9670.5044397723177</v>
      </c>
      <c r="H311">
        <f t="shared" si="20"/>
        <v>561299.15427740512</v>
      </c>
    </row>
    <row r="312" spans="4:8" x14ac:dyDescent="0.25">
      <c r="D312">
        <v>306</v>
      </c>
      <c r="E312">
        <f t="shared" si="21"/>
        <v>10760.104871824266</v>
      </c>
      <c r="F312">
        <f t="shared" si="18"/>
        <v>1071.1458860793814</v>
      </c>
      <c r="G312">
        <f t="shared" si="19"/>
        <v>9688.9589857448846</v>
      </c>
      <c r="H312">
        <f t="shared" si="20"/>
        <v>551610.19529166026</v>
      </c>
    </row>
    <row r="313" spans="4:8" x14ac:dyDescent="0.25">
      <c r="D313">
        <v>307</v>
      </c>
      <c r="E313">
        <f t="shared" si="21"/>
        <v>10760.104871824266</v>
      </c>
      <c r="F313">
        <f t="shared" si="18"/>
        <v>1052.656122681585</v>
      </c>
      <c r="G313">
        <f t="shared" si="19"/>
        <v>9707.4487491426808</v>
      </c>
      <c r="H313">
        <f t="shared" si="20"/>
        <v>541902.74654251756</v>
      </c>
    </row>
    <row r="314" spans="4:8" x14ac:dyDescent="0.25">
      <c r="D314">
        <v>308</v>
      </c>
      <c r="E314">
        <f t="shared" si="21"/>
        <v>10760.104871824266</v>
      </c>
      <c r="F314">
        <f t="shared" si="18"/>
        <v>1034.1310746519709</v>
      </c>
      <c r="G314">
        <f t="shared" si="19"/>
        <v>9725.9737971722952</v>
      </c>
      <c r="H314">
        <f t="shared" si="20"/>
        <v>532176.77274534525</v>
      </c>
    </row>
    <row r="315" spans="4:8" x14ac:dyDescent="0.25">
      <c r="D315">
        <v>309</v>
      </c>
      <c r="E315">
        <f t="shared" si="21"/>
        <v>10760.104871824266</v>
      </c>
      <c r="F315">
        <f t="shared" si="18"/>
        <v>1015.5706746557006</v>
      </c>
      <c r="G315">
        <f t="shared" si="19"/>
        <v>9744.5341971685648</v>
      </c>
      <c r="H315">
        <f t="shared" si="20"/>
        <v>522432.23854817671</v>
      </c>
    </row>
    <row r="316" spans="4:8" x14ac:dyDescent="0.25">
      <c r="D316">
        <v>310</v>
      </c>
      <c r="E316">
        <f t="shared" si="21"/>
        <v>10760.104871824266</v>
      </c>
      <c r="F316">
        <f t="shared" si="18"/>
        <v>996.97485522943725</v>
      </c>
      <c r="G316">
        <f t="shared" si="19"/>
        <v>9763.1300165948287</v>
      </c>
      <c r="H316">
        <f t="shared" si="20"/>
        <v>512669.10853158188</v>
      </c>
    </row>
    <row r="317" spans="4:8" x14ac:dyDescent="0.25">
      <c r="D317">
        <v>311</v>
      </c>
      <c r="E317">
        <f t="shared" si="21"/>
        <v>10760.104871824266</v>
      </c>
      <c r="F317">
        <f t="shared" si="18"/>
        <v>978.34354878110207</v>
      </c>
      <c r="G317">
        <f t="shared" si="19"/>
        <v>9781.7613230431634</v>
      </c>
      <c r="H317">
        <f t="shared" si="20"/>
        <v>502887.34720853873</v>
      </c>
    </row>
    <row r="318" spans="4:8" x14ac:dyDescent="0.25">
      <c r="D318">
        <v>312</v>
      </c>
      <c r="E318">
        <f t="shared" si="21"/>
        <v>10760.104871824266</v>
      </c>
      <c r="F318">
        <f t="shared" si="18"/>
        <v>959.67668758962816</v>
      </c>
      <c r="G318">
        <f t="shared" si="19"/>
        <v>9800.4281842346372</v>
      </c>
      <c r="H318">
        <f t="shared" si="20"/>
        <v>493086.91902430408</v>
      </c>
    </row>
    <row r="319" spans="4:8" x14ac:dyDescent="0.25">
      <c r="D319">
        <v>313</v>
      </c>
      <c r="E319">
        <f t="shared" si="21"/>
        <v>10760.104871824266</v>
      </c>
      <c r="F319">
        <f t="shared" si="18"/>
        <v>940.97420380471374</v>
      </c>
      <c r="G319">
        <f t="shared" si="19"/>
        <v>9819.1306680195521</v>
      </c>
      <c r="H319">
        <f t="shared" si="20"/>
        <v>483267.78835628455</v>
      </c>
    </row>
    <row r="320" spans="4:8" x14ac:dyDescent="0.25">
      <c r="D320">
        <v>314</v>
      </c>
      <c r="E320">
        <f t="shared" si="21"/>
        <v>10760.104871824266</v>
      </c>
      <c r="F320">
        <f t="shared" si="18"/>
        <v>922.23602944657625</v>
      </c>
      <c r="G320">
        <f t="shared" si="19"/>
        <v>9837.8688423776894</v>
      </c>
      <c r="H320">
        <f t="shared" si="20"/>
        <v>473429.91951390688</v>
      </c>
    </row>
    <row r="321" spans="4:8" x14ac:dyDescent="0.25">
      <c r="D321">
        <v>315</v>
      </c>
      <c r="E321">
        <f t="shared" si="21"/>
        <v>10760.104871824266</v>
      </c>
      <c r="F321">
        <f t="shared" si="18"/>
        <v>903.46209640570567</v>
      </c>
      <c r="G321">
        <f t="shared" si="19"/>
        <v>9856.6427754185606</v>
      </c>
      <c r="H321">
        <f t="shared" si="20"/>
        <v>463573.27673848829</v>
      </c>
    </row>
    <row r="322" spans="4:8" x14ac:dyDescent="0.25">
      <c r="D322">
        <v>316</v>
      </c>
      <c r="E322">
        <f t="shared" si="21"/>
        <v>10760.104871824266</v>
      </c>
      <c r="F322">
        <f t="shared" si="18"/>
        <v>884.65233644261514</v>
      </c>
      <c r="G322">
        <f t="shared" si="19"/>
        <v>9875.4525353816498</v>
      </c>
      <c r="H322">
        <f t="shared" si="20"/>
        <v>453697.82420310663</v>
      </c>
    </row>
    <row r="323" spans="4:8" x14ac:dyDescent="0.25">
      <c r="D323">
        <v>317</v>
      </c>
      <c r="E323">
        <f t="shared" si="21"/>
        <v>10760.104871824266</v>
      </c>
      <c r="F323">
        <f t="shared" si="18"/>
        <v>865.80668118759513</v>
      </c>
      <c r="G323">
        <f t="shared" si="19"/>
        <v>9894.2981906366695</v>
      </c>
      <c r="H323">
        <f t="shared" si="20"/>
        <v>443803.52601246996</v>
      </c>
    </row>
    <row r="324" spans="4:8" x14ac:dyDescent="0.25">
      <c r="D324">
        <v>318</v>
      </c>
      <c r="E324">
        <f t="shared" si="21"/>
        <v>10760.104871824266</v>
      </c>
      <c r="F324">
        <f t="shared" si="18"/>
        <v>846.92506214046352</v>
      </c>
      <c r="G324">
        <f t="shared" si="19"/>
        <v>9913.1798096838029</v>
      </c>
      <c r="H324">
        <f t="shared" si="20"/>
        <v>433890.34620278614</v>
      </c>
    </row>
    <row r="325" spans="4:8" x14ac:dyDescent="0.25">
      <c r="D325">
        <v>319</v>
      </c>
      <c r="E325">
        <f t="shared" si="21"/>
        <v>10760.104871824266</v>
      </c>
      <c r="F325">
        <f t="shared" si="18"/>
        <v>828.00741067031686</v>
      </c>
      <c r="G325">
        <f t="shared" si="19"/>
        <v>9932.0974611539496</v>
      </c>
      <c r="H325">
        <f t="shared" si="20"/>
        <v>423958.24874163221</v>
      </c>
    </row>
    <row r="326" spans="4:8" x14ac:dyDescent="0.25">
      <c r="D326">
        <v>320</v>
      </c>
      <c r="E326">
        <f t="shared" si="21"/>
        <v>10760.104871824266</v>
      </c>
      <c r="F326">
        <f t="shared" si="18"/>
        <v>809.05365801528148</v>
      </c>
      <c r="G326">
        <f t="shared" si="19"/>
        <v>9951.0512138089834</v>
      </c>
      <c r="H326">
        <f t="shared" si="20"/>
        <v>414007.19752782321</v>
      </c>
    </row>
    <row r="327" spans="4:8" x14ac:dyDescent="0.25">
      <c r="D327">
        <v>321</v>
      </c>
      <c r="E327">
        <f t="shared" si="21"/>
        <v>10760.104871824266</v>
      </c>
      <c r="F327">
        <f t="shared" si="18"/>
        <v>790.06373528226266</v>
      </c>
      <c r="G327">
        <f t="shared" si="19"/>
        <v>9970.0411365420023</v>
      </c>
      <c r="H327">
        <f t="shared" si="20"/>
        <v>404037.15639128123</v>
      </c>
    </row>
    <row r="328" spans="4:8" x14ac:dyDescent="0.25">
      <c r="D328">
        <v>322</v>
      </c>
      <c r="E328">
        <f t="shared" si="21"/>
        <v>10760.104871824266</v>
      </c>
      <c r="F328">
        <f t="shared" ref="F328:F366" si="22">H327*0.0229/12</f>
        <v>771.03757344669509</v>
      </c>
      <c r="G328">
        <f t="shared" ref="G328:G366" si="23">E328-F328</f>
        <v>9989.0672983775712</v>
      </c>
      <c r="H328">
        <f t="shared" ref="H328:H366" si="24">H327-G328</f>
        <v>394048.08909290365</v>
      </c>
    </row>
    <row r="329" spans="4:8" x14ac:dyDescent="0.25">
      <c r="D329">
        <v>323</v>
      </c>
      <c r="E329">
        <f t="shared" ref="E329:E366" si="25">E328</f>
        <v>10760.104871824266</v>
      </c>
      <c r="F329">
        <f t="shared" si="22"/>
        <v>751.97510335229117</v>
      </c>
      <c r="G329">
        <f t="shared" si="23"/>
        <v>10008.129768471974</v>
      </c>
      <c r="H329">
        <f t="shared" si="24"/>
        <v>384039.95932443166</v>
      </c>
    </row>
    <row r="330" spans="4:8" x14ac:dyDescent="0.25">
      <c r="D330">
        <v>324</v>
      </c>
      <c r="E330">
        <f t="shared" si="25"/>
        <v>10760.104871824266</v>
      </c>
      <c r="F330">
        <f t="shared" si="22"/>
        <v>732.87625571079036</v>
      </c>
      <c r="G330">
        <f t="shared" si="23"/>
        <v>10027.228616113474</v>
      </c>
      <c r="H330">
        <f t="shared" si="24"/>
        <v>374012.73070831818</v>
      </c>
    </row>
    <row r="331" spans="4:8" x14ac:dyDescent="0.25">
      <c r="D331">
        <v>325</v>
      </c>
      <c r="E331">
        <f t="shared" si="25"/>
        <v>10760.104871824266</v>
      </c>
      <c r="F331">
        <f t="shared" si="22"/>
        <v>713.74096110170728</v>
      </c>
      <c r="G331">
        <f t="shared" si="23"/>
        <v>10046.363910722559</v>
      </c>
      <c r="H331">
        <f t="shared" si="24"/>
        <v>363966.36679759563</v>
      </c>
    </row>
    <row r="332" spans="4:8" x14ac:dyDescent="0.25">
      <c r="D332">
        <v>326</v>
      </c>
      <c r="E332">
        <f t="shared" si="25"/>
        <v>10760.104871824266</v>
      </c>
      <c r="F332">
        <f t="shared" si="22"/>
        <v>694.56914997207832</v>
      </c>
      <c r="G332">
        <f t="shared" si="23"/>
        <v>10065.535721852188</v>
      </c>
      <c r="H332">
        <f t="shared" si="24"/>
        <v>353900.83107574342</v>
      </c>
    </row>
    <row r="333" spans="4:8" x14ac:dyDescent="0.25">
      <c r="D333">
        <v>327</v>
      </c>
      <c r="E333">
        <f t="shared" si="25"/>
        <v>10760.104871824266</v>
      </c>
      <c r="F333">
        <f t="shared" si="22"/>
        <v>675.36075263621035</v>
      </c>
      <c r="G333">
        <f t="shared" si="23"/>
        <v>10084.744119188055</v>
      </c>
      <c r="H333">
        <f t="shared" si="24"/>
        <v>343816.08695655537</v>
      </c>
    </row>
    <row r="334" spans="4:8" x14ac:dyDescent="0.25">
      <c r="D334">
        <v>328</v>
      </c>
      <c r="E334">
        <f t="shared" si="25"/>
        <v>10760.104871824266</v>
      </c>
      <c r="F334">
        <f t="shared" si="22"/>
        <v>656.11569927542644</v>
      </c>
      <c r="G334">
        <f t="shared" si="23"/>
        <v>10103.98917254884</v>
      </c>
      <c r="H334">
        <f t="shared" si="24"/>
        <v>333712.09778400656</v>
      </c>
    </row>
    <row r="335" spans="4:8" x14ac:dyDescent="0.25">
      <c r="D335">
        <v>329</v>
      </c>
      <c r="E335">
        <f t="shared" si="25"/>
        <v>10760.104871824266</v>
      </c>
      <c r="F335">
        <f t="shared" si="22"/>
        <v>636.83391993781254</v>
      </c>
      <c r="G335">
        <f t="shared" si="23"/>
        <v>10123.270951886452</v>
      </c>
      <c r="H335">
        <f t="shared" si="24"/>
        <v>323588.82683212013</v>
      </c>
    </row>
    <row r="336" spans="4:8" x14ac:dyDescent="0.25">
      <c r="D336">
        <v>330</v>
      </c>
      <c r="E336">
        <f t="shared" si="25"/>
        <v>10760.104871824266</v>
      </c>
      <c r="F336">
        <f t="shared" si="22"/>
        <v>617.51534453796262</v>
      </c>
      <c r="G336">
        <f t="shared" si="23"/>
        <v>10142.589527286304</v>
      </c>
      <c r="H336">
        <f t="shared" si="24"/>
        <v>313446.23730483383</v>
      </c>
    </row>
    <row r="337" spans="4:8" x14ac:dyDescent="0.25">
      <c r="D337">
        <v>331</v>
      </c>
      <c r="E337">
        <f t="shared" si="25"/>
        <v>10760.104871824266</v>
      </c>
      <c r="F337">
        <f t="shared" si="22"/>
        <v>598.15990285672456</v>
      </c>
      <c r="G337">
        <f t="shared" si="23"/>
        <v>10161.94496896754</v>
      </c>
      <c r="H337">
        <f t="shared" si="24"/>
        <v>303284.29233586631</v>
      </c>
    </row>
    <row r="338" spans="4:8" x14ac:dyDescent="0.25">
      <c r="D338">
        <v>332</v>
      </c>
      <c r="E338">
        <f t="shared" si="25"/>
        <v>10760.104871824266</v>
      </c>
      <c r="F338">
        <f t="shared" si="22"/>
        <v>578.76752454094492</v>
      </c>
      <c r="G338">
        <f t="shared" si="23"/>
        <v>10181.337347283321</v>
      </c>
      <c r="H338">
        <f t="shared" si="24"/>
        <v>293102.95498858299</v>
      </c>
    </row>
    <row r="339" spans="4:8" x14ac:dyDescent="0.25">
      <c r="D339">
        <v>333</v>
      </c>
      <c r="E339">
        <f t="shared" si="25"/>
        <v>10760.104871824266</v>
      </c>
      <c r="F339">
        <f t="shared" si="22"/>
        <v>559.33813910321248</v>
      </c>
      <c r="G339">
        <f t="shared" si="23"/>
        <v>10200.766732721053</v>
      </c>
      <c r="H339">
        <f t="shared" si="24"/>
        <v>282902.18825586193</v>
      </c>
    </row>
    <row r="340" spans="4:8" x14ac:dyDescent="0.25">
      <c r="D340">
        <v>334</v>
      </c>
      <c r="E340">
        <f t="shared" si="25"/>
        <v>10760.104871824266</v>
      </c>
      <c r="F340">
        <f t="shared" si="22"/>
        <v>539.87167592160324</v>
      </c>
      <c r="G340">
        <f t="shared" si="23"/>
        <v>10220.233195902661</v>
      </c>
      <c r="H340">
        <f t="shared" si="24"/>
        <v>272681.95505995926</v>
      </c>
    </row>
    <row r="341" spans="4:8" x14ac:dyDescent="0.25">
      <c r="D341">
        <v>335</v>
      </c>
      <c r="E341">
        <f t="shared" si="25"/>
        <v>10760.104871824266</v>
      </c>
      <c r="F341">
        <f t="shared" si="22"/>
        <v>520.36806423942232</v>
      </c>
      <c r="G341">
        <f t="shared" si="23"/>
        <v>10239.736807584843</v>
      </c>
      <c r="H341">
        <f t="shared" si="24"/>
        <v>262442.21825237444</v>
      </c>
    </row>
    <row r="342" spans="4:8" x14ac:dyDescent="0.25">
      <c r="D342">
        <v>336</v>
      </c>
      <c r="E342">
        <f t="shared" si="25"/>
        <v>10760.104871824266</v>
      </c>
      <c r="F342">
        <f t="shared" si="22"/>
        <v>500.82723316494793</v>
      </c>
      <c r="G342">
        <f t="shared" si="23"/>
        <v>10259.277638659318</v>
      </c>
      <c r="H342">
        <f t="shared" si="24"/>
        <v>252182.94061371512</v>
      </c>
    </row>
    <row r="343" spans="4:8" x14ac:dyDescent="0.25">
      <c r="D343">
        <v>337</v>
      </c>
      <c r="E343">
        <f t="shared" si="25"/>
        <v>10760.104871824266</v>
      </c>
      <c r="F343">
        <f t="shared" si="22"/>
        <v>481.24911167117307</v>
      </c>
      <c r="G343">
        <f t="shared" si="23"/>
        <v>10278.855760153092</v>
      </c>
      <c r="H343">
        <f t="shared" si="24"/>
        <v>241904.08485356203</v>
      </c>
    </row>
    <row r="344" spans="4:8" x14ac:dyDescent="0.25">
      <c r="D344">
        <v>338</v>
      </c>
      <c r="E344">
        <f t="shared" si="25"/>
        <v>10760.104871824266</v>
      </c>
      <c r="F344">
        <f t="shared" si="22"/>
        <v>461.63362859554758</v>
      </c>
      <c r="G344">
        <f t="shared" si="23"/>
        <v>10298.471243228718</v>
      </c>
      <c r="H344">
        <f t="shared" si="24"/>
        <v>231605.61361033333</v>
      </c>
    </row>
    <row r="345" spans="4:8" x14ac:dyDescent="0.25">
      <c r="D345">
        <v>339</v>
      </c>
      <c r="E345">
        <f t="shared" si="25"/>
        <v>10760.104871824266</v>
      </c>
      <c r="F345">
        <f t="shared" si="22"/>
        <v>441.98071263971946</v>
      </c>
      <c r="G345">
        <f t="shared" si="23"/>
        <v>10318.124159184546</v>
      </c>
      <c r="H345">
        <f t="shared" si="24"/>
        <v>221287.48945114878</v>
      </c>
    </row>
    <row r="346" spans="4:8" x14ac:dyDescent="0.25">
      <c r="D346">
        <v>340</v>
      </c>
      <c r="E346">
        <f t="shared" si="25"/>
        <v>10760.104871824266</v>
      </c>
      <c r="F346">
        <f t="shared" si="22"/>
        <v>422.29029236927562</v>
      </c>
      <c r="G346">
        <f t="shared" si="23"/>
        <v>10337.814579454989</v>
      </c>
      <c r="H346">
        <f t="shared" si="24"/>
        <v>210949.6748716938</v>
      </c>
    </row>
    <row r="347" spans="4:8" x14ac:dyDescent="0.25">
      <c r="D347">
        <v>341</v>
      </c>
      <c r="E347">
        <f t="shared" si="25"/>
        <v>10760.104871824266</v>
      </c>
      <c r="F347">
        <f t="shared" si="22"/>
        <v>402.56229621348234</v>
      </c>
      <c r="G347">
        <f t="shared" si="23"/>
        <v>10357.542575610783</v>
      </c>
      <c r="H347">
        <f t="shared" si="24"/>
        <v>200592.13229608303</v>
      </c>
    </row>
    <row r="348" spans="4:8" x14ac:dyDescent="0.25">
      <c r="D348">
        <v>342</v>
      </c>
      <c r="E348">
        <f t="shared" si="25"/>
        <v>10760.104871824266</v>
      </c>
      <c r="F348">
        <f t="shared" si="22"/>
        <v>382.79665246502509</v>
      </c>
      <c r="G348">
        <f t="shared" si="23"/>
        <v>10377.30821935924</v>
      </c>
      <c r="H348">
        <f t="shared" si="24"/>
        <v>190214.8240767238</v>
      </c>
    </row>
    <row r="349" spans="4:8" x14ac:dyDescent="0.25">
      <c r="D349">
        <v>343</v>
      </c>
      <c r="E349">
        <f t="shared" si="25"/>
        <v>10760.104871824266</v>
      </c>
      <c r="F349">
        <f t="shared" si="22"/>
        <v>362.9932892797479</v>
      </c>
      <c r="G349">
        <f t="shared" si="23"/>
        <v>10397.111582544518</v>
      </c>
      <c r="H349">
        <f t="shared" si="24"/>
        <v>179817.71249417929</v>
      </c>
    </row>
    <row r="350" spans="4:8" x14ac:dyDescent="0.25">
      <c r="D350">
        <v>344</v>
      </c>
      <c r="E350">
        <f t="shared" si="25"/>
        <v>10760.104871824266</v>
      </c>
      <c r="F350">
        <f t="shared" si="22"/>
        <v>343.15213467639211</v>
      </c>
      <c r="G350">
        <f t="shared" si="23"/>
        <v>10416.952737147873</v>
      </c>
      <c r="H350">
        <f t="shared" si="24"/>
        <v>169400.75975703142</v>
      </c>
    </row>
    <row r="351" spans="4:8" x14ac:dyDescent="0.25">
      <c r="D351">
        <v>345</v>
      </c>
      <c r="E351">
        <f t="shared" si="25"/>
        <v>10760.104871824266</v>
      </c>
      <c r="F351">
        <f t="shared" si="22"/>
        <v>323.27311653633495</v>
      </c>
      <c r="G351">
        <f t="shared" si="23"/>
        <v>10436.831755287931</v>
      </c>
      <c r="H351">
        <f t="shared" si="24"/>
        <v>158963.92800174351</v>
      </c>
    </row>
    <row r="352" spans="4:8" x14ac:dyDescent="0.25">
      <c r="D352">
        <v>346</v>
      </c>
      <c r="E352">
        <f t="shared" si="25"/>
        <v>10760.104871824266</v>
      </c>
      <c r="F352">
        <f t="shared" si="22"/>
        <v>303.35616260332716</v>
      </c>
      <c r="G352">
        <f t="shared" si="23"/>
        <v>10456.748709220938</v>
      </c>
      <c r="H352">
        <f t="shared" si="24"/>
        <v>148507.17929252257</v>
      </c>
    </row>
    <row r="353" spans="4:8" x14ac:dyDescent="0.25">
      <c r="D353">
        <v>347</v>
      </c>
      <c r="E353">
        <f t="shared" si="25"/>
        <v>10760.104871824266</v>
      </c>
      <c r="F353">
        <f t="shared" si="22"/>
        <v>283.40120048323058</v>
      </c>
      <c r="G353">
        <f t="shared" si="23"/>
        <v>10476.703671341034</v>
      </c>
      <c r="H353">
        <f t="shared" si="24"/>
        <v>138030.47562118154</v>
      </c>
    </row>
    <row r="354" spans="4:8" x14ac:dyDescent="0.25">
      <c r="D354">
        <v>348</v>
      </c>
      <c r="E354">
        <f t="shared" si="25"/>
        <v>10760.104871824266</v>
      </c>
      <c r="F354">
        <f t="shared" si="22"/>
        <v>263.40815764375481</v>
      </c>
      <c r="G354">
        <f t="shared" si="23"/>
        <v>10496.696714180511</v>
      </c>
      <c r="H354">
        <f t="shared" si="24"/>
        <v>127533.77890700103</v>
      </c>
    </row>
    <row r="355" spans="4:8" x14ac:dyDescent="0.25">
      <c r="D355">
        <v>349</v>
      </c>
      <c r="E355">
        <f t="shared" si="25"/>
        <v>10760.104871824266</v>
      </c>
      <c r="F355">
        <f t="shared" si="22"/>
        <v>243.37696141419363</v>
      </c>
      <c r="G355">
        <f t="shared" si="23"/>
        <v>10516.727910410073</v>
      </c>
      <c r="H355">
        <f t="shared" si="24"/>
        <v>117017.05099659096</v>
      </c>
    </row>
    <row r="356" spans="4:8" x14ac:dyDescent="0.25">
      <c r="D356">
        <v>350</v>
      </c>
      <c r="E356">
        <f t="shared" si="25"/>
        <v>10760.104871824266</v>
      </c>
      <c r="F356">
        <f t="shared" si="22"/>
        <v>223.30753898516107</v>
      </c>
      <c r="G356">
        <f t="shared" si="23"/>
        <v>10536.797332839104</v>
      </c>
      <c r="H356">
        <f t="shared" si="24"/>
        <v>106480.25366375185</v>
      </c>
    </row>
    <row r="357" spans="4:8" x14ac:dyDescent="0.25">
      <c r="D357">
        <v>351</v>
      </c>
      <c r="E357">
        <f t="shared" si="25"/>
        <v>10760.104871824266</v>
      </c>
      <c r="F357">
        <f t="shared" si="22"/>
        <v>203.19981740832645</v>
      </c>
      <c r="G357">
        <f t="shared" si="23"/>
        <v>10556.90505441594</v>
      </c>
      <c r="H357">
        <f t="shared" si="24"/>
        <v>95923.34860933591</v>
      </c>
    </row>
    <row r="358" spans="4:8" x14ac:dyDescent="0.25">
      <c r="D358">
        <v>352</v>
      </c>
      <c r="E358">
        <f t="shared" si="25"/>
        <v>10760.104871824266</v>
      </c>
      <c r="F358">
        <f t="shared" si="22"/>
        <v>183.05372359614935</v>
      </c>
      <c r="G358">
        <f t="shared" si="23"/>
        <v>10577.051148228116</v>
      </c>
      <c r="H358">
        <f t="shared" si="24"/>
        <v>85346.297461107795</v>
      </c>
    </row>
    <row r="359" spans="4:8" x14ac:dyDescent="0.25">
      <c r="D359">
        <v>353</v>
      </c>
      <c r="E359">
        <f t="shared" si="25"/>
        <v>10760.104871824266</v>
      </c>
      <c r="F359">
        <f t="shared" si="22"/>
        <v>162.86918432161403</v>
      </c>
      <c r="G359">
        <f t="shared" si="23"/>
        <v>10597.235687502651</v>
      </c>
      <c r="H359">
        <f t="shared" si="24"/>
        <v>74749.06177360515</v>
      </c>
    </row>
    <row r="360" spans="4:8" x14ac:dyDescent="0.25">
      <c r="D360">
        <v>354</v>
      </c>
      <c r="E360">
        <f t="shared" si="25"/>
        <v>10760.104871824266</v>
      </c>
      <c r="F360">
        <f t="shared" si="22"/>
        <v>142.64612621796317</v>
      </c>
      <c r="G360">
        <f t="shared" si="23"/>
        <v>10617.458745606302</v>
      </c>
      <c r="H360">
        <f t="shared" si="24"/>
        <v>64131.603027998848</v>
      </c>
    </row>
    <row r="361" spans="4:8" x14ac:dyDescent="0.25">
      <c r="D361">
        <v>355</v>
      </c>
      <c r="E361">
        <f t="shared" si="25"/>
        <v>10760.104871824266</v>
      </c>
      <c r="F361">
        <f t="shared" si="22"/>
        <v>122.38447577843114</v>
      </c>
      <c r="G361">
        <f t="shared" si="23"/>
        <v>10637.720396045834</v>
      </c>
      <c r="H361">
        <f t="shared" si="24"/>
        <v>53493.882631953013</v>
      </c>
    </row>
    <row r="362" spans="4:8" x14ac:dyDescent="0.25">
      <c r="D362">
        <v>356</v>
      </c>
      <c r="E362">
        <f t="shared" si="25"/>
        <v>10760.104871824266</v>
      </c>
      <c r="F362">
        <f t="shared" si="22"/>
        <v>102.08415935597701</v>
      </c>
      <c r="G362">
        <f t="shared" si="23"/>
        <v>10658.020712468289</v>
      </c>
      <c r="H362">
        <f t="shared" si="24"/>
        <v>42835.861919484727</v>
      </c>
    </row>
    <row r="363" spans="4:8" x14ac:dyDescent="0.25">
      <c r="D363">
        <v>357</v>
      </c>
      <c r="E363">
        <f t="shared" si="25"/>
        <v>10760.104871824266</v>
      </c>
      <c r="F363">
        <f t="shared" si="22"/>
        <v>81.74510316301668</v>
      </c>
      <c r="G363">
        <f t="shared" si="23"/>
        <v>10678.359768661248</v>
      </c>
      <c r="H363">
        <f t="shared" si="24"/>
        <v>32157.502150823479</v>
      </c>
    </row>
    <row r="364" spans="4:8" x14ac:dyDescent="0.25">
      <c r="D364">
        <v>358</v>
      </c>
      <c r="E364">
        <f t="shared" si="25"/>
        <v>10760.104871824266</v>
      </c>
      <c r="F364">
        <f t="shared" si="22"/>
        <v>61.367233271154809</v>
      </c>
      <c r="G364">
        <f t="shared" si="23"/>
        <v>10698.737638553112</v>
      </c>
      <c r="H364">
        <f t="shared" si="24"/>
        <v>21458.764512270369</v>
      </c>
    </row>
    <row r="365" spans="4:8" x14ac:dyDescent="0.25">
      <c r="D365">
        <v>359</v>
      </c>
      <c r="E365">
        <f t="shared" si="25"/>
        <v>10760.104871824266</v>
      </c>
      <c r="F365">
        <f t="shared" si="22"/>
        <v>40.950475610915952</v>
      </c>
      <c r="G365">
        <f t="shared" si="23"/>
        <v>10719.154396213349</v>
      </c>
      <c r="H365">
        <f t="shared" si="24"/>
        <v>10739.61011605702</v>
      </c>
    </row>
    <row r="366" spans="4:8" x14ac:dyDescent="0.25">
      <c r="D366">
        <v>360</v>
      </c>
      <c r="E366">
        <f t="shared" si="25"/>
        <v>10760.104871824266</v>
      </c>
      <c r="F366">
        <f t="shared" si="22"/>
        <v>20.494755971475481</v>
      </c>
      <c r="G366">
        <f t="shared" si="23"/>
        <v>10739.610115852791</v>
      </c>
      <c r="H366" s="2">
        <f t="shared" si="24"/>
        <v>2.0422885427251458E-7</v>
      </c>
    </row>
    <row r="367" spans="4:8" x14ac:dyDescent="0.25">
      <c r="F367">
        <f>SUM(F7:F366)</f>
        <v>1073637.7538569402</v>
      </c>
    </row>
    <row r="368" spans="4:8" x14ac:dyDescent="0.25">
      <c r="F368">
        <f>D366*E366-2800000</f>
        <v>1073637.7538567358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Duchody</vt:lpstr>
      <vt:lpstr>Uvery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2021-04-14T07:15:06Z</dcterms:created>
  <dcterms:modified xsi:type="dcterms:W3CDTF">2021-04-14T14:23:05Z</dcterms:modified>
</cp:coreProperties>
</file>