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2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drawings/drawing3.xml" ContentType="application/vnd.openxmlformats-officedocument.drawing+xml"/>
  <Override PartName="/xl/embeddings/oleObject19.bin" ContentType="application/vnd.openxmlformats-officedocument.oleObject"/>
  <Override PartName="/xl/drawings/drawing4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drawings/drawing5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živatel\Desktop\apot\"/>
    </mc:Choice>
  </mc:AlternateContent>
  <xr:revisionPtr revIDLastSave="0" documentId="8_{A446FAE9-444E-4A5F-BC6B-D0A7754A7C12}" xr6:coauthVersionLast="45" xr6:coauthVersionMax="45" xr10:uidLastSave="{00000000-0000-0000-0000-000000000000}"/>
  <bookViews>
    <workbookView xWindow="-120" yWindow="-120" windowWidth="20730" windowHeight="11160" activeTab="4" xr2:uid="{E4BB4A2E-8156-4438-9351-B5CBB693E58D}"/>
  </bookViews>
  <sheets>
    <sheet name="Ex01" sheetId="1" r:id="rId1"/>
    <sheet name="Ex02" sheetId="2" r:id="rId2"/>
    <sheet name="Ex03" sheetId="3" r:id="rId3"/>
    <sheet name="Ex04" sheetId="4" r:id="rId4"/>
    <sheet name="Ex0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01" i="5" l="1"/>
  <c r="H501" i="5"/>
  <c r="G501" i="5"/>
  <c r="F501" i="5"/>
  <c r="I500" i="5"/>
  <c r="H500" i="5"/>
  <c r="G500" i="5"/>
  <c r="F500" i="5"/>
  <c r="I499" i="5"/>
  <c r="H499" i="5"/>
  <c r="G499" i="5"/>
  <c r="F499" i="5"/>
  <c r="I498" i="5"/>
  <c r="H498" i="5"/>
  <c r="G498" i="5"/>
  <c r="F498" i="5"/>
  <c r="I497" i="5"/>
  <c r="H497" i="5"/>
  <c r="G497" i="5"/>
  <c r="F497" i="5"/>
  <c r="I496" i="5"/>
  <c r="H496" i="5"/>
  <c r="G496" i="5"/>
  <c r="F496" i="5"/>
  <c r="I495" i="5"/>
  <c r="H495" i="5"/>
  <c r="G495" i="5"/>
  <c r="F495" i="5"/>
  <c r="I494" i="5"/>
  <c r="H494" i="5"/>
  <c r="G494" i="5"/>
  <c r="F494" i="5"/>
  <c r="I493" i="5"/>
  <c r="H493" i="5"/>
  <c r="G493" i="5"/>
  <c r="F493" i="5"/>
  <c r="I492" i="5"/>
  <c r="H492" i="5"/>
  <c r="G492" i="5"/>
  <c r="F492" i="5"/>
  <c r="I491" i="5"/>
  <c r="H491" i="5"/>
  <c r="G491" i="5"/>
  <c r="F491" i="5"/>
  <c r="I490" i="5"/>
  <c r="H490" i="5"/>
  <c r="G490" i="5"/>
  <c r="F490" i="5"/>
  <c r="I489" i="5"/>
  <c r="H489" i="5"/>
  <c r="G489" i="5"/>
  <c r="F489" i="5"/>
  <c r="I488" i="5"/>
  <c r="H488" i="5"/>
  <c r="G488" i="5"/>
  <c r="F488" i="5"/>
  <c r="I487" i="5"/>
  <c r="H487" i="5"/>
  <c r="G487" i="5"/>
  <c r="F487" i="5"/>
  <c r="I486" i="5"/>
  <c r="H486" i="5"/>
  <c r="G486" i="5"/>
  <c r="F486" i="5"/>
  <c r="I485" i="5"/>
  <c r="H485" i="5"/>
  <c r="G485" i="5"/>
  <c r="F485" i="5"/>
  <c r="I484" i="5"/>
  <c r="H484" i="5"/>
  <c r="G484" i="5"/>
  <c r="F484" i="5"/>
  <c r="I483" i="5"/>
  <c r="H483" i="5"/>
  <c r="G483" i="5"/>
  <c r="F483" i="5"/>
  <c r="I482" i="5"/>
  <c r="H482" i="5"/>
  <c r="G482" i="5"/>
  <c r="F482" i="5"/>
  <c r="I481" i="5"/>
  <c r="H481" i="5"/>
  <c r="G481" i="5"/>
  <c r="F481" i="5"/>
  <c r="I480" i="5"/>
  <c r="H480" i="5"/>
  <c r="G480" i="5"/>
  <c r="F480" i="5"/>
  <c r="I479" i="5"/>
  <c r="H479" i="5"/>
  <c r="G479" i="5"/>
  <c r="F479" i="5"/>
  <c r="I478" i="5"/>
  <c r="H478" i="5"/>
  <c r="G478" i="5"/>
  <c r="F478" i="5"/>
  <c r="I477" i="5"/>
  <c r="H477" i="5"/>
  <c r="G477" i="5"/>
  <c r="F477" i="5"/>
  <c r="I476" i="5"/>
  <c r="H476" i="5"/>
  <c r="G476" i="5"/>
  <c r="F476" i="5"/>
  <c r="I475" i="5"/>
  <c r="H475" i="5"/>
  <c r="G475" i="5"/>
  <c r="F475" i="5"/>
  <c r="I474" i="5"/>
  <c r="H474" i="5"/>
  <c r="G474" i="5"/>
  <c r="F474" i="5"/>
  <c r="I473" i="5"/>
  <c r="H473" i="5"/>
  <c r="G473" i="5"/>
  <c r="F473" i="5"/>
  <c r="I472" i="5"/>
  <c r="H472" i="5"/>
  <c r="G472" i="5"/>
  <c r="F472" i="5"/>
  <c r="I471" i="5"/>
  <c r="H471" i="5"/>
  <c r="G471" i="5"/>
  <c r="F471" i="5"/>
  <c r="I470" i="5"/>
  <c r="H470" i="5"/>
  <c r="G470" i="5"/>
  <c r="F470" i="5"/>
  <c r="I469" i="5"/>
  <c r="H469" i="5"/>
  <c r="G469" i="5"/>
  <c r="F469" i="5"/>
  <c r="I468" i="5"/>
  <c r="H468" i="5"/>
  <c r="G468" i="5"/>
  <c r="F468" i="5"/>
  <c r="I467" i="5"/>
  <c r="H467" i="5"/>
  <c r="G467" i="5"/>
  <c r="F467" i="5"/>
  <c r="I466" i="5"/>
  <c r="H466" i="5"/>
  <c r="G466" i="5"/>
  <c r="F466" i="5"/>
  <c r="I465" i="5"/>
  <c r="H465" i="5"/>
  <c r="G465" i="5"/>
  <c r="F465" i="5"/>
  <c r="I464" i="5"/>
  <c r="H464" i="5"/>
  <c r="G464" i="5"/>
  <c r="F464" i="5"/>
  <c r="I463" i="5"/>
  <c r="H463" i="5"/>
  <c r="G463" i="5"/>
  <c r="F463" i="5"/>
  <c r="I462" i="5"/>
  <c r="H462" i="5"/>
  <c r="G462" i="5"/>
  <c r="F462" i="5"/>
  <c r="I461" i="5"/>
  <c r="H461" i="5"/>
  <c r="G461" i="5"/>
  <c r="F461" i="5"/>
  <c r="I460" i="5"/>
  <c r="H460" i="5"/>
  <c r="G460" i="5"/>
  <c r="F460" i="5"/>
  <c r="I459" i="5"/>
  <c r="H459" i="5"/>
  <c r="G459" i="5"/>
  <c r="F459" i="5"/>
  <c r="I458" i="5"/>
  <c r="H458" i="5"/>
  <c r="G458" i="5"/>
  <c r="F458" i="5"/>
  <c r="I457" i="5"/>
  <c r="H457" i="5"/>
  <c r="G457" i="5"/>
  <c r="F457" i="5"/>
  <c r="I456" i="5"/>
  <c r="H456" i="5"/>
  <c r="G456" i="5"/>
  <c r="F456" i="5"/>
  <c r="I455" i="5"/>
  <c r="H455" i="5"/>
  <c r="G455" i="5"/>
  <c r="F455" i="5"/>
  <c r="I454" i="5"/>
  <c r="H454" i="5"/>
  <c r="G454" i="5"/>
  <c r="F454" i="5"/>
  <c r="I453" i="5"/>
  <c r="H453" i="5"/>
  <c r="G453" i="5"/>
  <c r="F453" i="5"/>
  <c r="I452" i="5"/>
  <c r="H452" i="5"/>
  <c r="G452" i="5"/>
  <c r="F452" i="5"/>
  <c r="I451" i="5"/>
  <c r="H451" i="5"/>
  <c r="G451" i="5"/>
  <c r="F451" i="5"/>
  <c r="I450" i="5"/>
  <c r="H450" i="5"/>
  <c r="G450" i="5"/>
  <c r="F450" i="5"/>
  <c r="I449" i="5"/>
  <c r="H449" i="5"/>
  <c r="G449" i="5"/>
  <c r="F449" i="5"/>
  <c r="I448" i="5"/>
  <c r="H448" i="5"/>
  <c r="G448" i="5"/>
  <c r="F448" i="5"/>
  <c r="I447" i="5"/>
  <c r="H447" i="5"/>
  <c r="G447" i="5"/>
  <c r="F447" i="5"/>
  <c r="I446" i="5"/>
  <c r="H446" i="5"/>
  <c r="G446" i="5"/>
  <c r="F446" i="5"/>
  <c r="I445" i="5"/>
  <c r="H445" i="5"/>
  <c r="G445" i="5"/>
  <c r="F445" i="5"/>
  <c r="I444" i="5"/>
  <c r="H444" i="5"/>
  <c r="G444" i="5"/>
  <c r="F444" i="5"/>
  <c r="I443" i="5"/>
  <c r="H443" i="5"/>
  <c r="G443" i="5"/>
  <c r="F443" i="5"/>
  <c r="I442" i="5"/>
  <c r="H442" i="5"/>
  <c r="G442" i="5"/>
  <c r="F442" i="5"/>
  <c r="I441" i="5"/>
  <c r="H441" i="5"/>
  <c r="G441" i="5"/>
  <c r="F441" i="5"/>
  <c r="I440" i="5"/>
  <c r="H440" i="5"/>
  <c r="G440" i="5"/>
  <c r="F440" i="5"/>
  <c r="I439" i="5"/>
  <c r="H439" i="5"/>
  <c r="G439" i="5"/>
  <c r="F439" i="5"/>
  <c r="I438" i="5"/>
  <c r="H438" i="5"/>
  <c r="G438" i="5"/>
  <c r="F438" i="5"/>
  <c r="I437" i="5"/>
  <c r="H437" i="5"/>
  <c r="G437" i="5"/>
  <c r="F437" i="5"/>
  <c r="I436" i="5"/>
  <c r="H436" i="5"/>
  <c r="G436" i="5"/>
  <c r="F436" i="5"/>
  <c r="I435" i="5"/>
  <c r="H435" i="5"/>
  <c r="G435" i="5"/>
  <c r="F435" i="5"/>
  <c r="I434" i="5"/>
  <c r="H434" i="5"/>
  <c r="G434" i="5"/>
  <c r="F434" i="5"/>
  <c r="I433" i="5"/>
  <c r="H433" i="5"/>
  <c r="G433" i="5"/>
  <c r="F433" i="5"/>
  <c r="I432" i="5"/>
  <c r="H432" i="5"/>
  <c r="G432" i="5"/>
  <c r="F432" i="5"/>
  <c r="I431" i="5"/>
  <c r="H431" i="5"/>
  <c r="G431" i="5"/>
  <c r="F431" i="5"/>
  <c r="I430" i="5"/>
  <c r="H430" i="5"/>
  <c r="G430" i="5"/>
  <c r="F430" i="5"/>
  <c r="I429" i="5"/>
  <c r="H429" i="5"/>
  <c r="G429" i="5"/>
  <c r="F429" i="5"/>
  <c r="I428" i="5"/>
  <c r="H428" i="5"/>
  <c r="G428" i="5"/>
  <c r="F428" i="5"/>
  <c r="I427" i="5"/>
  <c r="H427" i="5"/>
  <c r="G427" i="5"/>
  <c r="F427" i="5"/>
  <c r="I426" i="5"/>
  <c r="H426" i="5"/>
  <c r="G426" i="5"/>
  <c r="F426" i="5"/>
  <c r="I425" i="5"/>
  <c r="H425" i="5"/>
  <c r="G425" i="5"/>
  <c r="F425" i="5"/>
  <c r="I424" i="5"/>
  <c r="H424" i="5"/>
  <c r="G424" i="5"/>
  <c r="F424" i="5"/>
  <c r="I423" i="5"/>
  <c r="H423" i="5"/>
  <c r="G423" i="5"/>
  <c r="F423" i="5"/>
  <c r="I422" i="5"/>
  <c r="H422" i="5"/>
  <c r="G422" i="5"/>
  <c r="F422" i="5"/>
  <c r="I421" i="5"/>
  <c r="H421" i="5"/>
  <c r="G421" i="5"/>
  <c r="F421" i="5"/>
  <c r="I420" i="5"/>
  <c r="H420" i="5"/>
  <c r="G420" i="5"/>
  <c r="F420" i="5"/>
  <c r="I419" i="5"/>
  <c r="H419" i="5"/>
  <c r="G419" i="5"/>
  <c r="F419" i="5"/>
  <c r="I418" i="5"/>
  <c r="H418" i="5"/>
  <c r="G418" i="5"/>
  <c r="F418" i="5"/>
  <c r="I417" i="5"/>
  <c r="H417" i="5"/>
  <c r="G417" i="5"/>
  <c r="F417" i="5"/>
  <c r="I416" i="5"/>
  <c r="H416" i="5"/>
  <c r="G416" i="5"/>
  <c r="F416" i="5"/>
  <c r="I415" i="5"/>
  <c r="H415" i="5"/>
  <c r="G415" i="5"/>
  <c r="F415" i="5"/>
  <c r="I414" i="5"/>
  <c r="H414" i="5"/>
  <c r="G414" i="5"/>
  <c r="F414" i="5"/>
  <c r="I413" i="5"/>
  <c r="H413" i="5"/>
  <c r="G413" i="5"/>
  <c r="F413" i="5"/>
  <c r="I412" i="5"/>
  <c r="H412" i="5"/>
  <c r="G412" i="5"/>
  <c r="F412" i="5"/>
  <c r="I411" i="5"/>
  <c r="H411" i="5"/>
  <c r="G411" i="5"/>
  <c r="F411" i="5"/>
  <c r="I410" i="5"/>
  <c r="H410" i="5"/>
  <c r="G410" i="5"/>
  <c r="F410" i="5"/>
  <c r="I409" i="5"/>
  <c r="H409" i="5"/>
  <c r="G409" i="5"/>
  <c r="F409" i="5"/>
  <c r="I408" i="5"/>
  <c r="H408" i="5"/>
  <c r="G408" i="5"/>
  <c r="F408" i="5"/>
  <c r="I407" i="5"/>
  <c r="H407" i="5"/>
  <c r="G407" i="5"/>
  <c r="F407" i="5"/>
  <c r="I406" i="5"/>
  <c r="H406" i="5"/>
  <c r="G406" i="5"/>
  <c r="F406" i="5"/>
  <c r="I405" i="5"/>
  <c r="H405" i="5"/>
  <c r="G405" i="5"/>
  <c r="F405" i="5"/>
  <c r="I404" i="5"/>
  <c r="H404" i="5"/>
  <c r="G404" i="5"/>
  <c r="F404" i="5"/>
  <c r="I403" i="5"/>
  <c r="H403" i="5"/>
  <c r="G403" i="5"/>
  <c r="F403" i="5"/>
  <c r="I402" i="5"/>
  <c r="H402" i="5"/>
  <c r="G402" i="5"/>
  <c r="F402" i="5"/>
  <c r="I401" i="5"/>
  <c r="H401" i="5"/>
  <c r="G401" i="5"/>
  <c r="F401" i="5"/>
  <c r="I400" i="5"/>
  <c r="H400" i="5"/>
  <c r="G400" i="5"/>
  <c r="F400" i="5"/>
  <c r="I399" i="5"/>
  <c r="H399" i="5"/>
  <c r="G399" i="5"/>
  <c r="F399" i="5"/>
  <c r="I398" i="5"/>
  <c r="H398" i="5"/>
  <c r="G398" i="5"/>
  <c r="F398" i="5"/>
  <c r="I397" i="5"/>
  <c r="H397" i="5"/>
  <c r="G397" i="5"/>
  <c r="F397" i="5"/>
  <c r="I396" i="5"/>
  <c r="H396" i="5"/>
  <c r="G396" i="5"/>
  <c r="F396" i="5"/>
  <c r="I395" i="5"/>
  <c r="H395" i="5"/>
  <c r="G395" i="5"/>
  <c r="F395" i="5"/>
  <c r="I394" i="5"/>
  <c r="H394" i="5"/>
  <c r="G394" i="5"/>
  <c r="F394" i="5"/>
  <c r="I393" i="5"/>
  <c r="H393" i="5"/>
  <c r="G393" i="5"/>
  <c r="F393" i="5"/>
  <c r="I392" i="5"/>
  <c r="H392" i="5"/>
  <c r="G392" i="5"/>
  <c r="F392" i="5"/>
  <c r="I391" i="5"/>
  <c r="H391" i="5"/>
  <c r="G391" i="5"/>
  <c r="F391" i="5"/>
  <c r="I390" i="5"/>
  <c r="H390" i="5"/>
  <c r="G390" i="5"/>
  <c r="F390" i="5"/>
  <c r="I389" i="5"/>
  <c r="H389" i="5"/>
  <c r="G389" i="5"/>
  <c r="F389" i="5"/>
  <c r="I388" i="5"/>
  <c r="H388" i="5"/>
  <c r="G388" i="5"/>
  <c r="F388" i="5"/>
  <c r="I387" i="5"/>
  <c r="H387" i="5"/>
  <c r="G387" i="5"/>
  <c r="F387" i="5"/>
  <c r="I386" i="5"/>
  <c r="H386" i="5"/>
  <c r="G386" i="5"/>
  <c r="F386" i="5"/>
  <c r="I385" i="5"/>
  <c r="H385" i="5"/>
  <c r="G385" i="5"/>
  <c r="F385" i="5"/>
  <c r="I384" i="5"/>
  <c r="H384" i="5"/>
  <c r="G384" i="5"/>
  <c r="F384" i="5"/>
  <c r="I383" i="5"/>
  <c r="H383" i="5"/>
  <c r="G383" i="5"/>
  <c r="F383" i="5"/>
  <c r="I382" i="5"/>
  <c r="H382" i="5"/>
  <c r="G382" i="5"/>
  <c r="F382" i="5"/>
  <c r="I381" i="5"/>
  <c r="H381" i="5"/>
  <c r="G381" i="5"/>
  <c r="F381" i="5"/>
  <c r="I380" i="5"/>
  <c r="H380" i="5"/>
  <c r="G380" i="5"/>
  <c r="F380" i="5"/>
  <c r="I379" i="5"/>
  <c r="H379" i="5"/>
  <c r="G379" i="5"/>
  <c r="F379" i="5"/>
  <c r="I378" i="5"/>
  <c r="H378" i="5"/>
  <c r="G378" i="5"/>
  <c r="F378" i="5"/>
  <c r="I377" i="5"/>
  <c r="H377" i="5"/>
  <c r="G377" i="5"/>
  <c r="F377" i="5"/>
  <c r="I376" i="5"/>
  <c r="H376" i="5"/>
  <c r="G376" i="5"/>
  <c r="F376" i="5"/>
  <c r="I375" i="5"/>
  <c r="H375" i="5"/>
  <c r="G375" i="5"/>
  <c r="F375" i="5"/>
  <c r="I374" i="5"/>
  <c r="H374" i="5"/>
  <c r="G374" i="5"/>
  <c r="F374" i="5"/>
  <c r="I373" i="5"/>
  <c r="H373" i="5"/>
  <c r="G373" i="5"/>
  <c r="F373" i="5"/>
  <c r="I372" i="5"/>
  <c r="H372" i="5"/>
  <c r="G372" i="5"/>
  <c r="F372" i="5"/>
  <c r="I371" i="5"/>
  <c r="H371" i="5"/>
  <c r="G371" i="5"/>
  <c r="F371" i="5"/>
  <c r="I370" i="5"/>
  <c r="H370" i="5"/>
  <c r="G370" i="5"/>
  <c r="F370" i="5"/>
  <c r="I369" i="5"/>
  <c r="H369" i="5"/>
  <c r="G369" i="5"/>
  <c r="F369" i="5"/>
  <c r="I368" i="5"/>
  <c r="H368" i="5"/>
  <c r="G368" i="5"/>
  <c r="F368" i="5"/>
  <c r="I367" i="5"/>
  <c r="H367" i="5"/>
  <c r="G367" i="5"/>
  <c r="F367" i="5"/>
  <c r="I366" i="5"/>
  <c r="H366" i="5"/>
  <c r="G366" i="5"/>
  <c r="F366" i="5"/>
  <c r="I365" i="5"/>
  <c r="H365" i="5"/>
  <c r="G365" i="5"/>
  <c r="F365" i="5"/>
  <c r="I364" i="5"/>
  <c r="H364" i="5"/>
  <c r="G364" i="5"/>
  <c r="F364" i="5"/>
  <c r="I363" i="5"/>
  <c r="H363" i="5"/>
  <c r="G363" i="5"/>
  <c r="F363" i="5"/>
  <c r="I362" i="5"/>
  <c r="H362" i="5"/>
  <c r="G362" i="5"/>
  <c r="F362" i="5"/>
  <c r="I361" i="5"/>
  <c r="H361" i="5"/>
  <c r="G361" i="5"/>
  <c r="F361" i="5"/>
  <c r="I360" i="5"/>
  <c r="H360" i="5"/>
  <c r="G360" i="5"/>
  <c r="F360" i="5"/>
  <c r="I359" i="5"/>
  <c r="H359" i="5"/>
  <c r="G359" i="5"/>
  <c r="F359" i="5"/>
  <c r="I358" i="5"/>
  <c r="H358" i="5"/>
  <c r="G358" i="5"/>
  <c r="F358" i="5"/>
  <c r="I357" i="5"/>
  <c r="H357" i="5"/>
  <c r="G357" i="5"/>
  <c r="F357" i="5"/>
  <c r="I356" i="5"/>
  <c r="H356" i="5"/>
  <c r="G356" i="5"/>
  <c r="F356" i="5"/>
  <c r="I355" i="5"/>
  <c r="H355" i="5"/>
  <c r="G355" i="5"/>
  <c r="F355" i="5"/>
  <c r="I354" i="5"/>
  <c r="H354" i="5"/>
  <c r="G354" i="5"/>
  <c r="F354" i="5"/>
  <c r="I353" i="5"/>
  <c r="H353" i="5"/>
  <c r="G353" i="5"/>
  <c r="F353" i="5"/>
  <c r="I352" i="5"/>
  <c r="H352" i="5"/>
  <c r="G352" i="5"/>
  <c r="F352" i="5"/>
  <c r="I351" i="5"/>
  <c r="H351" i="5"/>
  <c r="G351" i="5"/>
  <c r="F351" i="5"/>
  <c r="I350" i="5"/>
  <c r="H350" i="5"/>
  <c r="G350" i="5"/>
  <c r="F350" i="5"/>
  <c r="I349" i="5"/>
  <c r="H349" i="5"/>
  <c r="G349" i="5"/>
  <c r="F349" i="5"/>
  <c r="I348" i="5"/>
  <c r="H348" i="5"/>
  <c r="G348" i="5"/>
  <c r="F348" i="5"/>
  <c r="I347" i="5"/>
  <c r="H347" i="5"/>
  <c r="G347" i="5"/>
  <c r="F347" i="5"/>
  <c r="I346" i="5"/>
  <c r="H346" i="5"/>
  <c r="G346" i="5"/>
  <c r="F346" i="5"/>
  <c r="I345" i="5"/>
  <c r="H345" i="5"/>
  <c r="G345" i="5"/>
  <c r="F345" i="5"/>
  <c r="I344" i="5"/>
  <c r="H344" i="5"/>
  <c r="G344" i="5"/>
  <c r="F344" i="5"/>
  <c r="I343" i="5"/>
  <c r="H343" i="5"/>
  <c r="G343" i="5"/>
  <c r="F343" i="5"/>
  <c r="I342" i="5"/>
  <c r="H342" i="5"/>
  <c r="G342" i="5"/>
  <c r="F342" i="5"/>
  <c r="I341" i="5"/>
  <c r="H341" i="5"/>
  <c r="G341" i="5"/>
  <c r="F341" i="5"/>
  <c r="I340" i="5"/>
  <c r="H340" i="5"/>
  <c r="G340" i="5"/>
  <c r="F340" i="5"/>
  <c r="I339" i="5"/>
  <c r="H339" i="5"/>
  <c r="G339" i="5"/>
  <c r="F339" i="5"/>
  <c r="I338" i="5"/>
  <c r="H338" i="5"/>
  <c r="G338" i="5"/>
  <c r="F338" i="5"/>
  <c r="I337" i="5"/>
  <c r="H337" i="5"/>
  <c r="G337" i="5"/>
  <c r="F337" i="5"/>
  <c r="I336" i="5"/>
  <c r="H336" i="5"/>
  <c r="G336" i="5"/>
  <c r="F336" i="5"/>
  <c r="I335" i="5"/>
  <c r="H335" i="5"/>
  <c r="G335" i="5"/>
  <c r="F335" i="5"/>
  <c r="I334" i="5"/>
  <c r="H334" i="5"/>
  <c r="G334" i="5"/>
  <c r="F334" i="5"/>
  <c r="I333" i="5"/>
  <c r="H333" i="5"/>
  <c r="G333" i="5"/>
  <c r="F333" i="5"/>
  <c r="I332" i="5"/>
  <c r="H332" i="5"/>
  <c r="G332" i="5"/>
  <c r="F332" i="5"/>
  <c r="I331" i="5"/>
  <c r="H331" i="5"/>
  <c r="G331" i="5"/>
  <c r="F331" i="5"/>
  <c r="I330" i="5"/>
  <c r="H330" i="5"/>
  <c r="G330" i="5"/>
  <c r="F330" i="5"/>
  <c r="I329" i="5"/>
  <c r="H329" i="5"/>
  <c r="G329" i="5"/>
  <c r="F329" i="5"/>
  <c r="I328" i="5"/>
  <c r="H328" i="5"/>
  <c r="G328" i="5"/>
  <c r="F328" i="5"/>
  <c r="I327" i="5"/>
  <c r="H327" i="5"/>
  <c r="G327" i="5"/>
  <c r="F327" i="5"/>
  <c r="I326" i="5"/>
  <c r="H326" i="5"/>
  <c r="G326" i="5"/>
  <c r="F326" i="5"/>
  <c r="I325" i="5"/>
  <c r="H325" i="5"/>
  <c r="G325" i="5"/>
  <c r="F325" i="5"/>
  <c r="I324" i="5"/>
  <c r="H324" i="5"/>
  <c r="G324" i="5"/>
  <c r="F324" i="5"/>
  <c r="I323" i="5"/>
  <c r="H323" i="5"/>
  <c r="G323" i="5"/>
  <c r="F323" i="5"/>
  <c r="I322" i="5"/>
  <c r="H322" i="5"/>
  <c r="G322" i="5"/>
  <c r="F322" i="5"/>
  <c r="I321" i="5"/>
  <c r="H321" i="5"/>
  <c r="G321" i="5"/>
  <c r="F321" i="5"/>
  <c r="I320" i="5"/>
  <c r="H320" i="5"/>
  <c r="G320" i="5"/>
  <c r="F320" i="5"/>
  <c r="I319" i="5"/>
  <c r="H319" i="5"/>
  <c r="G319" i="5"/>
  <c r="F319" i="5"/>
  <c r="I318" i="5"/>
  <c r="H318" i="5"/>
  <c r="G318" i="5"/>
  <c r="F318" i="5"/>
  <c r="I317" i="5"/>
  <c r="H317" i="5"/>
  <c r="G317" i="5"/>
  <c r="F317" i="5"/>
  <c r="I316" i="5"/>
  <c r="H316" i="5"/>
  <c r="G316" i="5"/>
  <c r="F316" i="5"/>
  <c r="I315" i="5"/>
  <c r="H315" i="5"/>
  <c r="G315" i="5"/>
  <c r="F315" i="5"/>
  <c r="I314" i="5"/>
  <c r="H314" i="5"/>
  <c r="G314" i="5"/>
  <c r="F314" i="5"/>
  <c r="I313" i="5"/>
  <c r="H313" i="5"/>
  <c r="G313" i="5"/>
  <c r="F313" i="5"/>
  <c r="I312" i="5"/>
  <c r="H312" i="5"/>
  <c r="G312" i="5"/>
  <c r="F312" i="5"/>
  <c r="I311" i="5"/>
  <c r="H311" i="5"/>
  <c r="G311" i="5"/>
  <c r="F311" i="5"/>
  <c r="I310" i="5"/>
  <c r="H310" i="5"/>
  <c r="G310" i="5"/>
  <c r="F310" i="5"/>
  <c r="I309" i="5"/>
  <c r="H309" i="5"/>
  <c r="G309" i="5"/>
  <c r="F309" i="5"/>
  <c r="I308" i="5"/>
  <c r="H308" i="5"/>
  <c r="G308" i="5"/>
  <c r="F308" i="5"/>
  <c r="I307" i="5"/>
  <c r="H307" i="5"/>
  <c r="G307" i="5"/>
  <c r="F307" i="5"/>
  <c r="I306" i="5"/>
  <c r="H306" i="5"/>
  <c r="G306" i="5"/>
  <c r="F306" i="5"/>
  <c r="I305" i="5"/>
  <c r="H305" i="5"/>
  <c r="G305" i="5"/>
  <c r="F305" i="5"/>
  <c r="I304" i="5"/>
  <c r="H304" i="5"/>
  <c r="G304" i="5"/>
  <c r="F304" i="5"/>
  <c r="I303" i="5"/>
  <c r="H303" i="5"/>
  <c r="G303" i="5"/>
  <c r="F303" i="5"/>
  <c r="I302" i="5"/>
  <c r="H302" i="5"/>
  <c r="G302" i="5"/>
  <c r="F302" i="5"/>
  <c r="I301" i="5"/>
  <c r="H301" i="5"/>
  <c r="G301" i="5"/>
  <c r="F301" i="5"/>
  <c r="I300" i="5"/>
  <c r="H300" i="5"/>
  <c r="G300" i="5"/>
  <c r="F300" i="5"/>
  <c r="I299" i="5"/>
  <c r="H299" i="5"/>
  <c r="G299" i="5"/>
  <c r="F299" i="5"/>
  <c r="I298" i="5"/>
  <c r="H298" i="5"/>
  <c r="G298" i="5"/>
  <c r="F298" i="5"/>
  <c r="I297" i="5"/>
  <c r="H297" i="5"/>
  <c r="G297" i="5"/>
  <c r="F297" i="5"/>
  <c r="I296" i="5"/>
  <c r="H296" i="5"/>
  <c r="G296" i="5"/>
  <c r="F296" i="5"/>
  <c r="I295" i="5"/>
  <c r="H295" i="5"/>
  <c r="G295" i="5"/>
  <c r="F295" i="5"/>
  <c r="I294" i="5"/>
  <c r="H294" i="5"/>
  <c r="G294" i="5"/>
  <c r="F294" i="5"/>
  <c r="I293" i="5"/>
  <c r="H293" i="5"/>
  <c r="G293" i="5"/>
  <c r="F293" i="5"/>
  <c r="I292" i="5"/>
  <c r="H292" i="5"/>
  <c r="G292" i="5"/>
  <c r="F292" i="5"/>
  <c r="I291" i="5"/>
  <c r="H291" i="5"/>
  <c r="G291" i="5"/>
  <c r="F291" i="5"/>
  <c r="I290" i="5"/>
  <c r="H290" i="5"/>
  <c r="G290" i="5"/>
  <c r="F290" i="5"/>
  <c r="I289" i="5"/>
  <c r="H289" i="5"/>
  <c r="G289" i="5"/>
  <c r="F289" i="5"/>
  <c r="I288" i="5"/>
  <c r="H288" i="5"/>
  <c r="G288" i="5"/>
  <c r="F288" i="5"/>
  <c r="I287" i="5"/>
  <c r="H287" i="5"/>
  <c r="G287" i="5"/>
  <c r="F287" i="5"/>
  <c r="I286" i="5"/>
  <c r="H286" i="5"/>
  <c r="G286" i="5"/>
  <c r="F286" i="5"/>
  <c r="I285" i="5"/>
  <c r="H285" i="5"/>
  <c r="G285" i="5"/>
  <c r="F285" i="5"/>
  <c r="I284" i="5"/>
  <c r="H284" i="5"/>
  <c r="G284" i="5"/>
  <c r="F284" i="5"/>
  <c r="I283" i="5"/>
  <c r="H283" i="5"/>
  <c r="G283" i="5"/>
  <c r="F283" i="5"/>
  <c r="I282" i="5"/>
  <c r="H282" i="5"/>
  <c r="G282" i="5"/>
  <c r="F282" i="5"/>
  <c r="I281" i="5"/>
  <c r="H281" i="5"/>
  <c r="G281" i="5"/>
  <c r="F281" i="5"/>
  <c r="I280" i="5"/>
  <c r="H280" i="5"/>
  <c r="G280" i="5"/>
  <c r="F280" i="5"/>
  <c r="I279" i="5"/>
  <c r="H279" i="5"/>
  <c r="G279" i="5"/>
  <c r="F279" i="5"/>
  <c r="I278" i="5"/>
  <c r="H278" i="5"/>
  <c r="G278" i="5"/>
  <c r="F278" i="5"/>
  <c r="I277" i="5"/>
  <c r="H277" i="5"/>
  <c r="G277" i="5"/>
  <c r="F277" i="5"/>
  <c r="I276" i="5"/>
  <c r="H276" i="5"/>
  <c r="G276" i="5"/>
  <c r="F276" i="5"/>
  <c r="I275" i="5"/>
  <c r="H275" i="5"/>
  <c r="G275" i="5"/>
  <c r="F275" i="5"/>
  <c r="I274" i="5"/>
  <c r="H274" i="5"/>
  <c r="G274" i="5"/>
  <c r="F274" i="5"/>
  <c r="I273" i="5"/>
  <c r="H273" i="5"/>
  <c r="G273" i="5"/>
  <c r="F273" i="5"/>
  <c r="I272" i="5"/>
  <c r="H272" i="5"/>
  <c r="G272" i="5"/>
  <c r="F272" i="5"/>
  <c r="I271" i="5"/>
  <c r="H271" i="5"/>
  <c r="G271" i="5"/>
  <c r="F271" i="5"/>
  <c r="I270" i="5"/>
  <c r="H270" i="5"/>
  <c r="G270" i="5"/>
  <c r="F270" i="5"/>
  <c r="I269" i="5"/>
  <c r="H269" i="5"/>
  <c r="G269" i="5"/>
  <c r="F269" i="5"/>
  <c r="I268" i="5"/>
  <c r="H268" i="5"/>
  <c r="G268" i="5"/>
  <c r="F268" i="5"/>
  <c r="I267" i="5"/>
  <c r="H267" i="5"/>
  <c r="G267" i="5"/>
  <c r="F267" i="5"/>
  <c r="I266" i="5"/>
  <c r="H266" i="5"/>
  <c r="G266" i="5"/>
  <c r="F266" i="5"/>
  <c r="I265" i="5"/>
  <c r="H265" i="5"/>
  <c r="G265" i="5"/>
  <c r="F265" i="5"/>
  <c r="I264" i="5"/>
  <c r="H264" i="5"/>
  <c r="G264" i="5"/>
  <c r="F264" i="5"/>
  <c r="I263" i="5"/>
  <c r="H263" i="5"/>
  <c r="G263" i="5"/>
  <c r="F263" i="5"/>
  <c r="I262" i="5"/>
  <c r="H262" i="5"/>
  <c r="G262" i="5"/>
  <c r="F262" i="5"/>
  <c r="I261" i="5"/>
  <c r="H261" i="5"/>
  <c r="G261" i="5"/>
  <c r="F261" i="5"/>
  <c r="I260" i="5"/>
  <c r="H260" i="5"/>
  <c r="G260" i="5"/>
  <c r="F260" i="5"/>
  <c r="I259" i="5"/>
  <c r="H259" i="5"/>
  <c r="G259" i="5"/>
  <c r="F259" i="5"/>
  <c r="I258" i="5"/>
  <c r="H258" i="5"/>
  <c r="G258" i="5"/>
  <c r="F258" i="5"/>
  <c r="I257" i="5"/>
  <c r="H257" i="5"/>
  <c r="G257" i="5"/>
  <c r="F257" i="5"/>
  <c r="I256" i="5"/>
  <c r="H256" i="5"/>
  <c r="G256" i="5"/>
  <c r="F256" i="5"/>
  <c r="I255" i="5"/>
  <c r="H255" i="5"/>
  <c r="G255" i="5"/>
  <c r="F255" i="5"/>
  <c r="I254" i="5"/>
  <c r="H254" i="5"/>
  <c r="G254" i="5"/>
  <c r="F254" i="5"/>
  <c r="I253" i="5"/>
  <c r="H253" i="5"/>
  <c r="G253" i="5"/>
  <c r="F253" i="5"/>
  <c r="I252" i="5"/>
  <c r="H252" i="5"/>
  <c r="G252" i="5"/>
  <c r="F252" i="5"/>
  <c r="I251" i="5"/>
  <c r="H251" i="5"/>
  <c r="G251" i="5"/>
  <c r="F251" i="5"/>
  <c r="I250" i="5"/>
  <c r="H250" i="5"/>
  <c r="G250" i="5"/>
  <c r="F250" i="5"/>
  <c r="I249" i="5"/>
  <c r="H249" i="5"/>
  <c r="G249" i="5"/>
  <c r="F249" i="5"/>
  <c r="I248" i="5"/>
  <c r="H248" i="5"/>
  <c r="G248" i="5"/>
  <c r="F248" i="5"/>
  <c r="I247" i="5"/>
  <c r="H247" i="5"/>
  <c r="G247" i="5"/>
  <c r="F247" i="5"/>
  <c r="I246" i="5"/>
  <c r="H246" i="5"/>
  <c r="G246" i="5"/>
  <c r="F246" i="5"/>
  <c r="I245" i="5"/>
  <c r="H245" i="5"/>
  <c r="G245" i="5"/>
  <c r="F245" i="5"/>
  <c r="I244" i="5"/>
  <c r="H244" i="5"/>
  <c r="G244" i="5"/>
  <c r="F244" i="5"/>
  <c r="I243" i="5"/>
  <c r="H243" i="5"/>
  <c r="G243" i="5"/>
  <c r="F243" i="5"/>
  <c r="I242" i="5"/>
  <c r="H242" i="5"/>
  <c r="G242" i="5"/>
  <c r="F242" i="5"/>
  <c r="I241" i="5"/>
  <c r="H241" i="5"/>
  <c r="G241" i="5"/>
  <c r="F241" i="5"/>
  <c r="I240" i="5"/>
  <c r="H240" i="5"/>
  <c r="G240" i="5"/>
  <c r="F240" i="5"/>
  <c r="I239" i="5"/>
  <c r="H239" i="5"/>
  <c r="G239" i="5"/>
  <c r="F239" i="5"/>
  <c r="I238" i="5"/>
  <c r="H238" i="5"/>
  <c r="G238" i="5"/>
  <c r="F238" i="5"/>
  <c r="I237" i="5"/>
  <c r="H237" i="5"/>
  <c r="G237" i="5"/>
  <c r="F237" i="5"/>
  <c r="I236" i="5"/>
  <c r="H236" i="5"/>
  <c r="G236" i="5"/>
  <c r="F236" i="5"/>
  <c r="I235" i="5"/>
  <c r="H235" i="5"/>
  <c r="G235" i="5"/>
  <c r="F235" i="5"/>
  <c r="I234" i="5"/>
  <c r="H234" i="5"/>
  <c r="G234" i="5"/>
  <c r="F234" i="5"/>
  <c r="I233" i="5"/>
  <c r="H233" i="5"/>
  <c r="G233" i="5"/>
  <c r="F233" i="5"/>
  <c r="I232" i="5"/>
  <c r="H232" i="5"/>
  <c r="G232" i="5"/>
  <c r="F232" i="5"/>
  <c r="I231" i="5"/>
  <c r="H231" i="5"/>
  <c r="G231" i="5"/>
  <c r="F231" i="5"/>
  <c r="I230" i="5"/>
  <c r="H230" i="5"/>
  <c r="G230" i="5"/>
  <c r="F230" i="5"/>
  <c r="I229" i="5"/>
  <c r="H229" i="5"/>
  <c r="G229" i="5"/>
  <c r="F229" i="5"/>
  <c r="I228" i="5"/>
  <c r="H228" i="5"/>
  <c r="G228" i="5"/>
  <c r="F228" i="5"/>
  <c r="I227" i="5"/>
  <c r="H227" i="5"/>
  <c r="G227" i="5"/>
  <c r="F227" i="5"/>
  <c r="I226" i="5"/>
  <c r="H226" i="5"/>
  <c r="G226" i="5"/>
  <c r="F226" i="5"/>
  <c r="I225" i="5"/>
  <c r="H225" i="5"/>
  <c r="G225" i="5"/>
  <c r="F225" i="5"/>
  <c r="I224" i="5"/>
  <c r="H224" i="5"/>
  <c r="G224" i="5"/>
  <c r="F224" i="5"/>
  <c r="I223" i="5"/>
  <c r="H223" i="5"/>
  <c r="G223" i="5"/>
  <c r="F223" i="5"/>
  <c r="I222" i="5"/>
  <c r="H222" i="5"/>
  <c r="G222" i="5"/>
  <c r="F222" i="5"/>
  <c r="I221" i="5"/>
  <c r="H221" i="5"/>
  <c r="G221" i="5"/>
  <c r="F221" i="5"/>
  <c r="I220" i="5"/>
  <c r="H220" i="5"/>
  <c r="G220" i="5"/>
  <c r="F220" i="5"/>
  <c r="I219" i="5"/>
  <c r="H219" i="5"/>
  <c r="G219" i="5"/>
  <c r="F219" i="5"/>
  <c r="I218" i="5"/>
  <c r="H218" i="5"/>
  <c r="G218" i="5"/>
  <c r="F218" i="5"/>
  <c r="I217" i="5"/>
  <c r="H217" i="5"/>
  <c r="G217" i="5"/>
  <c r="F217" i="5"/>
  <c r="I216" i="5"/>
  <c r="H216" i="5"/>
  <c r="G216" i="5"/>
  <c r="F216" i="5"/>
  <c r="I215" i="5"/>
  <c r="H215" i="5"/>
  <c r="G215" i="5"/>
  <c r="F215" i="5"/>
  <c r="I214" i="5"/>
  <c r="H214" i="5"/>
  <c r="G214" i="5"/>
  <c r="F214" i="5"/>
  <c r="I213" i="5"/>
  <c r="H213" i="5"/>
  <c r="G213" i="5"/>
  <c r="F213" i="5"/>
  <c r="I212" i="5"/>
  <c r="H212" i="5"/>
  <c r="G212" i="5"/>
  <c r="F212" i="5"/>
  <c r="I211" i="5"/>
  <c r="H211" i="5"/>
  <c r="G211" i="5"/>
  <c r="F211" i="5"/>
  <c r="I210" i="5"/>
  <c r="H210" i="5"/>
  <c r="G210" i="5"/>
  <c r="F210" i="5"/>
  <c r="I209" i="5"/>
  <c r="H209" i="5"/>
  <c r="G209" i="5"/>
  <c r="F209" i="5"/>
  <c r="I208" i="5"/>
  <c r="H208" i="5"/>
  <c r="G208" i="5"/>
  <c r="F208" i="5"/>
  <c r="I207" i="5"/>
  <c r="H207" i="5"/>
  <c r="G207" i="5"/>
  <c r="F207" i="5"/>
  <c r="I206" i="5"/>
  <c r="H206" i="5"/>
  <c r="G206" i="5"/>
  <c r="F206" i="5"/>
  <c r="I205" i="5"/>
  <c r="H205" i="5"/>
  <c r="G205" i="5"/>
  <c r="F205" i="5"/>
  <c r="I204" i="5"/>
  <c r="H204" i="5"/>
  <c r="G204" i="5"/>
  <c r="F204" i="5"/>
  <c r="I203" i="5"/>
  <c r="H203" i="5"/>
  <c r="G203" i="5"/>
  <c r="F203" i="5"/>
  <c r="I202" i="5"/>
  <c r="H202" i="5"/>
  <c r="G202" i="5"/>
  <c r="F202" i="5"/>
  <c r="I201" i="5"/>
  <c r="H201" i="5"/>
  <c r="G201" i="5"/>
  <c r="F201" i="5"/>
  <c r="I200" i="5"/>
  <c r="H200" i="5"/>
  <c r="G200" i="5"/>
  <c r="F200" i="5"/>
  <c r="I199" i="5"/>
  <c r="H199" i="5"/>
  <c r="G199" i="5"/>
  <c r="F199" i="5"/>
  <c r="I198" i="5"/>
  <c r="H198" i="5"/>
  <c r="G198" i="5"/>
  <c r="F198" i="5"/>
  <c r="I197" i="5"/>
  <c r="H197" i="5"/>
  <c r="G197" i="5"/>
  <c r="F197" i="5"/>
  <c r="I196" i="5"/>
  <c r="H196" i="5"/>
  <c r="G196" i="5"/>
  <c r="F196" i="5"/>
  <c r="I195" i="5"/>
  <c r="H195" i="5"/>
  <c r="G195" i="5"/>
  <c r="F195" i="5"/>
  <c r="I194" i="5"/>
  <c r="H194" i="5"/>
  <c r="G194" i="5"/>
  <c r="F194" i="5"/>
  <c r="I193" i="5"/>
  <c r="H193" i="5"/>
  <c r="G193" i="5"/>
  <c r="F193" i="5"/>
  <c r="I192" i="5"/>
  <c r="H192" i="5"/>
  <c r="G192" i="5"/>
  <c r="F192" i="5"/>
  <c r="I191" i="5"/>
  <c r="H191" i="5"/>
  <c r="G191" i="5"/>
  <c r="F191" i="5"/>
  <c r="I190" i="5"/>
  <c r="H190" i="5"/>
  <c r="G190" i="5"/>
  <c r="F190" i="5"/>
  <c r="I189" i="5"/>
  <c r="H189" i="5"/>
  <c r="G189" i="5"/>
  <c r="F189" i="5"/>
  <c r="I188" i="5"/>
  <c r="H188" i="5"/>
  <c r="G188" i="5"/>
  <c r="F188" i="5"/>
  <c r="I187" i="5"/>
  <c r="H187" i="5"/>
  <c r="G187" i="5"/>
  <c r="F187" i="5"/>
  <c r="I186" i="5"/>
  <c r="H186" i="5"/>
  <c r="G186" i="5"/>
  <c r="F186" i="5"/>
  <c r="I185" i="5"/>
  <c r="H185" i="5"/>
  <c r="G185" i="5"/>
  <c r="F185" i="5"/>
  <c r="I184" i="5"/>
  <c r="H184" i="5"/>
  <c r="G184" i="5"/>
  <c r="F184" i="5"/>
  <c r="I183" i="5"/>
  <c r="H183" i="5"/>
  <c r="G183" i="5"/>
  <c r="F183" i="5"/>
  <c r="I182" i="5"/>
  <c r="H182" i="5"/>
  <c r="G182" i="5"/>
  <c r="F182" i="5"/>
  <c r="I181" i="5"/>
  <c r="H181" i="5"/>
  <c r="G181" i="5"/>
  <c r="F181" i="5"/>
  <c r="I180" i="5"/>
  <c r="H180" i="5"/>
  <c r="G180" i="5"/>
  <c r="F180" i="5"/>
  <c r="I179" i="5"/>
  <c r="H179" i="5"/>
  <c r="G179" i="5"/>
  <c r="F179" i="5"/>
  <c r="I178" i="5"/>
  <c r="H178" i="5"/>
  <c r="G178" i="5"/>
  <c r="F178" i="5"/>
  <c r="I177" i="5"/>
  <c r="H177" i="5"/>
  <c r="G177" i="5"/>
  <c r="F177" i="5"/>
  <c r="I176" i="5"/>
  <c r="H176" i="5"/>
  <c r="G176" i="5"/>
  <c r="F176" i="5"/>
  <c r="I175" i="5"/>
  <c r="H175" i="5"/>
  <c r="G175" i="5"/>
  <c r="F175" i="5"/>
  <c r="I174" i="5"/>
  <c r="H174" i="5"/>
  <c r="G174" i="5"/>
  <c r="F174" i="5"/>
  <c r="I173" i="5"/>
  <c r="H173" i="5"/>
  <c r="G173" i="5"/>
  <c r="F173" i="5"/>
  <c r="I172" i="5"/>
  <c r="H172" i="5"/>
  <c r="G172" i="5"/>
  <c r="F172" i="5"/>
  <c r="I171" i="5"/>
  <c r="H171" i="5"/>
  <c r="G171" i="5"/>
  <c r="F171" i="5"/>
  <c r="I170" i="5"/>
  <c r="H170" i="5"/>
  <c r="G170" i="5"/>
  <c r="F170" i="5"/>
  <c r="I169" i="5"/>
  <c r="H169" i="5"/>
  <c r="G169" i="5"/>
  <c r="F169" i="5"/>
  <c r="I168" i="5"/>
  <c r="H168" i="5"/>
  <c r="G168" i="5"/>
  <c r="F168" i="5"/>
  <c r="I167" i="5"/>
  <c r="H167" i="5"/>
  <c r="G167" i="5"/>
  <c r="F167" i="5"/>
  <c r="I166" i="5"/>
  <c r="H166" i="5"/>
  <c r="G166" i="5"/>
  <c r="F166" i="5"/>
  <c r="I165" i="5"/>
  <c r="H165" i="5"/>
  <c r="G165" i="5"/>
  <c r="F165" i="5"/>
  <c r="I164" i="5"/>
  <c r="H164" i="5"/>
  <c r="G164" i="5"/>
  <c r="F164" i="5"/>
  <c r="I163" i="5"/>
  <c r="H163" i="5"/>
  <c r="G163" i="5"/>
  <c r="F163" i="5"/>
  <c r="I162" i="5"/>
  <c r="H162" i="5"/>
  <c r="G162" i="5"/>
  <c r="F162" i="5"/>
  <c r="I161" i="5"/>
  <c r="H161" i="5"/>
  <c r="G161" i="5"/>
  <c r="F161" i="5"/>
  <c r="I160" i="5"/>
  <c r="H160" i="5"/>
  <c r="G160" i="5"/>
  <c r="F160" i="5"/>
  <c r="I159" i="5"/>
  <c r="H159" i="5"/>
  <c r="G159" i="5"/>
  <c r="F159" i="5"/>
  <c r="I158" i="5"/>
  <c r="H158" i="5"/>
  <c r="G158" i="5"/>
  <c r="F158" i="5"/>
  <c r="I157" i="5"/>
  <c r="H157" i="5"/>
  <c r="G157" i="5"/>
  <c r="F157" i="5"/>
  <c r="I156" i="5"/>
  <c r="H156" i="5"/>
  <c r="G156" i="5"/>
  <c r="F156" i="5"/>
  <c r="I155" i="5"/>
  <c r="H155" i="5"/>
  <c r="G155" i="5"/>
  <c r="F155" i="5"/>
  <c r="I154" i="5"/>
  <c r="H154" i="5"/>
  <c r="G154" i="5"/>
  <c r="F154" i="5"/>
  <c r="I153" i="5"/>
  <c r="H153" i="5"/>
  <c r="G153" i="5"/>
  <c r="F153" i="5"/>
  <c r="I152" i="5"/>
  <c r="H152" i="5"/>
  <c r="G152" i="5"/>
  <c r="F152" i="5"/>
  <c r="I151" i="5"/>
  <c r="H151" i="5"/>
  <c r="G151" i="5"/>
  <c r="F151" i="5"/>
  <c r="I150" i="5"/>
  <c r="H150" i="5"/>
  <c r="G150" i="5"/>
  <c r="F150" i="5"/>
  <c r="I149" i="5"/>
  <c r="H149" i="5"/>
  <c r="G149" i="5"/>
  <c r="F149" i="5"/>
  <c r="I148" i="5"/>
  <c r="H148" i="5"/>
  <c r="G148" i="5"/>
  <c r="F148" i="5"/>
  <c r="I147" i="5"/>
  <c r="H147" i="5"/>
  <c r="G147" i="5"/>
  <c r="F147" i="5"/>
  <c r="I146" i="5"/>
  <c r="H146" i="5"/>
  <c r="G146" i="5"/>
  <c r="F146" i="5"/>
  <c r="I145" i="5"/>
  <c r="H145" i="5"/>
  <c r="G145" i="5"/>
  <c r="F145" i="5"/>
  <c r="I144" i="5"/>
  <c r="H144" i="5"/>
  <c r="G144" i="5"/>
  <c r="F144" i="5"/>
  <c r="I143" i="5"/>
  <c r="H143" i="5"/>
  <c r="G143" i="5"/>
  <c r="F143" i="5"/>
  <c r="I142" i="5"/>
  <c r="H142" i="5"/>
  <c r="G142" i="5"/>
  <c r="F142" i="5"/>
  <c r="I141" i="5"/>
  <c r="H141" i="5"/>
  <c r="G141" i="5"/>
  <c r="F141" i="5"/>
  <c r="I140" i="5"/>
  <c r="H140" i="5"/>
  <c r="G140" i="5"/>
  <c r="F140" i="5"/>
  <c r="I139" i="5"/>
  <c r="H139" i="5"/>
  <c r="G139" i="5"/>
  <c r="F139" i="5"/>
  <c r="I138" i="5"/>
  <c r="H138" i="5"/>
  <c r="G138" i="5"/>
  <c r="F138" i="5"/>
  <c r="I137" i="5"/>
  <c r="H137" i="5"/>
  <c r="G137" i="5"/>
  <c r="F137" i="5"/>
  <c r="I136" i="5"/>
  <c r="H136" i="5"/>
  <c r="G136" i="5"/>
  <c r="F136" i="5"/>
  <c r="I135" i="5"/>
  <c r="H135" i="5"/>
  <c r="G135" i="5"/>
  <c r="F135" i="5"/>
  <c r="I134" i="5"/>
  <c r="H134" i="5"/>
  <c r="G134" i="5"/>
  <c r="F134" i="5"/>
  <c r="I133" i="5"/>
  <c r="H133" i="5"/>
  <c r="G133" i="5"/>
  <c r="F133" i="5"/>
  <c r="I132" i="5"/>
  <c r="H132" i="5"/>
  <c r="G132" i="5"/>
  <c r="F132" i="5"/>
  <c r="I131" i="5"/>
  <c r="H131" i="5"/>
  <c r="G131" i="5"/>
  <c r="F131" i="5"/>
  <c r="I130" i="5"/>
  <c r="H130" i="5"/>
  <c r="G130" i="5"/>
  <c r="F130" i="5"/>
  <c r="I129" i="5"/>
  <c r="H129" i="5"/>
  <c r="G129" i="5"/>
  <c r="F129" i="5"/>
  <c r="I128" i="5"/>
  <c r="H128" i="5"/>
  <c r="G128" i="5"/>
  <c r="F128" i="5"/>
  <c r="I127" i="5"/>
  <c r="H127" i="5"/>
  <c r="G127" i="5"/>
  <c r="F127" i="5"/>
  <c r="I126" i="5"/>
  <c r="H126" i="5"/>
  <c r="G126" i="5"/>
  <c r="F126" i="5"/>
  <c r="I125" i="5"/>
  <c r="H125" i="5"/>
  <c r="G125" i="5"/>
  <c r="F125" i="5"/>
  <c r="I124" i="5"/>
  <c r="H124" i="5"/>
  <c r="G124" i="5"/>
  <c r="F124" i="5"/>
  <c r="I123" i="5"/>
  <c r="H123" i="5"/>
  <c r="G123" i="5"/>
  <c r="F123" i="5"/>
  <c r="I122" i="5"/>
  <c r="H122" i="5"/>
  <c r="G122" i="5"/>
  <c r="F122" i="5"/>
  <c r="I121" i="5"/>
  <c r="H121" i="5"/>
  <c r="G121" i="5"/>
  <c r="F121" i="5"/>
  <c r="I120" i="5"/>
  <c r="H120" i="5"/>
  <c r="G120" i="5"/>
  <c r="F120" i="5"/>
  <c r="I119" i="5"/>
  <c r="H119" i="5"/>
  <c r="G119" i="5"/>
  <c r="F119" i="5"/>
  <c r="I118" i="5"/>
  <c r="H118" i="5"/>
  <c r="G118" i="5"/>
  <c r="F118" i="5"/>
  <c r="I117" i="5"/>
  <c r="H117" i="5"/>
  <c r="G117" i="5"/>
  <c r="F117" i="5"/>
  <c r="I116" i="5"/>
  <c r="H116" i="5"/>
  <c r="G116" i="5"/>
  <c r="F116" i="5"/>
  <c r="I115" i="5"/>
  <c r="H115" i="5"/>
  <c r="G115" i="5"/>
  <c r="F115" i="5"/>
  <c r="I114" i="5"/>
  <c r="H114" i="5"/>
  <c r="G114" i="5"/>
  <c r="F114" i="5"/>
  <c r="I113" i="5"/>
  <c r="H113" i="5"/>
  <c r="G113" i="5"/>
  <c r="F113" i="5"/>
  <c r="I112" i="5"/>
  <c r="H112" i="5"/>
  <c r="G112" i="5"/>
  <c r="F112" i="5"/>
  <c r="I111" i="5"/>
  <c r="H111" i="5"/>
  <c r="G111" i="5"/>
  <c r="F111" i="5"/>
  <c r="I110" i="5"/>
  <c r="H110" i="5"/>
  <c r="G110" i="5"/>
  <c r="F110" i="5"/>
  <c r="I109" i="5"/>
  <c r="H109" i="5"/>
  <c r="G109" i="5"/>
  <c r="F109" i="5"/>
  <c r="I108" i="5"/>
  <c r="H108" i="5"/>
  <c r="G108" i="5"/>
  <c r="F108" i="5"/>
  <c r="I107" i="5"/>
  <c r="H107" i="5"/>
  <c r="G107" i="5"/>
  <c r="F107" i="5"/>
  <c r="I106" i="5"/>
  <c r="H106" i="5"/>
  <c r="G106" i="5"/>
  <c r="F106" i="5"/>
  <c r="I105" i="5"/>
  <c r="H105" i="5"/>
  <c r="G105" i="5"/>
  <c r="F105" i="5"/>
  <c r="I104" i="5"/>
  <c r="H104" i="5"/>
  <c r="G104" i="5"/>
  <c r="F104" i="5"/>
  <c r="I103" i="5"/>
  <c r="H103" i="5"/>
  <c r="G103" i="5"/>
  <c r="F103" i="5"/>
  <c r="I102" i="5"/>
  <c r="H102" i="5"/>
  <c r="G102" i="5"/>
  <c r="F102" i="5"/>
  <c r="I101" i="5"/>
  <c r="H101" i="5"/>
  <c r="G101" i="5"/>
  <c r="F101" i="5"/>
  <c r="I100" i="5"/>
  <c r="H100" i="5"/>
  <c r="G100" i="5"/>
  <c r="F100" i="5"/>
  <c r="I99" i="5"/>
  <c r="H99" i="5"/>
  <c r="G99" i="5"/>
  <c r="F99" i="5"/>
  <c r="I98" i="5"/>
  <c r="H98" i="5"/>
  <c r="G98" i="5"/>
  <c r="F98" i="5"/>
  <c r="I97" i="5"/>
  <c r="H97" i="5"/>
  <c r="G97" i="5"/>
  <c r="F97" i="5"/>
  <c r="I96" i="5"/>
  <c r="H96" i="5"/>
  <c r="G96" i="5"/>
  <c r="F96" i="5"/>
  <c r="I95" i="5"/>
  <c r="H95" i="5"/>
  <c r="G95" i="5"/>
  <c r="F95" i="5"/>
  <c r="I94" i="5"/>
  <c r="H94" i="5"/>
  <c r="G94" i="5"/>
  <c r="F94" i="5"/>
  <c r="I93" i="5"/>
  <c r="H93" i="5"/>
  <c r="G93" i="5"/>
  <c r="F93" i="5"/>
  <c r="I92" i="5"/>
  <c r="H92" i="5"/>
  <c r="G92" i="5"/>
  <c r="F92" i="5"/>
  <c r="I91" i="5"/>
  <c r="H91" i="5"/>
  <c r="G91" i="5"/>
  <c r="F91" i="5"/>
  <c r="I90" i="5"/>
  <c r="H90" i="5"/>
  <c r="G90" i="5"/>
  <c r="F90" i="5"/>
  <c r="I89" i="5"/>
  <c r="H89" i="5"/>
  <c r="G89" i="5"/>
  <c r="F89" i="5"/>
  <c r="I88" i="5"/>
  <c r="H88" i="5"/>
  <c r="G88" i="5"/>
  <c r="F88" i="5"/>
  <c r="I87" i="5"/>
  <c r="H87" i="5"/>
  <c r="G87" i="5"/>
  <c r="F87" i="5"/>
  <c r="I86" i="5"/>
  <c r="H86" i="5"/>
  <c r="G86" i="5"/>
  <c r="F86" i="5"/>
  <c r="I85" i="5"/>
  <c r="H85" i="5"/>
  <c r="G85" i="5"/>
  <c r="F85" i="5"/>
  <c r="I84" i="5"/>
  <c r="H84" i="5"/>
  <c r="G84" i="5"/>
  <c r="F84" i="5"/>
  <c r="I83" i="5"/>
  <c r="H83" i="5"/>
  <c r="G83" i="5"/>
  <c r="F83" i="5"/>
  <c r="I82" i="5"/>
  <c r="H82" i="5"/>
  <c r="G82" i="5"/>
  <c r="F82" i="5"/>
  <c r="I81" i="5"/>
  <c r="H81" i="5"/>
  <c r="G81" i="5"/>
  <c r="F81" i="5"/>
  <c r="I80" i="5"/>
  <c r="H80" i="5"/>
  <c r="G80" i="5"/>
  <c r="F80" i="5"/>
  <c r="I79" i="5"/>
  <c r="H79" i="5"/>
  <c r="G79" i="5"/>
  <c r="F79" i="5"/>
  <c r="I78" i="5"/>
  <c r="H78" i="5"/>
  <c r="G78" i="5"/>
  <c r="F78" i="5"/>
  <c r="I77" i="5"/>
  <c r="H77" i="5"/>
  <c r="G77" i="5"/>
  <c r="F77" i="5"/>
  <c r="I76" i="5"/>
  <c r="H76" i="5"/>
  <c r="G76" i="5"/>
  <c r="F76" i="5"/>
  <c r="I75" i="5"/>
  <c r="H75" i="5"/>
  <c r="G75" i="5"/>
  <c r="F75" i="5"/>
  <c r="I74" i="5"/>
  <c r="H74" i="5"/>
  <c r="G74" i="5"/>
  <c r="F74" i="5"/>
  <c r="I73" i="5"/>
  <c r="H73" i="5"/>
  <c r="G73" i="5"/>
  <c r="F73" i="5"/>
  <c r="I72" i="5"/>
  <c r="H72" i="5"/>
  <c r="G72" i="5"/>
  <c r="F72" i="5"/>
  <c r="I71" i="5"/>
  <c r="H71" i="5"/>
  <c r="G71" i="5"/>
  <c r="F71" i="5"/>
  <c r="I70" i="5"/>
  <c r="H70" i="5"/>
  <c r="G70" i="5"/>
  <c r="F70" i="5"/>
  <c r="I69" i="5"/>
  <c r="H69" i="5"/>
  <c r="G69" i="5"/>
  <c r="F69" i="5"/>
  <c r="I68" i="5"/>
  <c r="H68" i="5"/>
  <c r="G68" i="5"/>
  <c r="F68" i="5"/>
  <c r="I67" i="5"/>
  <c r="H67" i="5"/>
  <c r="G67" i="5"/>
  <c r="F67" i="5"/>
  <c r="I66" i="5"/>
  <c r="H66" i="5"/>
  <c r="G66" i="5"/>
  <c r="F66" i="5"/>
  <c r="I65" i="5"/>
  <c r="H65" i="5"/>
  <c r="G65" i="5"/>
  <c r="F65" i="5"/>
  <c r="I64" i="5"/>
  <c r="H64" i="5"/>
  <c r="G64" i="5"/>
  <c r="F64" i="5"/>
  <c r="I63" i="5"/>
  <c r="H63" i="5"/>
  <c r="G63" i="5"/>
  <c r="F63" i="5"/>
  <c r="I62" i="5"/>
  <c r="H62" i="5"/>
  <c r="G62" i="5"/>
  <c r="F62" i="5"/>
  <c r="I61" i="5"/>
  <c r="H61" i="5"/>
  <c r="G61" i="5"/>
  <c r="F61" i="5"/>
  <c r="I60" i="5"/>
  <c r="H60" i="5"/>
  <c r="G60" i="5"/>
  <c r="F60" i="5"/>
  <c r="I59" i="5"/>
  <c r="H59" i="5"/>
  <c r="G59" i="5"/>
  <c r="F59" i="5"/>
  <c r="I58" i="5"/>
  <c r="H58" i="5"/>
  <c r="G58" i="5"/>
  <c r="F58" i="5"/>
  <c r="I57" i="5"/>
  <c r="H57" i="5"/>
  <c r="G57" i="5"/>
  <c r="F57" i="5"/>
  <c r="I56" i="5"/>
  <c r="H56" i="5"/>
  <c r="G56" i="5"/>
  <c r="F56" i="5"/>
  <c r="I55" i="5"/>
  <c r="H55" i="5"/>
  <c r="G55" i="5"/>
  <c r="F55" i="5"/>
  <c r="I54" i="5"/>
  <c r="H54" i="5"/>
  <c r="G54" i="5"/>
  <c r="F54" i="5"/>
  <c r="I53" i="5"/>
  <c r="H53" i="5"/>
  <c r="G53" i="5"/>
  <c r="F53" i="5"/>
  <c r="I52" i="5"/>
  <c r="H52" i="5"/>
  <c r="G52" i="5"/>
  <c r="F52" i="5"/>
  <c r="I51" i="5"/>
  <c r="H51" i="5"/>
  <c r="G51" i="5"/>
  <c r="F51" i="5"/>
  <c r="I50" i="5"/>
  <c r="H50" i="5"/>
  <c r="G50" i="5"/>
  <c r="F50" i="5"/>
  <c r="I49" i="5"/>
  <c r="H49" i="5"/>
  <c r="G49" i="5"/>
  <c r="F49" i="5"/>
  <c r="I48" i="5"/>
  <c r="H48" i="5"/>
  <c r="G48" i="5"/>
  <c r="F48" i="5"/>
  <c r="I47" i="5"/>
  <c r="H47" i="5"/>
  <c r="G47" i="5"/>
  <c r="F47" i="5"/>
  <c r="I46" i="5"/>
  <c r="H46" i="5"/>
  <c r="G46" i="5"/>
  <c r="F46" i="5"/>
  <c r="I45" i="5"/>
  <c r="H45" i="5"/>
  <c r="G45" i="5"/>
  <c r="F45" i="5"/>
  <c r="I44" i="5"/>
  <c r="H44" i="5"/>
  <c r="G44" i="5"/>
  <c r="F44" i="5"/>
  <c r="I43" i="5"/>
  <c r="H43" i="5"/>
  <c r="G43" i="5"/>
  <c r="F43" i="5"/>
  <c r="I42" i="5"/>
  <c r="H42" i="5"/>
  <c r="G42" i="5"/>
  <c r="F42" i="5"/>
  <c r="I41" i="5"/>
  <c r="H41" i="5"/>
  <c r="G41" i="5"/>
  <c r="F41" i="5"/>
  <c r="I40" i="5"/>
  <c r="H40" i="5"/>
  <c r="G40" i="5"/>
  <c r="F40" i="5"/>
  <c r="I39" i="5"/>
  <c r="H39" i="5"/>
  <c r="G39" i="5"/>
  <c r="F39" i="5"/>
  <c r="I38" i="5"/>
  <c r="H38" i="5"/>
  <c r="G38" i="5"/>
  <c r="F38" i="5"/>
  <c r="I37" i="5"/>
  <c r="H37" i="5"/>
  <c r="G37" i="5"/>
  <c r="F37" i="5"/>
  <c r="I36" i="5"/>
  <c r="H36" i="5"/>
  <c r="G36" i="5"/>
  <c r="F36" i="5"/>
  <c r="I35" i="5"/>
  <c r="H35" i="5"/>
  <c r="G35" i="5"/>
  <c r="F35" i="5"/>
  <c r="I34" i="5"/>
  <c r="H34" i="5"/>
  <c r="G34" i="5"/>
  <c r="F34" i="5"/>
  <c r="I33" i="5"/>
  <c r="H33" i="5"/>
  <c r="G33" i="5"/>
  <c r="F33" i="5"/>
  <c r="I32" i="5"/>
  <c r="H32" i="5"/>
  <c r="G32" i="5"/>
  <c r="F32" i="5"/>
  <c r="I31" i="5"/>
  <c r="H31" i="5"/>
  <c r="G31" i="5"/>
  <c r="F31" i="5"/>
  <c r="I30" i="5"/>
  <c r="H30" i="5"/>
  <c r="G30" i="5"/>
  <c r="F30" i="5"/>
  <c r="I29" i="5"/>
  <c r="H29" i="5"/>
  <c r="G29" i="5"/>
  <c r="F29" i="5"/>
  <c r="I28" i="5"/>
  <c r="H28" i="5"/>
  <c r="G28" i="5"/>
  <c r="F28" i="5"/>
  <c r="I27" i="5"/>
  <c r="H27" i="5"/>
  <c r="G27" i="5"/>
  <c r="F27" i="5"/>
  <c r="I26" i="5"/>
  <c r="H26" i="5"/>
  <c r="G26" i="5"/>
  <c r="F26" i="5"/>
  <c r="I25" i="5"/>
  <c r="H25" i="5"/>
  <c r="G25" i="5"/>
  <c r="F25" i="5"/>
  <c r="I24" i="5"/>
  <c r="H24" i="5"/>
  <c r="G24" i="5"/>
  <c r="F24" i="5"/>
  <c r="I23" i="5"/>
  <c r="H23" i="5"/>
  <c r="G23" i="5"/>
  <c r="F23" i="5"/>
  <c r="I22" i="5"/>
  <c r="H22" i="5"/>
  <c r="G22" i="5"/>
  <c r="F22" i="5"/>
  <c r="I21" i="5"/>
  <c r="H21" i="5"/>
  <c r="G21" i="5"/>
  <c r="F21" i="5"/>
  <c r="I20" i="5"/>
  <c r="H20" i="5"/>
  <c r="G20" i="5"/>
  <c r="F20" i="5"/>
  <c r="I19" i="5"/>
  <c r="H19" i="5"/>
  <c r="G19" i="5"/>
  <c r="F19" i="5"/>
  <c r="I18" i="5"/>
  <c r="H18" i="5"/>
  <c r="G18" i="5"/>
  <c r="F18" i="5"/>
  <c r="I17" i="5"/>
  <c r="H17" i="5"/>
  <c r="G17" i="5"/>
  <c r="F17" i="5"/>
  <c r="I16" i="5"/>
  <c r="H16" i="5"/>
  <c r="G16" i="5"/>
  <c r="F16" i="5"/>
  <c r="I15" i="5"/>
  <c r="H15" i="5"/>
  <c r="G15" i="5"/>
  <c r="F15" i="5"/>
  <c r="I14" i="5"/>
  <c r="H14" i="5"/>
  <c r="G14" i="5"/>
  <c r="F14" i="5"/>
  <c r="I13" i="5"/>
  <c r="H13" i="5"/>
  <c r="G13" i="5"/>
  <c r="F13" i="5"/>
  <c r="I12" i="5"/>
  <c r="H12" i="5"/>
  <c r="G12" i="5"/>
  <c r="F12" i="5"/>
  <c r="I11" i="5"/>
  <c r="H11" i="5"/>
  <c r="G11" i="5"/>
  <c r="F11" i="5"/>
  <c r="I10" i="5"/>
  <c r="H10" i="5"/>
  <c r="G10" i="5"/>
  <c r="F10" i="5"/>
  <c r="I9" i="5"/>
  <c r="H9" i="5"/>
  <c r="G9" i="5"/>
  <c r="F9" i="5"/>
  <c r="I8" i="5"/>
  <c r="H8" i="5"/>
  <c r="G8" i="5"/>
  <c r="F8" i="5"/>
  <c r="I7" i="5"/>
  <c r="H7" i="5"/>
  <c r="G7" i="5"/>
  <c r="F7" i="5"/>
  <c r="I6" i="5"/>
  <c r="H6" i="5"/>
  <c r="G6" i="5"/>
  <c r="F6" i="5"/>
  <c r="I5" i="5"/>
  <c r="H5" i="5"/>
  <c r="G5" i="5"/>
  <c r="F5" i="5"/>
  <c r="I4" i="5"/>
  <c r="H4" i="5"/>
  <c r="G4" i="5"/>
  <c r="F4" i="5"/>
  <c r="I3" i="5"/>
  <c r="I508" i="5" s="1"/>
  <c r="H3" i="5"/>
  <c r="H507" i="5" s="1"/>
  <c r="G3" i="5"/>
  <c r="N505" i="5" s="1" a="1"/>
  <c r="F3" i="5"/>
  <c r="K506" i="5" s="1"/>
  <c r="E14" i="4"/>
  <c r="D14" i="4"/>
  <c r="C11" i="4"/>
  <c r="D9" i="4"/>
  <c r="C9" i="4"/>
  <c r="C8" i="4"/>
  <c r="D18" i="3"/>
  <c r="D17" i="3"/>
  <c r="D24" i="3"/>
  <c r="E20" i="3"/>
  <c r="D20" i="3"/>
  <c r="G14" i="3"/>
  <c r="G13" i="3"/>
  <c r="D14" i="3"/>
  <c r="D13" i="3"/>
  <c r="G10" i="3"/>
  <c r="F10" i="3"/>
  <c r="K22" i="2"/>
  <c r="K20" i="2"/>
  <c r="K19" i="2"/>
  <c r="F28" i="2"/>
  <c r="F27" i="2"/>
  <c r="F26" i="2"/>
  <c r="F24" i="2"/>
  <c r="F23" i="2"/>
  <c r="F20" i="2"/>
  <c r="F19" i="2"/>
  <c r="H16" i="2"/>
  <c r="G16" i="2"/>
  <c r="F16" i="2"/>
  <c r="H21" i="1"/>
  <c r="H20" i="1"/>
  <c r="H18" i="1"/>
  <c r="G18" i="1"/>
  <c r="H14" i="1"/>
  <c r="H15" i="1"/>
  <c r="H13" i="1"/>
  <c r="H9" i="1"/>
  <c r="H10" i="1"/>
  <c r="H8" i="1"/>
  <c r="C5" i="1"/>
  <c r="B5" i="1"/>
  <c r="Q509" i="5" l="1"/>
  <c r="Q508" i="5"/>
  <c r="Q507" i="5"/>
  <c r="Q506" i="5"/>
  <c r="Q505" i="5"/>
  <c r="P509" i="5"/>
  <c r="P508" i="5"/>
  <c r="P507" i="5"/>
  <c r="P506" i="5"/>
  <c r="P505" i="5"/>
  <c r="O509" i="5"/>
  <c r="O508" i="5"/>
  <c r="O507" i="5"/>
  <c r="O506" i="5"/>
  <c r="O505" i="5"/>
  <c r="N509" i="5"/>
  <c r="N508" i="5"/>
  <c r="N507" i="5"/>
  <c r="N506" i="5"/>
  <c r="N505" i="5"/>
  <c r="H502" i="5"/>
  <c r="H505" i="5"/>
  <c r="G506" i="5"/>
  <c r="I507" i="5"/>
  <c r="H508" i="5" s="1"/>
  <c r="K508" i="5"/>
  <c r="I502" i="5"/>
  <c r="I505" i="5"/>
  <c r="H506" i="5"/>
  <c r="G507" i="5" s="1" a="1"/>
  <c r="K507" i="5"/>
  <c r="F502" i="5"/>
  <c r="F505" i="5"/>
  <c r="K505" i="5"/>
  <c r="I506" i="5"/>
  <c r="G502" i="5"/>
  <c r="G505" i="5"/>
  <c r="F506" i="5" s="1" a="1"/>
  <c r="G508" i="5" l="1"/>
  <c r="G507" i="5"/>
  <c r="F508" i="5"/>
  <c r="F507" i="5"/>
  <c r="F511" i="5" s="1" a="1"/>
  <c r="F506" i="5"/>
  <c r="G514" i="5" l="1"/>
  <c r="G513" i="5"/>
  <c r="G512" i="5"/>
  <c r="G511" i="5"/>
  <c r="F514" i="5"/>
  <c r="F513" i="5"/>
  <c r="F512" i="5"/>
  <c r="F511" i="5"/>
  <c r="K511" i="5" s="1" a="1"/>
  <c r="I514" i="5"/>
  <c r="I513" i="5"/>
  <c r="I512" i="5"/>
  <c r="I511" i="5"/>
  <c r="H514" i="5"/>
  <c r="H513" i="5"/>
  <c r="H512" i="5"/>
  <c r="H511" i="5"/>
  <c r="K511" i="5" l="1"/>
  <c r="K514" i="5"/>
  <c r="K513" i="5"/>
  <c r="K512" i="5"/>
  <c r="F517" i="5" l="1"/>
</calcChain>
</file>

<file path=xl/sharedStrings.xml><?xml version="1.0" encoding="utf-8"?>
<sst xmlns="http://schemas.openxmlformats.org/spreadsheetml/2006/main" count="105" uniqueCount="66">
  <si>
    <t>Security</t>
  </si>
  <si>
    <r>
      <t>W</t>
    </r>
    <r>
      <rPr>
        <vertAlign val="subscript"/>
        <sz val="12"/>
        <color theme="1"/>
        <rFont val="Times New Roman"/>
        <family val="1"/>
        <charset val="238"/>
      </rPr>
      <t>i</t>
    </r>
    <r>
      <rPr>
        <sz val="12"/>
        <color theme="1"/>
        <rFont val="Times New Roman"/>
        <family val="1"/>
        <charset val="238"/>
      </rPr>
      <t xml:space="preserve"> </t>
    </r>
  </si>
  <si>
    <t>S1</t>
  </si>
  <si>
    <t>S2</t>
  </si>
  <si>
    <t>S3</t>
  </si>
  <si>
    <t>beta_F1</t>
  </si>
  <si>
    <t>beta_F2</t>
  </si>
  <si>
    <t>sigma_F1</t>
  </si>
  <si>
    <t>sigma_F2</t>
  </si>
  <si>
    <t>beta_i</t>
  </si>
  <si>
    <t>sigma_i</t>
  </si>
  <si>
    <t>bp1</t>
  </si>
  <si>
    <t>bp2</t>
  </si>
  <si>
    <t>VarP</t>
  </si>
  <si>
    <t>SigmaP</t>
  </si>
  <si>
    <t xml:space="preserve"> </t>
  </si>
  <si>
    <t xml:space="preserve">   </t>
  </si>
  <si>
    <t xml:space="preserve">, </t>
  </si>
  <si>
    <t xml:space="preserve">= 1,20, </t>
  </si>
  <si>
    <t xml:space="preserve">= 0,56, </t>
  </si>
  <si>
    <t xml:space="preserve">= 1,58 </t>
  </si>
  <si>
    <t>F1</t>
  </si>
  <si>
    <t>F2</t>
  </si>
  <si>
    <t>F3</t>
  </si>
  <si>
    <t>rf</t>
  </si>
  <si>
    <t>bx1</t>
  </si>
  <si>
    <t>X</t>
  </si>
  <si>
    <t>Y</t>
  </si>
  <si>
    <t>by1</t>
  </si>
  <si>
    <t>wi</t>
  </si>
  <si>
    <t>alfa_i</t>
  </si>
  <si>
    <t>Sigma_ei</t>
  </si>
  <si>
    <t>e_i</t>
  </si>
  <si>
    <t>sigma_Fi</t>
  </si>
  <si>
    <t>beta_Fi</t>
  </si>
  <si>
    <t>bpi</t>
  </si>
  <si>
    <t>ri</t>
  </si>
  <si>
    <t>Sigma_i</t>
  </si>
  <si>
    <t>Rp</t>
  </si>
  <si>
    <t>x</t>
  </si>
  <si>
    <t>y</t>
  </si>
  <si>
    <t>beta_P</t>
  </si>
  <si>
    <t>rm</t>
  </si>
  <si>
    <t>Sigma_M^2</t>
  </si>
  <si>
    <t>cov(F1,rm)</t>
  </si>
  <si>
    <t>cov(F2,rm)</t>
  </si>
  <si>
    <t>bAi</t>
  </si>
  <si>
    <t>bBi</t>
  </si>
  <si>
    <t>A</t>
  </si>
  <si>
    <t xml:space="preserve">B </t>
  </si>
  <si>
    <t>B</t>
  </si>
  <si>
    <t>lambda_i</t>
  </si>
  <si>
    <t>dont have the var_Fi</t>
  </si>
  <si>
    <t>CP</t>
  </si>
  <si>
    <t>budget</t>
  </si>
  <si>
    <t>Day</t>
  </si>
  <si>
    <t>Company</t>
  </si>
  <si>
    <t>Market Index</t>
  </si>
  <si>
    <t>BRENT(USD)</t>
  </si>
  <si>
    <t>XR(CZC/USD)</t>
  </si>
  <si>
    <t>E ( ri)</t>
  </si>
  <si>
    <t>beta3</t>
  </si>
  <si>
    <t>beta2</t>
  </si>
  <si>
    <t>beta1</t>
  </si>
  <si>
    <t>alfa</t>
  </si>
  <si>
    <t>Inv_M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</si>
</sst>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[$-1010405]#\ ###\ ###\ ###\ ###\ ###\ ##0.00"/>
    <numFmt numFmtId="169" formatCode="[$-1010405]#\ ###\ ###\ ###\ ###\ ###\ ##0.0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9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10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8" fontId="4" fillId="0" borderId="18" xfId="0" applyNumberFormat="1" applyFont="1" applyBorder="1" applyAlignment="1">
      <alignment horizontal="right" vertical="top" wrapText="1"/>
    </xf>
    <xf numFmtId="169" fontId="4" fillId="0" borderId="18" xfId="0" applyNumberFormat="1" applyFont="1" applyBorder="1" applyAlignment="1">
      <alignment horizontal="right" vertical="top"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wmf"/><Relationship Id="rId3" Type="http://schemas.openxmlformats.org/officeDocument/2006/relationships/image" Target="../media/image10.wmf"/><Relationship Id="rId7" Type="http://schemas.openxmlformats.org/officeDocument/2006/relationships/image" Target="../media/image14.wmf"/><Relationship Id="rId2" Type="http://schemas.openxmlformats.org/officeDocument/2006/relationships/image" Target="../media/image9.wmf"/><Relationship Id="rId1" Type="http://schemas.openxmlformats.org/officeDocument/2006/relationships/image" Target="../media/image8.wmf"/><Relationship Id="rId6" Type="http://schemas.openxmlformats.org/officeDocument/2006/relationships/image" Target="../media/image13.wmf"/><Relationship Id="rId11" Type="http://schemas.openxmlformats.org/officeDocument/2006/relationships/image" Target="../media/image18.wmf"/><Relationship Id="rId5" Type="http://schemas.openxmlformats.org/officeDocument/2006/relationships/image" Target="../media/image12.wmf"/><Relationship Id="rId10" Type="http://schemas.openxmlformats.org/officeDocument/2006/relationships/image" Target="../media/image17.wmf"/><Relationship Id="rId4" Type="http://schemas.openxmlformats.org/officeDocument/2006/relationships/image" Target="../media/image11.wmf"/><Relationship Id="rId9" Type="http://schemas.openxmlformats.org/officeDocument/2006/relationships/image" Target="../media/image16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w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wmf"/><Relationship Id="rId2" Type="http://schemas.openxmlformats.org/officeDocument/2006/relationships/image" Target="../media/image21.wmf"/><Relationship Id="rId1" Type="http://schemas.openxmlformats.org/officeDocument/2006/relationships/image" Target="../media/image20.wmf"/><Relationship Id="rId4" Type="http://schemas.openxmlformats.org/officeDocument/2006/relationships/image" Target="../media/image23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228600</xdr:colOff>
          <xdr:row>1</xdr:row>
          <xdr:rowOff>9525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9B6B74C4-A814-42D7-873A-E96127403B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238125</xdr:colOff>
          <xdr:row>1</xdr:row>
          <xdr:rowOff>9525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9ADAFB1-8460-4B16-9DF5-0E964B87F9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0</xdr:row>
          <xdr:rowOff>0</xdr:rowOff>
        </xdr:from>
        <xdr:to>
          <xdr:col>4</xdr:col>
          <xdr:colOff>238125</xdr:colOff>
          <xdr:row>0</xdr:row>
          <xdr:rowOff>228600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12D281C-B6CA-468A-B205-A30F14C094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</xdr:row>
          <xdr:rowOff>0</xdr:rowOff>
        </xdr:from>
        <xdr:to>
          <xdr:col>1</xdr:col>
          <xdr:colOff>238125</xdr:colOff>
          <xdr:row>5</xdr:row>
          <xdr:rowOff>57150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F3F2F9A-04C3-4D1A-9456-CCEE40DCDA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</xdr:row>
          <xdr:rowOff>0</xdr:rowOff>
        </xdr:from>
        <xdr:to>
          <xdr:col>2</xdr:col>
          <xdr:colOff>257175</xdr:colOff>
          <xdr:row>5</xdr:row>
          <xdr:rowOff>57150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1A65F3D-6227-4041-AD50-9AA7C76049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</xdr:row>
          <xdr:rowOff>0</xdr:rowOff>
        </xdr:from>
        <xdr:to>
          <xdr:col>4</xdr:col>
          <xdr:colOff>76200</xdr:colOff>
          <xdr:row>5</xdr:row>
          <xdr:rowOff>28575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6C9A329-F841-4FBD-A39C-F3F033F32A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</xdr:row>
          <xdr:rowOff>0</xdr:rowOff>
        </xdr:from>
        <xdr:to>
          <xdr:col>5</xdr:col>
          <xdr:colOff>76200</xdr:colOff>
          <xdr:row>5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C17A83B-CB4C-4BA0-9CCB-7283D324F0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4</xdr:col>
          <xdr:colOff>104775</xdr:colOff>
          <xdr:row>2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15392C03-F184-4265-92A1-3B75426F16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0</xdr:rowOff>
        </xdr:from>
        <xdr:to>
          <xdr:col>2</xdr:col>
          <xdr:colOff>390525</xdr:colOff>
          <xdr:row>3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B706BEB3-474C-4C86-87A8-0FF25F16E7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</xdr:row>
          <xdr:rowOff>0</xdr:rowOff>
        </xdr:from>
        <xdr:to>
          <xdr:col>7</xdr:col>
          <xdr:colOff>66675</xdr:colOff>
          <xdr:row>4</xdr:row>
          <xdr:rowOff>38100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378E822C-E429-42BF-8CCE-9F05C8588E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</xdr:row>
          <xdr:rowOff>0</xdr:rowOff>
        </xdr:from>
        <xdr:to>
          <xdr:col>0</xdr:col>
          <xdr:colOff>581025</xdr:colOff>
          <xdr:row>5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F0D91402-7649-4626-ADA2-62EF20479E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</xdr:row>
          <xdr:rowOff>0</xdr:rowOff>
        </xdr:from>
        <xdr:to>
          <xdr:col>0</xdr:col>
          <xdr:colOff>561975</xdr:colOff>
          <xdr:row>5</xdr:row>
          <xdr:rowOff>190500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3059D3A9-7C71-4C52-9BE8-E7431FE280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</xdr:row>
          <xdr:rowOff>0</xdr:rowOff>
        </xdr:from>
        <xdr:to>
          <xdr:col>6</xdr:col>
          <xdr:colOff>142875</xdr:colOff>
          <xdr:row>7</xdr:row>
          <xdr:rowOff>57150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32ACE1E7-D39A-4EB4-A2D9-2BED858B04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0</xdr:rowOff>
        </xdr:from>
        <xdr:to>
          <xdr:col>1</xdr:col>
          <xdr:colOff>66675</xdr:colOff>
          <xdr:row>8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1E9CEE7-1388-4AB8-9102-CF1F0F56F9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1</xdr:col>
          <xdr:colOff>123825</xdr:colOff>
          <xdr:row>9</xdr:row>
          <xdr:rowOff>28575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C2FDE90D-0897-409D-ACE1-AFE20482AB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</xdr:row>
          <xdr:rowOff>0</xdr:rowOff>
        </xdr:from>
        <xdr:to>
          <xdr:col>0</xdr:col>
          <xdr:colOff>228600</xdr:colOff>
          <xdr:row>10</xdr:row>
          <xdr:rowOff>38100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EC389338-142B-4893-AD85-BB084A2F29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</xdr:row>
          <xdr:rowOff>0</xdr:rowOff>
        </xdr:from>
        <xdr:to>
          <xdr:col>0</xdr:col>
          <xdr:colOff>238125</xdr:colOff>
          <xdr:row>11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31FCD644-D73F-4E25-9182-59AB61CF67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</xdr:row>
          <xdr:rowOff>0</xdr:rowOff>
        </xdr:from>
        <xdr:to>
          <xdr:col>0</xdr:col>
          <xdr:colOff>238125</xdr:colOff>
          <xdr:row>12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4C51823-3817-4D19-A42A-814B5601A9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6</xdr:col>
          <xdr:colOff>142875</xdr:colOff>
          <xdr:row>2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74275334-5424-4D25-9463-3E06D23E5F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228600</xdr:colOff>
          <xdr:row>2</xdr:row>
          <xdr:rowOff>38100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ED698F46-3B3D-4200-B713-8D7087D8C5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</xdr:row>
          <xdr:rowOff>0</xdr:rowOff>
        </xdr:from>
        <xdr:to>
          <xdr:col>3</xdr:col>
          <xdr:colOff>238125</xdr:colOff>
          <xdr:row>2</xdr:row>
          <xdr:rowOff>38100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39024359-9EBE-40C8-BC67-394DA2DF55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4</xdr:col>
          <xdr:colOff>152400</xdr:colOff>
          <xdr:row>1</xdr:row>
          <xdr:rowOff>190500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F3DE8E1C-EBDC-438E-93D0-261CDB8836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</xdr:row>
          <xdr:rowOff>0</xdr:rowOff>
        </xdr:from>
        <xdr:to>
          <xdr:col>1</xdr:col>
          <xdr:colOff>161925</xdr:colOff>
          <xdr:row>4</xdr:row>
          <xdr:rowOff>190500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861A03ED-550C-4E30-B621-2ABCC49437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657195</xdr:colOff>
      <xdr:row>1</xdr:row>
      <xdr:rowOff>66840</xdr:rowOff>
    </xdr:from>
    <xdr:to>
      <xdr:col>1</xdr:col>
      <xdr:colOff>657555</xdr:colOff>
      <xdr:row>1</xdr:row>
      <xdr:rowOff>67200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Rukopis 2">
              <a:extLst>
                <a:ext uri="{FF2B5EF4-FFF2-40B4-BE49-F238E27FC236}">
                  <a16:creationId xmlns:a16="http://schemas.microsoft.com/office/drawing/2014/main" id="{29EF5EDF-7384-41B9-B7E6-4ED58660AE74}"/>
                </a:ext>
              </a:extLst>
            </xdr14:cNvPr>
            <xdr14:cNvContentPartPr/>
          </xdr14:nvContentPartPr>
          <xdr14:nvPr macro=""/>
          <xdr14:xfrm>
            <a:off x="657195" y="266865"/>
            <a:ext cx="360" cy="360"/>
          </xdr14:xfrm>
        </xdr:contentPart>
      </mc:Choice>
      <mc:Fallback xmlns="">
        <xdr:pic>
          <xdr:nvPicPr>
            <xdr:cNvPr id="3" name="Rukopis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45315" y="254985"/>
              <a:ext cx="24120" cy="241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28.36565" units="1/cm"/>
          <inkml:channelProperty channel="Y" name="resolution" value="28.33948" units="1/cm"/>
        </inkml:channelProperties>
      </inkml:inkSource>
      <inkml:timestamp xml:id="ts0" timeString="2021-05-05T08:13:07.983"/>
    </inkml:context>
    <inkml:brush xml:id="br0">
      <inkml:brushProperty name="width" value="0.06667" units="cm"/>
      <inkml:brushProperty name="height" value="0.06667" units="cm"/>
    </inkml:brush>
  </inkml:definitions>
  <inkml:trace contextRef="#ctx0" brushRef="#br0">0 0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wmf"/><Relationship Id="rId13" Type="http://schemas.openxmlformats.org/officeDocument/2006/relationships/oleObject" Target="../embeddings/oleObject13.bin"/><Relationship Id="rId18" Type="http://schemas.openxmlformats.org/officeDocument/2006/relationships/image" Target="../media/image15.wmf"/><Relationship Id="rId3" Type="http://schemas.openxmlformats.org/officeDocument/2006/relationships/oleObject" Target="../embeddings/oleObject8.bin"/><Relationship Id="rId21" Type="http://schemas.openxmlformats.org/officeDocument/2006/relationships/oleObject" Target="../embeddings/oleObject17.bin"/><Relationship Id="rId7" Type="http://schemas.openxmlformats.org/officeDocument/2006/relationships/oleObject" Target="../embeddings/oleObject10.bin"/><Relationship Id="rId12" Type="http://schemas.openxmlformats.org/officeDocument/2006/relationships/image" Target="../media/image12.wmf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2.vml"/><Relationship Id="rId16" Type="http://schemas.openxmlformats.org/officeDocument/2006/relationships/image" Target="../media/image14.wmf"/><Relationship Id="rId20" Type="http://schemas.openxmlformats.org/officeDocument/2006/relationships/image" Target="../media/image16.wmf"/><Relationship Id="rId1" Type="http://schemas.openxmlformats.org/officeDocument/2006/relationships/drawing" Target="../drawings/drawing2.xml"/><Relationship Id="rId6" Type="http://schemas.openxmlformats.org/officeDocument/2006/relationships/image" Target="../media/image9.wmf"/><Relationship Id="rId11" Type="http://schemas.openxmlformats.org/officeDocument/2006/relationships/oleObject" Target="../embeddings/oleObject12.bin"/><Relationship Id="rId24" Type="http://schemas.openxmlformats.org/officeDocument/2006/relationships/image" Target="../media/image18.wmf"/><Relationship Id="rId5" Type="http://schemas.openxmlformats.org/officeDocument/2006/relationships/oleObject" Target="../embeddings/oleObject9.bin"/><Relationship Id="rId15" Type="http://schemas.openxmlformats.org/officeDocument/2006/relationships/oleObject" Target="../embeddings/oleObject14.bin"/><Relationship Id="rId23" Type="http://schemas.openxmlformats.org/officeDocument/2006/relationships/oleObject" Target="../embeddings/oleObject18.bin"/><Relationship Id="rId10" Type="http://schemas.openxmlformats.org/officeDocument/2006/relationships/image" Target="../media/image11.wmf"/><Relationship Id="rId19" Type="http://schemas.openxmlformats.org/officeDocument/2006/relationships/oleObject" Target="../embeddings/oleObject16.bin"/><Relationship Id="rId4" Type="http://schemas.openxmlformats.org/officeDocument/2006/relationships/image" Target="../media/image8.wmf"/><Relationship Id="rId9" Type="http://schemas.openxmlformats.org/officeDocument/2006/relationships/oleObject" Target="../embeddings/oleObject11.bin"/><Relationship Id="rId14" Type="http://schemas.openxmlformats.org/officeDocument/2006/relationships/image" Target="../media/image13.wmf"/><Relationship Id="rId22" Type="http://schemas.openxmlformats.org/officeDocument/2006/relationships/image" Target="../media/image17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9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9.w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wmf"/><Relationship Id="rId3" Type="http://schemas.openxmlformats.org/officeDocument/2006/relationships/oleObject" Target="../embeddings/oleObject20.bin"/><Relationship Id="rId7" Type="http://schemas.openxmlformats.org/officeDocument/2006/relationships/oleObject" Target="../embeddings/oleObject22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image" Target="../media/image21.wmf"/><Relationship Id="rId5" Type="http://schemas.openxmlformats.org/officeDocument/2006/relationships/oleObject" Target="../embeddings/oleObject21.bin"/><Relationship Id="rId10" Type="http://schemas.openxmlformats.org/officeDocument/2006/relationships/image" Target="../media/image23.wmf"/><Relationship Id="rId4" Type="http://schemas.openxmlformats.org/officeDocument/2006/relationships/image" Target="../media/image20.wmf"/><Relationship Id="rId9" Type="http://schemas.openxmlformats.org/officeDocument/2006/relationships/oleObject" Target="../embeddings/oleObject2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931C8-9066-4D17-B22D-8116335FF2A6}">
  <dimension ref="A1:H21"/>
  <sheetViews>
    <sheetView topLeftCell="A9" workbookViewId="0">
      <selection activeCell="H22" sqref="H22"/>
    </sheetView>
  </sheetViews>
  <sheetFormatPr defaultRowHeight="15" x14ac:dyDescent="0.25"/>
  <sheetData>
    <row r="1" spans="1:8" ht="20.25" thickTop="1" thickBot="1" x14ac:dyDescent="0.3">
      <c r="A1" s="1" t="s">
        <v>0</v>
      </c>
      <c r="B1" s="2"/>
      <c r="C1" s="2"/>
      <c r="D1" s="3" t="s">
        <v>1</v>
      </c>
      <c r="E1" s="4"/>
    </row>
    <row r="2" spans="1:8" ht="16.5" thickBot="1" x14ac:dyDescent="0.3">
      <c r="A2" s="5" t="s">
        <v>2</v>
      </c>
      <c r="B2" s="6">
        <v>0.4</v>
      </c>
      <c r="C2" s="6">
        <v>1.85</v>
      </c>
      <c r="D2" s="7">
        <v>0.25</v>
      </c>
      <c r="E2" s="8">
        <v>0.03</v>
      </c>
    </row>
    <row r="3" spans="1:8" ht="16.5" thickBot="1" x14ac:dyDescent="0.3">
      <c r="A3" s="5" t="s">
        <v>3</v>
      </c>
      <c r="B3" s="6">
        <v>-0.5</v>
      </c>
      <c r="C3" s="6">
        <v>0.75</v>
      </c>
      <c r="D3" s="7">
        <v>0.4</v>
      </c>
      <c r="E3" s="8">
        <v>0.02</v>
      </c>
    </row>
    <row r="4" spans="1:8" ht="16.5" thickBot="1" x14ac:dyDescent="0.3">
      <c r="A4" s="5" t="s">
        <v>4</v>
      </c>
      <c r="B4" s="6">
        <v>0.67</v>
      </c>
      <c r="C4" s="6">
        <v>-0.25</v>
      </c>
      <c r="D4" s="7">
        <v>0.35</v>
      </c>
      <c r="E4" s="14">
        <v>5.0000000000000001E-3</v>
      </c>
    </row>
    <row r="5" spans="1:8" ht="16.5" thickBot="1" x14ac:dyDescent="0.3">
      <c r="A5" s="9"/>
      <c r="B5" s="10">
        <f xml:space="preserve"> 1.2</f>
        <v>1.2</v>
      </c>
      <c r="C5" s="11">
        <f xml:space="preserve"> 0.8</f>
        <v>0.8</v>
      </c>
      <c r="D5" s="12"/>
      <c r="E5" s="13"/>
    </row>
    <row r="6" spans="1:8" ht="15.75" thickTop="1" x14ac:dyDescent="0.25"/>
    <row r="7" spans="1:8" ht="15.75" x14ac:dyDescent="0.25">
      <c r="A7" s="15" t="s">
        <v>5</v>
      </c>
      <c r="B7" s="15">
        <v>1.2</v>
      </c>
      <c r="G7" t="s">
        <v>9</v>
      </c>
    </row>
    <row r="8" spans="1:8" ht="15.75" x14ac:dyDescent="0.25">
      <c r="A8" s="15" t="s">
        <v>6</v>
      </c>
      <c r="B8" s="15">
        <v>0.8</v>
      </c>
      <c r="G8">
        <v>1</v>
      </c>
      <c r="H8">
        <f>B2*$B$7+C2*$B$8</f>
        <v>1.9600000000000002</v>
      </c>
    </row>
    <row r="9" spans="1:8" ht="31.5" x14ac:dyDescent="0.25">
      <c r="A9" s="15" t="s">
        <v>7</v>
      </c>
      <c r="B9" s="15">
        <v>0.24</v>
      </c>
      <c r="G9">
        <v>2</v>
      </c>
      <c r="H9">
        <f t="shared" ref="H9:H10" si="0">B3*$B$7+C3*$B$8</f>
        <v>0</v>
      </c>
    </row>
    <row r="10" spans="1:8" ht="31.5" x14ac:dyDescent="0.25">
      <c r="A10" s="15" t="s">
        <v>8</v>
      </c>
      <c r="B10" s="15">
        <v>0.14000000000000001</v>
      </c>
      <c r="G10">
        <v>3</v>
      </c>
      <c r="H10">
        <f t="shared" si="0"/>
        <v>0.60400000000000009</v>
      </c>
    </row>
    <row r="12" spans="1:8" x14ac:dyDescent="0.25">
      <c r="G12" t="s">
        <v>10</v>
      </c>
    </row>
    <row r="13" spans="1:8" x14ac:dyDescent="0.25">
      <c r="G13">
        <v>1</v>
      </c>
      <c r="H13">
        <f>(B2^2*$B$9^2+C2^2*$B$10^2+E2^2)^0.5</f>
        <v>0.27784348111841678</v>
      </c>
    </row>
    <row r="14" spans="1:8" x14ac:dyDescent="0.25">
      <c r="G14">
        <v>2</v>
      </c>
      <c r="H14">
        <f t="shared" ref="H14:H15" si="1">(B3^2*$B$9^2+C3^2*$B$10^2+E3^2)^0.5</f>
        <v>0.16070158679988197</v>
      </c>
    </row>
    <row r="15" spans="1:8" x14ac:dyDescent="0.25">
      <c r="G15">
        <v>3</v>
      </c>
      <c r="H15">
        <f t="shared" si="1"/>
        <v>0.16464094266008078</v>
      </c>
    </row>
    <row r="17" spans="7:8" x14ac:dyDescent="0.25">
      <c r="G17" t="s">
        <v>11</v>
      </c>
      <c r="H17" t="s">
        <v>12</v>
      </c>
    </row>
    <row r="18" spans="7:8" x14ac:dyDescent="0.25">
      <c r="G18">
        <f>B2*D2+B3*D3+B4*D4</f>
        <v>0.13449999999999998</v>
      </c>
      <c r="H18">
        <f>SUMPRODUCT(C2:C4,D2:D4)</f>
        <v>0.67500000000000004</v>
      </c>
    </row>
    <row r="20" spans="7:8" x14ac:dyDescent="0.25">
      <c r="G20" t="s">
        <v>13</v>
      </c>
      <c r="H20">
        <f>G18^2*B9^2+H18^2*B10^2+SUMPRODUCT(D2:D4,D2:D4,E2:E4,E2:E4)</f>
        <v>1.0095560900000002E-2</v>
      </c>
    </row>
    <row r="21" spans="7:8" x14ac:dyDescent="0.25">
      <c r="G21" t="s">
        <v>14</v>
      </c>
      <c r="H21">
        <f>H20^0.5</f>
        <v>0.10047666843601057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31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228600</xdr:colOff>
                <xdr:row>1</xdr:row>
                <xdr:rowOff>9525</xdr:rowOff>
              </to>
            </anchor>
          </objectPr>
        </oleObject>
      </mc:Choice>
      <mc:Fallback>
        <oleObject progId="Equation.3" shapeId="1031" r:id="rId4"/>
      </mc:Fallback>
    </mc:AlternateContent>
    <mc:AlternateContent xmlns:mc="http://schemas.openxmlformats.org/markup-compatibility/2006">
      <mc:Choice Requires="x14">
        <oleObject progId="Equation.3" shapeId="1030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238125</xdr:colOff>
                <xdr:row>1</xdr:row>
                <xdr:rowOff>9525</xdr:rowOff>
              </to>
            </anchor>
          </objectPr>
        </oleObject>
      </mc:Choice>
      <mc:Fallback>
        <oleObject progId="Equation.3" shapeId="1030" r:id="rId6"/>
      </mc:Fallback>
    </mc:AlternateContent>
    <mc:AlternateContent xmlns:mc="http://schemas.openxmlformats.org/markup-compatibility/2006">
      <mc:Choice Requires="x14">
        <oleObject progId="Equation.3" shapeId="1029" r:id="rId8">
          <objectPr defaultSize="0" autoPict="0" r:id="rId9">
            <anchor moveWithCells="1" sizeWithCells="1">
              <from>
                <xdr:col>4</xdr:col>
                <xdr:colOff>0</xdr:colOff>
                <xdr:row>0</xdr:row>
                <xdr:rowOff>0</xdr:rowOff>
              </from>
              <to>
                <xdr:col>4</xdr:col>
                <xdr:colOff>238125</xdr:colOff>
                <xdr:row>0</xdr:row>
                <xdr:rowOff>228600</xdr:rowOff>
              </to>
            </anchor>
          </objectPr>
        </oleObject>
      </mc:Choice>
      <mc:Fallback>
        <oleObject progId="Equation.3" shapeId="1029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 sizeWithCells="1">
              <from>
                <xdr:col>1</xdr:col>
                <xdr:colOff>0</xdr:colOff>
                <xdr:row>4</xdr:row>
                <xdr:rowOff>0</xdr:rowOff>
              </from>
              <to>
                <xdr:col>1</xdr:col>
                <xdr:colOff>238125</xdr:colOff>
                <xdr:row>5</xdr:row>
                <xdr:rowOff>57150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7" r:id="rId12">
          <objectPr defaultSize="0" autoPict="0" r:id="rId13">
            <anchor moveWithCells="1" sizeWithCells="1">
              <from>
                <xdr:col>2</xdr:col>
                <xdr:colOff>0</xdr:colOff>
                <xdr:row>4</xdr:row>
                <xdr:rowOff>0</xdr:rowOff>
              </from>
              <to>
                <xdr:col>2</xdr:col>
                <xdr:colOff>257175</xdr:colOff>
                <xdr:row>5</xdr:row>
                <xdr:rowOff>57150</xdr:rowOff>
              </to>
            </anchor>
          </objectPr>
        </oleObject>
      </mc:Choice>
      <mc:Fallback>
        <oleObject progId="Equation.3" shapeId="1027" r:id="rId12"/>
      </mc:Fallback>
    </mc:AlternateContent>
    <mc:AlternateContent xmlns:mc="http://schemas.openxmlformats.org/markup-compatibility/2006">
      <mc:Choice Requires="x14">
        <oleObject progId="Equation.3" shapeId="1026" r:id="rId14">
          <objectPr defaultSize="0" autoPict="0" r:id="rId15">
            <anchor moveWithCells="1" sizeWithCells="1">
              <from>
                <xdr:col>3</xdr:col>
                <xdr:colOff>0</xdr:colOff>
                <xdr:row>4</xdr:row>
                <xdr:rowOff>0</xdr:rowOff>
              </from>
              <to>
                <xdr:col>4</xdr:col>
                <xdr:colOff>76200</xdr:colOff>
                <xdr:row>5</xdr:row>
                <xdr:rowOff>28575</xdr:rowOff>
              </to>
            </anchor>
          </objectPr>
        </oleObject>
      </mc:Choice>
      <mc:Fallback>
        <oleObject progId="Equation.3" shapeId="1026" r:id="rId14"/>
      </mc:Fallback>
    </mc:AlternateContent>
    <mc:AlternateContent xmlns:mc="http://schemas.openxmlformats.org/markup-compatibility/2006">
      <mc:Choice Requires="x14">
        <oleObject progId="Equation.3" shapeId="1025" r:id="rId16">
          <objectPr defaultSize="0" autoPict="0" r:id="rId17">
            <anchor moveWithCells="1" sizeWithCells="1">
              <from>
                <xdr:col>4</xdr:col>
                <xdr:colOff>0</xdr:colOff>
                <xdr:row>4</xdr:row>
                <xdr:rowOff>0</xdr:rowOff>
              </from>
              <to>
                <xdr:col>5</xdr:col>
                <xdr:colOff>76200</xdr:colOff>
                <xdr:row>5</xdr:row>
                <xdr:rowOff>28575</xdr:rowOff>
              </to>
            </anchor>
          </objectPr>
        </oleObject>
      </mc:Choice>
      <mc:Fallback>
        <oleObject progId="Equation.3" shapeId="1025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4194F-F961-402A-BE8B-86BF3FEF06E8}">
  <dimension ref="A1:L28"/>
  <sheetViews>
    <sheetView topLeftCell="A7" workbookViewId="0">
      <selection activeCell="K23" sqref="K23"/>
    </sheetView>
  </sheetViews>
  <sheetFormatPr defaultRowHeight="15" x14ac:dyDescent="0.25"/>
  <cols>
    <col min="1" max="1" width="12.85546875" customWidth="1"/>
  </cols>
  <sheetData>
    <row r="1" spans="1:12" ht="15.75" x14ac:dyDescent="0.25">
      <c r="A1" s="16" t="s">
        <v>15</v>
      </c>
    </row>
    <row r="2" spans="1:12" ht="15.75" x14ac:dyDescent="0.25">
      <c r="A2" s="16" t="s">
        <v>16</v>
      </c>
    </row>
    <row r="3" spans="1:12" ht="15.75" x14ac:dyDescent="0.25">
      <c r="A3" s="16" t="s">
        <v>15</v>
      </c>
    </row>
    <row r="4" spans="1:12" ht="15.75" x14ac:dyDescent="0.25">
      <c r="A4" s="17" t="s">
        <v>17</v>
      </c>
    </row>
    <row r="5" spans="1:12" ht="15.75" x14ac:dyDescent="0.25">
      <c r="A5" s="17" t="s">
        <v>17</v>
      </c>
    </row>
    <row r="6" spans="1:12" ht="15.75" x14ac:dyDescent="0.25">
      <c r="A6" s="18"/>
    </row>
    <row r="7" spans="1:12" ht="15.75" x14ac:dyDescent="0.25">
      <c r="A7" s="18" t="s">
        <v>17</v>
      </c>
    </row>
    <row r="8" spans="1:12" ht="15.75" x14ac:dyDescent="0.25">
      <c r="A8" s="18" t="s">
        <v>17</v>
      </c>
    </row>
    <row r="9" spans="1:12" ht="15.75" x14ac:dyDescent="0.25">
      <c r="A9" s="17"/>
      <c r="F9" t="s">
        <v>24</v>
      </c>
      <c r="G9">
        <v>0.03</v>
      </c>
      <c r="K9" t="s">
        <v>26</v>
      </c>
      <c r="L9" t="s">
        <v>27</v>
      </c>
    </row>
    <row r="10" spans="1:12" ht="15.75" x14ac:dyDescent="0.25">
      <c r="A10" s="17" t="s">
        <v>18</v>
      </c>
      <c r="F10" t="s">
        <v>21</v>
      </c>
      <c r="G10" t="s">
        <v>22</v>
      </c>
      <c r="H10" t="s">
        <v>23</v>
      </c>
      <c r="J10" t="s">
        <v>29</v>
      </c>
      <c r="K10">
        <v>0.65</v>
      </c>
      <c r="L10">
        <v>0.35</v>
      </c>
    </row>
    <row r="11" spans="1:12" ht="15.75" x14ac:dyDescent="0.25">
      <c r="A11" s="17" t="s">
        <v>19</v>
      </c>
      <c r="F11">
        <v>0.04</v>
      </c>
      <c r="G11">
        <v>6.5000000000000002E-2</v>
      </c>
      <c r="H11">
        <v>0.09</v>
      </c>
      <c r="J11" t="s">
        <v>30</v>
      </c>
      <c r="K11">
        <v>0.06</v>
      </c>
      <c r="L11">
        <v>0.09</v>
      </c>
    </row>
    <row r="12" spans="1:12" ht="15.75" x14ac:dyDescent="0.25">
      <c r="A12" s="17" t="s">
        <v>20</v>
      </c>
      <c r="D12" t="s">
        <v>26</v>
      </c>
      <c r="E12" t="s">
        <v>25</v>
      </c>
      <c r="F12">
        <v>0.08</v>
      </c>
      <c r="G12">
        <v>0.4</v>
      </c>
      <c r="H12">
        <v>1.48</v>
      </c>
      <c r="J12" t="s">
        <v>31</v>
      </c>
      <c r="K12">
        <v>0.14000000000000001</v>
      </c>
      <c r="L12">
        <v>0.25</v>
      </c>
    </row>
    <row r="13" spans="1:12" x14ac:dyDescent="0.25">
      <c r="D13" t="s">
        <v>27</v>
      </c>
      <c r="E13" t="s">
        <v>28</v>
      </c>
      <c r="F13">
        <v>0.75</v>
      </c>
      <c r="G13">
        <v>0.65</v>
      </c>
      <c r="H13">
        <v>0.59</v>
      </c>
      <c r="J13" t="s">
        <v>32</v>
      </c>
      <c r="K13">
        <v>2.5000000000000001E-2</v>
      </c>
      <c r="L13">
        <v>1.8499999999999999E-2</v>
      </c>
    </row>
    <row r="14" spans="1:12" x14ac:dyDescent="0.25">
      <c r="E14" t="s">
        <v>33</v>
      </c>
      <c r="F14">
        <v>0.1</v>
      </c>
      <c r="G14">
        <v>9.5000000000000001E-2</v>
      </c>
      <c r="H14">
        <v>0.12</v>
      </c>
    </row>
    <row r="15" spans="1:12" x14ac:dyDescent="0.25">
      <c r="E15" t="s">
        <v>34</v>
      </c>
      <c r="F15">
        <v>1.2</v>
      </c>
      <c r="G15">
        <v>0.56000000000000005</v>
      </c>
      <c r="H15">
        <v>1.58</v>
      </c>
    </row>
    <row r="16" spans="1:12" x14ac:dyDescent="0.25">
      <c r="E16" t="s">
        <v>35</v>
      </c>
      <c r="F16">
        <f>F12*K10+F13*L10</f>
        <v>0.31449999999999995</v>
      </c>
      <c r="G16">
        <f>G12*K10+G13*L10</f>
        <v>0.48749999999999999</v>
      </c>
      <c r="H16">
        <f>H12*K10+H13*L10</f>
        <v>1.1684999999999999</v>
      </c>
    </row>
    <row r="18" spans="5:11" x14ac:dyDescent="0.25">
      <c r="E18" t="s">
        <v>36</v>
      </c>
      <c r="J18" t="s">
        <v>9</v>
      </c>
    </row>
    <row r="19" spans="5:11" x14ac:dyDescent="0.25">
      <c r="E19" t="s">
        <v>39</v>
      </c>
      <c r="F19">
        <f>K11+F12*F11+G12*G11+H12*H11+K13</f>
        <v>0.24739999999999998</v>
      </c>
      <c r="J19" t="s">
        <v>39</v>
      </c>
      <c r="K19">
        <f>F12*F15+G12*G15+H12*H15</f>
        <v>2.6584000000000003</v>
      </c>
    </row>
    <row r="20" spans="5:11" x14ac:dyDescent="0.25">
      <c r="E20" t="s">
        <v>40</v>
      </c>
      <c r="F20">
        <f>L11+F13*F11+G13*G11+H13*H11+L13</f>
        <v>0.23384999999999997</v>
      </c>
      <c r="J20" t="s">
        <v>40</v>
      </c>
      <c r="K20">
        <f>F13*F15+G13*G15+H13*H15</f>
        <v>2.1962000000000002</v>
      </c>
    </row>
    <row r="22" spans="5:11" x14ac:dyDescent="0.25">
      <c r="E22" t="s">
        <v>37</v>
      </c>
      <c r="J22" t="s">
        <v>41</v>
      </c>
      <c r="K22">
        <f>K10*K19+L10*K20</f>
        <v>2.4966300000000001</v>
      </c>
    </row>
    <row r="23" spans="5:11" x14ac:dyDescent="0.25">
      <c r="E23" t="s">
        <v>39</v>
      </c>
      <c r="F23">
        <f>(F12^2*F14^2+G12^2*G14^2+H12^2*H14^2+K12^2)^0.5</f>
        <v>0.22945535513471896</v>
      </c>
    </row>
    <row r="24" spans="5:11" x14ac:dyDescent="0.25">
      <c r="E24" t="s">
        <v>40</v>
      </c>
      <c r="F24">
        <f>(F13^2*F14^2+G13^2*G14^2+H13^2*H14^2+L12^2)^0.5</f>
        <v>0.27739989635902895</v>
      </c>
    </row>
    <row r="26" spans="5:11" x14ac:dyDescent="0.25">
      <c r="E26" t="s">
        <v>38</v>
      </c>
      <c r="F26">
        <f>F19*K10+F20*L10</f>
        <v>0.24265749999999997</v>
      </c>
    </row>
    <row r="27" spans="5:11" x14ac:dyDescent="0.25">
      <c r="E27" t="s">
        <v>13</v>
      </c>
      <c r="F27">
        <f>F16^2*F14^2+G16^2*G14^2+H16^2*H14^2+SUMPRODUCT(K10:L10,K10:L10,K12:L12,K12:L12)</f>
        <v>3.8732848556249991E-2</v>
      </c>
    </row>
    <row r="28" spans="5:11" x14ac:dyDescent="0.25">
      <c r="E28" t="s">
        <v>14</v>
      </c>
      <c r="F28">
        <f>F27^0.5</f>
        <v>0.19680662731790816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059" r:id="rId3">
          <objectPr defaultSize="0" autoPict="0" r:id="rId4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104775</xdr:colOff>
                <xdr:row>2</xdr:row>
                <xdr:rowOff>0</xdr:rowOff>
              </to>
            </anchor>
          </objectPr>
        </oleObject>
      </mc:Choice>
      <mc:Fallback>
        <oleObject progId="Equation.3" shapeId="2059" r:id="rId3"/>
      </mc:Fallback>
    </mc:AlternateContent>
    <mc:AlternateContent xmlns:mc="http://schemas.openxmlformats.org/markup-compatibility/2006">
      <mc:Choice Requires="x14">
        <oleObject progId="Equation.3" shapeId="2058" r:id="rId5">
          <objectPr defaultSize="0" autoPict="0" r:id="rId6">
            <anchor moveWithCells="1" sizeWithCells="1">
              <from>
                <xdr:col>0</xdr:col>
                <xdr:colOff>0</xdr:colOff>
                <xdr:row>2</xdr:row>
                <xdr:rowOff>0</xdr:rowOff>
              </from>
              <to>
                <xdr:col>2</xdr:col>
                <xdr:colOff>390525</xdr:colOff>
                <xdr:row>3</xdr:row>
                <xdr:rowOff>0</xdr:rowOff>
              </to>
            </anchor>
          </objectPr>
        </oleObject>
      </mc:Choice>
      <mc:Fallback>
        <oleObject progId="Equation.3" shapeId="2058" r:id="rId5"/>
      </mc:Fallback>
    </mc:AlternateContent>
    <mc:AlternateContent xmlns:mc="http://schemas.openxmlformats.org/markup-compatibility/2006">
      <mc:Choice Requires="x14">
        <oleObject progId="Equation.3" shapeId="2057" r:id="rId7">
          <objectPr defaultSize="0" autoPict="0" r:id="rId8">
            <anchor moveWithCells="1" sizeWithCells="1">
              <from>
                <xdr:col>0</xdr:col>
                <xdr:colOff>0</xdr:colOff>
                <xdr:row>3</xdr:row>
                <xdr:rowOff>0</xdr:rowOff>
              </from>
              <to>
                <xdr:col>7</xdr:col>
                <xdr:colOff>66675</xdr:colOff>
                <xdr:row>4</xdr:row>
                <xdr:rowOff>38100</xdr:rowOff>
              </to>
            </anchor>
          </objectPr>
        </oleObject>
      </mc:Choice>
      <mc:Fallback>
        <oleObject progId="Equation.3" shapeId="2057" r:id="rId7"/>
      </mc:Fallback>
    </mc:AlternateContent>
    <mc:AlternateContent xmlns:mc="http://schemas.openxmlformats.org/markup-compatibility/2006">
      <mc:Choice Requires="x14">
        <oleObject progId="Equation.3" shapeId="2056" r:id="rId9">
          <objectPr defaultSize="0" autoPict="0" r:id="rId10">
            <anchor moveWithCells="1" siz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581025</xdr:colOff>
                <xdr:row>5</xdr:row>
                <xdr:rowOff>0</xdr:rowOff>
              </to>
            </anchor>
          </objectPr>
        </oleObject>
      </mc:Choice>
      <mc:Fallback>
        <oleObject progId="Equation.3" shapeId="2056" r:id="rId9"/>
      </mc:Fallback>
    </mc:AlternateContent>
    <mc:AlternateContent xmlns:mc="http://schemas.openxmlformats.org/markup-compatibility/2006">
      <mc:Choice Requires="x14">
        <oleObject progId="Equation.3" shapeId="2055" r:id="rId11">
          <objectPr defaultSize="0" autoPict="0" r:id="rId12">
            <anchor moveWithCells="1" siz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561975</xdr:colOff>
                <xdr:row>5</xdr:row>
                <xdr:rowOff>190500</xdr:rowOff>
              </to>
            </anchor>
          </objectPr>
        </oleObject>
      </mc:Choice>
      <mc:Fallback>
        <oleObject progId="Equation.3" shapeId="2055" r:id="rId11"/>
      </mc:Fallback>
    </mc:AlternateContent>
    <mc:AlternateContent xmlns:mc="http://schemas.openxmlformats.org/markup-compatibility/2006">
      <mc:Choice Requires="x14">
        <oleObject progId="Equation.3" shapeId="2054" r:id="rId13">
          <objectPr defaultSize="0" autoPict="0" r:id="rId14">
            <anchor moveWithCells="1" sizeWithCells="1">
              <from>
                <xdr:col>0</xdr:col>
                <xdr:colOff>0</xdr:colOff>
                <xdr:row>6</xdr:row>
                <xdr:rowOff>0</xdr:rowOff>
              </from>
              <to>
                <xdr:col>6</xdr:col>
                <xdr:colOff>142875</xdr:colOff>
                <xdr:row>7</xdr:row>
                <xdr:rowOff>57150</xdr:rowOff>
              </to>
            </anchor>
          </objectPr>
        </oleObject>
      </mc:Choice>
      <mc:Fallback>
        <oleObject progId="Equation.3" shapeId="2054" r:id="rId13"/>
      </mc:Fallback>
    </mc:AlternateContent>
    <mc:AlternateContent xmlns:mc="http://schemas.openxmlformats.org/markup-compatibility/2006">
      <mc:Choice Requires="x14">
        <oleObject progId="Equation.3" shapeId="2053" r:id="rId15">
          <objectPr defaultSize="0" autoPict="0" r:id="rId16">
            <anchor moveWithCells="1" sizeWithCells="1">
              <from>
                <xdr:col>0</xdr:col>
                <xdr:colOff>0</xdr:colOff>
                <xdr:row>7</xdr:row>
                <xdr:rowOff>0</xdr:rowOff>
              </from>
              <to>
                <xdr:col>1</xdr:col>
                <xdr:colOff>66675</xdr:colOff>
                <xdr:row>8</xdr:row>
                <xdr:rowOff>0</xdr:rowOff>
              </to>
            </anchor>
          </objectPr>
        </oleObject>
      </mc:Choice>
      <mc:Fallback>
        <oleObject progId="Equation.3" shapeId="2053" r:id="rId15"/>
      </mc:Fallback>
    </mc:AlternateContent>
    <mc:AlternateContent xmlns:mc="http://schemas.openxmlformats.org/markup-compatibility/2006">
      <mc:Choice Requires="x14">
        <oleObject progId="Equation.3" shapeId="2052" r:id="rId17">
          <objectPr defaultSize="0" autoPict="0" r:id="rId18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123825</xdr:colOff>
                <xdr:row>9</xdr:row>
                <xdr:rowOff>28575</xdr:rowOff>
              </to>
            </anchor>
          </objectPr>
        </oleObject>
      </mc:Choice>
      <mc:Fallback>
        <oleObject progId="Equation.3" shapeId="2052" r:id="rId17"/>
      </mc:Fallback>
    </mc:AlternateContent>
    <mc:AlternateContent xmlns:mc="http://schemas.openxmlformats.org/markup-compatibility/2006">
      <mc:Choice Requires="x14">
        <oleObject progId="Equation.3" shapeId="2051" r:id="rId19">
          <objectPr defaultSize="0" autoPict="0" r:id="rId20">
            <anchor moveWithCells="1" siz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228600</xdr:colOff>
                <xdr:row>10</xdr:row>
                <xdr:rowOff>38100</xdr:rowOff>
              </to>
            </anchor>
          </objectPr>
        </oleObject>
      </mc:Choice>
      <mc:Fallback>
        <oleObject progId="Equation.3" shapeId="2051" r:id="rId19"/>
      </mc:Fallback>
    </mc:AlternateContent>
    <mc:AlternateContent xmlns:mc="http://schemas.openxmlformats.org/markup-compatibility/2006">
      <mc:Choice Requires="x14">
        <oleObject progId="Equation.3" shapeId="2050" r:id="rId21">
          <objectPr defaultSize="0" autoPict="0" r:id="rId22">
            <anchor moveWithCells="1" siz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238125</xdr:colOff>
                <xdr:row>11</xdr:row>
                <xdr:rowOff>28575</xdr:rowOff>
              </to>
            </anchor>
          </objectPr>
        </oleObject>
      </mc:Choice>
      <mc:Fallback>
        <oleObject progId="Equation.3" shapeId="2050" r:id="rId21"/>
      </mc:Fallback>
    </mc:AlternateContent>
    <mc:AlternateContent xmlns:mc="http://schemas.openxmlformats.org/markup-compatibility/2006">
      <mc:Choice Requires="x14">
        <oleObject progId="Equation.3" shapeId="2049" r:id="rId23">
          <objectPr defaultSize="0" autoPict="0" r:id="rId24">
            <anchor moveWithCells="1" siz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238125</xdr:colOff>
                <xdr:row>12</xdr:row>
                <xdr:rowOff>38100</xdr:rowOff>
              </to>
            </anchor>
          </objectPr>
        </oleObject>
      </mc:Choice>
      <mc:Fallback>
        <oleObject progId="Equation.3" shapeId="2049" r:id="rId2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F4DFE-9AB9-4D92-ADC5-B510D9C0A068}">
  <dimension ref="C5:H24"/>
  <sheetViews>
    <sheetView topLeftCell="A4" workbookViewId="0">
      <selection activeCell="D18" sqref="D18"/>
    </sheetView>
  </sheetViews>
  <sheetFormatPr defaultRowHeight="15" x14ac:dyDescent="0.25"/>
  <sheetData>
    <row r="5" spans="3:8" x14ac:dyDescent="0.25">
      <c r="E5" t="s">
        <v>24</v>
      </c>
      <c r="F5">
        <v>0.06</v>
      </c>
      <c r="G5" t="s">
        <v>42</v>
      </c>
      <c r="H5">
        <v>0.12</v>
      </c>
    </row>
    <row r="7" spans="3:8" x14ac:dyDescent="0.25">
      <c r="F7" t="s">
        <v>21</v>
      </c>
      <c r="G7" t="s">
        <v>22</v>
      </c>
      <c r="H7" t="s">
        <v>29</v>
      </c>
    </row>
    <row r="8" spans="3:8" x14ac:dyDescent="0.25">
      <c r="C8" t="s">
        <v>43</v>
      </c>
      <c r="D8">
        <v>624</v>
      </c>
      <c r="E8" t="s">
        <v>46</v>
      </c>
      <c r="F8">
        <v>0.75</v>
      </c>
      <c r="G8">
        <v>1.5</v>
      </c>
      <c r="H8">
        <v>0.48</v>
      </c>
    </row>
    <row r="9" spans="3:8" x14ac:dyDescent="0.25">
      <c r="C9" t="s">
        <v>44</v>
      </c>
      <c r="D9">
        <v>256</v>
      </c>
      <c r="E9" t="s">
        <v>47</v>
      </c>
      <c r="F9">
        <v>0.85</v>
      </c>
      <c r="G9">
        <v>1.7</v>
      </c>
      <c r="H9">
        <v>0.52</v>
      </c>
    </row>
    <row r="10" spans="3:8" x14ac:dyDescent="0.25">
      <c r="C10" t="s">
        <v>45</v>
      </c>
      <c r="D10">
        <v>850</v>
      </c>
      <c r="E10" t="s">
        <v>34</v>
      </c>
      <c r="F10">
        <f>D9/D8</f>
        <v>0.41025641025641024</v>
      </c>
      <c r="G10">
        <f>D10/D8</f>
        <v>1.3621794871794872</v>
      </c>
    </row>
    <row r="12" spans="3:8" x14ac:dyDescent="0.25">
      <c r="C12" t="s">
        <v>9</v>
      </c>
      <c r="F12" t="s">
        <v>51</v>
      </c>
    </row>
    <row r="13" spans="3:8" x14ac:dyDescent="0.25">
      <c r="C13" t="s">
        <v>48</v>
      </c>
      <c r="D13">
        <f>F8*F10+G8*G10</f>
        <v>2.3509615384615383</v>
      </c>
      <c r="F13" t="s">
        <v>48</v>
      </c>
      <c r="G13">
        <f>(H5-F5)*F10</f>
        <v>2.4615384615384612E-2</v>
      </c>
    </row>
    <row r="14" spans="3:8" x14ac:dyDescent="0.25">
      <c r="C14" t="s">
        <v>49</v>
      </c>
      <c r="D14">
        <f>F9*F10+G9*G10</f>
        <v>2.664423076923077</v>
      </c>
      <c r="F14" t="s">
        <v>50</v>
      </c>
      <c r="G14">
        <f>(H5-F5)*G10</f>
        <v>8.1730769230769232E-2</v>
      </c>
    </row>
    <row r="16" spans="3:8" x14ac:dyDescent="0.25">
      <c r="C16" t="s">
        <v>36</v>
      </c>
    </row>
    <row r="17" spans="3:5" x14ac:dyDescent="0.25">
      <c r="C17" t="s">
        <v>48</v>
      </c>
      <c r="D17">
        <f>F5+G13*F8+G14*G8</f>
        <v>0.20105769230769233</v>
      </c>
    </row>
    <row r="18" spans="3:5" x14ac:dyDescent="0.25">
      <c r="C18" t="s">
        <v>50</v>
      </c>
      <c r="D18">
        <f>F5+G13*F9+G9*G14</f>
        <v>0.21986538461538463</v>
      </c>
    </row>
    <row r="20" spans="3:5" x14ac:dyDescent="0.25">
      <c r="C20" t="s">
        <v>35</v>
      </c>
      <c r="D20">
        <f>F8*H8+F9*H9</f>
        <v>0.80200000000000005</v>
      </c>
      <c r="E20">
        <f>G8*H8+G9*H9</f>
        <v>1.6040000000000001</v>
      </c>
    </row>
    <row r="22" spans="3:5" x14ac:dyDescent="0.25">
      <c r="C22" t="s">
        <v>13</v>
      </c>
      <c r="D22" t="s">
        <v>52</v>
      </c>
    </row>
    <row r="24" spans="3:5" x14ac:dyDescent="0.25">
      <c r="C24" t="s">
        <v>38</v>
      </c>
      <c r="D24">
        <f>H8*D17+H9*D18</f>
        <v>0.21083769230769234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3073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142875</xdr:colOff>
                <xdr:row>2</xdr:row>
                <xdr:rowOff>114300</xdr:rowOff>
              </to>
            </anchor>
          </objectPr>
        </oleObject>
      </mc:Choice>
      <mc:Fallback>
        <oleObject progId="Equation.3" shapeId="307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D24F9-382F-4185-A015-CFC6E8CED422}">
  <dimension ref="B1:G14"/>
  <sheetViews>
    <sheetView workbookViewId="0">
      <selection activeCell="D14" sqref="D14"/>
    </sheetView>
  </sheetViews>
  <sheetFormatPr defaultRowHeight="15" x14ac:dyDescent="0.25"/>
  <sheetData>
    <row r="1" spans="2:7" ht="15.75" thickBot="1" x14ac:dyDescent="0.3"/>
    <row r="2" spans="2:7" ht="17.25" thickTop="1" thickBot="1" x14ac:dyDescent="0.3">
      <c r="B2" s="19" t="s">
        <v>53</v>
      </c>
      <c r="C2" s="20"/>
      <c r="D2" s="20"/>
      <c r="E2" s="21"/>
    </row>
    <row r="3" spans="2:7" ht="16.5" thickBot="1" x14ac:dyDescent="0.3">
      <c r="B3" s="22" t="s">
        <v>48</v>
      </c>
      <c r="C3" s="6">
        <v>0.5</v>
      </c>
      <c r="D3" s="6">
        <v>0.8</v>
      </c>
      <c r="E3" s="23">
        <v>16.2</v>
      </c>
    </row>
    <row r="4" spans="2:7" ht="16.5" thickBot="1" x14ac:dyDescent="0.3">
      <c r="B4" s="22" t="s">
        <v>50</v>
      </c>
      <c r="C4" s="6">
        <v>1.5</v>
      </c>
      <c r="D4" s="6">
        <v>1.4</v>
      </c>
      <c r="E4" s="23">
        <v>21.6</v>
      </c>
    </row>
    <row r="5" spans="2:7" ht="16.5" thickBot="1" x14ac:dyDescent="0.3">
      <c r="B5" s="24"/>
      <c r="C5" s="25">
        <v>0</v>
      </c>
      <c r="D5" s="25">
        <v>0</v>
      </c>
      <c r="E5" s="26">
        <v>10</v>
      </c>
    </row>
    <row r="6" spans="2:7" ht="15.75" thickTop="1" x14ac:dyDescent="0.25"/>
    <row r="7" spans="2:7" ht="15.75" x14ac:dyDescent="0.25">
      <c r="C7" s="15" t="s">
        <v>48</v>
      </c>
      <c r="D7" s="15" t="s">
        <v>50</v>
      </c>
      <c r="F7" t="s">
        <v>54</v>
      </c>
      <c r="G7">
        <v>1000</v>
      </c>
    </row>
    <row r="8" spans="2:7" x14ac:dyDescent="0.25">
      <c r="C8">
        <f>G7-D8</f>
        <v>1500</v>
      </c>
      <c r="D8">
        <v>-500</v>
      </c>
    </row>
    <row r="9" spans="2:7" x14ac:dyDescent="0.25">
      <c r="B9" t="s">
        <v>29</v>
      </c>
      <c r="C9">
        <f>C8/$G$7</f>
        <v>1.5</v>
      </c>
      <c r="D9">
        <f>D8/$G$7</f>
        <v>-0.5</v>
      </c>
    </row>
    <row r="11" spans="2:7" x14ac:dyDescent="0.25">
      <c r="B11" t="s">
        <v>38</v>
      </c>
      <c r="C11">
        <f>C9*E3+D9*E4</f>
        <v>13.499999999999996</v>
      </c>
    </row>
    <row r="13" spans="2:7" x14ac:dyDescent="0.25">
      <c r="D13" t="s">
        <v>21</v>
      </c>
      <c r="E13" t="s">
        <v>22</v>
      </c>
    </row>
    <row r="14" spans="2:7" x14ac:dyDescent="0.25">
      <c r="C14" t="s">
        <v>35</v>
      </c>
      <c r="D14">
        <f>C3*C9+C4*D9</f>
        <v>0</v>
      </c>
      <c r="E14">
        <f>D3*C9+D4*D9</f>
        <v>0.50000000000000022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4100" r:id="rId3">
          <objectPr defaultSize="0" autoPict="0" r:id="rId4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228600</xdr:colOff>
                <xdr:row>2</xdr:row>
                <xdr:rowOff>38100</xdr:rowOff>
              </to>
            </anchor>
          </objectPr>
        </oleObject>
      </mc:Choice>
      <mc:Fallback>
        <oleObject progId="Equation.3" shapeId="4100" r:id="rId3"/>
      </mc:Fallback>
    </mc:AlternateContent>
    <mc:AlternateContent xmlns:mc="http://schemas.openxmlformats.org/markup-compatibility/2006">
      <mc:Choice Requires="x14">
        <oleObject progId="Equation.3" shapeId="4099" r:id="rId5">
          <objectPr defaultSize="0" autoPict="0" r:id="rId6">
            <anchor moveWithCells="1" sizeWithCells="1">
              <from>
                <xdr:col>3</xdr:col>
                <xdr:colOff>0</xdr:colOff>
                <xdr:row>1</xdr:row>
                <xdr:rowOff>0</xdr:rowOff>
              </from>
              <to>
                <xdr:col>3</xdr:col>
                <xdr:colOff>238125</xdr:colOff>
                <xdr:row>2</xdr:row>
                <xdr:rowOff>38100</xdr:rowOff>
              </to>
            </anchor>
          </objectPr>
        </oleObject>
      </mc:Choice>
      <mc:Fallback>
        <oleObject progId="Equation.3" shapeId="4099" r:id="rId5"/>
      </mc:Fallback>
    </mc:AlternateContent>
    <mc:AlternateContent xmlns:mc="http://schemas.openxmlformats.org/markup-compatibility/2006">
      <mc:Choice Requires="x14">
        <oleObject progId="Equation.3" shapeId="4098" r:id="rId7">
          <objectPr defaultSize="0" autoPict="0" r:id="rId8">
            <anchor moveWithCells="1" sizeWithCells="1">
              <from>
                <xdr:col>4</xdr:col>
                <xdr:colOff>0</xdr:colOff>
                <xdr:row>1</xdr:row>
                <xdr:rowOff>0</xdr:rowOff>
              </from>
              <to>
                <xdr:col>4</xdr:col>
                <xdr:colOff>152400</xdr:colOff>
                <xdr:row>1</xdr:row>
                <xdr:rowOff>190500</xdr:rowOff>
              </to>
            </anchor>
          </objectPr>
        </oleObject>
      </mc:Choice>
      <mc:Fallback>
        <oleObject progId="Equation.3" shapeId="4098" r:id="rId7"/>
      </mc:Fallback>
    </mc:AlternateContent>
    <mc:AlternateContent xmlns:mc="http://schemas.openxmlformats.org/markup-compatibility/2006">
      <mc:Choice Requires="x14">
        <oleObject progId="Equation.3" shapeId="4097" r:id="rId9">
          <objectPr defaultSize="0" autoPict="0" r:id="rId10">
            <anchor moveWithCells="1" sizeWithCells="1">
              <from>
                <xdr:col>1</xdr:col>
                <xdr:colOff>0</xdr:colOff>
                <xdr:row>4</xdr:row>
                <xdr:rowOff>0</xdr:rowOff>
              </from>
              <to>
                <xdr:col>1</xdr:col>
                <xdr:colOff>161925</xdr:colOff>
                <xdr:row>4</xdr:row>
                <xdr:rowOff>190500</xdr:rowOff>
              </to>
            </anchor>
          </objectPr>
        </oleObject>
      </mc:Choice>
      <mc:Fallback>
        <oleObject progId="Equation.3" shapeId="4097" r:id="rId9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57BA9-122D-40C5-9677-B7F590173B2F}">
  <dimension ref="A1:Q517"/>
  <sheetViews>
    <sheetView tabSelected="1" workbookViewId="0">
      <selection sqref="A1:XFD1048576"/>
    </sheetView>
  </sheetViews>
  <sheetFormatPr defaultRowHeight="15" x14ac:dyDescent="0.25"/>
  <cols>
    <col min="2" max="2" width="11" bestFit="1" customWidth="1"/>
    <col min="3" max="3" width="12.7109375" bestFit="1" customWidth="1"/>
    <col min="4" max="4" width="11.7109375" bestFit="1" customWidth="1"/>
    <col min="5" max="5" width="12.42578125" bestFit="1" customWidth="1"/>
  </cols>
  <sheetData>
    <row r="1" spans="1:9" ht="15.75" thickBot="1" x14ac:dyDescent="0.3">
      <c r="A1" t="s">
        <v>55</v>
      </c>
      <c r="B1" t="s">
        <v>56</v>
      </c>
      <c r="C1" t="s">
        <v>57</v>
      </c>
      <c r="D1" t="s">
        <v>58</v>
      </c>
      <c r="E1" t="s">
        <v>59</v>
      </c>
    </row>
    <row r="2" spans="1:9" ht="15.75" thickBot="1" x14ac:dyDescent="0.3">
      <c r="A2">
        <v>1</v>
      </c>
      <c r="B2" s="27">
        <v>627</v>
      </c>
      <c r="C2" s="27">
        <v>1034.45</v>
      </c>
      <c r="D2">
        <v>108.64</v>
      </c>
      <c r="E2" s="28">
        <v>19.598500000000001</v>
      </c>
    </row>
    <row r="3" spans="1:9" ht="15.75" thickBot="1" x14ac:dyDescent="0.3">
      <c r="A3">
        <v>2</v>
      </c>
      <c r="B3" s="27">
        <v>640</v>
      </c>
      <c r="C3" s="27">
        <v>1038.8900000000001</v>
      </c>
      <c r="D3">
        <v>108.91</v>
      </c>
      <c r="E3" s="28">
        <v>19.548999999999999</v>
      </c>
      <c r="F3">
        <f>LN(B3/B2)</f>
        <v>2.0521635720796769E-2</v>
      </c>
      <c r="G3">
        <f t="shared" ref="G3:I18" si="0">LN(C3/C2)</f>
        <v>4.2829509749058425E-3</v>
      </c>
      <c r="H3">
        <f t="shared" si="0"/>
        <v>2.4821892772090644E-3</v>
      </c>
      <c r="I3">
        <f t="shared" si="0"/>
        <v>-2.5288984676275434E-3</v>
      </c>
    </row>
    <row r="4" spans="1:9" ht="15.75" thickBot="1" x14ac:dyDescent="0.3">
      <c r="A4">
        <v>3</v>
      </c>
      <c r="B4" s="27">
        <v>648.79999999999995</v>
      </c>
      <c r="C4" s="27">
        <v>1028.21</v>
      </c>
      <c r="D4">
        <v>110.42</v>
      </c>
      <c r="E4" s="28">
        <v>19.396000000000001</v>
      </c>
      <c r="F4">
        <f t="shared" ref="F4:I67" si="1">LN(B4/B3)</f>
        <v>1.3656326447485555E-2</v>
      </c>
      <c r="G4">
        <f t="shared" si="0"/>
        <v>-1.0333409156255469E-2</v>
      </c>
      <c r="H4">
        <f t="shared" si="0"/>
        <v>1.3769423768303451E-2</v>
      </c>
      <c r="I4">
        <f t="shared" si="0"/>
        <v>-7.8572749848764972E-3</v>
      </c>
    </row>
    <row r="5" spans="1:9" ht="15.75" thickBot="1" x14ac:dyDescent="0.3">
      <c r="A5">
        <v>4</v>
      </c>
      <c r="B5" s="27">
        <v>638</v>
      </c>
      <c r="C5" s="27">
        <v>1029.17</v>
      </c>
      <c r="D5">
        <v>110.27</v>
      </c>
      <c r="E5" s="28">
        <v>19.6815</v>
      </c>
      <c r="F5">
        <f t="shared" si="1"/>
        <v>-1.6786219456413256E-2</v>
      </c>
      <c r="G5">
        <f t="shared" si="0"/>
        <v>9.3322582087202507E-4</v>
      </c>
      <c r="H5">
        <f t="shared" si="0"/>
        <v>-1.3593730853114839E-3</v>
      </c>
      <c r="I5">
        <f t="shared" si="0"/>
        <v>1.4612248988637177E-2</v>
      </c>
    </row>
    <row r="6" spans="1:9" ht="15.75" thickBot="1" x14ac:dyDescent="0.3">
      <c r="A6">
        <v>5</v>
      </c>
      <c r="B6" s="27">
        <v>647</v>
      </c>
      <c r="C6" s="27">
        <v>1017.01</v>
      </c>
      <c r="D6">
        <v>110.42</v>
      </c>
      <c r="E6" s="28">
        <v>19.584499999999998</v>
      </c>
      <c r="F6">
        <f t="shared" si="1"/>
        <v>1.4008011156110702E-2</v>
      </c>
      <c r="G6">
        <f t="shared" si="0"/>
        <v>-1.1885702287365595E-2</v>
      </c>
      <c r="H6">
        <f t="shared" si="0"/>
        <v>1.3593730853114971E-3</v>
      </c>
      <c r="I6">
        <f t="shared" si="0"/>
        <v>-4.9406711819875576E-3</v>
      </c>
    </row>
    <row r="7" spans="1:9" ht="15.75" thickBot="1" x14ac:dyDescent="0.3">
      <c r="A7">
        <v>6</v>
      </c>
      <c r="B7" s="27">
        <v>657.1</v>
      </c>
      <c r="C7" s="27">
        <v>1005.88</v>
      </c>
      <c r="D7">
        <v>109.9</v>
      </c>
      <c r="E7" s="28">
        <v>19.718499999999999</v>
      </c>
      <c r="F7">
        <f t="shared" si="1"/>
        <v>1.5489919402921697E-2</v>
      </c>
      <c r="G7">
        <f t="shared" si="0"/>
        <v>-1.1004169591396469E-2</v>
      </c>
      <c r="H7">
        <f t="shared" si="0"/>
        <v>-4.720415446322789E-3</v>
      </c>
      <c r="I7">
        <f t="shared" si="0"/>
        <v>6.8188443229297291E-3</v>
      </c>
    </row>
    <row r="8" spans="1:9" ht="15.75" thickBot="1" x14ac:dyDescent="0.3">
      <c r="A8">
        <v>7</v>
      </c>
      <c r="B8" s="27">
        <v>637.4</v>
      </c>
      <c r="C8" s="27">
        <v>1013.1</v>
      </c>
      <c r="D8">
        <v>110.14</v>
      </c>
      <c r="E8" s="28">
        <v>19.712499999999999</v>
      </c>
      <c r="F8">
        <f t="shared" si="1"/>
        <v>-3.0438811920586253E-2</v>
      </c>
      <c r="G8">
        <f t="shared" si="0"/>
        <v>7.1521568091190459E-3</v>
      </c>
      <c r="H8">
        <f t="shared" si="0"/>
        <v>2.181422424759819E-3</v>
      </c>
      <c r="I8">
        <f t="shared" si="0"/>
        <v>-3.0432908352865843E-4</v>
      </c>
    </row>
    <row r="9" spans="1:9" ht="15.75" thickBot="1" x14ac:dyDescent="0.3">
      <c r="A9">
        <v>8</v>
      </c>
      <c r="B9" s="27">
        <v>635</v>
      </c>
      <c r="C9" s="27">
        <v>1014.57</v>
      </c>
      <c r="D9">
        <v>112.2</v>
      </c>
      <c r="E9" s="28">
        <v>19.654</v>
      </c>
      <c r="F9">
        <f t="shared" si="1"/>
        <v>-3.7724030905443365E-3</v>
      </c>
      <c r="G9">
        <f t="shared" si="0"/>
        <v>1.4499403330275359E-3</v>
      </c>
      <c r="H9">
        <f t="shared" si="0"/>
        <v>1.8530709254260425E-2</v>
      </c>
      <c r="I9">
        <f t="shared" si="0"/>
        <v>-2.9720723489216156E-3</v>
      </c>
    </row>
    <row r="10" spans="1:9" ht="15.75" thickBot="1" x14ac:dyDescent="0.3">
      <c r="A10">
        <v>9</v>
      </c>
      <c r="B10" s="27">
        <v>635</v>
      </c>
      <c r="C10" s="27">
        <v>995.93</v>
      </c>
      <c r="D10">
        <v>112.24</v>
      </c>
      <c r="E10" s="28">
        <v>19.509999999999998</v>
      </c>
      <c r="F10">
        <f t="shared" si="1"/>
        <v>0</v>
      </c>
      <c r="G10">
        <f t="shared" si="0"/>
        <v>-1.8543182402393148E-2</v>
      </c>
      <c r="H10">
        <f t="shared" si="0"/>
        <v>3.564427056094565E-4</v>
      </c>
      <c r="I10">
        <f t="shared" si="0"/>
        <v>-7.3537253052153801E-3</v>
      </c>
    </row>
    <row r="11" spans="1:9" ht="15.75" thickBot="1" x14ac:dyDescent="0.3">
      <c r="A11">
        <v>10</v>
      </c>
      <c r="B11" s="27">
        <v>598.5</v>
      </c>
      <c r="C11" s="27">
        <v>992.74</v>
      </c>
      <c r="D11">
        <v>112.96</v>
      </c>
      <c r="E11" s="28">
        <v>19.579999999999998</v>
      </c>
      <c r="F11">
        <f t="shared" si="1"/>
        <v>-5.9198473894663768E-2</v>
      </c>
      <c r="G11">
        <f t="shared" si="0"/>
        <v>-3.2081770591023085E-3</v>
      </c>
      <c r="H11">
        <f t="shared" si="0"/>
        <v>6.39433795072654E-3</v>
      </c>
      <c r="I11">
        <f t="shared" si="0"/>
        <v>3.5814824673445814E-3</v>
      </c>
    </row>
    <row r="12" spans="1:9" ht="15.75" thickBot="1" x14ac:dyDescent="0.3">
      <c r="A12">
        <v>11</v>
      </c>
      <c r="B12" s="27">
        <v>590</v>
      </c>
      <c r="C12" s="27">
        <v>1013.75</v>
      </c>
      <c r="D12">
        <v>114.55</v>
      </c>
      <c r="E12" s="28">
        <v>19.512499999999999</v>
      </c>
      <c r="F12">
        <f t="shared" si="1"/>
        <v>-1.4303988098262759E-2</v>
      </c>
      <c r="G12">
        <f t="shared" si="0"/>
        <v>2.0942808498458785E-2</v>
      </c>
      <c r="H12">
        <f t="shared" si="0"/>
        <v>1.3977635154572714E-2</v>
      </c>
      <c r="I12">
        <f t="shared" si="0"/>
        <v>-3.4533512608138578E-3</v>
      </c>
    </row>
    <row r="13" spans="1:9" ht="15.75" thickBot="1" x14ac:dyDescent="0.3">
      <c r="A13">
        <v>12</v>
      </c>
      <c r="B13" s="27">
        <v>611</v>
      </c>
      <c r="C13" s="27">
        <v>1000.07</v>
      </c>
      <c r="D13">
        <v>113.74</v>
      </c>
      <c r="E13" s="28">
        <v>19.359000000000002</v>
      </c>
      <c r="F13">
        <f t="shared" si="1"/>
        <v>3.4974422271830181E-2</v>
      </c>
      <c r="G13">
        <f t="shared" si="0"/>
        <v>-1.3586328897371233E-2</v>
      </c>
      <c r="H13">
        <f t="shared" si="0"/>
        <v>-7.0962670208508764E-3</v>
      </c>
      <c r="I13">
        <f t="shared" si="0"/>
        <v>-7.8978582197379577E-3</v>
      </c>
    </row>
    <row r="14" spans="1:9" ht="15.75" thickBot="1" x14ac:dyDescent="0.3">
      <c r="A14">
        <v>13</v>
      </c>
      <c r="B14" s="27">
        <v>592</v>
      </c>
      <c r="C14" s="27">
        <v>993.06</v>
      </c>
      <c r="D14">
        <v>114.19</v>
      </c>
      <c r="E14" s="28">
        <v>19.3155</v>
      </c>
      <c r="F14">
        <f t="shared" si="1"/>
        <v>-3.1590324287589587E-2</v>
      </c>
      <c r="G14">
        <f t="shared" si="0"/>
        <v>-7.0341913517474198E-3</v>
      </c>
      <c r="H14">
        <f t="shared" si="0"/>
        <v>3.9485858349029967E-3</v>
      </c>
      <c r="I14">
        <f t="shared" si="0"/>
        <v>-2.2495452220012806E-3</v>
      </c>
    </row>
    <row r="15" spans="1:9" ht="15.75" thickBot="1" x14ac:dyDescent="0.3">
      <c r="A15">
        <v>14</v>
      </c>
      <c r="B15" s="27">
        <v>586.5</v>
      </c>
      <c r="C15" s="27">
        <v>1003.72</v>
      </c>
      <c r="D15">
        <v>116.23</v>
      </c>
      <c r="E15" s="28">
        <v>19.100000000000001</v>
      </c>
      <c r="F15">
        <f t="shared" si="1"/>
        <v>-9.3339667904755591E-3</v>
      </c>
      <c r="G15">
        <f t="shared" si="0"/>
        <v>1.0677291713515677E-2</v>
      </c>
      <c r="H15">
        <f t="shared" si="0"/>
        <v>1.7707258942059927E-2</v>
      </c>
      <c r="I15">
        <f t="shared" si="0"/>
        <v>-1.1219547347226947E-2</v>
      </c>
    </row>
    <row r="16" spans="1:9" ht="15.75" thickBot="1" x14ac:dyDescent="0.3">
      <c r="A16">
        <v>15</v>
      </c>
      <c r="B16" s="27">
        <v>602</v>
      </c>
      <c r="C16" s="27">
        <v>1000.9</v>
      </c>
      <c r="D16">
        <v>117.04</v>
      </c>
      <c r="E16" s="28">
        <v>18.942</v>
      </c>
      <c r="F16">
        <f t="shared" si="1"/>
        <v>2.6084777215290858E-2</v>
      </c>
      <c r="G16">
        <f t="shared" si="0"/>
        <v>-2.813502669046689E-3</v>
      </c>
      <c r="H16">
        <f t="shared" si="0"/>
        <v>6.9447700562522948E-3</v>
      </c>
      <c r="I16">
        <f t="shared" si="0"/>
        <v>-8.3066562486746997E-3</v>
      </c>
    </row>
    <row r="17" spans="1:9" ht="15.75" thickBot="1" x14ac:dyDescent="0.3">
      <c r="A17">
        <v>16</v>
      </c>
      <c r="B17" s="27">
        <v>585</v>
      </c>
      <c r="C17" s="27">
        <v>1003.69</v>
      </c>
      <c r="D17">
        <v>117.4</v>
      </c>
      <c r="E17" s="28">
        <v>19.024000000000001</v>
      </c>
      <c r="F17">
        <f t="shared" si="1"/>
        <v>-2.8645598076964564E-2</v>
      </c>
      <c r="G17">
        <f t="shared" si="0"/>
        <v>2.7836134087538831E-3</v>
      </c>
      <c r="H17">
        <f t="shared" si="0"/>
        <v>3.0711506821271967E-3</v>
      </c>
      <c r="I17">
        <f t="shared" si="0"/>
        <v>4.3196611445163796E-3</v>
      </c>
    </row>
    <row r="18" spans="1:9" ht="15.75" thickBot="1" x14ac:dyDescent="0.3">
      <c r="A18">
        <v>17</v>
      </c>
      <c r="B18" s="27">
        <v>590.79999999999995</v>
      </c>
      <c r="C18" s="27">
        <v>999.06</v>
      </c>
      <c r="D18">
        <v>118.48</v>
      </c>
      <c r="E18" s="28">
        <v>18.956</v>
      </c>
      <c r="F18">
        <f t="shared" si="1"/>
        <v>9.8657034253681192E-3</v>
      </c>
      <c r="G18">
        <f t="shared" si="0"/>
        <v>-4.6236507286465996E-3</v>
      </c>
      <c r="H18">
        <f t="shared" si="0"/>
        <v>9.1572625655472976E-3</v>
      </c>
      <c r="I18">
        <f t="shared" si="0"/>
        <v>-3.5808358430842006E-3</v>
      </c>
    </row>
    <row r="19" spans="1:9" ht="15.75" thickBot="1" x14ac:dyDescent="0.3">
      <c r="A19">
        <v>18</v>
      </c>
      <c r="B19" s="27">
        <v>592.20000000000005</v>
      </c>
      <c r="C19" s="27">
        <v>1009.84</v>
      </c>
      <c r="D19">
        <v>118.43</v>
      </c>
      <c r="E19" s="28">
        <v>18.851999999999997</v>
      </c>
      <c r="F19">
        <f t="shared" si="1"/>
        <v>2.3668650102662441E-3</v>
      </c>
      <c r="G19">
        <f t="shared" si="1"/>
        <v>1.0732344539525819E-2</v>
      </c>
      <c r="H19">
        <f t="shared" si="1"/>
        <v>-4.2210122613961103E-4</v>
      </c>
      <c r="I19">
        <f t="shared" si="1"/>
        <v>-5.501495043857549E-3</v>
      </c>
    </row>
    <row r="20" spans="1:9" ht="15.75" thickBot="1" x14ac:dyDescent="0.3">
      <c r="A20">
        <v>19</v>
      </c>
      <c r="B20" s="27">
        <v>608.5</v>
      </c>
      <c r="C20" s="27">
        <v>1002.37</v>
      </c>
      <c r="D20">
        <v>117.89</v>
      </c>
      <c r="E20" s="28">
        <v>18.8245</v>
      </c>
      <c r="F20">
        <f t="shared" si="1"/>
        <v>2.7152496760090933E-2</v>
      </c>
      <c r="G20">
        <f t="shared" si="1"/>
        <v>-7.4247064829906185E-3</v>
      </c>
      <c r="H20">
        <f t="shared" si="1"/>
        <v>-4.570082429367712E-3</v>
      </c>
      <c r="I20">
        <f t="shared" si="1"/>
        <v>-1.4597961532280997E-3</v>
      </c>
    </row>
    <row r="21" spans="1:9" ht="15.75" thickBot="1" x14ac:dyDescent="0.3">
      <c r="A21">
        <v>20</v>
      </c>
      <c r="B21" s="27">
        <v>605.5</v>
      </c>
      <c r="C21" s="27">
        <v>998.96</v>
      </c>
      <c r="D21">
        <v>118.29</v>
      </c>
      <c r="E21" s="28">
        <v>18.837000000000003</v>
      </c>
      <c r="F21">
        <f t="shared" si="1"/>
        <v>-4.9423494344349216E-3</v>
      </c>
      <c r="G21">
        <f t="shared" si="1"/>
        <v>-3.4077371547258386E-3</v>
      </c>
      <c r="H21">
        <f t="shared" si="1"/>
        <v>3.3872502536093827E-3</v>
      </c>
      <c r="I21">
        <f t="shared" si="1"/>
        <v>6.6380789182596766E-4</v>
      </c>
    </row>
    <row r="22" spans="1:9" ht="15.75" thickBot="1" x14ac:dyDescent="0.3">
      <c r="A22">
        <v>21</v>
      </c>
      <c r="B22" s="27">
        <v>585</v>
      </c>
      <c r="C22" s="27">
        <v>994.13</v>
      </c>
      <c r="D22">
        <v>118.9</v>
      </c>
      <c r="E22" s="28">
        <v>18.878499999999999</v>
      </c>
      <c r="F22">
        <f t="shared" si="1"/>
        <v>-3.4442715761290404E-2</v>
      </c>
      <c r="G22">
        <f t="shared" si="1"/>
        <v>-4.8467549936405951E-3</v>
      </c>
      <c r="H22">
        <f t="shared" si="1"/>
        <v>5.1435671390906504E-3</v>
      </c>
      <c r="I22">
        <f t="shared" si="1"/>
        <v>2.2006876084788214E-3</v>
      </c>
    </row>
    <row r="23" spans="1:9" ht="15.75" thickBot="1" x14ac:dyDescent="0.3">
      <c r="A23">
        <v>22</v>
      </c>
      <c r="B23" s="27">
        <v>587.4</v>
      </c>
      <c r="C23" s="27">
        <v>986.17</v>
      </c>
      <c r="D23">
        <v>117.17</v>
      </c>
      <c r="E23" s="28">
        <v>18.843499999999999</v>
      </c>
      <c r="F23">
        <f t="shared" si="1"/>
        <v>4.0941715326631468E-3</v>
      </c>
      <c r="G23">
        <f t="shared" si="1"/>
        <v>-8.0392292790602109E-3</v>
      </c>
      <c r="H23">
        <f t="shared" si="1"/>
        <v>-1.4656932016672002E-2</v>
      </c>
      <c r="I23">
        <f t="shared" si="1"/>
        <v>-1.8556815674513148E-3</v>
      </c>
    </row>
    <row r="24" spans="1:9" ht="15.75" thickBot="1" x14ac:dyDescent="0.3">
      <c r="A24">
        <v>23</v>
      </c>
      <c r="B24" s="27">
        <v>578</v>
      </c>
      <c r="C24" s="27">
        <v>998.74</v>
      </c>
      <c r="D24">
        <v>117.03</v>
      </c>
      <c r="E24" s="28">
        <v>18.863500000000002</v>
      </c>
      <c r="F24">
        <f t="shared" si="1"/>
        <v>-1.6132150092142188E-2</v>
      </c>
      <c r="G24">
        <f t="shared" si="1"/>
        <v>1.2665730980525258E-2</v>
      </c>
      <c r="H24">
        <f t="shared" si="1"/>
        <v>-1.1955594933894201E-3</v>
      </c>
      <c r="I24">
        <f t="shared" si="1"/>
        <v>1.0608110894812829E-3</v>
      </c>
    </row>
    <row r="25" spans="1:9" ht="15.75" thickBot="1" x14ac:dyDescent="0.3">
      <c r="A25">
        <v>24</v>
      </c>
      <c r="B25" s="27">
        <v>597.79999999999995</v>
      </c>
      <c r="C25" s="27">
        <v>1007.53</v>
      </c>
      <c r="D25">
        <v>116.06</v>
      </c>
      <c r="E25" s="28">
        <v>18.990000000000002</v>
      </c>
      <c r="F25">
        <f t="shared" si="1"/>
        <v>3.3682381177459988E-2</v>
      </c>
      <c r="G25">
        <f t="shared" si="1"/>
        <v>8.7625855377452145E-3</v>
      </c>
      <c r="H25">
        <f t="shared" si="1"/>
        <v>-8.3230134242126257E-3</v>
      </c>
      <c r="I25">
        <f t="shared" si="1"/>
        <v>6.6836868936035188E-3</v>
      </c>
    </row>
    <row r="26" spans="1:9" ht="15.75" thickBot="1" x14ac:dyDescent="0.3">
      <c r="A26">
        <v>25</v>
      </c>
      <c r="B26" s="27">
        <v>610</v>
      </c>
      <c r="C26" s="27">
        <v>1016.81</v>
      </c>
      <c r="D26">
        <v>115.55</v>
      </c>
      <c r="E26" s="28">
        <v>18.831</v>
      </c>
      <c r="F26">
        <f t="shared" si="1"/>
        <v>2.0202707317519469E-2</v>
      </c>
      <c r="G26">
        <f t="shared" si="1"/>
        <v>9.1684845501907534E-3</v>
      </c>
      <c r="H26">
        <f t="shared" si="1"/>
        <v>-4.4039620420725512E-3</v>
      </c>
      <c r="I26">
        <f t="shared" si="1"/>
        <v>-8.4080768206902488E-3</v>
      </c>
    </row>
    <row r="27" spans="1:9" ht="15.75" thickBot="1" x14ac:dyDescent="0.3">
      <c r="A27">
        <v>26</v>
      </c>
      <c r="B27" s="27">
        <v>632.29999999999995</v>
      </c>
      <c r="C27" s="27">
        <v>1021.44</v>
      </c>
      <c r="D27">
        <v>115.55</v>
      </c>
      <c r="E27" s="28">
        <v>18.901</v>
      </c>
      <c r="F27">
        <f t="shared" si="1"/>
        <v>3.5905007897210538E-2</v>
      </c>
      <c r="G27">
        <f t="shared" si="1"/>
        <v>4.5431207786843664E-3</v>
      </c>
      <c r="H27">
        <f t="shared" si="1"/>
        <v>0</v>
      </c>
      <c r="I27">
        <f t="shared" si="1"/>
        <v>3.7103827153148559E-3</v>
      </c>
    </row>
    <row r="28" spans="1:9" ht="15.75" thickBot="1" x14ac:dyDescent="0.3">
      <c r="A28">
        <v>27</v>
      </c>
      <c r="B28" s="27">
        <v>643</v>
      </c>
      <c r="C28" s="27">
        <v>1017.86</v>
      </c>
      <c r="D28">
        <v>115.42</v>
      </c>
      <c r="E28" s="28">
        <v>18.88</v>
      </c>
      <c r="F28">
        <f t="shared" si="1"/>
        <v>1.6780759173051989E-2</v>
      </c>
      <c r="G28">
        <f t="shared" si="1"/>
        <v>-3.5110122861924686E-3</v>
      </c>
      <c r="H28">
        <f t="shared" si="1"/>
        <v>-1.1256874375693456E-3</v>
      </c>
      <c r="I28">
        <f t="shared" si="1"/>
        <v>-1.1116700014647102E-3</v>
      </c>
    </row>
    <row r="29" spans="1:9" ht="15.75" thickBot="1" x14ac:dyDescent="0.3">
      <c r="A29">
        <v>28</v>
      </c>
      <c r="B29" s="27">
        <v>631.1</v>
      </c>
      <c r="C29" s="27">
        <v>1019.97</v>
      </c>
      <c r="D29">
        <v>115.22</v>
      </c>
      <c r="E29" s="28">
        <v>19.020499999999998</v>
      </c>
      <c r="F29">
        <f t="shared" si="1"/>
        <v>-1.8680395647425473E-2</v>
      </c>
      <c r="G29">
        <f t="shared" si="1"/>
        <v>2.0708309859341972E-3</v>
      </c>
      <c r="H29">
        <f t="shared" si="1"/>
        <v>-1.7343049785833477E-3</v>
      </c>
      <c r="I29">
        <f t="shared" si="1"/>
        <v>7.4141841721337438E-3</v>
      </c>
    </row>
    <row r="30" spans="1:9" ht="15.75" thickBot="1" x14ac:dyDescent="0.3">
      <c r="A30">
        <v>29</v>
      </c>
      <c r="B30" s="27">
        <v>632.5</v>
      </c>
      <c r="C30" s="27">
        <v>1012.57</v>
      </c>
      <c r="D30">
        <v>113.92</v>
      </c>
      <c r="E30" s="28">
        <v>19.102</v>
      </c>
      <c r="F30">
        <f t="shared" si="1"/>
        <v>2.2158920114813824E-3</v>
      </c>
      <c r="G30">
        <f t="shared" si="1"/>
        <v>-7.2815616876825391E-3</v>
      </c>
      <c r="H30">
        <f t="shared" si="1"/>
        <v>-1.1346896640571433E-2</v>
      </c>
      <c r="I30">
        <f t="shared" si="1"/>
        <v>4.2756967230574072E-3</v>
      </c>
    </row>
    <row r="31" spans="1:9" ht="15.75" thickBot="1" x14ac:dyDescent="0.3">
      <c r="A31">
        <v>30</v>
      </c>
      <c r="B31" s="27">
        <v>627.6</v>
      </c>
      <c r="C31" s="27">
        <v>1024.29</v>
      </c>
      <c r="D31">
        <v>113.88</v>
      </c>
      <c r="E31" s="28">
        <v>18.982999999999997</v>
      </c>
      <c r="F31">
        <f t="shared" si="1"/>
        <v>-7.7771997427977507E-3</v>
      </c>
      <c r="G31">
        <f t="shared" si="1"/>
        <v>1.1508036236623886E-2</v>
      </c>
      <c r="H31">
        <f t="shared" si="1"/>
        <v>-3.5118525382891997E-4</v>
      </c>
      <c r="I31">
        <f t="shared" si="1"/>
        <v>-6.249199804141202E-3</v>
      </c>
    </row>
    <row r="32" spans="1:9" ht="15.75" thickBot="1" x14ac:dyDescent="0.3">
      <c r="A32">
        <v>31</v>
      </c>
      <c r="B32" s="27">
        <v>633.29999999999995</v>
      </c>
      <c r="C32" s="27">
        <v>1021.86</v>
      </c>
      <c r="D32">
        <v>114.59</v>
      </c>
      <c r="E32" s="28">
        <v>19.118000000000002</v>
      </c>
      <c r="F32">
        <f t="shared" si="1"/>
        <v>9.0412226635070096E-3</v>
      </c>
      <c r="G32">
        <f t="shared" si="1"/>
        <v>-2.3751935512182519E-3</v>
      </c>
      <c r="H32">
        <f t="shared" si="1"/>
        <v>6.2152780285201232E-3</v>
      </c>
      <c r="I32">
        <f t="shared" si="1"/>
        <v>7.0864578331663753E-3</v>
      </c>
    </row>
    <row r="33" spans="1:9" ht="15.75" thickBot="1" x14ac:dyDescent="0.3">
      <c r="A33">
        <v>32</v>
      </c>
      <c r="B33" s="27">
        <v>614.29999999999995</v>
      </c>
      <c r="C33" s="27">
        <v>1026.82</v>
      </c>
      <c r="D33">
        <v>113.68</v>
      </c>
      <c r="E33" s="28">
        <v>19.222999999999999</v>
      </c>
      <c r="F33">
        <f t="shared" si="1"/>
        <v>-3.0460835352502894E-2</v>
      </c>
      <c r="G33">
        <f t="shared" si="1"/>
        <v>4.8421517183635607E-3</v>
      </c>
      <c r="H33">
        <f t="shared" si="1"/>
        <v>-7.9730566495116277E-3</v>
      </c>
      <c r="I33">
        <f t="shared" si="1"/>
        <v>5.477179129152172E-3</v>
      </c>
    </row>
    <row r="34" spans="1:9" ht="15.75" thickBot="1" x14ac:dyDescent="0.3">
      <c r="A34">
        <v>33</v>
      </c>
      <c r="B34" s="27">
        <v>615.6</v>
      </c>
      <c r="C34" s="27">
        <v>1025.26</v>
      </c>
      <c r="D34">
        <v>112.72</v>
      </c>
      <c r="E34" s="28">
        <v>19.2515</v>
      </c>
      <c r="F34">
        <f t="shared" si="1"/>
        <v>2.113993794842619E-3</v>
      </c>
      <c r="G34">
        <f t="shared" si="1"/>
        <v>-1.5204088539565333E-3</v>
      </c>
      <c r="H34">
        <f t="shared" si="1"/>
        <v>-8.4806161984205385E-3</v>
      </c>
      <c r="I34">
        <f t="shared" si="1"/>
        <v>1.4815010052247805E-3</v>
      </c>
    </row>
    <row r="35" spans="1:9" ht="15.75" thickBot="1" x14ac:dyDescent="0.3">
      <c r="A35">
        <v>34</v>
      </c>
      <c r="B35" s="27">
        <v>624.5</v>
      </c>
      <c r="C35" s="27">
        <v>1042.52</v>
      </c>
      <c r="D35">
        <v>111.71</v>
      </c>
      <c r="E35" s="28">
        <v>19.234999999999999</v>
      </c>
      <c r="F35">
        <f t="shared" si="1"/>
        <v>1.4353927600908246E-2</v>
      </c>
      <c r="G35">
        <f t="shared" si="1"/>
        <v>1.669462019800487E-2</v>
      </c>
      <c r="H35">
        <f t="shared" si="1"/>
        <v>-9.0006400076678705E-3</v>
      </c>
      <c r="I35">
        <f t="shared" si="1"/>
        <v>-8.5744357168942762E-4</v>
      </c>
    </row>
    <row r="36" spans="1:9" ht="15.75" thickBot="1" x14ac:dyDescent="0.3">
      <c r="A36">
        <v>35</v>
      </c>
      <c r="B36" s="27">
        <v>645.5</v>
      </c>
      <c r="C36" s="27">
        <v>1042.26</v>
      </c>
      <c r="D36">
        <v>111.01</v>
      </c>
      <c r="E36" s="28">
        <v>19.0975</v>
      </c>
      <c r="F36">
        <f t="shared" si="1"/>
        <v>3.3073880721064798E-2</v>
      </c>
      <c r="G36">
        <f t="shared" si="1"/>
        <v>-2.4942679932453817E-4</v>
      </c>
      <c r="H36">
        <f t="shared" si="1"/>
        <v>-6.2859402382011232E-3</v>
      </c>
      <c r="I36">
        <f t="shared" si="1"/>
        <v>-7.1740997708807132E-3</v>
      </c>
    </row>
    <row r="37" spans="1:9" ht="15.75" thickBot="1" x14ac:dyDescent="0.3">
      <c r="A37">
        <v>36</v>
      </c>
      <c r="B37" s="27">
        <v>648.9</v>
      </c>
      <c r="C37" s="27">
        <v>1039.31</v>
      </c>
      <c r="D37">
        <v>110.97</v>
      </c>
      <c r="E37" s="28">
        <v>19.224</v>
      </c>
      <c r="F37">
        <f t="shared" si="1"/>
        <v>5.2534113404254963E-3</v>
      </c>
      <c r="G37">
        <f t="shared" si="1"/>
        <v>-2.8344009329329314E-3</v>
      </c>
      <c r="H37">
        <f t="shared" si="1"/>
        <v>-3.6039283208350828E-4</v>
      </c>
      <c r="I37">
        <f t="shared" si="1"/>
        <v>6.6020620007901445E-3</v>
      </c>
    </row>
    <row r="38" spans="1:9" ht="15.75" thickBot="1" x14ac:dyDescent="0.3">
      <c r="A38">
        <v>37</v>
      </c>
      <c r="B38" s="27">
        <v>651.9</v>
      </c>
      <c r="C38" s="27">
        <v>1042.3399999999999</v>
      </c>
      <c r="D38">
        <v>111.72</v>
      </c>
      <c r="E38" s="28">
        <v>19.241</v>
      </c>
      <c r="F38">
        <f t="shared" si="1"/>
        <v>4.6125543033709426E-3</v>
      </c>
      <c r="G38">
        <f t="shared" si="1"/>
        <v>2.9111542669435289E-3</v>
      </c>
      <c r="H38">
        <f t="shared" si="1"/>
        <v>6.7358465645037035E-3</v>
      </c>
      <c r="I38">
        <f t="shared" si="1"/>
        <v>8.8392050471138115E-4</v>
      </c>
    </row>
    <row r="39" spans="1:9" ht="15.75" thickBot="1" x14ac:dyDescent="0.3">
      <c r="A39">
        <v>38</v>
      </c>
      <c r="B39" s="27">
        <v>664.8</v>
      </c>
      <c r="C39" s="27">
        <v>1047.43</v>
      </c>
      <c r="D39">
        <v>111.32</v>
      </c>
      <c r="E39" s="28">
        <v>19.11</v>
      </c>
      <c r="F39">
        <f t="shared" si="1"/>
        <v>1.9595067610744754E-2</v>
      </c>
      <c r="G39">
        <f t="shared" si="1"/>
        <v>4.8713591117972455E-3</v>
      </c>
      <c r="H39">
        <f t="shared" si="1"/>
        <v>-3.5868044192859986E-3</v>
      </c>
      <c r="I39">
        <f t="shared" si="1"/>
        <v>-6.8316606866975589E-3</v>
      </c>
    </row>
    <row r="40" spans="1:9" ht="15.75" thickBot="1" x14ac:dyDescent="0.3">
      <c r="A40">
        <v>39</v>
      </c>
      <c r="B40" s="27">
        <v>671</v>
      </c>
      <c r="C40" s="27">
        <v>1053.7</v>
      </c>
      <c r="D40">
        <v>110.3</v>
      </c>
      <c r="E40" s="28">
        <v>19.215</v>
      </c>
      <c r="F40">
        <f t="shared" si="1"/>
        <v>9.2828934304433428E-3</v>
      </c>
      <c r="G40">
        <f t="shared" si="1"/>
        <v>5.9682348177871316E-3</v>
      </c>
      <c r="H40">
        <f t="shared" si="1"/>
        <v>-9.2050103982332619E-3</v>
      </c>
      <c r="I40">
        <f t="shared" si="1"/>
        <v>5.4794657646255705E-3</v>
      </c>
    </row>
    <row r="41" spans="1:9" ht="15.75" thickBot="1" x14ac:dyDescent="0.3">
      <c r="A41">
        <v>40</v>
      </c>
      <c r="B41" s="27">
        <v>667</v>
      </c>
      <c r="C41" s="27">
        <v>1048.08</v>
      </c>
      <c r="D41">
        <v>112.97</v>
      </c>
      <c r="E41" s="28">
        <v>19.308</v>
      </c>
      <c r="F41">
        <f t="shared" si="1"/>
        <v>-5.9790910560580711E-3</v>
      </c>
      <c r="G41">
        <f t="shared" si="1"/>
        <v>-5.3478607600668509E-3</v>
      </c>
      <c r="H41">
        <f t="shared" si="1"/>
        <v>2.3918370479380665E-2</v>
      </c>
      <c r="I41">
        <f t="shared" si="1"/>
        <v>4.8282937814391694E-3</v>
      </c>
    </row>
    <row r="42" spans="1:9" ht="15.75" thickBot="1" x14ac:dyDescent="0.3">
      <c r="A42">
        <v>41</v>
      </c>
      <c r="B42" s="27">
        <v>664.7</v>
      </c>
      <c r="C42" s="27">
        <v>1066.1400000000001</v>
      </c>
      <c r="D42">
        <v>113.07</v>
      </c>
      <c r="E42" s="28">
        <v>19.609500000000001</v>
      </c>
      <c r="F42">
        <f t="shared" si="1"/>
        <v>-3.4542348680874461E-3</v>
      </c>
      <c r="G42">
        <f t="shared" si="1"/>
        <v>1.7084730339623391E-2</v>
      </c>
      <c r="H42">
        <f t="shared" si="1"/>
        <v>8.847992083163567E-4</v>
      </c>
      <c r="I42">
        <f t="shared" si="1"/>
        <v>1.5494624889641005E-2</v>
      </c>
    </row>
    <row r="43" spans="1:9" ht="15.75" thickBot="1" x14ac:dyDescent="0.3">
      <c r="A43">
        <v>42</v>
      </c>
      <c r="B43" s="27">
        <v>674.1</v>
      </c>
      <c r="C43" s="27">
        <v>1061.2</v>
      </c>
      <c r="D43">
        <v>113.03</v>
      </c>
      <c r="E43" s="28">
        <v>19.517499999999998</v>
      </c>
      <c r="F43">
        <f t="shared" si="1"/>
        <v>1.4042656811856966E-2</v>
      </c>
      <c r="G43">
        <f t="shared" si="1"/>
        <v>-4.6443059214539978E-3</v>
      </c>
      <c r="H43">
        <f t="shared" si="1"/>
        <v>-3.5382574451389524E-4</v>
      </c>
      <c r="I43">
        <f t="shared" si="1"/>
        <v>-4.7026436755785899E-3</v>
      </c>
    </row>
    <row r="44" spans="1:9" ht="15.75" thickBot="1" x14ac:dyDescent="0.3">
      <c r="A44">
        <v>43</v>
      </c>
      <c r="B44" s="27">
        <v>658.1</v>
      </c>
      <c r="C44" s="27">
        <v>1054.5999999999999</v>
      </c>
      <c r="D44">
        <v>112.49</v>
      </c>
      <c r="E44" s="28">
        <v>19.482500000000002</v>
      </c>
      <c r="F44">
        <f t="shared" si="1"/>
        <v>-2.4021572397319751E-2</v>
      </c>
      <c r="G44">
        <f t="shared" si="1"/>
        <v>-6.2387951672152921E-3</v>
      </c>
      <c r="H44">
        <f t="shared" si="1"/>
        <v>-4.7889413979052787E-3</v>
      </c>
      <c r="I44">
        <f t="shared" si="1"/>
        <v>-1.7948722767298008E-3</v>
      </c>
    </row>
    <row r="45" spans="1:9" ht="15.75" thickBot="1" x14ac:dyDescent="0.3">
      <c r="A45">
        <v>44</v>
      </c>
      <c r="B45" s="27">
        <v>640.70000000000005</v>
      </c>
      <c r="C45" s="27">
        <v>1062.47</v>
      </c>
      <c r="D45">
        <v>112.58</v>
      </c>
      <c r="E45" s="28">
        <v>19.4085</v>
      </c>
      <c r="F45">
        <f t="shared" si="1"/>
        <v>-2.6795566817097528E-2</v>
      </c>
      <c r="G45">
        <f t="shared" si="1"/>
        <v>7.4348380094615921E-3</v>
      </c>
      <c r="H45">
        <f t="shared" si="1"/>
        <v>7.9975123114608341E-4</v>
      </c>
      <c r="I45">
        <f t="shared" si="1"/>
        <v>-3.8055122935989096E-3</v>
      </c>
    </row>
    <row r="46" spans="1:9" ht="15.75" thickBot="1" x14ac:dyDescent="0.3">
      <c r="A46">
        <v>45</v>
      </c>
      <c r="B46" s="27">
        <v>632.20000000000005</v>
      </c>
      <c r="C46" s="27">
        <v>1063.04</v>
      </c>
      <c r="D46">
        <v>113.03</v>
      </c>
      <c r="E46" s="28">
        <v>19.36</v>
      </c>
      <c r="F46">
        <f t="shared" si="1"/>
        <v>-1.3355528863458522E-2</v>
      </c>
      <c r="G46">
        <f t="shared" si="1"/>
        <v>5.3634187904437458E-4</v>
      </c>
      <c r="H46">
        <f t="shared" si="1"/>
        <v>3.9891901667592437E-3</v>
      </c>
      <c r="I46">
        <f t="shared" si="1"/>
        <v>-2.5020325935492726E-3</v>
      </c>
    </row>
    <row r="47" spans="1:9" ht="15.75" thickBot="1" x14ac:dyDescent="0.3">
      <c r="A47">
        <v>46</v>
      </c>
      <c r="B47" s="27">
        <v>634</v>
      </c>
      <c r="C47" s="27">
        <v>1066.01</v>
      </c>
      <c r="D47">
        <v>112.98</v>
      </c>
      <c r="E47" s="28">
        <v>19.115500000000001</v>
      </c>
      <c r="F47">
        <f t="shared" si="1"/>
        <v>2.843154655708485E-3</v>
      </c>
      <c r="G47">
        <f t="shared" si="1"/>
        <v>2.789978559953788E-3</v>
      </c>
      <c r="H47">
        <f t="shared" si="1"/>
        <v>-4.4245830552370465E-4</v>
      </c>
      <c r="I47">
        <f t="shared" si="1"/>
        <v>-1.2709557574198319E-2</v>
      </c>
    </row>
    <row r="48" spans="1:9" ht="15.75" thickBot="1" x14ac:dyDescent="0.3">
      <c r="A48">
        <v>47</v>
      </c>
      <c r="B48" s="27">
        <v>632</v>
      </c>
      <c r="C48" s="27">
        <v>1038.7</v>
      </c>
      <c r="D48">
        <v>110.05</v>
      </c>
      <c r="E48" s="28">
        <v>19.000999999999998</v>
      </c>
      <c r="F48">
        <f t="shared" si="1"/>
        <v>-3.1595602903684815E-3</v>
      </c>
      <c r="G48">
        <f t="shared" si="1"/>
        <v>-2.5952775311063467E-2</v>
      </c>
      <c r="H48">
        <f t="shared" si="1"/>
        <v>-2.6276003924645484E-2</v>
      </c>
      <c r="I48">
        <f t="shared" si="1"/>
        <v>-6.0079149138379329E-3</v>
      </c>
    </row>
    <row r="49" spans="1:9" ht="15.75" thickBot="1" x14ac:dyDescent="0.3">
      <c r="A49">
        <v>48</v>
      </c>
      <c r="B49" s="27">
        <v>607</v>
      </c>
      <c r="C49" s="27">
        <v>1035.95</v>
      </c>
      <c r="D49">
        <v>110.04</v>
      </c>
      <c r="E49" s="28">
        <v>18.956499999999998</v>
      </c>
      <c r="F49">
        <f t="shared" si="1"/>
        <v>-4.036060308735915E-2</v>
      </c>
      <c r="G49">
        <f t="shared" si="1"/>
        <v>-2.6510511272741788E-3</v>
      </c>
      <c r="H49">
        <f t="shared" si="1"/>
        <v>-9.0871916096835697E-5</v>
      </c>
      <c r="I49">
        <f t="shared" si="1"/>
        <v>-2.3447287301585772E-3</v>
      </c>
    </row>
    <row r="50" spans="1:9" ht="15.75" thickBot="1" x14ac:dyDescent="0.3">
      <c r="A50">
        <v>49</v>
      </c>
      <c r="B50" s="27">
        <v>609</v>
      </c>
      <c r="C50" s="27">
        <v>1036.3800000000001</v>
      </c>
      <c r="D50">
        <v>109.13</v>
      </c>
      <c r="E50" s="28">
        <v>19.067</v>
      </c>
      <c r="F50">
        <f t="shared" si="1"/>
        <v>3.2894766503987053E-3</v>
      </c>
      <c r="G50">
        <f t="shared" si="1"/>
        <v>4.1499182675649944E-4</v>
      </c>
      <c r="H50">
        <f t="shared" si="1"/>
        <v>-8.3041039313754509E-3</v>
      </c>
      <c r="I50">
        <f t="shared" si="1"/>
        <v>5.8122114520715619E-3</v>
      </c>
    </row>
    <row r="51" spans="1:9" ht="15.75" thickBot="1" x14ac:dyDescent="0.3">
      <c r="A51">
        <v>50</v>
      </c>
      <c r="B51" s="27">
        <v>590.6</v>
      </c>
      <c r="C51" s="27">
        <v>1033.79</v>
      </c>
      <c r="D51">
        <v>110.57</v>
      </c>
      <c r="E51" s="28">
        <v>19.018999999999998</v>
      </c>
      <c r="F51">
        <f t="shared" si="1"/>
        <v>-3.0679298400074738E-2</v>
      </c>
      <c r="G51">
        <f t="shared" si="1"/>
        <v>-2.5022112689737541E-3</v>
      </c>
      <c r="H51">
        <f t="shared" si="1"/>
        <v>1.3108972429311968E-2</v>
      </c>
      <c r="I51">
        <f t="shared" si="1"/>
        <v>-2.5206125827837143E-3</v>
      </c>
    </row>
    <row r="52" spans="1:9" ht="15.75" thickBot="1" x14ac:dyDescent="0.3">
      <c r="A52">
        <v>51</v>
      </c>
      <c r="B52" s="27">
        <v>604</v>
      </c>
      <c r="C52" s="27">
        <v>1041.29</v>
      </c>
      <c r="D52">
        <v>109.95</v>
      </c>
      <c r="E52" s="28">
        <v>19.030999999999999</v>
      </c>
      <c r="F52">
        <f t="shared" si="1"/>
        <v>2.2435228624992538E-2</v>
      </c>
      <c r="G52">
        <f t="shared" si="1"/>
        <v>7.2286684450731551E-3</v>
      </c>
      <c r="H52">
        <f t="shared" si="1"/>
        <v>-5.623087553540124E-3</v>
      </c>
      <c r="I52">
        <f t="shared" si="1"/>
        <v>6.3074903536640924E-4</v>
      </c>
    </row>
    <row r="53" spans="1:9" ht="15.75" thickBot="1" x14ac:dyDescent="0.3">
      <c r="A53">
        <v>52</v>
      </c>
      <c r="B53" s="27">
        <v>617.29999999999995</v>
      </c>
      <c r="C53" s="27">
        <v>1031.01</v>
      </c>
      <c r="D53">
        <v>109.96</v>
      </c>
      <c r="E53" s="28">
        <v>19.032</v>
      </c>
      <c r="F53">
        <f t="shared" si="1"/>
        <v>2.1780931465035167E-2</v>
      </c>
      <c r="G53">
        <f t="shared" si="1"/>
        <v>-9.9214248183782626E-3</v>
      </c>
      <c r="H53">
        <f t="shared" si="1"/>
        <v>9.0946296274790474E-5</v>
      </c>
      <c r="I53">
        <f t="shared" si="1"/>
        <v>5.2544465766408478E-5</v>
      </c>
    </row>
    <row r="54" spans="1:9" ht="15.75" thickBot="1" x14ac:dyDescent="0.3">
      <c r="A54">
        <v>53</v>
      </c>
      <c r="B54" s="27">
        <v>611</v>
      </c>
      <c r="C54" s="27">
        <v>1011.36</v>
      </c>
      <c r="D54">
        <v>109.35</v>
      </c>
      <c r="E54" s="28">
        <v>19.177500000000002</v>
      </c>
      <c r="F54">
        <f t="shared" si="1"/>
        <v>-1.0258170228254827E-2</v>
      </c>
      <c r="G54">
        <f t="shared" si="1"/>
        <v>-1.924294456698071E-2</v>
      </c>
      <c r="H54">
        <f t="shared" si="1"/>
        <v>-5.5629161742680984E-3</v>
      </c>
      <c r="I54">
        <f t="shared" si="1"/>
        <v>7.6159438506578888E-3</v>
      </c>
    </row>
    <row r="55" spans="1:9" ht="15.75" thickBot="1" x14ac:dyDescent="0.3">
      <c r="A55">
        <v>54</v>
      </c>
      <c r="B55" s="27">
        <v>584.9</v>
      </c>
      <c r="C55" s="27">
        <v>1008.02</v>
      </c>
      <c r="D55">
        <v>109.28</v>
      </c>
      <c r="E55" s="28">
        <v>19.163</v>
      </c>
      <c r="F55">
        <f t="shared" si="1"/>
        <v>-4.3656066722615315E-2</v>
      </c>
      <c r="G55">
        <f t="shared" si="1"/>
        <v>-3.3079490196688166E-3</v>
      </c>
      <c r="H55">
        <f t="shared" si="1"/>
        <v>-6.4035130029690057E-4</v>
      </c>
      <c r="I55">
        <f t="shared" si="1"/>
        <v>-7.5638036495623967E-4</v>
      </c>
    </row>
    <row r="56" spans="1:9" ht="15.75" thickBot="1" x14ac:dyDescent="0.3">
      <c r="A56">
        <v>55</v>
      </c>
      <c r="B56" s="27">
        <v>582.9</v>
      </c>
      <c r="C56" s="27">
        <v>1002.18</v>
      </c>
      <c r="D56">
        <v>110.18</v>
      </c>
      <c r="E56" s="28">
        <v>19.315000000000001</v>
      </c>
      <c r="F56">
        <f t="shared" si="1"/>
        <v>-3.425247397476044E-3</v>
      </c>
      <c r="G56">
        <f t="shared" si="1"/>
        <v>-5.8103834744086058E-3</v>
      </c>
      <c r="H56">
        <f t="shared" si="1"/>
        <v>8.2019962220905174E-3</v>
      </c>
      <c r="I56">
        <f t="shared" si="1"/>
        <v>7.9006596318865977E-3</v>
      </c>
    </row>
    <row r="57" spans="1:9" ht="15.75" thickBot="1" x14ac:dyDescent="0.3">
      <c r="A57">
        <v>56</v>
      </c>
      <c r="B57" s="27">
        <v>578.29999999999995</v>
      </c>
      <c r="C57" s="27">
        <v>1001.59</v>
      </c>
      <c r="D57">
        <v>110.17</v>
      </c>
      <c r="E57" s="28">
        <v>19.3185</v>
      </c>
      <c r="F57">
        <f t="shared" si="1"/>
        <v>-7.9228798873315076E-3</v>
      </c>
      <c r="G57">
        <f t="shared" si="1"/>
        <v>-5.8888995947687685E-4</v>
      </c>
      <c r="H57">
        <f t="shared" si="1"/>
        <v>-9.0764692596997807E-5</v>
      </c>
      <c r="I57">
        <f t="shared" si="1"/>
        <v>1.8118990045298586E-4</v>
      </c>
    </row>
    <row r="58" spans="1:9" ht="15.75" thickBot="1" x14ac:dyDescent="0.3">
      <c r="A58">
        <v>57</v>
      </c>
      <c r="B58" s="27">
        <v>574.5</v>
      </c>
      <c r="C58" s="27">
        <v>992.62</v>
      </c>
      <c r="D58">
        <v>107.6</v>
      </c>
      <c r="E58" s="28">
        <v>19.412500000000001</v>
      </c>
      <c r="F58">
        <f t="shared" si="1"/>
        <v>-6.5926678753621395E-3</v>
      </c>
      <c r="G58">
        <f t="shared" si="1"/>
        <v>-8.9961042167193851E-3</v>
      </c>
      <c r="H58">
        <f t="shared" si="1"/>
        <v>-2.3603979624289569E-2</v>
      </c>
      <c r="I58">
        <f t="shared" si="1"/>
        <v>4.8540024561078169E-3</v>
      </c>
    </row>
    <row r="59" spans="1:9" ht="15.75" thickBot="1" x14ac:dyDescent="0.3">
      <c r="A59">
        <v>58</v>
      </c>
      <c r="B59" s="27">
        <v>563.9</v>
      </c>
      <c r="C59" s="27">
        <v>985.84</v>
      </c>
      <c r="D59">
        <v>108.25</v>
      </c>
      <c r="E59" s="28">
        <v>19.526499999999999</v>
      </c>
      <c r="F59">
        <f t="shared" si="1"/>
        <v>-1.8623166475674E-2</v>
      </c>
      <c r="G59">
        <f t="shared" si="1"/>
        <v>-6.8538424238471394E-3</v>
      </c>
      <c r="H59">
        <f t="shared" si="1"/>
        <v>6.0227191549152475E-3</v>
      </c>
      <c r="I59">
        <f t="shared" si="1"/>
        <v>5.85532888395372E-3</v>
      </c>
    </row>
    <row r="60" spans="1:9" ht="15.75" thickBot="1" x14ac:dyDescent="0.3">
      <c r="A60">
        <v>59</v>
      </c>
      <c r="B60" s="27">
        <v>557.79999999999995</v>
      </c>
      <c r="C60" s="27">
        <v>993.52</v>
      </c>
      <c r="D60">
        <v>107.16</v>
      </c>
      <c r="E60" s="28">
        <v>19.496499999999997</v>
      </c>
      <c r="F60">
        <f t="shared" si="1"/>
        <v>-1.0876455619747932E-2</v>
      </c>
      <c r="G60">
        <f t="shared" si="1"/>
        <v>7.7601230099092677E-3</v>
      </c>
      <c r="H60">
        <f t="shared" si="1"/>
        <v>-1.012032220619123E-2</v>
      </c>
      <c r="I60">
        <f t="shared" si="1"/>
        <v>-1.537555078296849E-3</v>
      </c>
    </row>
    <row r="61" spans="1:9" ht="15.75" thickBot="1" x14ac:dyDescent="0.3">
      <c r="A61">
        <v>60</v>
      </c>
      <c r="B61" s="27">
        <v>564.5</v>
      </c>
      <c r="C61" s="27">
        <v>999.56</v>
      </c>
      <c r="D61">
        <v>108.01</v>
      </c>
      <c r="E61" s="28">
        <v>19.4405</v>
      </c>
      <c r="F61">
        <f t="shared" si="1"/>
        <v>1.1939908396328124E-2</v>
      </c>
      <c r="G61">
        <f t="shared" si="1"/>
        <v>6.0609895139559448E-3</v>
      </c>
      <c r="H61">
        <f t="shared" si="1"/>
        <v>7.9007707539748614E-3</v>
      </c>
      <c r="I61">
        <f t="shared" si="1"/>
        <v>-2.8764434143180384E-3</v>
      </c>
    </row>
    <row r="62" spans="1:9" ht="15.75" thickBot="1" x14ac:dyDescent="0.3">
      <c r="A62">
        <v>61</v>
      </c>
      <c r="B62" s="27">
        <v>564.6</v>
      </c>
      <c r="C62" s="27">
        <v>997.73</v>
      </c>
      <c r="D62">
        <v>108.96</v>
      </c>
      <c r="E62" s="28">
        <v>19.292999999999999</v>
      </c>
      <c r="F62">
        <f t="shared" si="1"/>
        <v>1.7713222967226359E-4</v>
      </c>
      <c r="G62">
        <f t="shared" si="1"/>
        <v>-1.8324835272737693E-3</v>
      </c>
      <c r="H62">
        <f t="shared" si="1"/>
        <v>8.7570269708193028E-3</v>
      </c>
      <c r="I62">
        <f t="shared" si="1"/>
        <v>-7.6161830453085099E-3</v>
      </c>
    </row>
    <row r="63" spans="1:9" ht="15.75" thickBot="1" x14ac:dyDescent="0.3">
      <c r="A63">
        <v>62</v>
      </c>
      <c r="B63" s="27">
        <v>560</v>
      </c>
      <c r="C63" s="27">
        <v>994.3</v>
      </c>
      <c r="D63">
        <v>109.99</v>
      </c>
      <c r="E63" s="28">
        <v>19.275500000000001</v>
      </c>
      <c r="F63">
        <f t="shared" si="1"/>
        <v>-8.1807320901940254E-3</v>
      </c>
      <c r="G63">
        <f t="shared" si="1"/>
        <v>-3.4437266404313393E-3</v>
      </c>
      <c r="H63">
        <f t="shared" si="1"/>
        <v>9.4086101678231542E-3</v>
      </c>
      <c r="I63">
        <f t="shared" si="1"/>
        <v>-9.0747637066285745E-4</v>
      </c>
    </row>
    <row r="64" spans="1:9" ht="15.75" thickBot="1" x14ac:dyDescent="0.3">
      <c r="A64">
        <v>63</v>
      </c>
      <c r="B64" s="27">
        <v>557</v>
      </c>
      <c r="C64" s="27">
        <v>994.33</v>
      </c>
      <c r="D64">
        <v>111.27</v>
      </c>
      <c r="E64" s="28">
        <v>19.320499999999999</v>
      </c>
      <c r="F64">
        <f t="shared" si="1"/>
        <v>-5.3715438019108766E-3</v>
      </c>
      <c r="G64">
        <f t="shared" si="1"/>
        <v>3.0171525122721355E-5</v>
      </c>
      <c r="H64">
        <f t="shared" si="1"/>
        <v>1.1570227600583955E-2</v>
      </c>
      <c r="I64">
        <f t="shared" si="1"/>
        <v>2.3318489165038815E-3</v>
      </c>
    </row>
    <row r="65" spans="1:9" ht="15.75" thickBot="1" x14ac:dyDescent="0.3">
      <c r="A65">
        <v>64</v>
      </c>
      <c r="B65" s="27">
        <v>568.4</v>
      </c>
      <c r="C65" s="27">
        <v>997.31</v>
      </c>
      <c r="D65">
        <v>110.84</v>
      </c>
      <c r="E65" s="28">
        <v>19.445</v>
      </c>
      <c r="F65">
        <f t="shared" si="1"/>
        <v>2.0260156295661507E-2</v>
      </c>
      <c r="G65">
        <f t="shared" si="1"/>
        <v>2.9925109194983627E-3</v>
      </c>
      <c r="H65">
        <f t="shared" si="1"/>
        <v>-3.8719601748314473E-3</v>
      </c>
      <c r="I65">
        <f t="shared" si="1"/>
        <v>6.4232592410337361E-3</v>
      </c>
    </row>
    <row r="66" spans="1:9" ht="15.75" thickBot="1" x14ac:dyDescent="0.3">
      <c r="A66">
        <v>65</v>
      </c>
      <c r="B66" s="27">
        <v>570</v>
      </c>
      <c r="C66" s="27">
        <v>992.14</v>
      </c>
      <c r="D66">
        <v>110.47</v>
      </c>
      <c r="E66" s="28">
        <v>19.420999999999999</v>
      </c>
      <c r="F66">
        <f t="shared" si="1"/>
        <v>2.8109646056502283E-3</v>
      </c>
      <c r="G66">
        <f t="shared" si="1"/>
        <v>-5.197428071283006E-3</v>
      </c>
      <c r="H66">
        <f t="shared" si="1"/>
        <v>-3.3437291105939673E-3</v>
      </c>
      <c r="I66">
        <f t="shared" si="1"/>
        <v>-1.2350127643962912E-3</v>
      </c>
    </row>
    <row r="67" spans="1:9" ht="15.75" thickBot="1" x14ac:dyDescent="0.3">
      <c r="A67">
        <v>66</v>
      </c>
      <c r="B67" s="27">
        <v>557.5</v>
      </c>
      <c r="C67" s="27">
        <v>975.62</v>
      </c>
      <c r="D67">
        <v>108.26</v>
      </c>
      <c r="E67" s="28">
        <v>19.504999999999999</v>
      </c>
      <c r="F67">
        <f t="shared" si="1"/>
        <v>-2.2173857494321967E-2</v>
      </c>
      <c r="G67">
        <f t="shared" si="1"/>
        <v>-1.679106002272493E-2</v>
      </c>
      <c r="H67">
        <f t="shared" si="1"/>
        <v>-2.0208249515351818E-2</v>
      </c>
      <c r="I67">
        <f t="shared" si="1"/>
        <v>4.3158881153054557E-3</v>
      </c>
    </row>
    <row r="68" spans="1:9" ht="15.75" thickBot="1" x14ac:dyDescent="0.3">
      <c r="A68">
        <v>67</v>
      </c>
      <c r="B68" s="27">
        <v>533.4</v>
      </c>
      <c r="C68" s="27">
        <v>995.11</v>
      </c>
      <c r="D68">
        <v>109.33</v>
      </c>
      <c r="E68" s="28">
        <v>19.582999999999998</v>
      </c>
      <c r="F68">
        <f t="shared" ref="F68:I131" si="2">LN(B68/B67)</f>
        <v>-4.4190891586359915E-2</v>
      </c>
      <c r="G68">
        <f t="shared" si="2"/>
        <v>1.9780117475264508E-2</v>
      </c>
      <c r="H68">
        <f t="shared" si="2"/>
        <v>9.8350900775614498E-3</v>
      </c>
      <c r="I68">
        <f t="shared" si="2"/>
        <v>3.9909999760794831E-3</v>
      </c>
    </row>
    <row r="69" spans="1:9" ht="15.75" thickBot="1" x14ac:dyDescent="0.3">
      <c r="A69">
        <v>68</v>
      </c>
      <c r="B69" s="27">
        <v>552.1</v>
      </c>
      <c r="C69" s="27">
        <v>983.25</v>
      </c>
      <c r="D69">
        <v>110.18</v>
      </c>
      <c r="E69" s="28">
        <v>19.494</v>
      </c>
      <c r="F69">
        <f t="shared" si="2"/>
        <v>3.4457577542085054E-2</v>
      </c>
      <c r="G69">
        <f t="shared" si="2"/>
        <v>-1.1989872499986502E-2</v>
      </c>
      <c r="H69">
        <f t="shared" si="2"/>
        <v>7.7445605981771798E-3</v>
      </c>
      <c r="I69">
        <f t="shared" si="2"/>
        <v>-4.5551170196810233E-3</v>
      </c>
    </row>
    <row r="70" spans="1:9" ht="15.75" thickBot="1" x14ac:dyDescent="0.3">
      <c r="A70">
        <v>69</v>
      </c>
      <c r="B70" s="27">
        <v>538</v>
      </c>
      <c r="C70" s="27">
        <v>976.9</v>
      </c>
      <c r="D70">
        <v>110.14</v>
      </c>
      <c r="E70" s="28">
        <v>19.529499999999999</v>
      </c>
      <c r="F70">
        <f t="shared" si="2"/>
        <v>-2.5870629128214567E-2</v>
      </c>
      <c r="G70">
        <f t="shared" si="2"/>
        <v>-6.4791186530220651E-3</v>
      </c>
      <c r="H70">
        <f t="shared" si="2"/>
        <v>-3.6310821023514533E-4</v>
      </c>
      <c r="I70">
        <f t="shared" si="2"/>
        <v>1.8194170073367625E-3</v>
      </c>
    </row>
    <row r="71" spans="1:9" ht="15.75" thickBot="1" x14ac:dyDescent="0.3">
      <c r="A71">
        <v>70</v>
      </c>
      <c r="B71" s="27">
        <v>524</v>
      </c>
      <c r="C71" s="27">
        <v>962.64</v>
      </c>
      <c r="D71">
        <v>110.81</v>
      </c>
      <c r="E71" s="28">
        <v>19.8535</v>
      </c>
      <c r="F71">
        <f t="shared" si="2"/>
        <v>-2.6366875840742224E-2</v>
      </c>
      <c r="G71">
        <f t="shared" si="2"/>
        <v>-1.4704782528989751E-2</v>
      </c>
      <c r="H71">
        <f t="shared" si="2"/>
        <v>6.0647391138985776E-3</v>
      </c>
      <c r="I71">
        <f t="shared" si="2"/>
        <v>1.6454171086009904E-2</v>
      </c>
    </row>
    <row r="72" spans="1:9" ht="15.75" thickBot="1" x14ac:dyDescent="0.3">
      <c r="A72">
        <v>71</v>
      </c>
      <c r="B72" s="27">
        <v>523.5</v>
      </c>
      <c r="C72" s="27">
        <v>970.16</v>
      </c>
      <c r="D72">
        <v>110.01</v>
      </c>
      <c r="E72" s="28">
        <v>19.781500000000001</v>
      </c>
      <c r="F72">
        <f t="shared" si="2"/>
        <v>-9.5465401045066105E-4</v>
      </c>
      <c r="G72">
        <f t="shared" si="2"/>
        <v>7.781496218629203E-3</v>
      </c>
      <c r="H72">
        <f t="shared" si="2"/>
        <v>-7.2457521968897418E-3</v>
      </c>
      <c r="I72">
        <f t="shared" si="2"/>
        <v>-3.6331565131292745E-3</v>
      </c>
    </row>
    <row r="73" spans="1:9" ht="15.75" thickBot="1" x14ac:dyDescent="0.3">
      <c r="A73">
        <v>72</v>
      </c>
      <c r="B73" s="27">
        <v>526</v>
      </c>
      <c r="C73" s="27">
        <v>974.5</v>
      </c>
      <c r="D73">
        <v>110.06</v>
      </c>
      <c r="E73" s="28">
        <v>19.779</v>
      </c>
      <c r="F73">
        <f t="shared" si="2"/>
        <v>4.7641824271183793E-3</v>
      </c>
      <c r="G73">
        <f t="shared" si="2"/>
        <v>4.4635125990790687E-3</v>
      </c>
      <c r="H73">
        <f t="shared" si="2"/>
        <v>4.544008802683448E-4</v>
      </c>
      <c r="I73">
        <f t="shared" si="2"/>
        <v>-1.2638869596339462E-4</v>
      </c>
    </row>
    <row r="74" spans="1:9" ht="15.75" thickBot="1" x14ac:dyDescent="0.3">
      <c r="A74">
        <v>73</v>
      </c>
      <c r="B74" s="27">
        <v>526.9</v>
      </c>
      <c r="C74" s="27">
        <v>970.2</v>
      </c>
      <c r="D74">
        <v>106.81</v>
      </c>
      <c r="E74" s="28">
        <v>20.051499999999997</v>
      </c>
      <c r="F74">
        <f t="shared" si="2"/>
        <v>1.7095644775300997E-3</v>
      </c>
      <c r="G74">
        <f t="shared" si="2"/>
        <v>-4.4222831364992407E-3</v>
      </c>
      <c r="H74">
        <f t="shared" si="2"/>
        <v>-2.9974116530008598E-2</v>
      </c>
      <c r="I74">
        <f t="shared" si="2"/>
        <v>1.3683195122536225E-2</v>
      </c>
    </row>
    <row r="75" spans="1:9" ht="15.75" thickBot="1" x14ac:dyDescent="0.3">
      <c r="A75">
        <v>74</v>
      </c>
      <c r="B75" s="27">
        <v>520</v>
      </c>
      <c r="C75" s="27">
        <v>969.35</v>
      </c>
      <c r="D75">
        <v>110.07</v>
      </c>
      <c r="E75" s="28">
        <v>19.966000000000001</v>
      </c>
      <c r="F75">
        <f t="shared" si="2"/>
        <v>-1.3181965639767052E-2</v>
      </c>
      <c r="G75">
        <f t="shared" si="2"/>
        <v>-8.7649202589973817E-4</v>
      </c>
      <c r="H75">
        <f t="shared" si="2"/>
        <v>3.0064971933696109E-2</v>
      </c>
      <c r="I75">
        <f t="shared" si="2"/>
        <v>-4.2731370075751365E-3</v>
      </c>
    </row>
    <row r="76" spans="1:9" ht="15.75" thickBot="1" x14ac:dyDescent="0.3">
      <c r="A76">
        <v>75</v>
      </c>
      <c r="B76" s="27">
        <v>518.5</v>
      </c>
      <c r="C76" s="27">
        <v>974.3</v>
      </c>
      <c r="D76">
        <v>109.66</v>
      </c>
      <c r="E76" s="28">
        <v>19.978999999999999</v>
      </c>
      <c r="F76">
        <f t="shared" si="2"/>
        <v>-2.8887839058910091E-3</v>
      </c>
      <c r="G76">
        <f t="shared" si="2"/>
        <v>5.0935206460789757E-3</v>
      </c>
      <c r="H76">
        <f t="shared" si="2"/>
        <v>-3.7318570593979274E-3</v>
      </c>
      <c r="I76">
        <f t="shared" si="2"/>
        <v>6.5089500357829724E-4</v>
      </c>
    </row>
    <row r="77" spans="1:9" ht="15.75" thickBot="1" x14ac:dyDescent="0.3">
      <c r="A77">
        <v>76</v>
      </c>
      <c r="B77" s="27">
        <v>519</v>
      </c>
      <c r="C77" s="27">
        <v>966.18</v>
      </c>
      <c r="D77">
        <v>108.82</v>
      </c>
      <c r="E77" s="28">
        <v>20.066500000000001</v>
      </c>
      <c r="F77">
        <f t="shared" si="2"/>
        <v>9.6385549630665897E-4</v>
      </c>
      <c r="G77">
        <f t="shared" si="2"/>
        <v>-8.3691121733359252E-3</v>
      </c>
      <c r="H77">
        <f t="shared" si="2"/>
        <v>-7.6895289181231992E-3</v>
      </c>
      <c r="I77">
        <f t="shared" si="2"/>
        <v>4.3700360465213119E-3</v>
      </c>
    </row>
    <row r="78" spans="1:9" ht="15.75" thickBot="1" x14ac:dyDescent="0.3">
      <c r="A78">
        <v>77</v>
      </c>
      <c r="B78" s="27">
        <v>512.79999999999995</v>
      </c>
      <c r="C78" s="27">
        <v>977.64</v>
      </c>
      <c r="D78">
        <v>110.23</v>
      </c>
      <c r="E78" s="28">
        <v>19.9665</v>
      </c>
      <c r="F78">
        <f t="shared" si="2"/>
        <v>-1.2017977559428442E-2</v>
      </c>
      <c r="G78">
        <f t="shared" si="2"/>
        <v>1.1791351852591083E-2</v>
      </c>
      <c r="H78">
        <f t="shared" si="2"/>
        <v>1.2873950917444857E-2</v>
      </c>
      <c r="I78">
        <f t="shared" si="2"/>
        <v>-4.9958887912865974E-3</v>
      </c>
    </row>
    <row r="79" spans="1:9" ht="15.75" thickBot="1" x14ac:dyDescent="0.3">
      <c r="A79">
        <v>78</v>
      </c>
      <c r="B79" s="27">
        <v>518.29999999999995</v>
      </c>
      <c r="C79" s="27">
        <v>979.82</v>
      </c>
      <c r="D79">
        <v>108.61</v>
      </c>
      <c r="E79" s="28">
        <v>19.9665</v>
      </c>
      <c r="F79">
        <f t="shared" si="2"/>
        <v>1.0668319589200677E-2</v>
      </c>
      <c r="G79">
        <f t="shared" si="2"/>
        <v>2.22737721464178E-3</v>
      </c>
      <c r="H79">
        <f t="shared" si="2"/>
        <v>-1.4805607683279435E-2</v>
      </c>
      <c r="I79">
        <f t="shared" si="2"/>
        <v>0</v>
      </c>
    </row>
    <row r="80" spans="1:9" ht="15.75" thickBot="1" x14ac:dyDescent="0.3">
      <c r="A80">
        <v>79</v>
      </c>
      <c r="B80" s="27">
        <v>512.29999999999995</v>
      </c>
      <c r="C80" s="27">
        <v>985.4</v>
      </c>
      <c r="D80">
        <v>107.23</v>
      </c>
      <c r="E80" s="28">
        <v>19.945</v>
      </c>
      <c r="F80">
        <f t="shared" si="2"/>
        <v>-1.1643834250504279E-2</v>
      </c>
      <c r="G80">
        <f t="shared" si="2"/>
        <v>5.6787687846701863E-3</v>
      </c>
      <c r="H80">
        <f t="shared" si="2"/>
        <v>-1.2787424059890336E-2</v>
      </c>
      <c r="I80">
        <f t="shared" si="2"/>
        <v>-1.0773838156765171E-3</v>
      </c>
    </row>
    <row r="81" spans="1:9" ht="15.75" thickBot="1" x14ac:dyDescent="0.3">
      <c r="A81">
        <v>80</v>
      </c>
      <c r="B81" s="27">
        <v>515</v>
      </c>
      <c r="C81" s="27">
        <v>989.37</v>
      </c>
      <c r="D81">
        <v>108.21</v>
      </c>
      <c r="E81" s="28">
        <v>19.887500000000003</v>
      </c>
      <c r="F81">
        <f t="shared" si="2"/>
        <v>5.2565097185795955E-3</v>
      </c>
      <c r="G81">
        <f t="shared" si="2"/>
        <v>4.020726817129127E-3</v>
      </c>
      <c r="H81">
        <f t="shared" si="2"/>
        <v>9.0977233515029086E-3</v>
      </c>
      <c r="I81">
        <f t="shared" si="2"/>
        <v>-2.887091693464594E-3</v>
      </c>
    </row>
    <row r="82" spans="1:9" ht="15.75" thickBot="1" x14ac:dyDescent="0.3">
      <c r="A82">
        <v>81</v>
      </c>
      <c r="B82" s="27">
        <v>515</v>
      </c>
      <c r="C82" s="27">
        <v>995.52</v>
      </c>
      <c r="D82">
        <v>109.27</v>
      </c>
      <c r="E82" s="28">
        <v>19.710999999999999</v>
      </c>
      <c r="F82">
        <f t="shared" si="2"/>
        <v>0</v>
      </c>
      <c r="G82">
        <f t="shared" si="2"/>
        <v>6.1968367822803844E-3</v>
      </c>
      <c r="H82">
        <f t="shared" si="2"/>
        <v>9.7480999990967702E-3</v>
      </c>
      <c r="I82">
        <f t="shared" si="2"/>
        <v>-8.9145381191130958E-3</v>
      </c>
    </row>
    <row r="83" spans="1:9" ht="15.75" thickBot="1" x14ac:dyDescent="0.3">
      <c r="A83">
        <v>82</v>
      </c>
      <c r="B83" s="27">
        <v>508.5</v>
      </c>
      <c r="C83" s="27">
        <v>988.2</v>
      </c>
      <c r="D83">
        <v>105.59</v>
      </c>
      <c r="E83" s="28">
        <v>19.6815</v>
      </c>
      <c r="F83">
        <f t="shared" si="2"/>
        <v>-1.270168517512152E-2</v>
      </c>
      <c r="G83">
        <f t="shared" si="2"/>
        <v>-7.3801072976225337E-3</v>
      </c>
      <c r="H83">
        <f t="shared" si="2"/>
        <v>-3.4258213764230945E-2</v>
      </c>
      <c r="I83">
        <f t="shared" si="2"/>
        <v>-1.4977473130493098E-3</v>
      </c>
    </row>
    <row r="84" spans="1:9" ht="15.75" thickBot="1" x14ac:dyDescent="0.3">
      <c r="A84">
        <v>83</v>
      </c>
      <c r="B84" s="27">
        <v>502.1</v>
      </c>
      <c r="C84" s="27">
        <v>980.93</v>
      </c>
      <c r="D84">
        <v>106.79</v>
      </c>
      <c r="E84" s="28">
        <v>19.670999999999999</v>
      </c>
      <c r="F84">
        <f t="shared" si="2"/>
        <v>-1.2665912447954753E-2</v>
      </c>
      <c r="G84">
        <f t="shared" si="2"/>
        <v>-7.3840051516591617E-3</v>
      </c>
      <c r="H84">
        <f t="shared" si="2"/>
        <v>1.1300619365030903E-2</v>
      </c>
      <c r="I84">
        <f t="shared" si="2"/>
        <v>-5.3363828215102793E-4</v>
      </c>
    </row>
    <row r="85" spans="1:9" ht="15.75" thickBot="1" x14ac:dyDescent="0.3">
      <c r="A85">
        <v>84</v>
      </c>
      <c r="B85" s="27">
        <v>494.3</v>
      </c>
      <c r="C85" s="27">
        <v>975.76</v>
      </c>
      <c r="D85">
        <v>108.84</v>
      </c>
      <c r="E85" s="28">
        <v>19.47</v>
      </c>
      <c r="F85">
        <f t="shared" si="2"/>
        <v>-1.5656682727746209E-2</v>
      </c>
      <c r="G85">
        <f t="shared" si="2"/>
        <v>-5.2844467250077777E-3</v>
      </c>
      <c r="H85">
        <f t="shared" si="2"/>
        <v>1.9014624731591656E-2</v>
      </c>
      <c r="I85">
        <f t="shared" si="2"/>
        <v>-1.0270650565483803E-2</v>
      </c>
    </row>
    <row r="86" spans="1:9" ht="15.75" thickBot="1" x14ac:dyDescent="0.3">
      <c r="A86">
        <v>85</v>
      </c>
      <c r="B86" s="27">
        <v>486</v>
      </c>
      <c r="C86" s="27">
        <v>970.88</v>
      </c>
      <c r="D86">
        <v>109.89</v>
      </c>
      <c r="E86" s="28">
        <v>19.361000000000001</v>
      </c>
      <c r="F86">
        <f t="shared" si="2"/>
        <v>-1.6933996412419834E-2</v>
      </c>
      <c r="G86">
        <f t="shared" si="2"/>
        <v>-5.01377781487006E-3</v>
      </c>
      <c r="H86">
        <f t="shared" si="2"/>
        <v>9.6009515437871437E-3</v>
      </c>
      <c r="I86">
        <f t="shared" si="2"/>
        <v>-5.6140859770799911E-3</v>
      </c>
    </row>
    <row r="87" spans="1:9" ht="15.75" thickBot="1" x14ac:dyDescent="0.3">
      <c r="A87">
        <v>86</v>
      </c>
      <c r="B87" s="27">
        <v>484.5</v>
      </c>
      <c r="C87" s="27">
        <v>969.51</v>
      </c>
      <c r="D87">
        <v>109.4</v>
      </c>
      <c r="E87" s="28">
        <v>19.28</v>
      </c>
      <c r="F87">
        <f t="shared" si="2"/>
        <v>-3.0911925696728579E-3</v>
      </c>
      <c r="G87">
        <f t="shared" si="2"/>
        <v>-1.4120874954491876E-3</v>
      </c>
      <c r="H87">
        <f t="shared" si="2"/>
        <v>-4.4689754709517828E-3</v>
      </c>
      <c r="I87">
        <f t="shared" si="2"/>
        <v>-4.1924442246286586E-3</v>
      </c>
    </row>
    <row r="88" spans="1:9" ht="15.75" thickBot="1" x14ac:dyDescent="0.3">
      <c r="A88">
        <v>87</v>
      </c>
      <c r="B88" s="27">
        <v>472.5</v>
      </c>
      <c r="C88" s="27">
        <v>958.96</v>
      </c>
      <c r="D88">
        <v>109.33</v>
      </c>
      <c r="E88" s="28">
        <v>19.397500000000001</v>
      </c>
      <c r="F88">
        <f t="shared" si="2"/>
        <v>-2.5079684397023429E-2</v>
      </c>
      <c r="G88">
        <f t="shared" si="2"/>
        <v>-1.0941425325819182E-2</v>
      </c>
      <c r="H88">
        <f t="shared" si="2"/>
        <v>-6.4005854148751421E-4</v>
      </c>
      <c r="I88">
        <f t="shared" si="2"/>
        <v>6.0759026035678123E-3</v>
      </c>
    </row>
    <row r="89" spans="1:9" ht="15.75" thickBot="1" x14ac:dyDescent="0.3">
      <c r="A89">
        <v>88</v>
      </c>
      <c r="B89" s="27">
        <v>450.9</v>
      </c>
      <c r="C89" s="27">
        <v>964.16</v>
      </c>
      <c r="D89">
        <v>108.9</v>
      </c>
      <c r="E89" s="28">
        <v>19.277000000000001</v>
      </c>
      <c r="F89">
        <f t="shared" si="2"/>
        <v>-4.6792161506758939E-2</v>
      </c>
      <c r="G89">
        <f t="shared" si="2"/>
        <v>5.4078920430919103E-3</v>
      </c>
      <c r="H89">
        <f t="shared" si="2"/>
        <v>-3.9408015074785651E-3</v>
      </c>
      <c r="I89">
        <f t="shared" si="2"/>
        <v>-6.2315163705129566E-3</v>
      </c>
    </row>
    <row r="90" spans="1:9" ht="15.75" thickBot="1" x14ac:dyDescent="0.3">
      <c r="A90">
        <v>89</v>
      </c>
      <c r="B90" s="27">
        <v>459</v>
      </c>
      <c r="C90" s="27">
        <v>976.76</v>
      </c>
      <c r="D90">
        <v>107.64</v>
      </c>
      <c r="E90" s="28">
        <v>19.298999999999999</v>
      </c>
      <c r="F90">
        <f t="shared" si="2"/>
        <v>1.7804624633506686E-2</v>
      </c>
      <c r="G90">
        <f t="shared" si="2"/>
        <v>1.2983715975132688E-2</v>
      </c>
      <c r="H90">
        <f t="shared" si="2"/>
        <v>-1.1637704080209822E-2</v>
      </c>
      <c r="I90">
        <f t="shared" si="2"/>
        <v>1.1406056815185174E-3</v>
      </c>
    </row>
    <row r="91" spans="1:9" ht="15.75" thickBot="1" x14ac:dyDescent="0.3">
      <c r="A91">
        <v>90</v>
      </c>
      <c r="B91" s="27">
        <v>463</v>
      </c>
      <c r="C91" s="27">
        <v>976.23</v>
      </c>
      <c r="D91">
        <v>107.66</v>
      </c>
      <c r="E91" s="28">
        <v>19.273</v>
      </c>
      <c r="F91">
        <f t="shared" si="2"/>
        <v>8.6768440256888152E-3</v>
      </c>
      <c r="G91">
        <f t="shared" si="2"/>
        <v>-5.4275752872346892E-4</v>
      </c>
      <c r="H91">
        <f t="shared" si="2"/>
        <v>1.8578727410602477E-4</v>
      </c>
      <c r="I91">
        <f t="shared" si="2"/>
        <v>-1.3481283800585513E-3</v>
      </c>
    </row>
    <row r="92" spans="1:9" ht="15.75" thickBot="1" x14ac:dyDescent="0.3">
      <c r="A92">
        <v>91</v>
      </c>
      <c r="B92" s="27">
        <v>462</v>
      </c>
      <c r="C92" s="27">
        <v>972.34</v>
      </c>
      <c r="D92">
        <v>107.53</v>
      </c>
      <c r="E92" s="28">
        <v>19.186</v>
      </c>
      <c r="F92">
        <f t="shared" si="2"/>
        <v>-2.162163004495237E-3</v>
      </c>
      <c r="G92">
        <f t="shared" si="2"/>
        <v>-3.99267685296533E-3</v>
      </c>
      <c r="H92">
        <f t="shared" si="2"/>
        <v>-1.2082347303762325E-3</v>
      </c>
      <c r="I92">
        <f t="shared" si="2"/>
        <v>-4.5243063211586713E-3</v>
      </c>
    </row>
    <row r="93" spans="1:9" ht="15.75" thickBot="1" x14ac:dyDescent="0.3">
      <c r="A93">
        <v>92</v>
      </c>
      <c r="B93" s="27">
        <v>461</v>
      </c>
      <c r="C93" s="27">
        <v>990.01</v>
      </c>
      <c r="D93">
        <v>109.62</v>
      </c>
      <c r="E93" s="28">
        <v>19.052</v>
      </c>
      <c r="F93">
        <f t="shared" si="2"/>
        <v>-2.166848085090314E-3</v>
      </c>
      <c r="G93">
        <f t="shared" si="2"/>
        <v>1.80095065523415E-2</v>
      </c>
      <c r="H93">
        <f t="shared" si="2"/>
        <v>1.9249961215535506E-2</v>
      </c>
      <c r="I93">
        <f t="shared" si="2"/>
        <v>-7.0087634571419115E-3</v>
      </c>
    </row>
    <row r="94" spans="1:9" ht="15.75" thickBot="1" x14ac:dyDescent="0.3">
      <c r="A94">
        <v>93</v>
      </c>
      <c r="B94" s="27">
        <v>475.2</v>
      </c>
      <c r="C94" s="27">
        <v>988.29</v>
      </c>
      <c r="D94">
        <v>111.89</v>
      </c>
      <c r="E94" s="28">
        <v>19.0855</v>
      </c>
      <c r="F94">
        <f t="shared" si="2"/>
        <v>3.0337725051786727E-2</v>
      </c>
      <c r="G94">
        <f t="shared" si="2"/>
        <v>-1.7388671418805475E-3</v>
      </c>
      <c r="H94">
        <f t="shared" si="2"/>
        <v>2.0496406201659455E-2</v>
      </c>
      <c r="I94">
        <f t="shared" si="2"/>
        <v>1.7568015006786475E-3</v>
      </c>
    </row>
    <row r="95" spans="1:9" ht="15.75" thickBot="1" x14ac:dyDescent="0.3">
      <c r="A95">
        <v>94</v>
      </c>
      <c r="B95" s="27">
        <v>472.1</v>
      </c>
      <c r="C95" s="27">
        <v>993.7</v>
      </c>
      <c r="D95">
        <v>112.58</v>
      </c>
      <c r="E95" s="28">
        <v>18.968499999999999</v>
      </c>
      <c r="F95">
        <f t="shared" si="2"/>
        <v>-6.5449404961940762E-3</v>
      </c>
      <c r="G95">
        <f t="shared" si="2"/>
        <v>5.4591732914765845E-3</v>
      </c>
      <c r="H95">
        <f t="shared" si="2"/>
        <v>6.1478342162507391E-3</v>
      </c>
      <c r="I95">
        <f t="shared" si="2"/>
        <v>-6.1491758380360674E-3</v>
      </c>
    </row>
    <row r="96" spans="1:9" ht="15.75" thickBot="1" x14ac:dyDescent="0.3">
      <c r="A96">
        <v>95</v>
      </c>
      <c r="B96" s="27">
        <v>484.5</v>
      </c>
      <c r="C96" s="27">
        <v>995.45</v>
      </c>
      <c r="D96">
        <v>113.49</v>
      </c>
      <c r="E96" s="28">
        <v>18.87</v>
      </c>
      <c r="F96">
        <f t="shared" si="2"/>
        <v>2.5926603778579888E-2</v>
      </c>
      <c r="G96">
        <f t="shared" si="2"/>
        <v>1.7595459884879167E-3</v>
      </c>
      <c r="H96">
        <f t="shared" si="2"/>
        <v>8.0506472771669901E-3</v>
      </c>
      <c r="I96">
        <f t="shared" si="2"/>
        <v>-5.20634922079748E-3</v>
      </c>
    </row>
    <row r="97" spans="1:9" ht="15.75" thickBot="1" x14ac:dyDescent="0.3">
      <c r="A97">
        <v>96</v>
      </c>
      <c r="B97" s="27">
        <v>479</v>
      </c>
      <c r="C97" s="27">
        <v>994.66</v>
      </c>
      <c r="D97">
        <v>115</v>
      </c>
      <c r="E97" s="28">
        <v>18.996000000000002</v>
      </c>
      <c r="F97">
        <f t="shared" si="2"/>
        <v>-1.141683391990567E-2</v>
      </c>
      <c r="G97">
        <f t="shared" si="2"/>
        <v>-7.9392600559375943E-4</v>
      </c>
      <c r="H97">
        <f t="shared" si="2"/>
        <v>1.3217401050202447E-2</v>
      </c>
      <c r="I97">
        <f t="shared" si="2"/>
        <v>6.6550713064165946E-3</v>
      </c>
    </row>
    <row r="98" spans="1:9" ht="15.75" thickBot="1" x14ac:dyDescent="0.3">
      <c r="A98">
        <v>97</v>
      </c>
      <c r="B98" s="27">
        <v>472</v>
      </c>
      <c r="C98" s="27">
        <v>986.85</v>
      </c>
      <c r="D98">
        <v>115</v>
      </c>
      <c r="E98" s="28">
        <v>19.241</v>
      </c>
      <c r="F98">
        <f t="shared" si="2"/>
        <v>-1.4721611825359851E-2</v>
      </c>
      <c r="G98">
        <f t="shared" si="2"/>
        <v>-7.8829180200952094E-3</v>
      </c>
      <c r="H98">
        <f t="shared" si="2"/>
        <v>0</v>
      </c>
      <c r="I98">
        <f t="shared" si="2"/>
        <v>1.2814988252003829E-2</v>
      </c>
    </row>
    <row r="99" spans="1:9" ht="15.75" thickBot="1" x14ac:dyDescent="0.3">
      <c r="A99">
        <v>98</v>
      </c>
      <c r="B99" s="27">
        <v>467</v>
      </c>
      <c r="C99" s="27">
        <v>985.94</v>
      </c>
      <c r="D99">
        <v>115.17</v>
      </c>
      <c r="E99" s="28">
        <v>19.302999999999997</v>
      </c>
      <c r="F99">
        <f t="shared" si="2"/>
        <v>-1.0649727916658039E-2</v>
      </c>
      <c r="G99">
        <f t="shared" si="2"/>
        <v>-9.2255137601247623E-4</v>
      </c>
      <c r="H99">
        <f t="shared" si="2"/>
        <v>1.4771693175658991E-3</v>
      </c>
      <c r="I99">
        <f t="shared" si="2"/>
        <v>3.2171053068587841E-3</v>
      </c>
    </row>
    <row r="100" spans="1:9" ht="15.75" thickBot="1" x14ac:dyDescent="0.3">
      <c r="A100">
        <v>99</v>
      </c>
      <c r="B100" s="27">
        <v>463</v>
      </c>
      <c r="C100" s="27">
        <v>985.69</v>
      </c>
      <c r="D100">
        <v>116.18</v>
      </c>
      <c r="E100" s="28">
        <v>19.273</v>
      </c>
      <c r="F100">
        <f t="shared" si="2"/>
        <v>-8.6022035826631912E-3</v>
      </c>
      <c r="G100">
        <f t="shared" si="2"/>
        <v>-2.5359727873873418E-4</v>
      </c>
      <c r="H100">
        <f t="shared" si="2"/>
        <v>8.7314148835704215E-3</v>
      </c>
      <c r="I100">
        <f t="shared" si="2"/>
        <v>-1.5553715288235371E-3</v>
      </c>
    </row>
    <row r="101" spans="1:9" ht="15.75" thickBot="1" x14ac:dyDescent="0.3">
      <c r="A101">
        <v>100</v>
      </c>
      <c r="B101" s="27">
        <v>459</v>
      </c>
      <c r="C101" s="27">
        <v>983.59</v>
      </c>
      <c r="D101">
        <v>116.11</v>
      </c>
      <c r="E101" s="28">
        <v>19.358499999999999</v>
      </c>
      <c r="F101">
        <f t="shared" si="2"/>
        <v>-8.6768440256889713E-3</v>
      </c>
      <c r="G101">
        <f t="shared" si="2"/>
        <v>-2.1327599894544287E-3</v>
      </c>
      <c r="H101">
        <f t="shared" si="2"/>
        <v>-6.0269492547178458E-4</v>
      </c>
      <c r="I101">
        <f t="shared" si="2"/>
        <v>4.4264467909945144E-3</v>
      </c>
    </row>
    <row r="102" spans="1:9" ht="15.75" thickBot="1" x14ac:dyDescent="0.3">
      <c r="A102">
        <v>101</v>
      </c>
      <c r="B102" s="27">
        <v>449.4</v>
      </c>
      <c r="C102" s="27">
        <v>985.96</v>
      </c>
      <c r="D102">
        <v>114.32</v>
      </c>
      <c r="E102" s="28">
        <v>19.405000000000001</v>
      </c>
      <c r="F102">
        <f t="shared" si="2"/>
        <v>-2.1136850309316398E-2</v>
      </c>
      <c r="G102">
        <f t="shared" si="2"/>
        <v>2.4066422725044184E-3</v>
      </c>
      <c r="H102">
        <f t="shared" si="2"/>
        <v>-1.55364840173029E-2</v>
      </c>
      <c r="I102">
        <f t="shared" si="2"/>
        <v>2.3991653129607159E-3</v>
      </c>
    </row>
    <row r="103" spans="1:9" ht="15.75" thickBot="1" x14ac:dyDescent="0.3">
      <c r="A103">
        <v>102</v>
      </c>
      <c r="B103" s="27">
        <v>449</v>
      </c>
      <c r="C103" s="27">
        <v>985.52</v>
      </c>
      <c r="D103">
        <v>112.6</v>
      </c>
      <c r="E103" s="28">
        <v>19.232500000000002</v>
      </c>
      <c r="F103">
        <f t="shared" si="2"/>
        <v>-8.9047200897443861E-4</v>
      </c>
      <c r="G103">
        <f t="shared" si="2"/>
        <v>-4.4636517469676606E-4</v>
      </c>
      <c r="H103">
        <f t="shared" si="2"/>
        <v>-1.5159817916021938E-2</v>
      </c>
      <c r="I103">
        <f t="shared" si="2"/>
        <v>-8.9292084699169605E-3</v>
      </c>
    </row>
    <row r="104" spans="1:9" ht="15.75" thickBot="1" x14ac:dyDescent="0.3">
      <c r="A104">
        <v>103</v>
      </c>
      <c r="B104" s="27">
        <v>449</v>
      </c>
      <c r="C104" s="27">
        <v>985.73</v>
      </c>
      <c r="D104">
        <v>112.17</v>
      </c>
      <c r="E104" s="28">
        <v>19.076000000000001</v>
      </c>
      <c r="F104">
        <f t="shared" si="2"/>
        <v>0</v>
      </c>
      <c r="G104">
        <f t="shared" si="2"/>
        <v>2.1306277823152366E-4</v>
      </c>
      <c r="H104">
        <f t="shared" si="2"/>
        <v>-3.8261380484579336E-3</v>
      </c>
      <c r="I104">
        <f t="shared" si="2"/>
        <v>-8.1705559149748384E-3</v>
      </c>
    </row>
    <row r="105" spans="1:9" ht="15.75" thickBot="1" x14ac:dyDescent="0.3">
      <c r="A105">
        <v>104</v>
      </c>
      <c r="B105" s="27">
        <v>458.5</v>
      </c>
      <c r="C105" s="27">
        <v>968.54</v>
      </c>
      <c r="D105">
        <v>110.48</v>
      </c>
      <c r="E105" s="28">
        <v>19.159999999999997</v>
      </c>
      <c r="F105">
        <f t="shared" si="2"/>
        <v>2.0937403954265313E-2</v>
      </c>
      <c r="G105">
        <f t="shared" si="2"/>
        <v>-1.7592700456863355E-2</v>
      </c>
      <c r="H105">
        <f t="shared" si="2"/>
        <v>-1.518106855609529E-2</v>
      </c>
      <c r="I105">
        <f t="shared" si="2"/>
        <v>4.3937721067364528E-3</v>
      </c>
    </row>
    <row r="106" spans="1:9" ht="15.75" thickBot="1" x14ac:dyDescent="0.3">
      <c r="A106">
        <v>105</v>
      </c>
      <c r="B106" s="27">
        <v>448</v>
      </c>
      <c r="C106" s="27">
        <v>963.71</v>
      </c>
      <c r="D106">
        <v>109.32</v>
      </c>
      <c r="E106" s="28">
        <v>19.399000000000001</v>
      </c>
      <c r="F106">
        <f t="shared" si="2"/>
        <v>-2.3167059281534418E-2</v>
      </c>
      <c r="G106">
        <f t="shared" si="2"/>
        <v>-4.9993634984437721E-3</v>
      </c>
      <c r="H106">
        <f t="shared" si="2"/>
        <v>-1.0555148041169497E-2</v>
      </c>
      <c r="I106">
        <f t="shared" si="2"/>
        <v>1.2396745806254708E-2</v>
      </c>
    </row>
    <row r="107" spans="1:9" ht="15.75" thickBot="1" x14ac:dyDescent="0.3">
      <c r="A107">
        <v>106</v>
      </c>
      <c r="B107" s="27">
        <v>438.5</v>
      </c>
      <c r="C107" s="27">
        <v>960.43</v>
      </c>
      <c r="D107">
        <v>112.49</v>
      </c>
      <c r="E107" s="28">
        <v>19.3735</v>
      </c>
      <c r="F107">
        <f t="shared" si="2"/>
        <v>-2.1433420602747381E-2</v>
      </c>
      <c r="G107">
        <f t="shared" si="2"/>
        <v>-3.4093186328196016E-3</v>
      </c>
      <c r="H107">
        <f t="shared" si="2"/>
        <v>2.8584967744867181E-2</v>
      </c>
      <c r="I107">
        <f t="shared" si="2"/>
        <v>-1.3153654614300216E-3</v>
      </c>
    </row>
    <row r="108" spans="1:9" ht="15.75" thickBot="1" x14ac:dyDescent="0.3">
      <c r="A108">
        <v>107</v>
      </c>
      <c r="B108" s="27">
        <v>432.8</v>
      </c>
      <c r="C108" s="27">
        <v>967.68</v>
      </c>
      <c r="D108">
        <v>112.58</v>
      </c>
      <c r="E108" s="28">
        <v>19.466999999999999</v>
      </c>
      <c r="F108">
        <f t="shared" si="2"/>
        <v>-1.3084084279965984E-2</v>
      </c>
      <c r="G108">
        <f t="shared" si="2"/>
        <v>7.5203532672353307E-3</v>
      </c>
      <c r="H108">
        <f t="shared" si="2"/>
        <v>7.9975123114608341E-4</v>
      </c>
      <c r="I108">
        <f t="shared" si="2"/>
        <v>4.8145714196019627E-3</v>
      </c>
    </row>
    <row r="109" spans="1:9" ht="15.75" thickBot="1" x14ac:dyDescent="0.3">
      <c r="A109">
        <v>108</v>
      </c>
      <c r="B109" s="27">
        <v>443</v>
      </c>
      <c r="C109" s="27">
        <v>953.38</v>
      </c>
      <c r="D109">
        <v>111.36</v>
      </c>
      <c r="E109" s="28">
        <v>19.373000000000001</v>
      </c>
      <c r="F109">
        <f t="shared" si="2"/>
        <v>2.3294042512863784E-2</v>
      </c>
      <c r="G109">
        <f t="shared" si="2"/>
        <v>-1.4887889114382671E-2</v>
      </c>
      <c r="H109">
        <f t="shared" si="2"/>
        <v>-1.0895883449771044E-2</v>
      </c>
      <c r="I109">
        <f t="shared" si="2"/>
        <v>-4.840380202332119E-3</v>
      </c>
    </row>
    <row r="110" spans="1:9" ht="15.75" thickBot="1" x14ac:dyDescent="0.3">
      <c r="A110">
        <v>109</v>
      </c>
      <c r="B110" s="27">
        <v>436.3</v>
      </c>
      <c r="C110" s="27">
        <v>944.14</v>
      </c>
      <c r="D110">
        <v>108.99</v>
      </c>
      <c r="E110" s="28">
        <v>19.393999999999998</v>
      </c>
      <c r="F110">
        <f t="shared" si="2"/>
        <v>-1.5239689915571692E-2</v>
      </c>
      <c r="G110">
        <f t="shared" si="2"/>
        <v>-9.7391047625416081E-3</v>
      </c>
      <c r="H110">
        <f t="shared" si="2"/>
        <v>-2.1512061684889318E-2</v>
      </c>
      <c r="I110">
        <f t="shared" si="2"/>
        <v>1.0833957775454445E-3</v>
      </c>
    </row>
    <row r="111" spans="1:9" ht="15.75" thickBot="1" x14ac:dyDescent="0.3">
      <c r="A111">
        <v>110</v>
      </c>
      <c r="B111" s="27">
        <v>428</v>
      </c>
      <c r="C111" s="27">
        <v>963.9</v>
      </c>
      <c r="D111">
        <v>110.77</v>
      </c>
      <c r="E111" s="28">
        <v>19.3415</v>
      </c>
      <c r="F111">
        <f t="shared" si="2"/>
        <v>-1.920688454776719E-2</v>
      </c>
      <c r="G111">
        <f t="shared" si="2"/>
        <v>2.0713094555787962E-2</v>
      </c>
      <c r="H111">
        <f t="shared" si="2"/>
        <v>1.6199844627621172E-2</v>
      </c>
      <c r="I111">
        <f t="shared" si="2"/>
        <v>-2.7106934025313248E-3</v>
      </c>
    </row>
    <row r="112" spans="1:9" ht="15.75" thickBot="1" x14ac:dyDescent="0.3">
      <c r="A112">
        <v>111</v>
      </c>
      <c r="B112" s="27">
        <v>446.9</v>
      </c>
      <c r="C112" s="27">
        <v>960.5</v>
      </c>
      <c r="D112">
        <v>109.2</v>
      </c>
      <c r="E112" s="28">
        <v>19.296999999999997</v>
      </c>
      <c r="F112">
        <f t="shared" si="2"/>
        <v>4.3211660357609059E-2</v>
      </c>
      <c r="G112">
        <f t="shared" si="2"/>
        <v>-3.5335725813111273E-3</v>
      </c>
      <c r="H112">
        <f t="shared" si="2"/>
        <v>-1.4274916218036733E-2</v>
      </c>
      <c r="I112">
        <f t="shared" si="2"/>
        <v>-2.3034030656044423E-3</v>
      </c>
    </row>
    <row r="113" spans="1:9" ht="15.75" thickBot="1" x14ac:dyDescent="0.3">
      <c r="A113">
        <v>112</v>
      </c>
      <c r="B113" s="27">
        <v>442</v>
      </c>
      <c r="C113" s="27">
        <v>963.1</v>
      </c>
      <c r="D113">
        <v>111.27</v>
      </c>
      <c r="E113" s="28">
        <v>19.128</v>
      </c>
      <c r="F113">
        <f t="shared" si="2"/>
        <v>-1.1024973861707595E-2</v>
      </c>
      <c r="G113">
        <f t="shared" si="2"/>
        <v>2.7032663582073034E-3</v>
      </c>
      <c r="H113">
        <f t="shared" si="2"/>
        <v>1.8778616858804394E-2</v>
      </c>
      <c r="I113">
        <f t="shared" si="2"/>
        <v>-8.7964132581950117E-3</v>
      </c>
    </row>
    <row r="114" spans="1:9" ht="15.75" thickBot="1" x14ac:dyDescent="0.3">
      <c r="A114">
        <v>113</v>
      </c>
      <c r="B114" s="27">
        <v>444</v>
      </c>
      <c r="C114" s="27">
        <v>955.6</v>
      </c>
      <c r="D114">
        <v>109.41</v>
      </c>
      <c r="E114" s="28">
        <v>19.225000000000001</v>
      </c>
      <c r="F114">
        <f t="shared" si="2"/>
        <v>4.514680354526613E-3</v>
      </c>
      <c r="G114">
        <f t="shared" si="2"/>
        <v>-7.8178331151641644E-3</v>
      </c>
      <c r="H114">
        <f t="shared" si="2"/>
        <v>-1.6857386680910611E-2</v>
      </c>
      <c r="I114">
        <f t="shared" si="2"/>
        <v>5.0582852356842413E-3</v>
      </c>
    </row>
    <row r="115" spans="1:9" ht="15.75" thickBot="1" x14ac:dyDescent="0.3">
      <c r="A115">
        <v>114</v>
      </c>
      <c r="B115" s="27">
        <v>443.1</v>
      </c>
      <c r="C115" s="27">
        <v>966.4</v>
      </c>
      <c r="D115">
        <v>108.49</v>
      </c>
      <c r="E115" s="28">
        <v>19.077500000000001</v>
      </c>
      <c r="F115">
        <f t="shared" si="2"/>
        <v>-2.0290842267808701E-3</v>
      </c>
      <c r="G115">
        <f t="shared" si="2"/>
        <v>1.1238411728896064E-2</v>
      </c>
      <c r="H115">
        <f t="shared" si="2"/>
        <v>-8.444290654339234E-3</v>
      </c>
      <c r="I115">
        <f t="shared" si="2"/>
        <v>-7.7018852100564656E-3</v>
      </c>
    </row>
    <row r="116" spans="1:9" ht="15.75" thickBot="1" x14ac:dyDescent="0.3">
      <c r="A116">
        <v>115</v>
      </c>
      <c r="B116" s="27">
        <v>462.5</v>
      </c>
      <c r="C116" s="27">
        <v>967</v>
      </c>
      <c r="D116">
        <v>113.29</v>
      </c>
      <c r="E116" s="28">
        <v>19.021000000000001</v>
      </c>
      <c r="F116">
        <f t="shared" si="2"/>
        <v>4.2851078747036003E-2</v>
      </c>
      <c r="G116">
        <f t="shared" si="2"/>
        <v>6.2066827274380682E-4</v>
      </c>
      <c r="H116">
        <f t="shared" si="2"/>
        <v>4.3292900051038093E-2</v>
      </c>
      <c r="I116">
        <f t="shared" si="2"/>
        <v>-2.9659982109472021E-3</v>
      </c>
    </row>
    <row r="117" spans="1:9" ht="15.75" thickBot="1" x14ac:dyDescent="0.3">
      <c r="A117">
        <v>116</v>
      </c>
      <c r="B117" s="27">
        <v>462.3</v>
      </c>
      <c r="C117" s="27">
        <v>969.8</v>
      </c>
      <c r="D117">
        <v>116.7</v>
      </c>
      <c r="E117" s="28">
        <v>18.715</v>
      </c>
      <c r="F117">
        <f t="shared" si="2"/>
        <v>-4.3252595830009966E-4</v>
      </c>
      <c r="G117">
        <f t="shared" si="2"/>
        <v>2.891369217957625E-3</v>
      </c>
      <c r="H117">
        <f t="shared" si="2"/>
        <v>2.9655636407113151E-2</v>
      </c>
      <c r="I117">
        <f t="shared" si="2"/>
        <v>-1.6218290614311671E-2</v>
      </c>
    </row>
    <row r="118" spans="1:9" ht="15.75" thickBot="1" x14ac:dyDescent="0.3">
      <c r="A118">
        <v>117</v>
      </c>
      <c r="B118" s="27">
        <v>466.2</v>
      </c>
      <c r="C118" s="27">
        <v>977.9</v>
      </c>
      <c r="D118">
        <v>117.48</v>
      </c>
      <c r="E118" s="28">
        <v>18.555</v>
      </c>
      <c r="F118">
        <f t="shared" si="2"/>
        <v>8.4006956074769192E-3</v>
      </c>
      <c r="G118">
        <f t="shared" si="2"/>
        <v>8.3175506469776346E-3</v>
      </c>
      <c r="H118">
        <f t="shared" si="2"/>
        <v>6.6615670379089357E-3</v>
      </c>
      <c r="I118">
        <f t="shared" si="2"/>
        <v>-8.5860468438313485E-3</v>
      </c>
    </row>
    <row r="119" spans="1:9" ht="15.75" thickBot="1" x14ac:dyDescent="0.3">
      <c r="A119">
        <v>118</v>
      </c>
      <c r="B119" s="27">
        <v>473</v>
      </c>
      <c r="C119" s="27">
        <v>953.6</v>
      </c>
      <c r="D119">
        <v>116</v>
      </c>
      <c r="E119" s="28">
        <v>18.798500000000001</v>
      </c>
      <c r="F119">
        <f t="shared" si="2"/>
        <v>1.448066189027623E-2</v>
      </c>
      <c r="G119">
        <f t="shared" si="2"/>
        <v>-2.5163119007144054E-2</v>
      </c>
      <c r="H119">
        <f t="shared" si="2"/>
        <v>-1.267791522405475E-2</v>
      </c>
      <c r="I119">
        <f t="shared" si="2"/>
        <v>1.3037784906129361E-2</v>
      </c>
    </row>
    <row r="120" spans="1:9" ht="15.75" thickBot="1" x14ac:dyDescent="0.3">
      <c r="A120">
        <v>119</v>
      </c>
      <c r="B120" s="27">
        <v>436.3</v>
      </c>
      <c r="C120" s="27">
        <v>964.3</v>
      </c>
      <c r="D120">
        <v>114.86</v>
      </c>
      <c r="E120" s="28">
        <v>18.975000000000001</v>
      </c>
      <c r="F120">
        <f t="shared" si="2"/>
        <v>-8.0765308362368962E-2</v>
      </c>
      <c r="G120">
        <f t="shared" si="2"/>
        <v>1.1158153205253381E-2</v>
      </c>
      <c r="H120">
        <f t="shared" si="2"/>
        <v>-9.8761956702142443E-3</v>
      </c>
      <c r="I120">
        <f t="shared" si="2"/>
        <v>9.3452438630033993E-3</v>
      </c>
    </row>
    <row r="121" spans="1:9" ht="15.75" thickBot="1" x14ac:dyDescent="0.3">
      <c r="A121">
        <v>120</v>
      </c>
      <c r="B121" s="27">
        <v>448</v>
      </c>
      <c r="C121" s="27">
        <v>953.4</v>
      </c>
      <c r="D121">
        <v>114.86</v>
      </c>
      <c r="E121" s="28">
        <v>18.923000000000002</v>
      </c>
      <c r="F121">
        <f t="shared" si="2"/>
        <v>2.6463152285421218E-2</v>
      </c>
      <c r="G121">
        <f t="shared" si="2"/>
        <v>-1.1367906745613389E-2</v>
      </c>
      <c r="H121">
        <f t="shared" si="2"/>
        <v>0</v>
      </c>
      <c r="I121">
        <f t="shared" si="2"/>
        <v>-2.7442098597802306E-3</v>
      </c>
    </row>
    <row r="122" spans="1:9" ht="15.75" thickBot="1" x14ac:dyDescent="0.3">
      <c r="A122">
        <v>121</v>
      </c>
      <c r="B122" s="27">
        <v>435.2</v>
      </c>
      <c r="C122" s="27">
        <v>955.9</v>
      </c>
      <c r="D122">
        <v>113.84</v>
      </c>
      <c r="E122" s="28">
        <v>19.2715</v>
      </c>
      <c r="F122">
        <f t="shared" si="2"/>
        <v>-2.8987536873252298E-2</v>
      </c>
      <c r="G122">
        <f t="shared" si="2"/>
        <v>2.6187622989916693E-3</v>
      </c>
      <c r="H122">
        <f t="shared" si="2"/>
        <v>-8.9200416545535122E-3</v>
      </c>
      <c r="I122">
        <f t="shared" si="2"/>
        <v>1.824920717883622E-2</v>
      </c>
    </row>
    <row r="123" spans="1:9" ht="15.75" thickBot="1" x14ac:dyDescent="0.3">
      <c r="A123">
        <v>122</v>
      </c>
      <c r="B123" s="27">
        <v>435.3</v>
      </c>
      <c r="C123" s="27">
        <v>968.4</v>
      </c>
      <c r="D123">
        <v>113.64</v>
      </c>
      <c r="E123" s="28">
        <v>19.161000000000001</v>
      </c>
      <c r="F123">
        <f t="shared" si="2"/>
        <v>2.2975301651899542E-4</v>
      </c>
      <c r="G123">
        <f t="shared" si="2"/>
        <v>1.2991919994186632E-2</v>
      </c>
      <c r="H123">
        <f t="shared" si="2"/>
        <v>-1.7583967956097477E-3</v>
      </c>
      <c r="I123">
        <f t="shared" si="2"/>
        <v>-5.7503573531878229E-3</v>
      </c>
    </row>
    <row r="124" spans="1:9" ht="15.75" thickBot="1" x14ac:dyDescent="0.3">
      <c r="A124">
        <v>123</v>
      </c>
      <c r="B124" s="27">
        <v>433.5</v>
      </c>
      <c r="C124" s="27">
        <v>951.9</v>
      </c>
      <c r="D124">
        <v>114.5</v>
      </c>
      <c r="E124" s="28">
        <v>19.466999999999999</v>
      </c>
      <c r="F124">
        <f t="shared" si="2"/>
        <v>-4.1436523376553692E-3</v>
      </c>
      <c r="G124">
        <f t="shared" si="2"/>
        <v>-1.7185237806643803E-2</v>
      </c>
      <c r="H124">
        <f t="shared" si="2"/>
        <v>7.539266008307224E-3</v>
      </c>
      <c r="I124">
        <f t="shared" si="2"/>
        <v>1.5843761059579187E-2</v>
      </c>
    </row>
    <row r="125" spans="1:9" ht="15.75" thickBot="1" x14ac:dyDescent="0.3">
      <c r="A125">
        <v>124</v>
      </c>
      <c r="B125" s="27">
        <v>409.3</v>
      </c>
      <c r="C125" s="27">
        <v>944.7</v>
      </c>
      <c r="D125">
        <v>113.32</v>
      </c>
      <c r="E125" s="28">
        <v>19.68</v>
      </c>
      <c r="F125">
        <f t="shared" si="2"/>
        <v>-5.7443412722239226E-2</v>
      </c>
      <c r="G125">
        <f t="shared" si="2"/>
        <v>-7.5925704821708222E-3</v>
      </c>
      <c r="H125">
        <f t="shared" si="2"/>
        <v>-1.0359148031978569E-2</v>
      </c>
      <c r="I125">
        <f t="shared" si="2"/>
        <v>1.0882167316966384E-2</v>
      </c>
    </row>
    <row r="126" spans="1:9" ht="15.75" thickBot="1" x14ac:dyDescent="0.3">
      <c r="A126">
        <v>125</v>
      </c>
      <c r="B126" s="27">
        <v>395</v>
      </c>
      <c r="C126" s="27">
        <v>945.3</v>
      </c>
      <c r="D126">
        <v>114.98</v>
      </c>
      <c r="E126" s="28">
        <v>19.812000000000001</v>
      </c>
      <c r="F126">
        <f t="shared" si="2"/>
        <v>-3.5562618597235501E-2</v>
      </c>
      <c r="G126">
        <f t="shared" si="2"/>
        <v>6.3492065624994726E-4</v>
      </c>
      <c r="H126">
        <f t="shared" si="2"/>
        <v>1.4542525232829239E-2</v>
      </c>
      <c r="I126">
        <f t="shared" si="2"/>
        <v>6.6849231018840183E-3</v>
      </c>
    </row>
    <row r="127" spans="1:9" ht="15.75" thickBot="1" x14ac:dyDescent="0.3">
      <c r="A127">
        <v>126</v>
      </c>
      <c r="B127" s="27">
        <v>394.5</v>
      </c>
      <c r="C127" s="27">
        <v>952</v>
      </c>
      <c r="D127">
        <v>113.93</v>
      </c>
      <c r="E127" s="28">
        <v>19.765000000000001</v>
      </c>
      <c r="F127">
        <f t="shared" si="2"/>
        <v>-1.2666246151929424E-3</v>
      </c>
      <c r="G127">
        <f t="shared" si="2"/>
        <v>7.0626973600267443E-3</v>
      </c>
      <c r="H127">
        <f t="shared" si="2"/>
        <v>-9.1739754851204464E-3</v>
      </c>
      <c r="I127">
        <f t="shared" si="2"/>
        <v>-2.3751179773425102E-3</v>
      </c>
    </row>
    <row r="128" spans="1:9" ht="15.75" thickBot="1" x14ac:dyDescent="0.3">
      <c r="A128">
        <v>127</v>
      </c>
      <c r="B128" s="27">
        <v>395.7</v>
      </c>
      <c r="C128" s="27">
        <v>938.6</v>
      </c>
      <c r="D128">
        <v>112.28</v>
      </c>
      <c r="E128" s="28">
        <v>19.898</v>
      </c>
      <c r="F128">
        <f t="shared" si="2"/>
        <v>3.0372081054496547E-3</v>
      </c>
      <c r="G128">
        <f t="shared" si="2"/>
        <v>-1.4175631431047981E-2</v>
      </c>
      <c r="H128">
        <f t="shared" si="2"/>
        <v>-1.4588473216342736E-2</v>
      </c>
      <c r="I128">
        <f t="shared" si="2"/>
        <v>6.7065274185191953E-3</v>
      </c>
    </row>
    <row r="129" spans="1:9" ht="15.75" thickBot="1" x14ac:dyDescent="0.3">
      <c r="A129">
        <v>128</v>
      </c>
      <c r="B129" s="27">
        <v>388</v>
      </c>
      <c r="C129" s="27">
        <v>938.3</v>
      </c>
      <c r="D129">
        <v>112.53</v>
      </c>
      <c r="E129" s="28">
        <v>19.78</v>
      </c>
      <c r="F129">
        <f t="shared" si="2"/>
        <v>-1.9651008768105105E-2</v>
      </c>
      <c r="G129">
        <f t="shared" si="2"/>
        <v>-3.1967606431340293E-4</v>
      </c>
      <c r="H129">
        <f t="shared" si="2"/>
        <v>2.2241012682240029E-3</v>
      </c>
      <c r="I129">
        <f t="shared" si="2"/>
        <v>-5.947897972601892E-3</v>
      </c>
    </row>
    <row r="130" spans="1:9" ht="15.75" thickBot="1" x14ac:dyDescent="0.3">
      <c r="A130">
        <v>129</v>
      </c>
      <c r="B130" s="27">
        <v>393</v>
      </c>
      <c r="C130" s="27">
        <v>943.1</v>
      </c>
      <c r="D130">
        <v>112.62</v>
      </c>
      <c r="E130" s="28">
        <v>19.689999999999998</v>
      </c>
      <c r="F130">
        <f t="shared" si="2"/>
        <v>1.2804272245987749E-2</v>
      </c>
      <c r="G130">
        <f t="shared" si="2"/>
        <v>5.1025942538352473E-3</v>
      </c>
      <c r="H130">
        <f t="shared" si="2"/>
        <v>7.9946706456693469E-4</v>
      </c>
      <c r="I130">
        <f t="shared" si="2"/>
        <v>-4.5604335435320519E-3</v>
      </c>
    </row>
    <row r="131" spans="1:9" ht="15.75" thickBot="1" x14ac:dyDescent="0.3">
      <c r="A131">
        <v>130</v>
      </c>
      <c r="B131" s="27">
        <v>396.9</v>
      </c>
      <c r="C131" s="27">
        <v>953.8</v>
      </c>
      <c r="D131">
        <v>113.74</v>
      </c>
      <c r="E131" s="28">
        <v>19.867000000000001</v>
      </c>
      <c r="F131">
        <f t="shared" si="2"/>
        <v>9.8747479197584618E-3</v>
      </c>
      <c r="G131">
        <f t="shared" si="2"/>
        <v>1.1281684314284755E-2</v>
      </c>
      <c r="H131">
        <f t="shared" si="2"/>
        <v>9.8958220521810809E-3</v>
      </c>
      <c r="I131">
        <f t="shared" ref="I131:I194" si="3">LN(E131/E130)</f>
        <v>8.9491711348924172E-3</v>
      </c>
    </row>
    <row r="132" spans="1:9" ht="15.75" thickBot="1" x14ac:dyDescent="0.3">
      <c r="A132">
        <v>131</v>
      </c>
      <c r="B132" s="27">
        <v>403.2</v>
      </c>
      <c r="C132" s="27">
        <v>945.8</v>
      </c>
      <c r="D132">
        <v>115.76</v>
      </c>
      <c r="E132" s="28">
        <v>19.885999999999999</v>
      </c>
      <c r="F132">
        <f t="shared" ref="F132:I195" si="4">LN(B132/B131)</f>
        <v>1.5748356968139112E-2</v>
      </c>
      <c r="G132">
        <f t="shared" si="4"/>
        <v>-8.4228756543485526E-3</v>
      </c>
      <c r="H132">
        <f t="shared" si="4"/>
        <v>1.7603940444574948E-2</v>
      </c>
      <c r="I132">
        <f t="shared" si="3"/>
        <v>9.5590277195520918E-4</v>
      </c>
    </row>
    <row r="133" spans="1:9" ht="15.75" thickBot="1" x14ac:dyDescent="0.3">
      <c r="A133">
        <v>132</v>
      </c>
      <c r="B133" s="27">
        <v>392.6</v>
      </c>
      <c r="C133" s="27">
        <v>955</v>
      </c>
      <c r="D133">
        <v>117.45</v>
      </c>
      <c r="E133" s="28">
        <v>19.826000000000001</v>
      </c>
      <c r="F133">
        <f t="shared" si="4"/>
        <v>-2.6641434914798073E-2</v>
      </c>
      <c r="G133">
        <f t="shared" si="4"/>
        <v>9.680210270954866E-3</v>
      </c>
      <c r="H133">
        <f t="shared" si="4"/>
        <v>1.4493628781693293E-2</v>
      </c>
      <c r="I133">
        <f t="shared" si="3"/>
        <v>-3.0217589471760284E-3</v>
      </c>
    </row>
    <row r="134" spans="1:9" ht="15.75" thickBot="1" x14ac:dyDescent="0.3">
      <c r="A134">
        <v>133</v>
      </c>
      <c r="B134" s="27">
        <v>403.4</v>
      </c>
      <c r="C134" s="27">
        <v>956.7</v>
      </c>
      <c r="D134">
        <v>115.77</v>
      </c>
      <c r="E134" s="28">
        <v>19.929499999999997</v>
      </c>
      <c r="F134">
        <f t="shared" si="4"/>
        <v>2.7137343677750628E-2</v>
      </c>
      <c r="G134">
        <f t="shared" si="4"/>
        <v>1.7785222033915356E-3</v>
      </c>
      <c r="H134">
        <f t="shared" si="4"/>
        <v>-1.4407246887284746E-2</v>
      </c>
      <c r="I134">
        <f t="shared" si="3"/>
        <v>5.206838491967525E-3</v>
      </c>
    </row>
    <row r="135" spans="1:9" ht="15.75" thickBot="1" x14ac:dyDescent="0.3">
      <c r="A135">
        <v>134</v>
      </c>
      <c r="B135" s="27">
        <v>404.7</v>
      </c>
      <c r="C135" s="27">
        <v>950.5</v>
      </c>
      <c r="D135">
        <v>116.03</v>
      </c>
      <c r="E135" s="28">
        <v>19.899999999999999</v>
      </c>
      <c r="F135">
        <f t="shared" si="4"/>
        <v>3.2174263617086286E-3</v>
      </c>
      <c r="G135">
        <f t="shared" si="4"/>
        <v>-6.5017007556378466E-3</v>
      </c>
      <c r="H135">
        <f t="shared" si="4"/>
        <v>2.2433141418169993E-3</v>
      </c>
      <c r="I135">
        <f t="shared" si="3"/>
        <v>-1.4813143722266526E-3</v>
      </c>
    </row>
    <row r="136" spans="1:9" ht="15.75" thickBot="1" x14ac:dyDescent="0.3">
      <c r="A136">
        <v>135</v>
      </c>
      <c r="B136" s="27">
        <v>408.7</v>
      </c>
      <c r="C136" s="27">
        <v>938.9</v>
      </c>
      <c r="D136">
        <v>115.5</v>
      </c>
      <c r="E136" s="28">
        <v>20.1645</v>
      </c>
      <c r="F136">
        <f t="shared" si="4"/>
        <v>9.8353386884116913E-3</v>
      </c>
      <c r="G136">
        <f t="shared" si="4"/>
        <v>-1.2279184663982154E-2</v>
      </c>
      <c r="H136">
        <f t="shared" si="4"/>
        <v>-4.5782483976058727E-3</v>
      </c>
      <c r="I136">
        <f t="shared" si="3"/>
        <v>1.3203900849833392E-2</v>
      </c>
    </row>
    <row r="137" spans="1:9" ht="15.75" thickBot="1" x14ac:dyDescent="0.3">
      <c r="A137">
        <v>136</v>
      </c>
      <c r="B137" s="27">
        <v>398</v>
      </c>
      <c r="C137" s="27">
        <v>948.1</v>
      </c>
      <c r="D137">
        <v>115.2</v>
      </c>
      <c r="E137" s="28">
        <v>20.216999999999999</v>
      </c>
      <c r="F137">
        <f t="shared" si="4"/>
        <v>-2.6529385285793843E-2</v>
      </c>
      <c r="G137">
        <f t="shared" si="4"/>
        <v>9.7510046594116908E-3</v>
      </c>
      <c r="H137">
        <f t="shared" si="4"/>
        <v>-2.6007817000573675E-3</v>
      </c>
      <c r="I137">
        <f t="shared" si="3"/>
        <v>2.6002020519094748E-3</v>
      </c>
    </row>
    <row r="138" spans="1:9" ht="15.75" thickBot="1" x14ac:dyDescent="0.3">
      <c r="A138">
        <v>137</v>
      </c>
      <c r="B138" s="27">
        <v>411</v>
      </c>
      <c r="C138" s="27">
        <v>941</v>
      </c>
      <c r="D138">
        <v>116.12</v>
      </c>
      <c r="E138" s="28">
        <v>20.084499999999998</v>
      </c>
      <c r="F138">
        <f t="shared" si="4"/>
        <v>3.2141209211796987E-2</v>
      </c>
      <c r="G138">
        <f t="shared" si="4"/>
        <v>-7.516842338533814E-3</v>
      </c>
      <c r="H138">
        <f t="shared" si="4"/>
        <v>7.9543908946381955E-3</v>
      </c>
      <c r="I138">
        <f t="shared" si="3"/>
        <v>-6.5754613304613166E-3</v>
      </c>
    </row>
    <row r="139" spans="1:9" ht="15.75" thickBot="1" x14ac:dyDescent="0.3">
      <c r="A139">
        <v>138</v>
      </c>
      <c r="B139" s="27">
        <v>400.6</v>
      </c>
      <c r="C139" s="27">
        <v>934.9</v>
      </c>
      <c r="D139">
        <v>115.51</v>
      </c>
      <c r="E139" s="28">
        <v>20.288</v>
      </c>
      <c r="F139">
        <f t="shared" si="4"/>
        <v>-2.5629791264516651E-2</v>
      </c>
      <c r="G139">
        <f t="shared" si="4"/>
        <v>-6.5035678881096249E-3</v>
      </c>
      <c r="H139">
        <f t="shared" si="4"/>
        <v>-5.2670328558401787E-3</v>
      </c>
      <c r="I139">
        <f t="shared" si="3"/>
        <v>1.0081204953087279E-2</v>
      </c>
    </row>
    <row r="140" spans="1:9" ht="15.75" thickBot="1" x14ac:dyDescent="0.3">
      <c r="A140">
        <v>139</v>
      </c>
      <c r="B140" s="27">
        <v>386.7</v>
      </c>
      <c r="C140" s="27">
        <v>930.6</v>
      </c>
      <c r="D140">
        <v>113.9</v>
      </c>
      <c r="E140" s="28">
        <v>20.321999999999999</v>
      </c>
      <c r="F140">
        <f t="shared" si="4"/>
        <v>-3.5314224618466547E-2</v>
      </c>
      <c r="G140">
        <f t="shared" si="4"/>
        <v>-4.6100322867217965E-3</v>
      </c>
      <c r="H140">
        <f t="shared" si="4"/>
        <v>-1.4036235847452489E-2</v>
      </c>
      <c r="I140">
        <f t="shared" si="3"/>
        <v>1.6744648088740897E-3</v>
      </c>
    </row>
    <row r="141" spans="1:9" ht="15.75" thickBot="1" x14ac:dyDescent="0.3">
      <c r="A141">
        <v>140</v>
      </c>
      <c r="B141" s="27">
        <v>387</v>
      </c>
      <c r="C141" s="27">
        <v>921.8</v>
      </c>
      <c r="D141">
        <v>114.48</v>
      </c>
      <c r="E141" s="28">
        <v>20.3675</v>
      </c>
      <c r="F141">
        <f t="shared" si="4"/>
        <v>7.7549441653035106E-4</v>
      </c>
      <c r="G141">
        <f t="shared" si="4"/>
        <v>-9.5012591241403644E-3</v>
      </c>
      <c r="H141">
        <f t="shared" si="4"/>
        <v>5.0792647950589154E-3</v>
      </c>
      <c r="I141">
        <f t="shared" si="3"/>
        <v>2.2364501389701341E-3</v>
      </c>
    </row>
    <row r="142" spans="1:9" ht="15.75" thickBot="1" x14ac:dyDescent="0.3">
      <c r="A142">
        <v>141</v>
      </c>
      <c r="B142" s="27">
        <v>380.1</v>
      </c>
      <c r="C142" s="27">
        <v>926.4</v>
      </c>
      <c r="D142">
        <v>113.13</v>
      </c>
      <c r="E142" s="28">
        <v>20.411999999999999</v>
      </c>
      <c r="F142">
        <f t="shared" si="4"/>
        <v>-1.799031703457871E-2</v>
      </c>
      <c r="G142">
        <f t="shared" si="4"/>
        <v>4.9778265323230297E-3</v>
      </c>
      <c r="H142">
        <f t="shared" si="4"/>
        <v>-1.1862535309820057E-2</v>
      </c>
      <c r="I142">
        <f t="shared" si="3"/>
        <v>2.1824699990653069E-3</v>
      </c>
    </row>
    <row r="143" spans="1:9" ht="15.75" thickBot="1" x14ac:dyDescent="0.3">
      <c r="A143">
        <v>142</v>
      </c>
      <c r="B143" s="27">
        <v>381.2</v>
      </c>
      <c r="C143" s="27">
        <v>924.6</v>
      </c>
      <c r="D143">
        <v>113.52</v>
      </c>
      <c r="E143" s="28">
        <v>20.389499999999998</v>
      </c>
      <c r="F143">
        <f t="shared" si="4"/>
        <v>2.889795784843838E-3</v>
      </c>
      <c r="G143">
        <f t="shared" si="4"/>
        <v>-1.9448952646056253E-3</v>
      </c>
      <c r="H143">
        <f t="shared" si="4"/>
        <v>3.4414329134118903E-3</v>
      </c>
      <c r="I143">
        <f t="shared" si="3"/>
        <v>-1.1029007404498221E-3</v>
      </c>
    </row>
    <row r="144" spans="1:9" ht="15.75" thickBot="1" x14ac:dyDescent="0.3">
      <c r="A144">
        <v>143</v>
      </c>
      <c r="B144" s="27">
        <v>380.5</v>
      </c>
      <c r="C144" s="27">
        <v>914.8</v>
      </c>
      <c r="D144">
        <v>113.42</v>
      </c>
      <c r="E144" s="28">
        <v>20.323</v>
      </c>
      <c r="F144">
        <f t="shared" si="4"/>
        <v>-1.8379944783064926E-3</v>
      </c>
      <c r="G144">
        <f t="shared" si="4"/>
        <v>-1.0655749405499028E-2</v>
      </c>
      <c r="H144">
        <f t="shared" si="4"/>
        <v>-8.8129026590526174E-4</v>
      </c>
      <c r="I144">
        <f t="shared" si="3"/>
        <v>-3.2668128531051018E-3</v>
      </c>
    </row>
    <row r="145" spans="1:9" ht="15.75" thickBot="1" x14ac:dyDescent="0.3">
      <c r="A145">
        <v>144</v>
      </c>
      <c r="B145" s="27">
        <v>376</v>
      </c>
      <c r="C145" s="27">
        <v>917.9</v>
      </c>
      <c r="D145">
        <v>112.39</v>
      </c>
      <c r="E145" s="28">
        <v>20.261000000000003</v>
      </c>
      <c r="F145">
        <f t="shared" si="4"/>
        <v>-1.1897033911846055E-2</v>
      </c>
      <c r="G145">
        <f t="shared" si="4"/>
        <v>3.3829900764192908E-3</v>
      </c>
      <c r="H145">
        <f t="shared" si="4"/>
        <v>-9.1227770557062385E-3</v>
      </c>
      <c r="I145">
        <f t="shared" si="3"/>
        <v>-3.0553936641557131E-3</v>
      </c>
    </row>
    <row r="146" spans="1:9" ht="15.75" thickBot="1" x14ac:dyDescent="0.3">
      <c r="A146">
        <v>145</v>
      </c>
      <c r="B146" s="27">
        <v>380.9</v>
      </c>
      <c r="C146" s="27">
        <v>913.7</v>
      </c>
      <c r="D146">
        <v>110.01</v>
      </c>
      <c r="E146" s="28">
        <v>20.298000000000002</v>
      </c>
      <c r="F146">
        <f t="shared" si="4"/>
        <v>1.2947730094663703E-2</v>
      </c>
      <c r="G146">
        <f t="shared" si="4"/>
        <v>-4.5861622204703602E-3</v>
      </c>
      <c r="H146">
        <f t="shared" si="4"/>
        <v>-2.1403694778831289E-2</v>
      </c>
      <c r="I146">
        <f t="shared" si="3"/>
        <v>1.8245030826122956E-3</v>
      </c>
    </row>
    <row r="147" spans="1:9" ht="15.75" thickBot="1" x14ac:dyDescent="0.3">
      <c r="A147">
        <v>146</v>
      </c>
      <c r="B147" s="27">
        <v>378.2</v>
      </c>
      <c r="C147" s="27">
        <v>899.2</v>
      </c>
      <c r="D147">
        <v>109.57</v>
      </c>
      <c r="E147" s="28">
        <v>20.3765</v>
      </c>
      <c r="F147">
        <f t="shared" si="4"/>
        <v>-7.1137172602011717E-3</v>
      </c>
      <c r="G147">
        <f t="shared" si="4"/>
        <v>-1.599681086514821E-2</v>
      </c>
      <c r="H147">
        <f t="shared" si="4"/>
        <v>-4.007656334042522E-3</v>
      </c>
      <c r="I147">
        <f t="shared" si="3"/>
        <v>3.8599170224095482E-3</v>
      </c>
    </row>
    <row r="148" spans="1:9" ht="15.75" thickBot="1" x14ac:dyDescent="0.3">
      <c r="A148">
        <v>147</v>
      </c>
      <c r="B148" s="27">
        <v>364</v>
      </c>
      <c r="C148" s="27">
        <v>889.3</v>
      </c>
      <c r="D148">
        <v>107.55</v>
      </c>
      <c r="E148" s="28">
        <v>20.785499999999999</v>
      </c>
      <c r="F148">
        <f t="shared" si="4"/>
        <v>-3.8269288587616412E-2</v>
      </c>
      <c r="G148">
        <f t="shared" si="4"/>
        <v>-1.1070842733832381E-2</v>
      </c>
      <c r="H148">
        <f t="shared" si="4"/>
        <v>-1.8607758703562845E-2</v>
      </c>
      <c r="I148">
        <f t="shared" si="3"/>
        <v>1.9873352175706169E-2</v>
      </c>
    </row>
    <row r="149" spans="1:9" ht="15.75" thickBot="1" x14ac:dyDescent="0.3">
      <c r="A149">
        <v>148</v>
      </c>
      <c r="B149" s="27">
        <v>359.4</v>
      </c>
      <c r="C149" s="27">
        <v>894.3</v>
      </c>
      <c r="D149">
        <v>106.78</v>
      </c>
      <c r="E149" s="28">
        <v>20.715</v>
      </c>
      <c r="F149">
        <f t="shared" si="4"/>
        <v>-1.2717893287282062E-2</v>
      </c>
      <c r="G149">
        <f t="shared" si="4"/>
        <v>5.6066529465411824E-3</v>
      </c>
      <c r="H149">
        <f t="shared" si="4"/>
        <v>-7.1852126416989048E-3</v>
      </c>
      <c r="I149">
        <f t="shared" si="3"/>
        <v>-3.3975526953772305E-3</v>
      </c>
    </row>
    <row r="150" spans="1:9" ht="15.75" thickBot="1" x14ac:dyDescent="0.3">
      <c r="A150">
        <v>149</v>
      </c>
      <c r="B150" s="27">
        <v>362.5</v>
      </c>
      <c r="C150" s="27">
        <v>891.3</v>
      </c>
      <c r="D150">
        <v>105.93</v>
      </c>
      <c r="E150" s="28">
        <v>20.576999999999998</v>
      </c>
      <c r="F150">
        <f t="shared" si="4"/>
        <v>8.5884999452709148E-3</v>
      </c>
      <c r="G150">
        <f t="shared" si="4"/>
        <v>-3.3602182154637669E-3</v>
      </c>
      <c r="H150">
        <f t="shared" si="4"/>
        <v>-7.992144463635352E-3</v>
      </c>
      <c r="I150">
        <f t="shared" si="3"/>
        <v>-6.6841283440712456E-3</v>
      </c>
    </row>
    <row r="151" spans="1:9" ht="15.75" thickBot="1" x14ac:dyDescent="0.3">
      <c r="A151">
        <v>150</v>
      </c>
      <c r="B151" s="27">
        <v>367.4</v>
      </c>
      <c r="C151" s="27">
        <v>906.1</v>
      </c>
      <c r="D151">
        <v>106.54</v>
      </c>
      <c r="E151" s="28">
        <v>20.563499999999998</v>
      </c>
      <c r="F151">
        <f t="shared" si="4"/>
        <v>1.3426698486295784E-2</v>
      </c>
      <c r="G151">
        <f t="shared" si="4"/>
        <v>1.6468604091343396E-2</v>
      </c>
      <c r="H151">
        <f t="shared" si="4"/>
        <v>5.7420028804484081E-3</v>
      </c>
      <c r="I151">
        <f t="shared" si="3"/>
        <v>-6.5628762336646064E-4</v>
      </c>
    </row>
    <row r="152" spans="1:9" ht="15.75" thickBot="1" x14ac:dyDescent="0.3">
      <c r="A152">
        <v>151</v>
      </c>
      <c r="B152" s="27">
        <v>384.2</v>
      </c>
      <c r="C152" s="27">
        <v>895.7</v>
      </c>
      <c r="D152">
        <v>106.3</v>
      </c>
      <c r="E152" s="28">
        <v>20.535499999999999</v>
      </c>
      <c r="F152">
        <f t="shared" si="4"/>
        <v>4.4712077553430957E-2</v>
      </c>
      <c r="G152">
        <f t="shared" si="4"/>
        <v>-1.1544139746865311E-2</v>
      </c>
      <c r="H152">
        <f t="shared" si="4"/>
        <v>-2.255216140950889E-3</v>
      </c>
      <c r="I152">
        <f t="shared" si="3"/>
        <v>-1.3625637768325161E-3</v>
      </c>
    </row>
    <row r="153" spans="1:9" ht="15.75" thickBot="1" x14ac:dyDescent="0.3">
      <c r="A153">
        <v>152</v>
      </c>
      <c r="B153" s="27">
        <v>376</v>
      </c>
      <c r="C153" s="27">
        <v>888.2</v>
      </c>
      <c r="D153">
        <v>104.77</v>
      </c>
      <c r="E153" s="28">
        <v>20.625999999999998</v>
      </c>
      <c r="F153">
        <f t="shared" si="4"/>
        <v>-2.1574106944561772E-2</v>
      </c>
      <c r="G153">
        <f t="shared" si="4"/>
        <v>-8.4085926231476805E-3</v>
      </c>
      <c r="H153">
        <f t="shared" si="4"/>
        <v>-1.4497813983028737E-2</v>
      </c>
      <c r="I153">
        <f t="shared" si="3"/>
        <v>4.3973201087820993E-3</v>
      </c>
    </row>
    <row r="154" spans="1:9" ht="15.75" thickBot="1" x14ac:dyDescent="0.3">
      <c r="A154">
        <v>153</v>
      </c>
      <c r="B154" s="27">
        <v>369.5</v>
      </c>
      <c r="C154" s="27">
        <v>879.6</v>
      </c>
      <c r="D154">
        <v>102.35</v>
      </c>
      <c r="E154" s="28">
        <v>20.961500000000001</v>
      </c>
      <c r="F154">
        <f t="shared" si="4"/>
        <v>-1.7438403001638025E-2</v>
      </c>
      <c r="G154">
        <f t="shared" si="4"/>
        <v>-9.7296841773957688E-3</v>
      </c>
      <c r="H154">
        <f t="shared" si="4"/>
        <v>-2.3369159257575066E-2</v>
      </c>
      <c r="I154">
        <f t="shared" si="3"/>
        <v>1.6135005883816184E-2</v>
      </c>
    </row>
    <row r="155" spans="1:9" ht="15.75" thickBot="1" x14ac:dyDescent="0.3">
      <c r="A155">
        <v>154</v>
      </c>
      <c r="B155" s="27">
        <v>360.7</v>
      </c>
      <c r="C155" s="27">
        <v>878.7</v>
      </c>
      <c r="D155">
        <v>103.57</v>
      </c>
      <c r="E155" s="28">
        <v>21.1755</v>
      </c>
      <c r="F155">
        <f t="shared" si="4"/>
        <v>-2.4104152478763154E-2</v>
      </c>
      <c r="G155">
        <f t="shared" si="4"/>
        <v>-1.0237161788086049E-3</v>
      </c>
      <c r="H155">
        <f t="shared" si="4"/>
        <v>1.1849400493488923E-2</v>
      </c>
      <c r="I155">
        <f t="shared" si="3"/>
        <v>1.0157431232533532E-2</v>
      </c>
    </row>
    <row r="156" spans="1:9" ht="15.75" thickBot="1" x14ac:dyDescent="0.3">
      <c r="A156">
        <v>155</v>
      </c>
      <c r="B156" s="27">
        <v>358.3</v>
      </c>
      <c r="C156" s="27">
        <v>875.5</v>
      </c>
      <c r="D156">
        <v>103.91</v>
      </c>
      <c r="E156" s="28">
        <v>21.1065</v>
      </c>
      <c r="F156">
        <f t="shared" si="4"/>
        <v>-6.6759635985850722E-3</v>
      </c>
      <c r="G156">
        <f t="shared" si="4"/>
        <v>-3.648390775891019E-3</v>
      </c>
      <c r="H156">
        <f t="shared" si="4"/>
        <v>3.2774272637679631E-3</v>
      </c>
      <c r="I156">
        <f t="shared" si="3"/>
        <v>-3.2638030959438727E-3</v>
      </c>
    </row>
    <row r="157" spans="1:9" ht="15.75" thickBot="1" x14ac:dyDescent="0.3">
      <c r="A157">
        <v>156</v>
      </c>
      <c r="B157" s="27">
        <v>359.5</v>
      </c>
      <c r="C157" s="27">
        <v>898</v>
      </c>
      <c r="D157">
        <v>106.98</v>
      </c>
      <c r="E157" s="28">
        <v>21.044499999999999</v>
      </c>
      <c r="F157">
        <f t="shared" si="4"/>
        <v>3.3435528501931946E-3</v>
      </c>
      <c r="G157">
        <f t="shared" si="4"/>
        <v>2.5374916576293038E-2</v>
      </c>
      <c r="H157">
        <f t="shared" si="4"/>
        <v>2.9116761238548661E-2</v>
      </c>
      <c r="I157">
        <f t="shared" si="3"/>
        <v>-2.9418065864864206E-3</v>
      </c>
    </row>
    <row r="158" spans="1:9" ht="15.75" thickBot="1" x14ac:dyDescent="0.3">
      <c r="A158">
        <v>157</v>
      </c>
      <c r="B158" s="27">
        <v>383.8</v>
      </c>
      <c r="C158" s="27">
        <v>909.8</v>
      </c>
      <c r="D158">
        <v>107.79</v>
      </c>
      <c r="E158" s="28">
        <v>20.664999999999999</v>
      </c>
      <c r="F158">
        <f t="shared" si="4"/>
        <v>6.5407406412498204E-2</v>
      </c>
      <c r="G158">
        <f t="shared" si="4"/>
        <v>1.3054726833703966E-2</v>
      </c>
      <c r="H158">
        <f t="shared" si="4"/>
        <v>7.5429886904330957E-3</v>
      </c>
      <c r="I158">
        <f t="shared" si="3"/>
        <v>-1.8197795364100985E-2</v>
      </c>
    </row>
    <row r="159" spans="1:9" ht="15.75" thickBot="1" x14ac:dyDescent="0.3">
      <c r="A159">
        <v>158</v>
      </c>
      <c r="B159" s="27">
        <v>388</v>
      </c>
      <c r="C159" s="27">
        <v>901.6</v>
      </c>
      <c r="D159">
        <v>105.92</v>
      </c>
      <c r="E159" s="28">
        <v>20.5745</v>
      </c>
      <c r="F159">
        <f t="shared" si="4"/>
        <v>1.0883756049673879E-2</v>
      </c>
      <c r="G159">
        <f t="shared" si="4"/>
        <v>-9.0538324103370503E-3</v>
      </c>
      <c r="H159">
        <f t="shared" si="4"/>
        <v>-1.7500797604839025E-2</v>
      </c>
      <c r="I159">
        <f t="shared" si="3"/>
        <v>-4.3890030324178868E-3</v>
      </c>
    </row>
    <row r="160" spans="1:9" ht="15.75" thickBot="1" x14ac:dyDescent="0.3">
      <c r="A160">
        <v>159</v>
      </c>
      <c r="B160" s="27">
        <v>378.3</v>
      </c>
      <c r="C160" s="27">
        <v>907.8</v>
      </c>
      <c r="D160">
        <v>104.21</v>
      </c>
      <c r="E160" s="28">
        <v>20.5335</v>
      </c>
      <c r="F160">
        <f t="shared" si="4"/>
        <v>-2.5317807984289897E-2</v>
      </c>
      <c r="G160">
        <f t="shared" si="4"/>
        <v>6.8531272967985177E-3</v>
      </c>
      <c r="H160">
        <f t="shared" si="4"/>
        <v>-1.6275998184362095E-2</v>
      </c>
      <c r="I160">
        <f t="shared" si="3"/>
        <v>-1.9947462097381439E-3</v>
      </c>
    </row>
    <row r="161" spans="1:9" ht="15.75" thickBot="1" x14ac:dyDescent="0.3">
      <c r="A161">
        <v>160</v>
      </c>
      <c r="B161" s="27">
        <v>386.2</v>
      </c>
      <c r="C161" s="27">
        <v>901.4</v>
      </c>
      <c r="D161">
        <v>102.1</v>
      </c>
      <c r="E161" s="28">
        <v>20.655000000000001</v>
      </c>
      <c r="F161">
        <f t="shared" si="4"/>
        <v>2.0667838355430429E-2</v>
      </c>
      <c r="G161">
        <f t="shared" si="4"/>
        <v>-7.0749797658172997E-3</v>
      </c>
      <c r="H161">
        <f t="shared" si="4"/>
        <v>-2.0455368833716198E-2</v>
      </c>
      <c r="I161">
        <f t="shared" si="3"/>
        <v>5.899722127188322E-3</v>
      </c>
    </row>
    <row r="162" spans="1:9" ht="15.75" thickBot="1" x14ac:dyDescent="0.3">
      <c r="A162">
        <v>161</v>
      </c>
      <c r="B162" s="27">
        <v>378.5</v>
      </c>
      <c r="C162" s="27">
        <v>904.2</v>
      </c>
      <c r="D162">
        <v>101.91</v>
      </c>
      <c r="E162" s="28">
        <v>20.759999999999998</v>
      </c>
      <c r="F162">
        <f t="shared" si="4"/>
        <v>-2.0139297116910617E-2</v>
      </c>
      <c r="G162">
        <f t="shared" si="4"/>
        <v>3.1014646039568528E-3</v>
      </c>
      <c r="H162">
        <f t="shared" si="4"/>
        <v>-1.8626543300176508E-3</v>
      </c>
      <c r="I162">
        <f t="shared" si="3"/>
        <v>5.0706374489599866E-3</v>
      </c>
    </row>
    <row r="163" spans="1:9" ht="15.75" thickBot="1" x14ac:dyDescent="0.3">
      <c r="A163">
        <v>162</v>
      </c>
      <c r="B163" s="27">
        <v>377.4</v>
      </c>
      <c r="C163" s="27">
        <v>896.9</v>
      </c>
      <c r="D163">
        <v>99.18</v>
      </c>
      <c r="E163" s="28">
        <v>20.82</v>
      </c>
      <c r="F163">
        <f t="shared" si="4"/>
        <v>-2.9104399430537049E-3</v>
      </c>
      <c r="G163">
        <f t="shared" si="4"/>
        <v>-8.1062017365474553E-3</v>
      </c>
      <c r="H163">
        <f t="shared" si="4"/>
        <v>-2.7153689779614312E-2</v>
      </c>
      <c r="I163">
        <f t="shared" si="3"/>
        <v>2.886004889135073E-3</v>
      </c>
    </row>
    <row r="164" spans="1:9" ht="15.75" thickBot="1" x14ac:dyDescent="0.3">
      <c r="A164">
        <v>163</v>
      </c>
      <c r="B164" s="27">
        <v>373.5</v>
      </c>
      <c r="C164" s="27">
        <v>906.9</v>
      </c>
      <c r="D164">
        <v>99.23</v>
      </c>
      <c r="E164" s="28">
        <v>20.651</v>
      </c>
      <c r="F164">
        <f t="shared" si="4"/>
        <v>-1.0387628361577811E-2</v>
      </c>
      <c r="G164">
        <f t="shared" si="4"/>
        <v>1.1087817329564603E-2</v>
      </c>
      <c r="H164">
        <f t="shared" si="4"/>
        <v>5.0400686516225129E-4</v>
      </c>
      <c r="I164">
        <f t="shared" si="3"/>
        <v>-8.1503188021682018E-3</v>
      </c>
    </row>
    <row r="165" spans="1:9" ht="15.75" thickBot="1" x14ac:dyDescent="0.3">
      <c r="A165">
        <v>164</v>
      </c>
      <c r="B165" s="27">
        <v>383.1</v>
      </c>
      <c r="C165" s="27">
        <v>904.2</v>
      </c>
      <c r="D165">
        <v>99.15</v>
      </c>
      <c r="E165" s="28">
        <v>20.726500000000001</v>
      </c>
      <c r="F165">
        <f t="shared" si="4"/>
        <v>2.5378047133731353E-2</v>
      </c>
      <c r="G165">
        <f t="shared" si="4"/>
        <v>-2.9816155930172169E-3</v>
      </c>
      <c r="H165">
        <f t="shared" si="4"/>
        <v>-8.0653296034515637E-4</v>
      </c>
      <c r="I165">
        <f t="shared" si="3"/>
        <v>3.6493303747186642E-3</v>
      </c>
    </row>
    <row r="166" spans="1:9" ht="15.75" thickBot="1" x14ac:dyDescent="0.3">
      <c r="A166">
        <v>165</v>
      </c>
      <c r="B166" s="27">
        <v>379.5</v>
      </c>
      <c r="C166" s="27">
        <v>908.4</v>
      </c>
      <c r="D166">
        <v>99.94</v>
      </c>
      <c r="E166" s="28">
        <v>20.658499999999997</v>
      </c>
      <c r="F166">
        <f t="shared" si="4"/>
        <v>-9.4414548709187852E-3</v>
      </c>
      <c r="G166">
        <f t="shared" si="4"/>
        <v>4.6342353708985302E-3</v>
      </c>
      <c r="H166">
        <f t="shared" si="4"/>
        <v>7.9361509502538265E-3</v>
      </c>
      <c r="I166">
        <f t="shared" si="3"/>
        <v>-3.2862177695114651E-3</v>
      </c>
    </row>
    <row r="167" spans="1:9" ht="15.75" thickBot="1" x14ac:dyDescent="0.3">
      <c r="A167">
        <v>166</v>
      </c>
      <c r="B167" s="27">
        <v>400</v>
      </c>
      <c r="C167" s="27">
        <v>912.7</v>
      </c>
      <c r="D167">
        <v>99.89</v>
      </c>
      <c r="E167" s="28">
        <v>20.2255</v>
      </c>
      <c r="F167">
        <f t="shared" si="4"/>
        <v>5.2609950272297423E-2</v>
      </c>
      <c r="G167">
        <f t="shared" si="4"/>
        <v>4.7224292914283331E-3</v>
      </c>
      <c r="H167">
        <f t="shared" si="4"/>
        <v>-5.0042537200058234E-4</v>
      </c>
      <c r="I167">
        <f t="shared" si="3"/>
        <v>-2.118267247202427E-2</v>
      </c>
    </row>
    <row r="168" spans="1:9" ht="15.75" thickBot="1" x14ac:dyDescent="0.3">
      <c r="A168">
        <v>167</v>
      </c>
      <c r="B168" s="27">
        <v>396.9</v>
      </c>
      <c r="C168" s="27">
        <v>911.5</v>
      </c>
      <c r="D168">
        <v>95.28</v>
      </c>
      <c r="E168" s="28">
        <v>20.298999999999999</v>
      </c>
      <c r="F168">
        <f t="shared" si="4"/>
        <v>-7.7801873189623297E-3</v>
      </c>
      <c r="G168">
        <f t="shared" si="4"/>
        <v>-1.3156454041138882E-3</v>
      </c>
      <c r="H168">
        <f t="shared" si="4"/>
        <v>-4.7249655497013626E-2</v>
      </c>
      <c r="I168">
        <f t="shared" si="3"/>
        <v>3.6274392327931833E-3</v>
      </c>
    </row>
    <row r="169" spans="1:9" ht="15.75" thickBot="1" x14ac:dyDescent="0.3">
      <c r="A169">
        <v>168</v>
      </c>
      <c r="B169" s="27">
        <v>392.6</v>
      </c>
      <c r="C169" s="27">
        <v>900.9</v>
      </c>
      <c r="D169">
        <v>94.17</v>
      </c>
      <c r="E169" s="28">
        <v>20.1525</v>
      </c>
      <c r="F169">
        <f t="shared" si="4"/>
        <v>-1.0893077946658881E-2</v>
      </c>
      <c r="G169">
        <f t="shared" si="4"/>
        <v>-1.169733046132344E-2</v>
      </c>
      <c r="H169">
        <f t="shared" si="4"/>
        <v>-1.1718265525072793E-2</v>
      </c>
      <c r="I169">
        <f t="shared" si="3"/>
        <v>-7.2432735750118373E-3</v>
      </c>
    </row>
    <row r="170" spans="1:9" ht="15.75" thickBot="1" x14ac:dyDescent="0.3">
      <c r="A170">
        <v>169</v>
      </c>
      <c r="B170" s="27">
        <v>381</v>
      </c>
      <c r="C170" s="27">
        <v>880.6</v>
      </c>
      <c r="D170">
        <v>91.02</v>
      </c>
      <c r="E170" s="28">
        <v>20.715</v>
      </c>
      <c r="F170">
        <f t="shared" si="4"/>
        <v>-2.9991906715659766E-2</v>
      </c>
      <c r="G170">
        <f t="shared" si="4"/>
        <v>-2.2790770335740767E-2</v>
      </c>
      <c r="H170">
        <f t="shared" si="4"/>
        <v>-3.4022396933476064E-2</v>
      </c>
      <c r="I170">
        <f t="shared" si="3"/>
        <v>2.7529725353746252E-2</v>
      </c>
    </row>
    <row r="171" spans="1:9" ht="15.75" thickBot="1" x14ac:dyDescent="0.3">
      <c r="A171">
        <v>170</v>
      </c>
      <c r="B171" s="27">
        <v>356.3</v>
      </c>
      <c r="C171" s="27">
        <v>886.3</v>
      </c>
      <c r="D171">
        <v>92.06</v>
      </c>
      <c r="E171" s="28">
        <v>20.731000000000002</v>
      </c>
      <c r="F171">
        <f t="shared" si="4"/>
        <v>-6.7026302514910527E-2</v>
      </c>
      <c r="G171">
        <f t="shared" si="4"/>
        <v>6.4520004226986836E-3</v>
      </c>
      <c r="H171">
        <f t="shared" si="4"/>
        <v>1.1361275800599611E-2</v>
      </c>
      <c r="I171">
        <f t="shared" si="3"/>
        <v>7.7208902161021015E-4</v>
      </c>
    </row>
    <row r="172" spans="1:9" ht="15.75" thickBot="1" x14ac:dyDescent="0.3">
      <c r="A172">
        <v>171</v>
      </c>
      <c r="B172" s="27">
        <v>351.3</v>
      </c>
      <c r="C172" s="27">
        <v>884.1</v>
      </c>
      <c r="D172">
        <v>90.19</v>
      </c>
      <c r="E172" s="28">
        <v>20.743000000000002</v>
      </c>
      <c r="F172">
        <f t="shared" si="4"/>
        <v>-1.4132513340009001E-2</v>
      </c>
      <c r="G172">
        <f t="shared" si="4"/>
        <v>-2.4853153325935088E-3</v>
      </c>
      <c r="H172">
        <f t="shared" si="4"/>
        <v>-2.0521982211478669E-2</v>
      </c>
      <c r="I172">
        <f t="shared" si="3"/>
        <v>5.7867581303294756E-4</v>
      </c>
    </row>
    <row r="173" spans="1:9" ht="15.75" thickBot="1" x14ac:dyDescent="0.3">
      <c r="A173">
        <v>172</v>
      </c>
      <c r="B173" s="27">
        <v>350.4</v>
      </c>
      <c r="C173" s="27">
        <v>878.4</v>
      </c>
      <c r="D173">
        <v>88.69</v>
      </c>
      <c r="E173" s="28">
        <v>20.700499999999998</v>
      </c>
      <c r="F173">
        <f t="shared" si="4"/>
        <v>-2.5652002095450637E-3</v>
      </c>
      <c r="G173">
        <f t="shared" si="4"/>
        <v>-6.4681076564926466E-3</v>
      </c>
      <c r="H173">
        <f t="shared" si="4"/>
        <v>-1.6771412789255768E-2</v>
      </c>
      <c r="I173">
        <f t="shared" si="3"/>
        <v>-2.050985795030586E-3</v>
      </c>
    </row>
    <row r="174" spans="1:9" ht="15.75" thickBot="1" x14ac:dyDescent="0.3">
      <c r="A174">
        <v>173</v>
      </c>
      <c r="B174" s="27">
        <v>351.6</v>
      </c>
      <c r="C174" s="27">
        <v>899.6</v>
      </c>
      <c r="D174">
        <v>89.22</v>
      </c>
      <c r="E174" s="28">
        <v>20.506</v>
      </c>
      <c r="F174">
        <f t="shared" si="4"/>
        <v>3.4188067487856823E-3</v>
      </c>
      <c r="G174">
        <f t="shared" si="4"/>
        <v>2.3848149329894475E-2</v>
      </c>
      <c r="H174">
        <f t="shared" si="4"/>
        <v>5.9580863117577043E-3</v>
      </c>
      <c r="I174">
        <f t="shared" si="3"/>
        <v>-9.4403283210783978E-3</v>
      </c>
    </row>
    <row r="175" spans="1:9" ht="15.75" thickBot="1" x14ac:dyDescent="0.3">
      <c r="A175">
        <v>174</v>
      </c>
      <c r="B175" s="27">
        <v>371.8</v>
      </c>
      <c r="C175" s="27">
        <v>902.1</v>
      </c>
      <c r="D175">
        <v>89.22</v>
      </c>
      <c r="E175" s="28">
        <v>20.582000000000001</v>
      </c>
      <c r="F175">
        <f t="shared" si="4"/>
        <v>5.5861909476321712E-2</v>
      </c>
      <c r="G175">
        <f t="shared" si="4"/>
        <v>2.7751585774325295E-3</v>
      </c>
      <c r="H175">
        <f t="shared" si="4"/>
        <v>0</v>
      </c>
      <c r="I175">
        <f t="shared" si="3"/>
        <v>3.6993811660005105E-3</v>
      </c>
    </row>
    <row r="176" spans="1:9" ht="15.75" thickBot="1" x14ac:dyDescent="0.3">
      <c r="A176">
        <v>175</v>
      </c>
      <c r="B176" s="27">
        <v>373.9</v>
      </c>
      <c r="C176" s="27">
        <v>896.7</v>
      </c>
      <c r="D176">
        <v>93.5</v>
      </c>
      <c r="E176" s="28">
        <v>20.128</v>
      </c>
      <c r="F176">
        <f t="shared" si="4"/>
        <v>5.6323066957243515E-3</v>
      </c>
      <c r="G176">
        <f t="shared" si="4"/>
        <v>-6.0040207045911299E-3</v>
      </c>
      <c r="H176">
        <f t="shared" si="4"/>
        <v>4.6856206594522574E-2</v>
      </c>
      <c r="I176">
        <f t="shared" si="3"/>
        <v>-2.2305026895869943E-2</v>
      </c>
    </row>
    <row r="177" spans="1:9" ht="15.75" thickBot="1" x14ac:dyDescent="0.3">
      <c r="A177">
        <v>176</v>
      </c>
      <c r="B177" s="27">
        <v>368.6</v>
      </c>
      <c r="C177" s="27">
        <v>900.1</v>
      </c>
      <c r="D177">
        <v>95.14</v>
      </c>
      <c r="E177" s="28">
        <v>20.036999999999999</v>
      </c>
      <c r="F177">
        <f t="shared" si="4"/>
        <v>-1.4276336747344976E-2</v>
      </c>
      <c r="G177">
        <f t="shared" si="4"/>
        <v>3.784510305037703E-3</v>
      </c>
      <c r="H177">
        <f t="shared" si="4"/>
        <v>1.7388054709494141E-2</v>
      </c>
      <c r="I177">
        <f t="shared" si="3"/>
        <v>-4.5313161064214286E-3</v>
      </c>
    </row>
    <row r="178" spans="1:9" ht="15.75" thickBot="1" x14ac:dyDescent="0.3">
      <c r="A178">
        <v>177</v>
      </c>
      <c r="B178" s="27">
        <v>368.5</v>
      </c>
      <c r="C178" s="27">
        <v>884.8</v>
      </c>
      <c r="D178">
        <v>95.21</v>
      </c>
      <c r="E178" s="28">
        <v>20.338000000000001</v>
      </c>
      <c r="F178">
        <f t="shared" si="4"/>
        <v>-2.7133360633169992E-4</v>
      </c>
      <c r="G178">
        <f t="shared" si="4"/>
        <v>-1.7144237494969281E-2</v>
      </c>
      <c r="H178">
        <f t="shared" si="4"/>
        <v>7.3548729346445039E-4</v>
      </c>
      <c r="I178">
        <f t="shared" si="3"/>
        <v>1.4910492957337219E-2</v>
      </c>
    </row>
    <row r="179" spans="1:9" ht="15.75" thickBot="1" x14ac:dyDescent="0.3">
      <c r="A179">
        <v>178</v>
      </c>
      <c r="B179" s="27">
        <v>359.2</v>
      </c>
      <c r="C179" s="27">
        <v>885.5</v>
      </c>
      <c r="D179">
        <v>97.13</v>
      </c>
      <c r="E179" s="28">
        <v>20.1205</v>
      </c>
      <c r="F179">
        <f t="shared" si="4"/>
        <v>-2.5561375201346777E-2</v>
      </c>
      <c r="G179">
        <f t="shared" si="4"/>
        <v>7.9082645481799274E-4</v>
      </c>
      <c r="H179">
        <f t="shared" si="4"/>
        <v>1.9965309116639195E-2</v>
      </c>
      <c r="I179">
        <f t="shared" si="3"/>
        <v>-1.0751861551553502E-2</v>
      </c>
    </row>
    <row r="180" spans="1:9" ht="15.75" thickBot="1" x14ac:dyDescent="0.3">
      <c r="A180">
        <v>179</v>
      </c>
      <c r="B180" s="27">
        <v>368.1</v>
      </c>
      <c r="C180" s="27">
        <v>875.9</v>
      </c>
      <c r="D180">
        <v>96.46</v>
      </c>
      <c r="E180" s="28">
        <v>20.179500000000001</v>
      </c>
      <c r="F180">
        <f t="shared" si="4"/>
        <v>2.447530395693091E-2</v>
      </c>
      <c r="G180">
        <f t="shared" si="4"/>
        <v>-1.090052805384497E-2</v>
      </c>
      <c r="H180">
        <f t="shared" si="4"/>
        <v>-6.9218727734134461E-3</v>
      </c>
      <c r="I180">
        <f t="shared" si="3"/>
        <v>2.9280417941778976E-3</v>
      </c>
    </row>
    <row r="181" spans="1:9" ht="15.75" thickBot="1" x14ac:dyDescent="0.3">
      <c r="A181">
        <v>180</v>
      </c>
      <c r="B181" s="27">
        <v>356.9</v>
      </c>
      <c r="C181" s="27">
        <v>873.5</v>
      </c>
      <c r="D181">
        <v>97.29</v>
      </c>
      <c r="E181" s="28">
        <v>20.295000000000002</v>
      </c>
      <c r="F181">
        <f t="shared" si="4"/>
        <v>-3.0899009888860851E-2</v>
      </c>
      <c r="G181">
        <f t="shared" si="4"/>
        <v>-2.7437995949319786E-3</v>
      </c>
      <c r="H181">
        <f t="shared" si="4"/>
        <v>8.5677943465106033E-3</v>
      </c>
      <c r="I181">
        <f t="shared" si="3"/>
        <v>5.7073126792908727E-3</v>
      </c>
    </row>
    <row r="182" spans="1:9" ht="15.75" thickBot="1" x14ac:dyDescent="0.3">
      <c r="A182">
        <v>181</v>
      </c>
      <c r="B182" s="27">
        <v>355.7</v>
      </c>
      <c r="C182" s="27">
        <v>870.4</v>
      </c>
      <c r="D182">
        <v>96.59</v>
      </c>
      <c r="E182" s="28">
        <v>20.555</v>
      </c>
      <c r="F182">
        <f t="shared" si="4"/>
        <v>-3.3679515417050711E-3</v>
      </c>
      <c r="G182">
        <f t="shared" si="4"/>
        <v>-3.5552534724330913E-3</v>
      </c>
      <c r="H182">
        <f t="shared" si="4"/>
        <v>-7.2209927961317845E-3</v>
      </c>
      <c r="I182">
        <f t="shared" si="3"/>
        <v>1.2729670058980649E-2</v>
      </c>
    </row>
    <row r="183" spans="1:9" ht="15.75" thickBot="1" x14ac:dyDescent="0.3">
      <c r="A183">
        <v>182</v>
      </c>
      <c r="B183" s="27">
        <v>355</v>
      </c>
      <c r="C183" s="27">
        <v>879.5</v>
      </c>
      <c r="D183">
        <v>98.6</v>
      </c>
      <c r="E183" s="28">
        <v>20.541499999999999</v>
      </c>
      <c r="F183">
        <f t="shared" si="4"/>
        <v>-1.9698894789936345E-3</v>
      </c>
      <c r="G183">
        <f t="shared" si="4"/>
        <v>1.0400688075934719E-2</v>
      </c>
      <c r="H183">
        <f t="shared" si="4"/>
        <v>2.0596045417385082E-2</v>
      </c>
      <c r="I183">
        <f t="shared" si="3"/>
        <v>-6.5699027827635821E-4</v>
      </c>
    </row>
    <row r="184" spans="1:9" ht="15.75" thickBot="1" x14ac:dyDescent="0.3">
      <c r="A184">
        <v>183</v>
      </c>
      <c r="B184" s="27">
        <v>363.6</v>
      </c>
      <c r="C184" s="27">
        <v>886</v>
      </c>
      <c r="D184">
        <v>97.57</v>
      </c>
      <c r="E184" s="28">
        <v>20.298000000000002</v>
      </c>
      <c r="F184">
        <f t="shared" si="4"/>
        <v>2.3936572827907985E-2</v>
      </c>
      <c r="G184">
        <f t="shared" si="4"/>
        <v>7.3633864274680163E-3</v>
      </c>
      <c r="H184">
        <f t="shared" si="4"/>
        <v>-1.0501192488731092E-2</v>
      </c>
      <c r="I184">
        <f t="shared" si="3"/>
        <v>-1.1924871044938936E-2</v>
      </c>
    </row>
    <row r="185" spans="1:9" ht="15.75" thickBot="1" x14ac:dyDescent="0.3">
      <c r="A185">
        <v>184</v>
      </c>
      <c r="B185" s="27">
        <v>365.2</v>
      </c>
      <c r="C185" s="27">
        <v>892.9</v>
      </c>
      <c r="D185">
        <v>100.05</v>
      </c>
      <c r="E185" s="28">
        <v>20.180499999999999</v>
      </c>
      <c r="F185">
        <f t="shared" si="4"/>
        <v>4.3907864174895393E-3</v>
      </c>
      <c r="G185">
        <f t="shared" si="4"/>
        <v>7.7576419180898203E-3</v>
      </c>
      <c r="H185">
        <f t="shared" si="4"/>
        <v>2.5099991909883761E-2</v>
      </c>
      <c r="I185">
        <f t="shared" si="3"/>
        <v>-5.8055674011711078E-3</v>
      </c>
    </row>
    <row r="186" spans="1:9" ht="15.75" thickBot="1" x14ac:dyDescent="0.3">
      <c r="A186">
        <v>185</v>
      </c>
      <c r="B186" s="27">
        <v>369.9</v>
      </c>
      <c r="C186" s="27">
        <v>881.2</v>
      </c>
      <c r="D186">
        <v>101.14</v>
      </c>
      <c r="E186" s="28">
        <v>20.221499999999999</v>
      </c>
      <c r="F186">
        <f t="shared" si="4"/>
        <v>1.2787550117594802E-2</v>
      </c>
      <c r="G186">
        <f t="shared" si="4"/>
        <v>-1.318997759498255E-2</v>
      </c>
      <c r="H186">
        <f t="shared" si="4"/>
        <v>1.0835634622094525E-2</v>
      </c>
      <c r="I186">
        <f t="shared" si="3"/>
        <v>2.0296031916358578E-3</v>
      </c>
    </row>
    <row r="187" spans="1:9" ht="15.75" thickBot="1" x14ac:dyDescent="0.3">
      <c r="A187">
        <v>186</v>
      </c>
      <c r="B187" s="27">
        <v>365.9</v>
      </c>
      <c r="C187" s="27">
        <v>874.6</v>
      </c>
      <c r="D187">
        <v>98.65</v>
      </c>
      <c r="E187" s="28">
        <v>20.564500000000002</v>
      </c>
      <c r="F187">
        <f t="shared" si="4"/>
        <v>-1.0872626813247141E-2</v>
      </c>
      <c r="G187">
        <f t="shared" si="4"/>
        <v>-7.5179759493678895E-3</v>
      </c>
      <c r="H187">
        <f t="shared" si="4"/>
        <v>-2.4927463183212619E-2</v>
      </c>
      <c r="I187">
        <f t="shared" si="3"/>
        <v>1.6819893416310714E-2</v>
      </c>
    </row>
    <row r="188" spans="1:9" ht="15.75" thickBot="1" x14ac:dyDescent="0.3">
      <c r="A188">
        <v>187</v>
      </c>
      <c r="B188" s="27">
        <v>369</v>
      </c>
      <c r="C188" s="27">
        <v>863.9</v>
      </c>
      <c r="D188">
        <v>97.74</v>
      </c>
      <c r="E188" s="28">
        <v>20.577999999999999</v>
      </c>
      <c r="F188">
        <f t="shared" si="4"/>
        <v>8.4365720153661856E-3</v>
      </c>
      <c r="G188">
        <f t="shared" si="4"/>
        <v>-1.2309617613981793E-2</v>
      </c>
      <c r="H188">
        <f t="shared" si="4"/>
        <v>-9.2673406266157287E-3</v>
      </c>
      <c r="I188">
        <f t="shared" si="3"/>
        <v>6.5625572021650743E-4</v>
      </c>
    </row>
    <row r="189" spans="1:9" ht="15.75" thickBot="1" x14ac:dyDescent="0.3">
      <c r="A189">
        <v>188</v>
      </c>
      <c r="B189" s="27">
        <v>365</v>
      </c>
      <c r="C189" s="27">
        <v>859.2</v>
      </c>
      <c r="D189">
        <v>98.63</v>
      </c>
      <c r="E189" s="28">
        <v>20.738</v>
      </c>
      <c r="F189">
        <f t="shared" si="4"/>
        <v>-1.0899290458035631E-2</v>
      </c>
      <c r="G189">
        <f t="shared" si="4"/>
        <v>-5.4552976102381651E-3</v>
      </c>
      <c r="H189">
        <f t="shared" si="4"/>
        <v>9.0645831238933498E-3</v>
      </c>
      <c r="I189">
        <f t="shared" si="3"/>
        <v>7.7452221824678806E-3</v>
      </c>
    </row>
    <row r="190" spans="1:9" ht="15.75" thickBot="1" x14ac:dyDescent="0.3">
      <c r="A190">
        <v>189</v>
      </c>
      <c r="B190" s="27">
        <v>356</v>
      </c>
      <c r="C190" s="27">
        <v>865.6</v>
      </c>
      <c r="D190">
        <v>103.86</v>
      </c>
      <c r="E190" s="28">
        <v>20.815999999999999</v>
      </c>
      <c r="F190">
        <f t="shared" si="4"/>
        <v>-2.4966622730461057E-2</v>
      </c>
      <c r="G190">
        <f t="shared" si="4"/>
        <v>7.4211843376168259E-3</v>
      </c>
      <c r="H190">
        <f t="shared" si="4"/>
        <v>5.1668363450270788E-2</v>
      </c>
      <c r="I190">
        <f t="shared" si="3"/>
        <v>3.7541556340630472E-3</v>
      </c>
    </row>
    <row r="191" spans="1:9" ht="15.75" thickBot="1" x14ac:dyDescent="0.3">
      <c r="A191">
        <v>190</v>
      </c>
      <c r="B191" s="27">
        <v>363.5</v>
      </c>
      <c r="C191" s="27">
        <v>876.7</v>
      </c>
      <c r="D191">
        <v>103.85</v>
      </c>
      <c r="E191" s="28">
        <v>20.803000000000001</v>
      </c>
      <c r="F191">
        <f t="shared" si="4"/>
        <v>2.0848566121543514E-2</v>
      </c>
      <c r="G191">
        <f t="shared" si="4"/>
        <v>1.2741950502322944E-2</v>
      </c>
      <c r="H191">
        <f t="shared" si="4"/>
        <v>-9.6288094051622024E-5</v>
      </c>
      <c r="I191">
        <f t="shared" si="3"/>
        <v>-6.2471469390373423E-4</v>
      </c>
    </row>
    <row r="192" spans="1:9" ht="15.75" thickBot="1" x14ac:dyDescent="0.3">
      <c r="A192">
        <v>191</v>
      </c>
      <c r="B192" s="27">
        <v>369.9</v>
      </c>
      <c r="C192" s="27">
        <v>878.1</v>
      </c>
      <c r="D192">
        <v>107.55</v>
      </c>
      <c r="E192" s="28">
        <v>20.377499999999998</v>
      </c>
      <c r="F192">
        <f t="shared" si="4"/>
        <v>1.7453401864834267E-2</v>
      </c>
      <c r="G192">
        <f t="shared" si="4"/>
        <v>1.5956237714099598E-3</v>
      </c>
      <c r="H192">
        <f t="shared" si="4"/>
        <v>3.5008305391617735E-2</v>
      </c>
      <c r="I192">
        <f t="shared" si="3"/>
        <v>-2.066585608977034E-2</v>
      </c>
    </row>
    <row r="193" spans="1:9" ht="15.75" thickBot="1" x14ac:dyDescent="0.3">
      <c r="A193">
        <v>192</v>
      </c>
      <c r="B193" s="27">
        <v>367.8</v>
      </c>
      <c r="C193" s="27">
        <v>869.6</v>
      </c>
      <c r="D193">
        <v>107.86</v>
      </c>
      <c r="E193" s="28">
        <v>20.247</v>
      </c>
      <c r="F193">
        <f t="shared" si="4"/>
        <v>-5.6933866681875079E-3</v>
      </c>
      <c r="G193">
        <f t="shared" si="4"/>
        <v>-9.7271465589501161E-3</v>
      </c>
      <c r="H193">
        <f t="shared" si="4"/>
        <v>2.8782341953419326E-3</v>
      </c>
      <c r="I193">
        <f t="shared" si="3"/>
        <v>-6.424716557096196E-3</v>
      </c>
    </row>
    <row r="194" spans="1:9" ht="15.75" thickBot="1" x14ac:dyDescent="0.3">
      <c r="A194">
        <v>193</v>
      </c>
      <c r="B194" s="27">
        <v>364.5</v>
      </c>
      <c r="C194" s="27">
        <v>879.2</v>
      </c>
      <c r="D194">
        <v>107.2</v>
      </c>
      <c r="E194" s="28">
        <v>20.285</v>
      </c>
      <c r="F194">
        <f t="shared" si="4"/>
        <v>-9.0127607215079175E-3</v>
      </c>
      <c r="G194">
        <f t="shared" si="4"/>
        <v>1.0979067282411869E-2</v>
      </c>
      <c r="H194">
        <f t="shared" si="4"/>
        <v>-6.1378412723792726E-3</v>
      </c>
      <c r="I194">
        <f t="shared" si="3"/>
        <v>1.8750622290314213E-3</v>
      </c>
    </row>
    <row r="195" spans="1:9" ht="15.75" thickBot="1" x14ac:dyDescent="0.3">
      <c r="A195">
        <v>194</v>
      </c>
      <c r="B195" s="27">
        <v>369</v>
      </c>
      <c r="C195" s="27">
        <v>878.1</v>
      </c>
      <c r="D195">
        <v>106.88</v>
      </c>
      <c r="E195" s="28">
        <v>20.261000000000003</v>
      </c>
      <c r="F195">
        <f t="shared" si="4"/>
        <v>1.2270092591814401E-2</v>
      </c>
      <c r="G195">
        <f t="shared" si="4"/>
        <v>-1.2519207234618095E-3</v>
      </c>
      <c r="H195">
        <f t="shared" si="4"/>
        <v>-2.9895388483660483E-3</v>
      </c>
      <c r="I195">
        <f t="shared" si="4"/>
        <v>-1.1838407143962583E-3</v>
      </c>
    </row>
    <row r="196" spans="1:9" ht="15.75" thickBot="1" x14ac:dyDescent="0.3">
      <c r="A196">
        <v>195</v>
      </c>
      <c r="B196" s="27">
        <v>371.5</v>
      </c>
      <c r="C196" s="27">
        <v>882.3</v>
      </c>
      <c r="D196">
        <v>109.76</v>
      </c>
      <c r="E196" s="28">
        <v>19.9345</v>
      </c>
      <c r="F196">
        <f t="shared" ref="F196:I259" si="5">LN(B196/B195)</f>
        <v>6.7522201172866506E-3</v>
      </c>
      <c r="G196">
        <f t="shared" si="5"/>
        <v>4.7716518621091887E-3</v>
      </c>
      <c r="H196">
        <f t="shared" si="5"/>
        <v>2.658945418923965E-2</v>
      </c>
      <c r="I196">
        <f t="shared" si="5"/>
        <v>-1.6245956940165899E-2</v>
      </c>
    </row>
    <row r="197" spans="1:9" ht="15.75" thickBot="1" x14ac:dyDescent="0.3">
      <c r="A197">
        <v>196</v>
      </c>
      <c r="B197" s="27">
        <v>372.6</v>
      </c>
      <c r="C197" s="27">
        <v>873.2</v>
      </c>
      <c r="D197">
        <v>109.02</v>
      </c>
      <c r="E197" s="28">
        <v>19.593499999999999</v>
      </c>
      <c r="F197">
        <f t="shared" si="5"/>
        <v>2.9565940096742539E-3</v>
      </c>
      <c r="G197">
        <f t="shared" si="5"/>
        <v>-1.0367509552270135E-2</v>
      </c>
      <c r="H197">
        <f t="shared" si="5"/>
        <v>-6.7648123414403936E-3</v>
      </c>
      <c r="I197">
        <f t="shared" si="5"/>
        <v>-1.7254020422707135E-2</v>
      </c>
    </row>
    <row r="198" spans="1:9" ht="15.75" thickBot="1" x14ac:dyDescent="0.3">
      <c r="A198">
        <v>197</v>
      </c>
      <c r="B198" s="27">
        <v>366</v>
      </c>
      <c r="C198" s="27">
        <v>868.8</v>
      </c>
      <c r="D198">
        <v>108.03</v>
      </c>
      <c r="E198" s="28">
        <v>19.765000000000001</v>
      </c>
      <c r="F198">
        <f t="shared" si="5"/>
        <v>-1.7872124766121912E-2</v>
      </c>
      <c r="G198">
        <f t="shared" si="5"/>
        <v>-5.0516754961179447E-3</v>
      </c>
      <c r="H198">
        <f t="shared" si="5"/>
        <v>-9.1223853072411754E-3</v>
      </c>
      <c r="I198">
        <f t="shared" si="5"/>
        <v>8.714818167507677E-3</v>
      </c>
    </row>
    <row r="199" spans="1:9" ht="15.75" thickBot="1" x14ac:dyDescent="0.3">
      <c r="A199">
        <v>198</v>
      </c>
      <c r="B199" s="27">
        <v>363</v>
      </c>
      <c r="C199" s="27">
        <v>867.7</v>
      </c>
      <c r="D199">
        <v>109.31</v>
      </c>
      <c r="E199" s="28">
        <v>20.082000000000001</v>
      </c>
      <c r="F199">
        <f t="shared" si="5"/>
        <v>-8.23049913651548E-3</v>
      </c>
      <c r="G199">
        <f t="shared" si="5"/>
        <v>-1.2669163802268744E-3</v>
      </c>
      <c r="H199">
        <f t="shared" si="5"/>
        <v>1.1778915976850567E-2</v>
      </c>
      <c r="I199">
        <f t="shared" si="5"/>
        <v>1.5911194708595731E-2</v>
      </c>
    </row>
    <row r="200" spans="1:9" ht="15.75" thickBot="1" x14ac:dyDescent="0.3">
      <c r="A200">
        <v>199</v>
      </c>
      <c r="B200" s="27">
        <v>361.1</v>
      </c>
      <c r="C200" s="27">
        <v>875.6</v>
      </c>
      <c r="D200">
        <v>109.8</v>
      </c>
      <c r="E200" s="28">
        <v>20.034500000000001</v>
      </c>
      <c r="F200">
        <f t="shared" si="5"/>
        <v>-5.2479059814386679E-3</v>
      </c>
      <c r="G200">
        <f t="shared" si="5"/>
        <v>9.0633328492638974E-3</v>
      </c>
      <c r="H200">
        <f t="shared" si="5"/>
        <v>4.4726467696860088E-3</v>
      </c>
      <c r="I200">
        <f t="shared" si="5"/>
        <v>-2.3681040069796731E-3</v>
      </c>
    </row>
    <row r="201" spans="1:9" ht="15.75" thickBot="1" x14ac:dyDescent="0.3">
      <c r="A201">
        <v>200</v>
      </c>
      <c r="B201" s="27">
        <v>378</v>
      </c>
      <c r="C201" s="27">
        <v>876</v>
      </c>
      <c r="D201">
        <v>111.4</v>
      </c>
      <c r="E201" s="28">
        <v>20.132999999999999</v>
      </c>
      <c r="F201">
        <f t="shared" si="5"/>
        <v>4.573926733617565E-2</v>
      </c>
      <c r="G201">
        <f t="shared" si="5"/>
        <v>4.5672528768353677E-4</v>
      </c>
      <c r="H201">
        <f t="shared" si="5"/>
        <v>1.4466798417753479E-2</v>
      </c>
      <c r="I201">
        <f t="shared" si="5"/>
        <v>4.9044723939469228E-3</v>
      </c>
    </row>
    <row r="202" spans="1:9" ht="15.75" thickBot="1" x14ac:dyDescent="0.3">
      <c r="A202">
        <v>201</v>
      </c>
      <c r="B202" s="27">
        <v>371.1</v>
      </c>
      <c r="C202" s="27">
        <v>893.2</v>
      </c>
      <c r="D202">
        <v>110.79</v>
      </c>
      <c r="E202" s="28">
        <v>19.777999999999999</v>
      </c>
      <c r="F202">
        <f t="shared" si="5"/>
        <v>-1.8422627553035715E-2</v>
      </c>
      <c r="G202">
        <f t="shared" si="5"/>
        <v>1.944442902961142E-2</v>
      </c>
      <c r="H202">
        <f t="shared" si="5"/>
        <v>-5.4908099606020633E-3</v>
      </c>
      <c r="I202">
        <f t="shared" si="5"/>
        <v>-1.7790050996412829E-2</v>
      </c>
    </row>
    <row r="203" spans="1:9" ht="15.75" thickBot="1" x14ac:dyDescent="0.3">
      <c r="A203">
        <v>202</v>
      </c>
      <c r="B203" s="27">
        <v>389</v>
      </c>
      <c r="C203" s="27">
        <v>909.7</v>
      </c>
      <c r="D203">
        <v>112.5</v>
      </c>
      <c r="E203" s="28">
        <v>19.567</v>
      </c>
      <c r="F203">
        <f t="shared" si="5"/>
        <v>4.7107775551894264E-2</v>
      </c>
      <c r="G203">
        <f t="shared" si="5"/>
        <v>1.8304354862013313E-2</v>
      </c>
      <c r="H203">
        <f t="shared" si="5"/>
        <v>1.531670411189324E-2</v>
      </c>
      <c r="I203">
        <f t="shared" si="5"/>
        <v>-1.0725735051837319E-2</v>
      </c>
    </row>
    <row r="204" spans="1:9" ht="15.75" thickBot="1" x14ac:dyDescent="0.3">
      <c r="A204">
        <v>203</v>
      </c>
      <c r="B204" s="27">
        <v>407.1</v>
      </c>
      <c r="C204" s="27">
        <v>911.9</v>
      </c>
      <c r="D204">
        <v>112.24</v>
      </c>
      <c r="E204" s="28">
        <v>19.511499999999998</v>
      </c>
      <c r="F204">
        <f t="shared" si="5"/>
        <v>4.547951189048699E-2</v>
      </c>
      <c r="G204">
        <f t="shared" si="5"/>
        <v>2.4154601116035583E-3</v>
      </c>
      <c r="H204">
        <f t="shared" si="5"/>
        <v>-2.3137858502693645E-3</v>
      </c>
      <c r="I204">
        <f t="shared" si="5"/>
        <v>-2.8404384669276804E-3</v>
      </c>
    </row>
    <row r="205" spans="1:9" ht="15.75" thickBot="1" x14ac:dyDescent="0.3">
      <c r="A205">
        <v>204</v>
      </c>
      <c r="B205" s="27">
        <v>412.3</v>
      </c>
      <c r="C205" s="27">
        <v>893.1</v>
      </c>
      <c r="D205">
        <v>111.89</v>
      </c>
      <c r="E205" s="28">
        <v>19.564999999999998</v>
      </c>
      <c r="F205">
        <f t="shared" si="5"/>
        <v>1.2692384203921186E-2</v>
      </c>
      <c r="G205">
        <f t="shared" si="5"/>
        <v>-2.0831778249779376E-2</v>
      </c>
      <c r="H205">
        <f t="shared" si="5"/>
        <v>-3.1231899745756912E-3</v>
      </c>
      <c r="I205">
        <f t="shared" si="5"/>
        <v>2.7382203333417266E-3</v>
      </c>
    </row>
    <row r="206" spans="1:9" ht="15.75" thickBot="1" x14ac:dyDescent="0.3">
      <c r="A206">
        <v>205</v>
      </c>
      <c r="B206" s="27">
        <v>420</v>
      </c>
      <c r="C206" s="27">
        <v>919.1</v>
      </c>
      <c r="D206">
        <v>111.66</v>
      </c>
      <c r="E206" s="28">
        <v>19.254999999999999</v>
      </c>
      <c r="F206">
        <f t="shared" si="5"/>
        <v>1.8503471564559726E-2</v>
      </c>
      <c r="G206">
        <f t="shared" si="5"/>
        <v>2.8696373674223338E-2</v>
      </c>
      <c r="H206">
        <f t="shared" si="5"/>
        <v>-2.0577059374154135E-3</v>
      </c>
      <c r="I206">
        <f t="shared" si="5"/>
        <v>-1.5971488395503455E-2</v>
      </c>
    </row>
    <row r="207" spans="1:9" ht="15.75" thickBot="1" x14ac:dyDescent="0.3">
      <c r="A207">
        <v>206</v>
      </c>
      <c r="B207" s="27">
        <v>419.7</v>
      </c>
      <c r="C207" s="27">
        <v>924.9</v>
      </c>
      <c r="D207">
        <v>115.91</v>
      </c>
      <c r="E207" s="28">
        <v>19.051000000000002</v>
      </c>
      <c r="F207">
        <f t="shared" si="5"/>
        <v>-7.1454093786887127E-4</v>
      </c>
      <c r="G207">
        <f t="shared" si="5"/>
        <v>6.2906931961505029E-3</v>
      </c>
      <c r="H207">
        <f t="shared" si="5"/>
        <v>3.7355488018439194E-2</v>
      </c>
      <c r="I207">
        <f t="shared" si="5"/>
        <v>-1.0651173633574214E-2</v>
      </c>
    </row>
    <row r="208" spans="1:9" ht="15.75" thickBot="1" x14ac:dyDescent="0.3">
      <c r="A208">
        <v>207</v>
      </c>
      <c r="B208" s="27">
        <v>422.7</v>
      </c>
      <c r="C208" s="27">
        <v>933.3</v>
      </c>
      <c r="D208">
        <v>117.57</v>
      </c>
      <c r="E208" s="28">
        <v>18.965</v>
      </c>
      <c r="F208">
        <f t="shared" si="5"/>
        <v>7.1225372331990295E-3</v>
      </c>
      <c r="G208">
        <f t="shared" si="5"/>
        <v>9.0410690114867409E-3</v>
      </c>
      <c r="H208">
        <f t="shared" si="5"/>
        <v>1.4219872978996158E-2</v>
      </c>
      <c r="I208">
        <f t="shared" si="5"/>
        <v>-4.5244184924357117E-3</v>
      </c>
    </row>
    <row r="209" spans="1:9" ht="15.75" thickBot="1" x14ac:dyDescent="0.3">
      <c r="A209">
        <v>208</v>
      </c>
      <c r="B209" s="27">
        <v>423.2</v>
      </c>
      <c r="C209" s="27">
        <v>938.7</v>
      </c>
      <c r="D209">
        <v>118.66</v>
      </c>
      <c r="E209" s="28">
        <v>18.8475</v>
      </c>
      <c r="F209">
        <f t="shared" si="5"/>
        <v>1.1821729713453058E-3</v>
      </c>
      <c r="G209">
        <f t="shared" si="5"/>
        <v>5.7692467712451368E-3</v>
      </c>
      <c r="H209">
        <f t="shared" si="5"/>
        <v>9.228359950847519E-3</v>
      </c>
      <c r="I209">
        <f t="shared" si="5"/>
        <v>-6.2148960371423458E-3</v>
      </c>
    </row>
    <row r="210" spans="1:9" ht="15.75" thickBot="1" x14ac:dyDescent="0.3">
      <c r="A210">
        <v>209</v>
      </c>
      <c r="B210" s="27">
        <v>428</v>
      </c>
      <c r="C210" s="27">
        <v>935</v>
      </c>
      <c r="D210">
        <v>119.3</v>
      </c>
      <c r="E210" s="28">
        <v>18.7395</v>
      </c>
      <c r="F210">
        <f t="shared" si="5"/>
        <v>1.1278315037707274E-2</v>
      </c>
      <c r="G210">
        <f t="shared" si="5"/>
        <v>-3.9494100542591688E-3</v>
      </c>
      <c r="H210">
        <f t="shared" si="5"/>
        <v>5.3790682733731556E-3</v>
      </c>
      <c r="I210">
        <f t="shared" si="5"/>
        <v>-5.746683545863324E-3</v>
      </c>
    </row>
    <row r="211" spans="1:9" ht="15.75" thickBot="1" x14ac:dyDescent="0.3">
      <c r="A211">
        <v>210</v>
      </c>
      <c r="B211" s="27">
        <v>426</v>
      </c>
      <c r="C211" s="27">
        <v>930.2</v>
      </c>
      <c r="D211">
        <v>119.33</v>
      </c>
      <c r="E211" s="28">
        <v>18.806000000000001</v>
      </c>
      <c r="F211">
        <f t="shared" si="5"/>
        <v>-4.6838493124263143E-3</v>
      </c>
      <c r="G211">
        <f t="shared" si="5"/>
        <v>-5.1469124986903538E-3</v>
      </c>
      <c r="H211">
        <f t="shared" si="5"/>
        <v>2.5143527769385272E-4</v>
      </c>
      <c r="I211">
        <f t="shared" si="5"/>
        <v>3.5423722970287048E-3</v>
      </c>
    </row>
    <row r="212" spans="1:9" ht="15.75" thickBot="1" x14ac:dyDescent="0.3">
      <c r="A212">
        <v>211</v>
      </c>
      <c r="B212" s="27">
        <v>423.3</v>
      </c>
      <c r="C212" s="27">
        <v>935.2</v>
      </c>
      <c r="D212">
        <v>117.45</v>
      </c>
      <c r="E212" s="28">
        <v>18.715499999999999</v>
      </c>
      <c r="F212">
        <f t="shared" si="5"/>
        <v>-6.3581987424924024E-3</v>
      </c>
      <c r="G212">
        <f t="shared" si="5"/>
        <v>5.3607933678620741E-3</v>
      </c>
      <c r="H212">
        <f t="shared" si="5"/>
        <v>-1.5880053276642533E-2</v>
      </c>
      <c r="I212">
        <f t="shared" si="5"/>
        <v>-4.8239103178365382E-3</v>
      </c>
    </row>
    <row r="213" spans="1:9" ht="15.75" thickBot="1" x14ac:dyDescent="0.3">
      <c r="A213">
        <v>212</v>
      </c>
      <c r="B213" s="27">
        <v>435.6</v>
      </c>
      <c r="C213" s="27">
        <v>922.1</v>
      </c>
      <c r="D213">
        <v>117.74</v>
      </c>
      <c r="E213" s="28">
        <v>18.890499999999999</v>
      </c>
      <c r="F213">
        <f t="shared" si="5"/>
        <v>2.864324353192749E-2</v>
      </c>
      <c r="G213">
        <f t="shared" si="5"/>
        <v>-1.4106732612763094E-2</v>
      </c>
      <c r="H213">
        <f t="shared" si="5"/>
        <v>2.4660924951934683E-3</v>
      </c>
      <c r="I213">
        <f t="shared" si="5"/>
        <v>9.307092657304351E-3</v>
      </c>
    </row>
    <row r="214" spans="1:9" ht="15.75" thickBot="1" x14ac:dyDescent="0.3">
      <c r="A214">
        <v>213</v>
      </c>
      <c r="B214" s="27">
        <v>415</v>
      </c>
      <c r="C214" s="27">
        <v>911.2</v>
      </c>
      <c r="D214">
        <v>116.66</v>
      </c>
      <c r="E214" s="28">
        <v>19.024999999999999</v>
      </c>
      <c r="F214">
        <f t="shared" si="5"/>
        <v>-4.8445870828107161E-2</v>
      </c>
      <c r="G214">
        <f t="shared" si="5"/>
        <v>-1.1891265412123092E-2</v>
      </c>
      <c r="H214">
        <f t="shared" si="5"/>
        <v>-9.2150822746237416E-3</v>
      </c>
      <c r="I214">
        <f t="shared" si="5"/>
        <v>7.0947535533965539E-3</v>
      </c>
    </row>
    <row r="215" spans="1:9" ht="15.75" thickBot="1" x14ac:dyDescent="0.3">
      <c r="A215">
        <v>214</v>
      </c>
      <c r="B215" s="27">
        <v>403.6</v>
      </c>
      <c r="C215" s="27">
        <v>926.9</v>
      </c>
      <c r="D215">
        <v>118.08</v>
      </c>
      <c r="E215" s="28">
        <v>18.867999999999999</v>
      </c>
      <c r="F215">
        <f t="shared" si="5"/>
        <v>-2.7854231751244341E-2</v>
      </c>
      <c r="G215">
        <f t="shared" si="5"/>
        <v>1.7083272748814431E-2</v>
      </c>
      <c r="H215">
        <f t="shared" si="5"/>
        <v>1.2098639526670804E-2</v>
      </c>
      <c r="I215">
        <f t="shared" si="5"/>
        <v>-8.2865383257343158E-3</v>
      </c>
    </row>
    <row r="216" spans="1:9" ht="15.75" thickBot="1" x14ac:dyDescent="0.3">
      <c r="A216">
        <v>215</v>
      </c>
      <c r="B216" s="27">
        <v>405</v>
      </c>
      <c r="C216" s="27">
        <v>917.8</v>
      </c>
      <c r="D216">
        <v>117</v>
      </c>
      <c r="E216" s="28">
        <v>18.899999999999999</v>
      </c>
      <c r="F216">
        <f t="shared" si="5"/>
        <v>3.4627786270851556E-3</v>
      </c>
      <c r="G216">
        <f t="shared" si="5"/>
        <v>-9.8661829210538315E-3</v>
      </c>
      <c r="H216">
        <f t="shared" si="5"/>
        <v>-9.1884260544062551E-3</v>
      </c>
      <c r="I216">
        <f t="shared" si="5"/>
        <v>1.694556643581523E-3</v>
      </c>
    </row>
    <row r="217" spans="1:9" ht="15.75" thickBot="1" x14ac:dyDescent="0.3">
      <c r="A217">
        <v>216</v>
      </c>
      <c r="B217" s="27">
        <v>394.1</v>
      </c>
      <c r="C217" s="27">
        <v>922.8</v>
      </c>
      <c r="D217">
        <v>115.18</v>
      </c>
      <c r="E217" s="28">
        <v>18.881</v>
      </c>
      <c r="F217">
        <f t="shared" si="5"/>
        <v>-2.7282382905581035E-2</v>
      </c>
      <c r="G217">
        <f t="shared" si="5"/>
        <v>5.4330243388654399E-3</v>
      </c>
      <c r="H217">
        <f t="shared" si="5"/>
        <v>-1.5677812719229793E-2</v>
      </c>
      <c r="I217">
        <f t="shared" si="5"/>
        <v>-1.0057966492014788E-3</v>
      </c>
    </row>
    <row r="218" spans="1:9" ht="15.75" thickBot="1" x14ac:dyDescent="0.3">
      <c r="A218">
        <v>217</v>
      </c>
      <c r="B218" s="27">
        <v>398.9</v>
      </c>
      <c r="C218" s="27">
        <v>920.8</v>
      </c>
      <c r="D218">
        <v>117.41</v>
      </c>
      <c r="E218" s="28">
        <v>18.857500000000002</v>
      </c>
      <c r="F218">
        <f t="shared" si="5"/>
        <v>1.2106074710402729E-2</v>
      </c>
      <c r="G218">
        <f t="shared" si="5"/>
        <v>-2.1696688919257499E-3</v>
      </c>
      <c r="H218">
        <f t="shared" si="5"/>
        <v>1.9175960563593972E-2</v>
      </c>
      <c r="I218">
        <f t="shared" si="5"/>
        <v>-1.2454126707461448E-3</v>
      </c>
    </row>
    <row r="219" spans="1:9" ht="15.75" thickBot="1" x14ac:dyDescent="0.3">
      <c r="A219">
        <v>218</v>
      </c>
      <c r="B219" s="27">
        <v>391</v>
      </c>
      <c r="C219" s="27">
        <v>919.3</v>
      </c>
      <c r="D219">
        <v>118.23</v>
      </c>
      <c r="E219" s="28">
        <v>18.855</v>
      </c>
      <c r="F219">
        <f t="shared" si="5"/>
        <v>-2.0003198925995124E-2</v>
      </c>
      <c r="G219">
        <f t="shared" si="5"/>
        <v>-1.6303465379639745E-3</v>
      </c>
      <c r="H219">
        <f t="shared" si="5"/>
        <v>6.9597972329016149E-3</v>
      </c>
      <c r="I219">
        <f t="shared" si="5"/>
        <v>-1.3258203532852996E-4</v>
      </c>
    </row>
    <row r="220" spans="1:9" ht="15.75" thickBot="1" x14ac:dyDescent="0.3">
      <c r="A220">
        <v>219</v>
      </c>
      <c r="B220" s="27">
        <v>384</v>
      </c>
      <c r="C220" s="27">
        <v>930.7</v>
      </c>
      <c r="D220">
        <v>120.62</v>
      </c>
      <c r="E220" s="28">
        <v>18.849</v>
      </c>
      <c r="F220">
        <f t="shared" si="5"/>
        <v>-1.8065007397638888E-2</v>
      </c>
      <c r="G220">
        <f t="shared" si="5"/>
        <v>1.232448032195604E-2</v>
      </c>
      <c r="H220">
        <f t="shared" si="5"/>
        <v>2.0013228147818737E-2</v>
      </c>
      <c r="I220">
        <f t="shared" si="5"/>
        <v>-3.1826862140080632E-4</v>
      </c>
    </row>
    <row r="221" spans="1:9" ht="15.75" thickBot="1" x14ac:dyDescent="0.3">
      <c r="A221">
        <v>220</v>
      </c>
      <c r="B221" s="27">
        <v>393</v>
      </c>
      <c r="C221" s="27">
        <v>940</v>
      </c>
      <c r="D221">
        <v>120.57</v>
      </c>
      <c r="E221" s="28">
        <v>18.801500000000001</v>
      </c>
      <c r="F221">
        <f t="shared" si="5"/>
        <v>2.3167059281534379E-2</v>
      </c>
      <c r="G221">
        <f t="shared" si="5"/>
        <v>9.9428840723846685E-3</v>
      </c>
      <c r="H221">
        <f t="shared" si="5"/>
        <v>-4.1461089362133886E-4</v>
      </c>
      <c r="I221">
        <f t="shared" si="5"/>
        <v>-2.5232082018056584E-3</v>
      </c>
    </row>
    <row r="222" spans="1:9" ht="15.75" thickBot="1" x14ac:dyDescent="0.3">
      <c r="A222">
        <v>221</v>
      </c>
      <c r="B222" s="27">
        <v>402.1</v>
      </c>
      <c r="C222" s="27">
        <v>939.9</v>
      </c>
      <c r="D222">
        <v>120.41</v>
      </c>
      <c r="E222" s="28">
        <v>18.958500000000001</v>
      </c>
      <c r="F222">
        <f t="shared" si="5"/>
        <v>2.2891202033967113E-2</v>
      </c>
      <c r="G222">
        <f t="shared" si="5"/>
        <v>-1.0638863779388871E-4</v>
      </c>
      <c r="H222">
        <f t="shared" si="5"/>
        <v>-1.3279112250917369E-3</v>
      </c>
      <c r="I222">
        <f t="shared" si="5"/>
        <v>8.3157258860394392E-3</v>
      </c>
    </row>
    <row r="223" spans="1:9" ht="15.75" thickBot="1" x14ac:dyDescent="0.3">
      <c r="A223">
        <v>222</v>
      </c>
      <c r="B223" s="27">
        <v>401.5</v>
      </c>
      <c r="C223" s="27">
        <v>925.7</v>
      </c>
      <c r="D223">
        <v>121.89</v>
      </c>
      <c r="E223" s="28">
        <v>18.959499999999998</v>
      </c>
      <c r="F223">
        <f t="shared" si="5"/>
        <v>-1.4932805164120618E-3</v>
      </c>
      <c r="G223">
        <f t="shared" si="5"/>
        <v>-1.5223278553090105E-2</v>
      </c>
      <c r="H223">
        <f t="shared" si="5"/>
        <v>1.2216412763617445E-2</v>
      </c>
      <c r="I223">
        <f t="shared" si="5"/>
        <v>5.2745397976032104E-5</v>
      </c>
    </row>
    <row r="224" spans="1:9" ht="15.75" thickBot="1" x14ac:dyDescent="0.3">
      <c r="A224">
        <v>223</v>
      </c>
      <c r="B224" s="27">
        <v>381.3</v>
      </c>
      <c r="C224" s="27">
        <v>935.1</v>
      </c>
      <c r="D224">
        <v>123.58</v>
      </c>
      <c r="E224" s="28">
        <v>18.849499999999999</v>
      </c>
      <c r="F224">
        <f t="shared" si="5"/>
        <v>-5.1621066523298238E-2</v>
      </c>
      <c r="G224">
        <f t="shared" si="5"/>
        <v>1.010326736823559E-2</v>
      </c>
      <c r="H224">
        <f t="shared" si="5"/>
        <v>1.3769720965088359E-2</v>
      </c>
      <c r="I224">
        <f t="shared" si="5"/>
        <v>-5.8187368278483659E-3</v>
      </c>
    </row>
    <row r="225" spans="1:9" ht="15.75" thickBot="1" x14ac:dyDescent="0.3">
      <c r="A225">
        <v>224</v>
      </c>
      <c r="B225" s="27">
        <v>390.7</v>
      </c>
      <c r="C225" s="27">
        <v>945.7</v>
      </c>
      <c r="D225">
        <v>123.04</v>
      </c>
      <c r="E225" s="28">
        <v>18.7545</v>
      </c>
      <c r="F225">
        <f t="shared" si="5"/>
        <v>2.435353519750685E-2</v>
      </c>
      <c r="G225">
        <f t="shared" si="5"/>
        <v>1.1271918580065394E-2</v>
      </c>
      <c r="H225">
        <f t="shared" si="5"/>
        <v>-4.3792138754995841E-3</v>
      </c>
      <c r="I225">
        <f t="shared" si="5"/>
        <v>-5.0526647222544404E-3</v>
      </c>
    </row>
    <row r="226" spans="1:9" ht="15.75" thickBot="1" x14ac:dyDescent="0.3">
      <c r="A226">
        <v>225</v>
      </c>
      <c r="B226" s="27">
        <v>402.5</v>
      </c>
      <c r="C226" s="27">
        <v>965.2</v>
      </c>
      <c r="D226">
        <v>125.66</v>
      </c>
      <c r="E226" s="28">
        <v>18.612500000000001</v>
      </c>
      <c r="F226">
        <f t="shared" si="5"/>
        <v>2.9755094797593151E-2</v>
      </c>
      <c r="G226">
        <f t="shared" si="5"/>
        <v>2.0409939729410173E-2</v>
      </c>
      <c r="H226">
        <f t="shared" si="5"/>
        <v>2.107034121746713E-2</v>
      </c>
      <c r="I226">
        <f t="shared" si="5"/>
        <v>-7.6003256108995738E-3</v>
      </c>
    </row>
    <row r="227" spans="1:9" ht="15.75" thickBot="1" x14ac:dyDescent="0.3">
      <c r="A227">
        <v>226</v>
      </c>
      <c r="B227" s="27">
        <v>423</v>
      </c>
      <c r="C227" s="27">
        <v>967.7</v>
      </c>
      <c r="D227">
        <v>124.44</v>
      </c>
      <c r="E227" s="28">
        <v>18.5745</v>
      </c>
      <c r="F227">
        <f t="shared" si="5"/>
        <v>4.9677082187659809E-2</v>
      </c>
      <c r="G227">
        <f t="shared" si="5"/>
        <v>2.586788136020209E-3</v>
      </c>
      <c r="H227">
        <f t="shared" si="5"/>
        <v>-9.7561749453646852E-3</v>
      </c>
      <c r="I227">
        <f t="shared" si="5"/>
        <v>-2.0437256690014863E-3</v>
      </c>
    </row>
    <row r="228" spans="1:9" ht="15.75" thickBot="1" x14ac:dyDescent="0.3">
      <c r="A228">
        <v>227</v>
      </c>
      <c r="B228" s="27">
        <v>423</v>
      </c>
      <c r="C228" s="27">
        <v>973.1</v>
      </c>
      <c r="D228">
        <v>123.41</v>
      </c>
      <c r="E228" s="28">
        <v>18.587499999999999</v>
      </c>
      <c r="F228">
        <f t="shared" si="5"/>
        <v>0</v>
      </c>
      <c r="G228">
        <f t="shared" si="5"/>
        <v>5.5647299410464699E-3</v>
      </c>
      <c r="H228">
        <f t="shared" si="5"/>
        <v>-8.3115265643441197E-3</v>
      </c>
      <c r="I228">
        <f t="shared" si="5"/>
        <v>6.996394451474437E-4</v>
      </c>
    </row>
    <row r="229" spans="1:9" ht="15.75" thickBot="1" x14ac:dyDescent="0.3">
      <c r="A229">
        <v>228</v>
      </c>
      <c r="B229" s="27">
        <v>427</v>
      </c>
      <c r="C229" s="27">
        <v>969.3</v>
      </c>
      <c r="D229">
        <v>123.23</v>
      </c>
      <c r="E229" s="28">
        <v>18.597999999999999</v>
      </c>
      <c r="F229">
        <f t="shared" si="5"/>
        <v>9.411834182346597E-3</v>
      </c>
      <c r="G229">
        <f t="shared" si="5"/>
        <v>-3.9126903293810935E-3</v>
      </c>
      <c r="H229">
        <f t="shared" si="5"/>
        <v>-1.4596175150603881E-3</v>
      </c>
      <c r="I229">
        <f t="shared" si="5"/>
        <v>5.6473626973208761E-4</v>
      </c>
    </row>
    <row r="230" spans="1:9" ht="15.75" thickBot="1" x14ac:dyDescent="0.3">
      <c r="A230">
        <v>229</v>
      </c>
      <c r="B230" s="27">
        <v>421</v>
      </c>
      <c r="C230" s="27">
        <v>987.1</v>
      </c>
      <c r="D230">
        <v>124.41</v>
      </c>
      <c r="E230" s="28">
        <v>18.518999999999998</v>
      </c>
      <c r="F230">
        <f t="shared" si="5"/>
        <v>-1.4151179546243151E-2</v>
      </c>
      <c r="G230">
        <f t="shared" si="5"/>
        <v>1.8197189925280084E-2</v>
      </c>
      <c r="H230">
        <f t="shared" si="5"/>
        <v>9.5300349763677746E-3</v>
      </c>
      <c r="I230">
        <f t="shared" si="5"/>
        <v>-4.2568159761370303E-3</v>
      </c>
    </row>
    <row r="231" spans="1:9" ht="15.75" thickBot="1" x14ac:dyDescent="0.3">
      <c r="A231">
        <v>230</v>
      </c>
      <c r="B231" s="27">
        <v>443.6</v>
      </c>
      <c r="C231" s="27">
        <v>990.4</v>
      </c>
      <c r="D231">
        <v>125.25</v>
      </c>
      <c r="E231" s="28">
        <v>18.426000000000002</v>
      </c>
      <c r="F231">
        <f t="shared" si="5"/>
        <v>5.2290421793830595E-2</v>
      </c>
      <c r="G231">
        <f t="shared" si="5"/>
        <v>3.3375505064892406E-3</v>
      </c>
      <c r="H231">
        <f t="shared" si="5"/>
        <v>6.7291770385745501E-3</v>
      </c>
      <c r="I231">
        <f t="shared" si="5"/>
        <v>-5.0345213931280242E-3</v>
      </c>
    </row>
    <row r="232" spans="1:9" ht="15.75" thickBot="1" x14ac:dyDescent="0.3">
      <c r="A232">
        <v>231</v>
      </c>
      <c r="B232" s="27">
        <v>448.7</v>
      </c>
      <c r="C232" s="27">
        <v>987.5</v>
      </c>
      <c r="D232">
        <v>125.85</v>
      </c>
      <c r="E232" s="28">
        <v>18.430500000000002</v>
      </c>
      <c r="F232">
        <f t="shared" si="5"/>
        <v>1.1431257505725571E-2</v>
      </c>
      <c r="G232">
        <f t="shared" si="5"/>
        <v>-2.9324051550547545E-3</v>
      </c>
      <c r="H232">
        <f t="shared" si="5"/>
        <v>4.7789816163506006E-3</v>
      </c>
      <c r="I232">
        <f t="shared" si="5"/>
        <v>2.4419030685832898E-4</v>
      </c>
    </row>
    <row r="233" spans="1:9" ht="15.75" thickBot="1" x14ac:dyDescent="0.3">
      <c r="A233">
        <v>232</v>
      </c>
      <c r="B233" s="27">
        <v>450.5</v>
      </c>
      <c r="C233" s="27">
        <v>988</v>
      </c>
      <c r="D233">
        <v>125.21</v>
      </c>
      <c r="E233" s="28">
        <v>18.553000000000001</v>
      </c>
      <c r="F233">
        <f t="shared" si="5"/>
        <v>4.0035640664550761E-3</v>
      </c>
      <c r="G233">
        <f t="shared" si="5"/>
        <v>5.062009725908393E-4</v>
      </c>
      <c r="H233">
        <f t="shared" si="5"/>
        <v>-5.0983939004685232E-3</v>
      </c>
      <c r="I233">
        <f t="shared" si="5"/>
        <v>6.6246000511419418E-3</v>
      </c>
    </row>
    <row r="234" spans="1:9" ht="15.75" thickBot="1" x14ac:dyDescent="0.3">
      <c r="A234">
        <v>233</v>
      </c>
      <c r="B234" s="27">
        <v>454</v>
      </c>
      <c r="C234" s="27">
        <v>990.2</v>
      </c>
      <c r="D234">
        <v>122.49</v>
      </c>
      <c r="E234" s="28">
        <v>18.747499999999999</v>
      </c>
      <c r="F234">
        <f t="shared" si="5"/>
        <v>7.7391209929554682E-3</v>
      </c>
      <c r="G234">
        <f t="shared" si="5"/>
        <v>2.2242451794548786E-3</v>
      </c>
      <c r="H234">
        <f t="shared" si="5"/>
        <v>-2.19629336812622E-2</v>
      </c>
      <c r="I234">
        <f t="shared" si="5"/>
        <v>1.0428909148666534E-2</v>
      </c>
    </row>
    <row r="235" spans="1:9" ht="15.75" thickBot="1" x14ac:dyDescent="0.3">
      <c r="A235">
        <v>234</v>
      </c>
      <c r="B235" s="27">
        <v>456.8</v>
      </c>
      <c r="C235" s="27">
        <v>991.8</v>
      </c>
      <c r="D235">
        <v>123.89</v>
      </c>
      <c r="E235" s="28">
        <v>18.657</v>
      </c>
      <c r="F235">
        <f t="shared" si="5"/>
        <v>6.1484603004524803E-3</v>
      </c>
      <c r="G235">
        <f t="shared" si="5"/>
        <v>1.614531127710678E-3</v>
      </c>
      <c r="H235">
        <f t="shared" si="5"/>
        <v>1.1364681128053465E-2</v>
      </c>
      <c r="I235">
        <f t="shared" si="5"/>
        <v>-4.8389994035453604E-3</v>
      </c>
    </row>
    <row r="236" spans="1:9" ht="15.75" thickBot="1" x14ac:dyDescent="0.3">
      <c r="A236">
        <v>235</v>
      </c>
      <c r="B236" s="27">
        <v>457.5</v>
      </c>
      <c r="C236" s="27">
        <v>992.6</v>
      </c>
      <c r="D236">
        <v>124.38</v>
      </c>
      <c r="E236" s="28">
        <v>18.494499999999999</v>
      </c>
      <c r="F236">
        <f t="shared" si="5"/>
        <v>1.5312263737756232E-3</v>
      </c>
      <c r="G236">
        <f t="shared" si="5"/>
        <v>8.0628909830698784E-4</v>
      </c>
      <c r="H236">
        <f t="shared" si="5"/>
        <v>3.9473205480956139E-3</v>
      </c>
      <c r="I236">
        <f t="shared" si="5"/>
        <v>-8.7480202044824956E-3</v>
      </c>
    </row>
    <row r="237" spans="1:9" ht="15.75" thickBot="1" x14ac:dyDescent="0.3">
      <c r="A237">
        <v>236</v>
      </c>
      <c r="B237" s="27">
        <v>460.1</v>
      </c>
      <c r="C237" s="27">
        <v>998.9</v>
      </c>
      <c r="D237">
        <v>125.76</v>
      </c>
      <c r="E237" s="28">
        <v>18.488</v>
      </c>
      <c r="F237">
        <f t="shared" si="5"/>
        <v>5.6669724458469403E-3</v>
      </c>
      <c r="G237">
        <f t="shared" si="5"/>
        <v>6.3269103847634883E-3</v>
      </c>
      <c r="H237">
        <f t="shared" si="5"/>
        <v>1.1033933005153164E-2</v>
      </c>
      <c r="I237">
        <f t="shared" si="5"/>
        <v>-3.5151761329983423E-4</v>
      </c>
    </row>
    <row r="238" spans="1:9" ht="15.75" thickBot="1" x14ac:dyDescent="0.3">
      <c r="A238">
        <v>237</v>
      </c>
      <c r="B238" s="27">
        <v>464</v>
      </c>
      <c r="C238" s="27">
        <v>994.2</v>
      </c>
      <c r="D238">
        <v>125.09</v>
      </c>
      <c r="E238" s="28">
        <v>18.597999999999999</v>
      </c>
      <c r="F238">
        <f t="shared" si="5"/>
        <v>8.4406950648323303E-3</v>
      </c>
      <c r="G238">
        <f t="shared" si="5"/>
        <v>-4.7162798775317845E-3</v>
      </c>
      <c r="H238">
        <f t="shared" si="5"/>
        <v>-5.3418504542464655E-3</v>
      </c>
      <c r="I238">
        <f t="shared" si="5"/>
        <v>5.9321750839258129E-3</v>
      </c>
    </row>
    <row r="239" spans="1:9" ht="15.75" thickBot="1" x14ac:dyDescent="0.3">
      <c r="A239">
        <v>238</v>
      </c>
      <c r="B239" s="27">
        <v>458</v>
      </c>
      <c r="C239" s="27">
        <v>993.1</v>
      </c>
      <c r="D239">
        <v>123.63</v>
      </c>
      <c r="E239" s="28">
        <v>18.749000000000002</v>
      </c>
      <c r="F239">
        <f t="shared" si="5"/>
        <v>-1.3015368112070361E-2</v>
      </c>
      <c r="G239">
        <f t="shared" si="5"/>
        <v>-1.1070297512593365E-3</v>
      </c>
      <c r="H239">
        <f t="shared" si="5"/>
        <v>-1.1740244207814415E-2</v>
      </c>
      <c r="I239">
        <f t="shared" si="5"/>
        <v>8.0863696048083522E-3</v>
      </c>
    </row>
    <row r="240" spans="1:9" ht="15.75" thickBot="1" x14ac:dyDescent="0.3">
      <c r="A240">
        <v>239</v>
      </c>
      <c r="B240" s="27">
        <v>454.5</v>
      </c>
      <c r="C240" s="27">
        <v>999.6</v>
      </c>
      <c r="D240">
        <v>126.98</v>
      </c>
      <c r="E240" s="28">
        <v>18.9145</v>
      </c>
      <c r="F240">
        <f t="shared" si="5"/>
        <v>-7.6712704966514795E-3</v>
      </c>
      <c r="G240">
        <f t="shared" si="5"/>
        <v>6.523835051484351E-3</v>
      </c>
      <c r="H240">
        <f t="shared" si="5"/>
        <v>2.6736359723468144E-2</v>
      </c>
      <c r="I240">
        <f t="shared" si="5"/>
        <v>8.7884060277404943E-3</v>
      </c>
    </row>
    <row r="241" spans="1:9" ht="15.75" thickBot="1" x14ac:dyDescent="0.3">
      <c r="A241">
        <v>240</v>
      </c>
      <c r="B241" s="27">
        <v>449.8</v>
      </c>
      <c r="C241" s="27">
        <v>992.9</v>
      </c>
      <c r="D241">
        <v>128.13999999999999</v>
      </c>
      <c r="E241" s="28">
        <v>18.782499999999999</v>
      </c>
      <c r="F241">
        <f t="shared" si="5"/>
        <v>-1.0394874092318238E-2</v>
      </c>
      <c r="G241">
        <f t="shared" si="5"/>
        <v>-6.72524492124892E-3</v>
      </c>
      <c r="H241">
        <f t="shared" si="5"/>
        <v>9.0938224685714816E-3</v>
      </c>
      <c r="I241">
        <f t="shared" si="5"/>
        <v>-7.003238427375845E-3</v>
      </c>
    </row>
    <row r="242" spans="1:9" ht="15.75" thickBot="1" x14ac:dyDescent="0.3">
      <c r="A242">
        <v>241</v>
      </c>
      <c r="B242" s="27">
        <v>452</v>
      </c>
      <c r="C242" s="27">
        <v>985.9</v>
      </c>
      <c r="D242">
        <v>127.27</v>
      </c>
      <c r="E242" s="28">
        <v>18.676500000000001</v>
      </c>
      <c r="F242">
        <f t="shared" si="5"/>
        <v>4.8791403070158551E-3</v>
      </c>
      <c r="G242">
        <f t="shared" si="5"/>
        <v>-7.0750244585527904E-3</v>
      </c>
      <c r="H242">
        <f t="shared" si="5"/>
        <v>-6.8126022069196273E-3</v>
      </c>
      <c r="I242">
        <f t="shared" si="5"/>
        <v>-5.6595361827386685E-3</v>
      </c>
    </row>
    <row r="243" spans="1:9" ht="15.75" thickBot="1" x14ac:dyDescent="0.3">
      <c r="A243">
        <v>242</v>
      </c>
      <c r="B243" s="27">
        <v>445.9</v>
      </c>
      <c r="C243" s="27">
        <v>997.9</v>
      </c>
      <c r="D243">
        <v>128.08000000000001</v>
      </c>
      <c r="E243" s="28">
        <v>18.766500000000001</v>
      </c>
      <c r="F243">
        <f t="shared" si="5"/>
        <v>-1.3587468198800292E-2</v>
      </c>
      <c r="G243">
        <f t="shared" si="5"/>
        <v>1.2098141309271207E-2</v>
      </c>
      <c r="H243">
        <f t="shared" si="5"/>
        <v>6.3442546845037242E-3</v>
      </c>
      <c r="I243">
        <f t="shared" si="5"/>
        <v>4.8073163649874776E-3</v>
      </c>
    </row>
    <row r="244" spans="1:9" ht="15.75" thickBot="1" x14ac:dyDescent="0.3">
      <c r="A244">
        <v>243</v>
      </c>
      <c r="B244" s="27">
        <v>465</v>
      </c>
      <c r="C244" s="27">
        <v>996.5</v>
      </c>
      <c r="D244">
        <v>127.96</v>
      </c>
      <c r="E244" s="28">
        <v>18.666499999999999</v>
      </c>
      <c r="F244">
        <f t="shared" si="5"/>
        <v>4.1942693953925358E-2</v>
      </c>
      <c r="G244">
        <f t="shared" si="5"/>
        <v>-1.4039312374174101E-3</v>
      </c>
      <c r="H244">
        <f t="shared" si="5"/>
        <v>-9.3735360714210887E-4</v>
      </c>
      <c r="I244">
        <f t="shared" si="5"/>
        <v>-5.3428919876764222E-3</v>
      </c>
    </row>
    <row r="245" spans="1:9" ht="15.75" thickBot="1" x14ac:dyDescent="0.3">
      <c r="A245">
        <v>244</v>
      </c>
      <c r="B245" s="27">
        <v>462.2</v>
      </c>
      <c r="C245" s="27">
        <v>990.5</v>
      </c>
      <c r="D245">
        <v>125.37</v>
      </c>
      <c r="E245" s="28">
        <v>18.88</v>
      </c>
      <c r="F245">
        <f t="shared" si="5"/>
        <v>-6.0397077470760348E-3</v>
      </c>
      <c r="G245">
        <f t="shared" si="5"/>
        <v>-6.039273514243779E-3</v>
      </c>
      <c r="H245">
        <f t="shared" si="5"/>
        <v>-2.0448349953383453E-2</v>
      </c>
      <c r="I245">
        <f t="shared" si="5"/>
        <v>1.1372687261603587E-2</v>
      </c>
    </row>
    <row r="246" spans="1:9" ht="15.75" thickBot="1" x14ac:dyDescent="0.3">
      <c r="A246">
        <v>245</v>
      </c>
      <c r="B246" s="27">
        <v>454.3</v>
      </c>
      <c r="C246" s="27">
        <v>989.5</v>
      </c>
      <c r="D246">
        <v>125.03</v>
      </c>
      <c r="E246" s="28">
        <v>18.9895</v>
      </c>
      <c r="F246">
        <f t="shared" si="5"/>
        <v>-1.7239925074922668E-2</v>
      </c>
      <c r="G246">
        <f t="shared" si="5"/>
        <v>-1.010101095985194E-3</v>
      </c>
      <c r="H246">
        <f t="shared" si="5"/>
        <v>-2.7156566210254289E-3</v>
      </c>
      <c r="I246">
        <f t="shared" si="5"/>
        <v>5.7830341130260298E-3</v>
      </c>
    </row>
    <row r="247" spans="1:9" ht="15.75" thickBot="1" x14ac:dyDescent="0.3">
      <c r="A247">
        <v>246</v>
      </c>
      <c r="B247" s="27">
        <v>449.2</v>
      </c>
      <c r="C247" s="27">
        <v>1003</v>
      </c>
      <c r="D247">
        <v>126.68</v>
      </c>
      <c r="E247" s="28">
        <v>18.750499999999999</v>
      </c>
      <c r="F247">
        <f t="shared" si="5"/>
        <v>-1.1289549901069527E-2</v>
      </c>
      <c r="G247">
        <f t="shared" si="5"/>
        <v>1.3551022919315108E-2</v>
      </c>
      <c r="H247">
        <f t="shared" si="5"/>
        <v>1.3110513163530905E-2</v>
      </c>
      <c r="I247">
        <f t="shared" si="5"/>
        <v>-1.2665776102843378E-2</v>
      </c>
    </row>
    <row r="248" spans="1:9" ht="15.75" thickBot="1" x14ac:dyDescent="0.3">
      <c r="A248">
        <v>247</v>
      </c>
      <c r="B248" s="27">
        <v>472.5</v>
      </c>
      <c r="C248" s="27">
        <v>1017.9</v>
      </c>
      <c r="D248">
        <v>125.93</v>
      </c>
      <c r="E248" s="28">
        <v>18.736000000000001</v>
      </c>
      <c r="F248">
        <f t="shared" si="5"/>
        <v>5.0569524069509285E-2</v>
      </c>
      <c r="G248">
        <f t="shared" si="5"/>
        <v>1.474617249635863E-2</v>
      </c>
      <c r="H248">
        <f t="shared" si="5"/>
        <v>-5.9380246526840492E-3</v>
      </c>
      <c r="I248">
        <f t="shared" si="5"/>
        <v>-7.7361187217562665E-4</v>
      </c>
    </row>
    <row r="249" spans="1:9" ht="15.75" thickBot="1" x14ac:dyDescent="0.3">
      <c r="A249">
        <v>248</v>
      </c>
      <c r="B249" s="27">
        <v>483.9</v>
      </c>
      <c r="C249" s="27">
        <v>1018.3</v>
      </c>
      <c r="D249">
        <v>125.76</v>
      </c>
      <c r="E249" s="28">
        <v>18.602499999999999</v>
      </c>
      <c r="F249">
        <f t="shared" si="5"/>
        <v>2.3840526865475296E-2</v>
      </c>
      <c r="G249">
        <f t="shared" si="5"/>
        <v>3.9288871932562341E-4</v>
      </c>
      <c r="H249">
        <f t="shared" si="5"/>
        <v>-1.3508683368585893E-3</v>
      </c>
      <c r="I249">
        <f t="shared" si="5"/>
        <v>-7.1508265660823545E-3</v>
      </c>
    </row>
    <row r="250" spans="1:9" ht="15.75" thickBot="1" x14ac:dyDescent="0.3">
      <c r="A250">
        <v>249</v>
      </c>
      <c r="B250" s="27">
        <v>483</v>
      </c>
      <c r="C250" s="27">
        <v>1011.7</v>
      </c>
      <c r="D250">
        <v>122.23</v>
      </c>
      <c r="E250" s="28">
        <v>18.692</v>
      </c>
      <c r="F250">
        <f t="shared" si="5"/>
        <v>-1.8616201467001811E-3</v>
      </c>
      <c r="G250">
        <f t="shared" si="5"/>
        <v>-6.5024859657750013E-3</v>
      </c>
      <c r="H250">
        <f t="shared" si="5"/>
        <v>-2.8470812891725056E-2</v>
      </c>
      <c r="I250">
        <f t="shared" si="5"/>
        <v>4.7996445489005913E-3</v>
      </c>
    </row>
    <row r="251" spans="1:9" ht="15.75" thickBot="1" x14ac:dyDescent="0.3">
      <c r="A251">
        <v>250</v>
      </c>
      <c r="B251" s="27">
        <v>476.4</v>
      </c>
      <c r="C251" s="27">
        <v>993.2</v>
      </c>
      <c r="D251">
        <v>124.02</v>
      </c>
      <c r="E251" s="28">
        <v>18.503</v>
      </c>
      <c r="F251">
        <f t="shared" si="5"/>
        <v>-1.3758816171427697E-2</v>
      </c>
      <c r="G251">
        <f t="shared" si="5"/>
        <v>-1.8455309577833156E-2</v>
      </c>
      <c r="H251">
        <f t="shared" si="5"/>
        <v>1.4538327132560439E-2</v>
      </c>
      <c r="I251">
        <f t="shared" si="5"/>
        <v>-1.016274373860063E-2</v>
      </c>
    </row>
    <row r="252" spans="1:9" ht="15.75" thickBot="1" x14ac:dyDescent="0.3">
      <c r="A252">
        <v>251</v>
      </c>
      <c r="B252" s="27">
        <v>449.1</v>
      </c>
      <c r="C252" s="27">
        <v>1003.7</v>
      </c>
      <c r="D252">
        <v>126.46</v>
      </c>
      <c r="E252" s="28">
        <v>18.609000000000002</v>
      </c>
      <c r="F252">
        <f t="shared" si="5"/>
        <v>-5.9012257387452638E-2</v>
      </c>
      <c r="G252">
        <f t="shared" si="5"/>
        <v>1.0516397185743102E-2</v>
      </c>
      <c r="H252">
        <f t="shared" si="5"/>
        <v>1.9483209708735252E-2</v>
      </c>
      <c r="I252">
        <f t="shared" si="5"/>
        <v>5.7124535595111112E-3</v>
      </c>
    </row>
    <row r="253" spans="1:9" ht="15.75" thickBot="1" x14ac:dyDescent="0.3">
      <c r="A253">
        <v>252</v>
      </c>
      <c r="B253" s="27">
        <v>456.1</v>
      </c>
      <c r="C253" s="27">
        <v>1001.3</v>
      </c>
      <c r="D253">
        <v>124.89</v>
      </c>
      <c r="E253" s="28">
        <v>18.579999999999998</v>
      </c>
      <c r="F253">
        <f t="shared" si="5"/>
        <v>1.5466503623962376E-2</v>
      </c>
      <c r="G253">
        <f t="shared" si="5"/>
        <v>-2.3940161059975763E-3</v>
      </c>
      <c r="H253">
        <f t="shared" si="5"/>
        <v>-1.2492702755473373E-2</v>
      </c>
      <c r="I253">
        <f t="shared" si="5"/>
        <v>-1.5596012733979411E-3</v>
      </c>
    </row>
    <row r="254" spans="1:9" ht="15.75" thickBot="1" x14ac:dyDescent="0.3">
      <c r="A254">
        <v>253</v>
      </c>
      <c r="B254" s="27">
        <v>458</v>
      </c>
      <c r="C254" s="27">
        <v>994.6</v>
      </c>
      <c r="D254">
        <v>124.53</v>
      </c>
      <c r="E254" s="28">
        <v>18.7255</v>
      </c>
      <c r="F254">
        <f t="shared" si="5"/>
        <v>4.1571003965302517E-3</v>
      </c>
      <c r="G254">
        <f t="shared" si="5"/>
        <v>-6.7137884331188117E-3</v>
      </c>
      <c r="H254">
        <f t="shared" si="5"/>
        <v>-2.8866991419366776E-3</v>
      </c>
      <c r="I254">
        <f t="shared" si="5"/>
        <v>7.8004979307845423E-3</v>
      </c>
    </row>
    <row r="255" spans="1:9" ht="15.75" thickBot="1" x14ac:dyDescent="0.3">
      <c r="A255">
        <v>254</v>
      </c>
      <c r="B255" s="27">
        <v>449</v>
      </c>
      <c r="C255" s="27">
        <v>1014.1</v>
      </c>
      <c r="D255">
        <v>123.07</v>
      </c>
      <c r="E255" s="28">
        <v>18.993499999999997</v>
      </c>
      <c r="F255">
        <f t="shared" si="5"/>
        <v>-1.9846296371930656E-2</v>
      </c>
      <c r="G255">
        <f t="shared" si="5"/>
        <v>1.9416152337312455E-2</v>
      </c>
      <c r="H255">
        <f t="shared" si="5"/>
        <v>-1.1793351548811807E-2</v>
      </c>
      <c r="I255">
        <f t="shared" si="5"/>
        <v>1.4210584055450297E-2</v>
      </c>
    </row>
    <row r="256" spans="1:9" ht="15.75" thickBot="1" x14ac:dyDescent="0.3">
      <c r="A256">
        <v>255</v>
      </c>
      <c r="B256" s="27">
        <v>468</v>
      </c>
      <c r="C256" s="27">
        <v>1016</v>
      </c>
      <c r="D256">
        <v>120.85</v>
      </c>
      <c r="E256" s="28">
        <v>18.7925</v>
      </c>
      <c r="F256">
        <f t="shared" si="5"/>
        <v>4.1445408175392363E-2</v>
      </c>
      <c r="G256">
        <f t="shared" si="5"/>
        <v>1.8718295204765681E-3</v>
      </c>
      <c r="H256">
        <f t="shared" si="5"/>
        <v>-1.8203192034753297E-2</v>
      </c>
      <c r="I256">
        <f t="shared" si="5"/>
        <v>-1.0638961302440301E-2</v>
      </c>
    </row>
    <row r="257" spans="1:9" ht="15.75" thickBot="1" x14ac:dyDescent="0.3">
      <c r="A257">
        <v>256</v>
      </c>
      <c r="B257" s="27">
        <v>478.1</v>
      </c>
      <c r="C257" s="27">
        <v>1015.4</v>
      </c>
      <c r="D257">
        <v>120.69</v>
      </c>
      <c r="E257" s="28">
        <v>19.010999999999999</v>
      </c>
      <c r="F257">
        <f t="shared" si="5"/>
        <v>2.1351619714411088E-2</v>
      </c>
      <c r="G257">
        <f t="shared" si="5"/>
        <v>-5.9072562513328949E-4</v>
      </c>
      <c r="H257">
        <f t="shared" si="5"/>
        <v>-1.3248325196854971E-3</v>
      </c>
      <c r="I257">
        <f t="shared" si="5"/>
        <v>1.1559904940002667E-2</v>
      </c>
    </row>
    <row r="258" spans="1:9" ht="15.75" thickBot="1" x14ac:dyDescent="0.3">
      <c r="A258">
        <v>257</v>
      </c>
      <c r="B258" s="27">
        <v>466.6</v>
      </c>
      <c r="C258" s="27">
        <v>995.9</v>
      </c>
      <c r="D258">
        <v>121</v>
      </c>
      <c r="E258" s="28">
        <v>19.030999999999999</v>
      </c>
      <c r="F258">
        <f t="shared" si="5"/>
        <v>-2.4347556044728103E-2</v>
      </c>
      <c r="G258">
        <f t="shared" si="5"/>
        <v>-1.9391051575700112E-2</v>
      </c>
      <c r="H258">
        <f t="shared" si="5"/>
        <v>2.5652709669346458E-3</v>
      </c>
      <c r="I258">
        <f t="shared" si="5"/>
        <v>1.051469525400662E-3</v>
      </c>
    </row>
    <row r="259" spans="1:9" ht="15.75" thickBot="1" x14ac:dyDescent="0.3">
      <c r="A259">
        <v>258</v>
      </c>
      <c r="B259" s="27">
        <v>467</v>
      </c>
      <c r="C259" s="27">
        <v>1006.5</v>
      </c>
      <c r="D259">
        <v>120.25</v>
      </c>
      <c r="E259" s="28">
        <v>19.292999999999999</v>
      </c>
      <c r="F259">
        <f t="shared" si="5"/>
        <v>8.5689808156768634E-4</v>
      </c>
      <c r="G259">
        <f t="shared" si="5"/>
        <v>1.0587394142252403E-2</v>
      </c>
      <c r="H259">
        <f t="shared" si="5"/>
        <v>-6.2176366108705619E-3</v>
      </c>
      <c r="I259">
        <f t="shared" ref="I259:I322" si="6">LN(E259/E258)</f>
        <v>1.3673107285945523E-2</v>
      </c>
    </row>
    <row r="260" spans="1:9" ht="15.75" thickBot="1" x14ac:dyDescent="0.3">
      <c r="A260">
        <v>259</v>
      </c>
      <c r="B260" s="27">
        <v>470.7</v>
      </c>
      <c r="C260" s="27">
        <v>1004.7</v>
      </c>
      <c r="D260">
        <v>118.3</v>
      </c>
      <c r="E260" s="28">
        <v>19.1265</v>
      </c>
      <c r="F260">
        <f t="shared" ref="F260:I323" si="7">LN(B260/B259)</f>
        <v>7.891690738199347E-3</v>
      </c>
      <c r="G260">
        <f t="shared" si="7"/>
        <v>-1.7899766115775683E-3</v>
      </c>
      <c r="H260">
        <f t="shared" si="7"/>
        <v>-1.6349138001529526E-2</v>
      </c>
      <c r="I260">
        <f t="shared" si="6"/>
        <v>-8.6675278112664546E-3</v>
      </c>
    </row>
    <row r="261" spans="1:9" ht="15.75" thickBot="1" x14ac:dyDescent="0.3">
      <c r="A261">
        <v>260</v>
      </c>
      <c r="B261" s="27">
        <v>460.3</v>
      </c>
      <c r="C261" s="27">
        <v>1010.4</v>
      </c>
      <c r="D261">
        <v>118.73</v>
      </c>
      <c r="E261" s="28">
        <v>19.014499999999998</v>
      </c>
      <c r="F261">
        <f t="shared" si="7"/>
        <v>-2.2342497583900837E-2</v>
      </c>
      <c r="G261">
        <f t="shared" si="7"/>
        <v>5.6573025680127431E-3</v>
      </c>
      <c r="H261">
        <f t="shared" si="7"/>
        <v>3.6282366933598469E-3</v>
      </c>
      <c r="I261">
        <f t="shared" si="6"/>
        <v>-5.8729620053060306E-3</v>
      </c>
    </row>
    <row r="262" spans="1:9" ht="15.75" thickBot="1" x14ac:dyDescent="0.3">
      <c r="A262">
        <v>261</v>
      </c>
      <c r="B262" s="27">
        <v>475</v>
      </c>
      <c r="C262" s="27">
        <v>990.8</v>
      </c>
      <c r="D262">
        <v>118.13</v>
      </c>
      <c r="E262" s="28">
        <v>19.141500000000001</v>
      </c>
      <c r="F262">
        <f t="shared" si="7"/>
        <v>3.1436353211445431E-2</v>
      </c>
      <c r="G262">
        <f t="shared" si="7"/>
        <v>-1.9588873421076888E-2</v>
      </c>
      <c r="H262">
        <f t="shared" si="7"/>
        <v>-5.0662947172723446E-3</v>
      </c>
      <c r="I262">
        <f t="shared" si="6"/>
        <v>6.6569068557404722E-3</v>
      </c>
    </row>
    <row r="263" spans="1:9" ht="15.75" thickBot="1" x14ac:dyDescent="0.3">
      <c r="A263">
        <v>262</v>
      </c>
      <c r="B263" s="27">
        <v>465.8</v>
      </c>
      <c r="C263" s="27">
        <v>1025.8</v>
      </c>
      <c r="D263">
        <v>118.4</v>
      </c>
      <c r="E263" s="28">
        <v>18.874000000000002</v>
      </c>
      <c r="F263">
        <f t="shared" si="7"/>
        <v>-1.9558446584400601E-2</v>
      </c>
      <c r="G263">
        <f t="shared" si="7"/>
        <v>3.4715377339963563E-2</v>
      </c>
      <c r="H263">
        <f t="shared" si="7"/>
        <v>2.2830094894767789E-3</v>
      </c>
      <c r="I263">
        <f t="shared" si="6"/>
        <v>-1.407343926086232E-2</v>
      </c>
    </row>
    <row r="264" spans="1:9" ht="15.75" thickBot="1" x14ac:dyDescent="0.3">
      <c r="A264">
        <v>263</v>
      </c>
      <c r="B264" s="27">
        <v>500.2</v>
      </c>
      <c r="C264" s="27">
        <v>1024.2</v>
      </c>
      <c r="D264">
        <v>117.18</v>
      </c>
      <c r="E264" s="28">
        <v>18.7105</v>
      </c>
      <c r="F264">
        <f t="shared" si="7"/>
        <v>7.1251660993277927E-2</v>
      </c>
      <c r="G264">
        <f t="shared" si="7"/>
        <v>-1.5609759267180728E-3</v>
      </c>
      <c r="H264">
        <f t="shared" si="7"/>
        <v>-1.0357508333262676E-2</v>
      </c>
      <c r="I264">
        <f t="shared" si="6"/>
        <v>-8.7004499930362651E-3</v>
      </c>
    </row>
    <row r="265" spans="1:9" ht="15.75" thickBot="1" x14ac:dyDescent="0.3">
      <c r="A265">
        <v>264</v>
      </c>
      <c r="B265" s="27">
        <v>487</v>
      </c>
      <c r="C265" s="27">
        <v>1002.3</v>
      </c>
      <c r="D265">
        <v>116.86</v>
      </c>
      <c r="E265" s="28">
        <v>18.692500000000003</v>
      </c>
      <c r="F265">
        <f t="shared" si="7"/>
        <v>-2.6743895360928853E-2</v>
      </c>
      <c r="G265">
        <f t="shared" si="7"/>
        <v>-2.1614460997629512E-2</v>
      </c>
      <c r="H265">
        <f t="shared" si="7"/>
        <v>-2.7345769903516733E-3</v>
      </c>
      <c r="I265">
        <f t="shared" si="6"/>
        <v>-9.6248971417140232E-4</v>
      </c>
    </row>
    <row r="266" spans="1:9" ht="15.75" thickBot="1" x14ac:dyDescent="0.3">
      <c r="A266">
        <v>265</v>
      </c>
      <c r="B266" s="27">
        <v>465</v>
      </c>
      <c r="C266" s="27">
        <v>1011.3</v>
      </c>
      <c r="D266">
        <v>115.47</v>
      </c>
      <c r="E266" s="28">
        <v>19.005500000000001</v>
      </c>
      <c r="F266">
        <f t="shared" si="7"/>
        <v>-4.622671749523348E-2</v>
      </c>
      <c r="G266">
        <f t="shared" si="7"/>
        <v>8.9392728773041597E-3</v>
      </c>
      <c r="H266">
        <f t="shared" si="7"/>
        <v>-1.1965881162526537E-2</v>
      </c>
      <c r="I266">
        <f t="shared" si="6"/>
        <v>1.6606037069294262E-2</v>
      </c>
    </row>
    <row r="267" spans="1:9" ht="15.75" thickBot="1" x14ac:dyDescent="0.3">
      <c r="A267">
        <v>266</v>
      </c>
      <c r="B267" s="27">
        <v>459</v>
      </c>
      <c r="C267" s="27">
        <v>1009.8</v>
      </c>
      <c r="D267">
        <v>112.56</v>
      </c>
      <c r="E267" s="28">
        <v>18.974499999999999</v>
      </c>
      <c r="F267">
        <f t="shared" si="7"/>
        <v>-1.298719552681119E-2</v>
      </c>
      <c r="G267">
        <f t="shared" si="7"/>
        <v>-1.4843404833093808E-3</v>
      </c>
      <c r="H267">
        <f t="shared" si="7"/>
        <v>-2.5524343157630792E-2</v>
      </c>
      <c r="I267">
        <f t="shared" si="6"/>
        <v>-1.6324384878468861E-3</v>
      </c>
    </row>
    <row r="268" spans="1:9" ht="15.75" thickBot="1" x14ac:dyDescent="0.3">
      <c r="A268">
        <v>267</v>
      </c>
      <c r="B268" s="27">
        <v>468</v>
      </c>
      <c r="C268" s="27">
        <v>998.4</v>
      </c>
      <c r="D268">
        <v>110.96</v>
      </c>
      <c r="E268" s="28">
        <v>19.079000000000001</v>
      </c>
      <c r="F268">
        <f t="shared" si="7"/>
        <v>1.9418085857101516E-2</v>
      </c>
      <c r="G268">
        <f t="shared" si="7"/>
        <v>-1.1353572809652126E-2</v>
      </c>
      <c r="H268">
        <f t="shared" si="7"/>
        <v>-1.431663679955753E-2</v>
      </c>
      <c r="I268">
        <f t="shared" si="6"/>
        <v>5.4922812717926603E-3</v>
      </c>
    </row>
    <row r="269" spans="1:9" ht="15.75" thickBot="1" x14ac:dyDescent="0.3">
      <c r="A269">
        <v>268</v>
      </c>
      <c r="B269" s="27">
        <v>462</v>
      </c>
      <c r="C269" s="27">
        <v>983.3</v>
      </c>
      <c r="D269">
        <v>111.96</v>
      </c>
      <c r="E269" s="28">
        <v>19.137499999999999</v>
      </c>
      <c r="F269">
        <f t="shared" si="7"/>
        <v>-1.2903404835907841E-2</v>
      </c>
      <c r="G269">
        <f t="shared" si="7"/>
        <v>-1.5239735829052747E-2</v>
      </c>
      <c r="H269">
        <f t="shared" si="7"/>
        <v>8.9718886406767E-3</v>
      </c>
      <c r="I269">
        <f t="shared" si="6"/>
        <v>3.0615072386282909E-3</v>
      </c>
    </row>
    <row r="270" spans="1:9" ht="15.75" thickBot="1" x14ac:dyDescent="0.3">
      <c r="A270">
        <v>269</v>
      </c>
      <c r="B270" s="27">
        <v>441.2</v>
      </c>
      <c r="C270" s="27">
        <v>971.3</v>
      </c>
      <c r="D270">
        <v>110.26</v>
      </c>
      <c r="E270" s="28">
        <v>19.361499999999999</v>
      </c>
      <c r="F270">
        <f t="shared" si="7"/>
        <v>-4.6066603702391497E-2</v>
      </c>
      <c r="G270">
        <f t="shared" si="7"/>
        <v>-1.2278881377825701E-2</v>
      </c>
      <c r="H270">
        <f t="shared" si="7"/>
        <v>-1.5300451485715174E-2</v>
      </c>
      <c r="I270">
        <f t="shared" si="6"/>
        <v>1.1636797202102941E-2</v>
      </c>
    </row>
    <row r="271" spans="1:9" ht="15.75" thickBot="1" x14ac:dyDescent="0.3">
      <c r="A271">
        <v>270</v>
      </c>
      <c r="B271" s="27">
        <v>424.2</v>
      </c>
      <c r="C271" s="27">
        <v>947.8</v>
      </c>
      <c r="D271">
        <v>110.24</v>
      </c>
      <c r="E271" s="28">
        <v>19.233499999999999</v>
      </c>
      <c r="F271">
        <f t="shared" si="7"/>
        <v>-3.9293245248765381E-2</v>
      </c>
      <c r="G271">
        <f t="shared" si="7"/>
        <v>-2.4491870874796959E-2</v>
      </c>
      <c r="H271">
        <f t="shared" si="7"/>
        <v>-1.8140589618918269E-4</v>
      </c>
      <c r="I271">
        <f t="shared" si="6"/>
        <v>-6.6330078662409191E-3</v>
      </c>
    </row>
    <row r="272" spans="1:9" ht="15.75" thickBot="1" x14ac:dyDescent="0.3">
      <c r="A272">
        <v>271</v>
      </c>
      <c r="B272" s="27">
        <v>414.5</v>
      </c>
      <c r="C272" s="27">
        <v>967.8</v>
      </c>
      <c r="D272">
        <v>110.5</v>
      </c>
      <c r="E272" s="28">
        <v>18.9925</v>
      </c>
      <c r="F272">
        <f t="shared" si="7"/>
        <v>-2.3132067555232325E-2</v>
      </c>
      <c r="G272">
        <f t="shared" si="7"/>
        <v>2.0881944825730241E-2</v>
      </c>
      <c r="H272">
        <f t="shared" si="7"/>
        <v>2.3557136924592052E-3</v>
      </c>
      <c r="I272">
        <f t="shared" si="6"/>
        <v>-1.2609385924424437E-2</v>
      </c>
    </row>
    <row r="273" spans="1:9" ht="15.75" thickBot="1" x14ac:dyDescent="0.3">
      <c r="A273">
        <v>272</v>
      </c>
      <c r="B273" s="27">
        <v>431.2</v>
      </c>
      <c r="C273" s="27">
        <v>978.1</v>
      </c>
      <c r="D273">
        <v>109.08</v>
      </c>
      <c r="E273" s="28">
        <v>19.21</v>
      </c>
      <c r="F273">
        <f t="shared" si="7"/>
        <v>3.9499045019437795E-2</v>
      </c>
      <c r="G273">
        <f t="shared" si="7"/>
        <v>1.0586459937229157E-2</v>
      </c>
      <c r="H273">
        <f t="shared" si="7"/>
        <v>-1.2933962980419753E-2</v>
      </c>
      <c r="I273">
        <f t="shared" si="6"/>
        <v>1.1386812385225799E-2</v>
      </c>
    </row>
    <row r="274" spans="1:9" ht="15.75" thickBot="1" x14ac:dyDescent="0.3">
      <c r="A274">
        <v>273</v>
      </c>
      <c r="B274" s="27">
        <v>441.4</v>
      </c>
      <c r="C274" s="27">
        <v>945.8</v>
      </c>
      <c r="D274">
        <v>108.48</v>
      </c>
      <c r="E274" s="28">
        <v>19.273499999999999</v>
      </c>
      <c r="F274">
        <f t="shared" si="7"/>
        <v>2.3379474227848678E-2</v>
      </c>
      <c r="G274">
        <f t="shared" si="7"/>
        <v>-3.3580784086671901E-2</v>
      </c>
      <c r="H274">
        <f t="shared" si="7"/>
        <v>-5.5157337853023293E-3</v>
      </c>
      <c r="I274">
        <f t="shared" si="6"/>
        <v>3.3001186290426737E-3</v>
      </c>
    </row>
    <row r="275" spans="1:9" ht="15.75" thickBot="1" x14ac:dyDescent="0.3">
      <c r="A275">
        <v>274</v>
      </c>
      <c r="B275" s="27">
        <v>406.4</v>
      </c>
      <c r="C275" s="27">
        <v>947.4</v>
      </c>
      <c r="D275">
        <v>108.38</v>
      </c>
      <c r="E275" s="28">
        <v>19.4465</v>
      </c>
      <c r="F275">
        <f t="shared" si="7"/>
        <v>-8.2613597558363852E-2</v>
      </c>
      <c r="G275">
        <f t="shared" si="7"/>
        <v>1.6902602798760256E-3</v>
      </c>
      <c r="H275">
        <f t="shared" si="7"/>
        <v>-9.222540541173514E-4</v>
      </c>
      <c r="I275">
        <f t="shared" si="6"/>
        <v>8.9360098761396122E-3</v>
      </c>
    </row>
    <row r="276" spans="1:9" ht="15.75" thickBot="1" x14ac:dyDescent="0.3">
      <c r="A276">
        <v>275</v>
      </c>
      <c r="B276" s="27">
        <v>409.4</v>
      </c>
      <c r="C276" s="27">
        <v>957</v>
      </c>
      <c r="D276">
        <v>109.46</v>
      </c>
      <c r="E276" s="28">
        <v>19.441000000000003</v>
      </c>
      <c r="F276">
        <f t="shared" si="7"/>
        <v>7.3547769629171153E-3</v>
      </c>
      <c r="G276">
        <f t="shared" si="7"/>
        <v>1.0082000963302988E-2</v>
      </c>
      <c r="H276">
        <f t="shared" si="7"/>
        <v>9.9156155778039011E-3</v>
      </c>
      <c r="I276">
        <f t="shared" si="6"/>
        <v>-2.8286724714479352E-4</v>
      </c>
    </row>
    <row r="277" spans="1:9" ht="15.75" thickBot="1" x14ac:dyDescent="0.3">
      <c r="A277">
        <v>276</v>
      </c>
      <c r="B277" s="27">
        <v>425</v>
      </c>
      <c r="C277" s="27">
        <v>935.3</v>
      </c>
      <c r="D277">
        <v>108.5</v>
      </c>
      <c r="E277" s="28">
        <v>19.66</v>
      </c>
      <c r="F277">
        <f t="shared" si="7"/>
        <v>3.7396495697227729E-2</v>
      </c>
      <c r="G277">
        <f t="shared" si="7"/>
        <v>-2.2936058012449058E-2</v>
      </c>
      <c r="H277">
        <f t="shared" si="7"/>
        <v>-8.8090127352578405E-3</v>
      </c>
      <c r="I277">
        <f t="shared" si="6"/>
        <v>1.1201876680517508E-2</v>
      </c>
    </row>
    <row r="278" spans="1:9" ht="15.75" thickBot="1" x14ac:dyDescent="0.3">
      <c r="A278">
        <v>277</v>
      </c>
      <c r="B278" s="27">
        <v>379.1</v>
      </c>
      <c r="C278" s="27">
        <v>918</v>
      </c>
      <c r="D278">
        <v>109.54</v>
      </c>
      <c r="E278" s="28">
        <v>19.501000000000001</v>
      </c>
      <c r="F278">
        <f t="shared" si="7"/>
        <v>-0.11428914640212766</v>
      </c>
      <c r="G278">
        <f t="shared" si="7"/>
        <v>-1.8669942820014794E-2</v>
      </c>
      <c r="H278">
        <f t="shared" si="7"/>
        <v>9.5396063750611219E-3</v>
      </c>
      <c r="I278">
        <f t="shared" si="6"/>
        <v>-8.1203684129167609E-3</v>
      </c>
    </row>
    <row r="279" spans="1:9" ht="15.75" thickBot="1" x14ac:dyDescent="0.3">
      <c r="A279">
        <v>278</v>
      </c>
      <c r="B279" s="27">
        <v>367.9</v>
      </c>
      <c r="C279" s="27">
        <v>902.4</v>
      </c>
      <c r="D279">
        <v>109.81</v>
      </c>
      <c r="E279" s="28">
        <v>19.833500000000001</v>
      </c>
      <c r="F279">
        <f t="shared" si="7"/>
        <v>-2.9988860411560559E-2</v>
      </c>
      <c r="G279">
        <f t="shared" si="7"/>
        <v>-1.7139509876696064E-2</v>
      </c>
      <c r="H279">
        <f t="shared" si="7"/>
        <v>2.4618202540466713E-3</v>
      </c>
      <c r="I279">
        <f t="shared" si="6"/>
        <v>1.6906680903407217E-2</v>
      </c>
    </row>
    <row r="280" spans="1:9" ht="15.75" thickBot="1" x14ac:dyDescent="0.3">
      <c r="A280">
        <v>279</v>
      </c>
      <c r="B280" s="27">
        <v>348</v>
      </c>
      <c r="C280" s="27">
        <v>889.4</v>
      </c>
      <c r="D280">
        <v>110.55</v>
      </c>
      <c r="E280" s="28">
        <v>20.106999999999999</v>
      </c>
      <c r="F280">
        <f t="shared" si="7"/>
        <v>-5.560868233625426E-2</v>
      </c>
      <c r="G280">
        <f t="shared" si="7"/>
        <v>-1.4510802667198395E-2</v>
      </c>
      <c r="H280">
        <f t="shared" si="7"/>
        <v>6.7163076938334381E-3</v>
      </c>
      <c r="I280">
        <f t="shared" si="6"/>
        <v>1.3695585933999221E-2</v>
      </c>
    </row>
    <row r="281" spans="1:9" ht="15.75" thickBot="1" x14ac:dyDescent="0.3">
      <c r="A281">
        <v>280</v>
      </c>
      <c r="B281" s="27">
        <v>337.2</v>
      </c>
      <c r="C281" s="27">
        <v>890.6</v>
      </c>
      <c r="D281">
        <v>109.88</v>
      </c>
      <c r="E281" s="28">
        <v>20.219000000000001</v>
      </c>
      <c r="F281">
        <f t="shared" si="7"/>
        <v>-3.1526253646774013E-2</v>
      </c>
      <c r="G281">
        <f t="shared" si="7"/>
        <v>1.348314811005975E-3</v>
      </c>
      <c r="H281">
        <f t="shared" si="7"/>
        <v>-6.0790460763822263E-3</v>
      </c>
      <c r="I281">
        <f t="shared" si="6"/>
        <v>5.5547432416536112E-3</v>
      </c>
    </row>
    <row r="282" spans="1:9" ht="15.75" thickBot="1" x14ac:dyDescent="0.3">
      <c r="A282">
        <v>281</v>
      </c>
      <c r="B282" s="27">
        <v>332</v>
      </c>
      <c r="C282" s="27">
        <v>897.6</v>
      </c>
      <c r="D282">
        <v>112.97</v>
      </c>
      <c r="E282" s="28">
        <v>19.921500000000002</v>
      </c>
      <c r="F282">
        <f t="shared" si="7"/>
        <v>-1.5541257211211799E-2</v>
      </c>
      <c r="G282">
        <f t="shared" si="7"/>
        <v>7.8291418808299623E-3</v>
      </c>
      <c r="H282">
        <f t="shared" si="7"/>
        <v>2.7733435511764378E-2</v>
      </c>
      <c r="I282">
        <f t="shared" si="6"/>
        <v>-1.4823205858885665E-2</v>
      </c>
    </row>
    <row r="283" spans="1:9" ht="15.75" thickBot="1" x14ac:dyDescent="0.3">
      <c r="A283">
        <v>282</v>
      </c>
      <c r="B283" s="27">
        <v>324.2</v>
      </c>
      <c r="C283" s="27">
        <v>890.6</v>
      </c>
      <c r="D283">
        <v>111.66</v>
      </c>
      <c r="E283" s="28">
        <v>20.344999999999999</v>
      </c>
      <c r="F283">
        <f t="shared" si="7"/>
        <v>-2.3774359614912817E-2</v>
      </c>
      <c r="G283">
        <f t="shared" si="7"/>
        <v>-7.8291418808298791E-3</v>
      </c>
      <c r="H283">
        <f t="shared" si="7"/>
        <v>-1.1663756856623006E-2</v>
      </c>
      <c r="I283">
        <f t="shared" si="6"/>
        <v>2.103563092737511E-2</v>
      </c>
    </row>
    <row r="284" spans="1:9" ht="15.75" thickBot="1" x14ac:dyDescent="0.3">
      <c r="A284">
        <v>283</v>
      </c>
      <c r="B284" s="27">
        <v>316</v>
      </c>
      <c r="C284" s="27">
        <v>897.9</v>
      </c>
      <c r="D284">
        <v>113.3</v>
      </c>
      <c r="E284" s="28">
        <v>20.191499999999998</v>
      </c>
      <c r="F284">
        <f t="shared" si="7"/>
        <v>-2.5618395714663594E-2</v>
      </c>
      <c r="G284">
        <f t="shared" si="7"/>
        <v>8.1633106391608354E-3</v>
      </c>
      <c r="H284">
        <f t="shared" si="7"/>
        <v>1.4580628151746208E-2</v>
      </c>
      <c r="I284">
        <f t="shared" si="6"/>
        <v>-7.5734576835329555E-3</v>
      </c>
    </row>
    <row r="285" spans="1:9" ht="15.75" thickBot="1" x14ac:dyDescent="0.3">
      <c r="A285">
        <v>284</v>
      </c>
      <c r="B285" s="27">
        <v>320.60000000000002</v>
      </c>
      <c r="C285" s="27">
        <v>885.4</v>
      </c>
      <c r="D285">
        <v>111.07</v>
      </c>
      <c r="E285" s="28">
        <v>20.161999999999999</v>
      </c>
      <c r="F285">
        <f t="shared" si="7"/>
        <v>1.4452026588540542E-2</v>
      </c>
      <c r="G285">
        <f t="shared" si="7"/>
        <v>-1.4019183228722259E-2</v>
      </c>
      <c r="H285">
        <f t="shared" si="7"/>
        <v>-1.9878534854932028E-2</v>
      </c>
      <c r="I285">
        <f t="shared" si="6"/>
        <v>-1.4620791383705065E-3</v>
      </c>
    </row>
    <row r="286" spans="1:9" ht="15.75" thickBot="1" x14ac:dyDescent="0.3">
      <c r="A286">
        <v>285</v>
      </c>
      <c r="B286" s="27">
        <v>312.89999999999998</v>
      </c>
      <c r="C286" s="27">
        <v>894.4</v>
      </c>
      <c r="D286">
        <v>111.96</v>
      </c>
      <c r="E286" s="28">
        <v>20.326000000000001</v>
      </c>
      <c r="F286">
        <f t="shared" si="7"/>
        <v>-2.431058950061624E-2</v>
      </c>
      <c r="G286">
        <f t="shared" si="7"/>
        <v>1.0113582102794162E-2</v>
      </c>
      <c r="H286">
        <f t="shared" si="7"/>
        <v>7.9810314682241239E-3</v>
      </c>
      <c r="I286">
        <f t="shared" si="6"/>
        <v>8.1012100838250018E-3</v>
      </c>
    </row>
    <row r="287" spans="1:9" ht="15.75" thickBot="1" x14ac:dyDescent="0.3">
      <c r="A287">
        <v>286</v>
      </c>
      <c r="B287" s="27">
        <v>334</v>
      </c>
      <c r="C287" s="27">
        <v>901.8</v>
      </c>
      <c r="D287">
        <v>113.59</v>
      </c>
      <c r="E287" s="28">
        <v>20.222000000000001</v>
      </c>
      <c r="F287">
        <f t="shared" si="7"/>
        <v>6.5257342301864085E-2</v>
      </c>
      <c r="G287">
        <f t="shared" si="7"/>
        <v>8.2396635861490229E-3</v>
      </c>
      <c r="H287">
        <f t="shared" si="7"/>
        <v>1.4453809596077616E-2</v>
      </c>
      <c r="I287">
        <f t="shared" si="6"/>
        <v>-5.1297340463673105E-3</v>
      </c>
    </row>
    <row r="288" spans="1:9" ht="15.75" thickBot="1" x14ac:dyDescent="0.3">
      <c r="A288">
        <v>287</v>
      </c>
      <c r="B288" s="27">
        <v>326.89999999999998</v>
      </c>
      <c r="C288" s="27">
        <v>927.4</v>
      </c>
      <c r="D288">
        <v>113.37</v>
      </c>
      <c r="E288" s="28">
        <v>19.98</v>
      </c>
      <c r="F288">
        <f t="shared" si="7"/>
        <v>-2.1486679246535547E-2</v>
      </c>
      <c r="G288">
        <f t="shared" si="7"/>
        <v>2.7992205970376587E-2</v>
      </c>
      <c r="H288">
        <f t="shared" si="7"/>
        <v>-1.938668213822919E-3</v>
      </c>
      <c r="I288">
        <f t="shared" si="6"/>
        <v>-1.2039347448799869E-2</v>
      </c>
    </row>
    <row r="289" spans="1:9" ht="15.75" thickBot="1" x14ac:dyDescent="0.3">
      <c r="A289">
        <v>288</v>
      </c>
      <c r="B289" s="27">
        <v>353.7</v>
      </c>
      <c r="C289" s="27">
        <v>934.3</v>
      </c>
      <c r="D289">
        <v>111.12</v>
      </c>
      <c r="E289" s="28">
        <v>19.7075</v>
      </c>
      <c r="F289">
        <f t="shared" si="7"/>
        <v>7.879478248126999E-2</v>
      </c>
      <c r="G289">
        <f t="shared" si="7"/>
        <v>7.4126138415494154E-3</v>
      </c>
      <c r="H289">
        <f t="shared" si="7"/>
        <v>-2.0046107583419001E-2</v>
      </c>
      <c r="I289">
        <f t="shared" si="6"/>
        <v>-1.3732499268481253E-2</v>
      </c>
    </row>
    <row r="290" spans="1:9" ht="15.75" thickBot="1" x14ac:dyDescent="0.3">
      <c r="A290">
        <v>289</v>
      </c>
      <c r="B290" s="27">
        <v>359</v>
      </c>
      <c r="C290" s="27">
        <v>911.1</v>
      </c>
      <c r="D290">
        <v>108.09</v>
      </c>
      <c r="E290" s="28">
        <v>19.756999999999998</v>
      </c>
      <c r="F290">
        <f t="shared" si="7"/>
        <v>1.4873292276844016E-2</v>
      </c>
      <c r="G290">
        <f t="shared" si="7"/>
        <v>-2.5144925079097092E-2</v>
      </c>
      <c r="H290">
        <f t="shared" si="7"/>
        <v>-2.7646485017976834E-2</v>
      </c>
      <c r="I290">
        <f t="shared" si="6"/>
        <v>2.5085849793415739E-3</v>
      </c>
    </row>
    <row r="291" spans="1:9" ht="15.75" thickBot="1" x14ac:dyDescent="0.3">
      <c r="A291">
        <v>290</v>
      </c>
      <c r="B291" s="27">
        <v>347</v>
      </c>
      <c r="C291" s="27">
        <v>905.9</v>
      </c>
      <c r="D291">
        <v>106.89</v>
      </c>
      <c r="E291" s="28">
        <v>19.872999999999998</v>
      </c>
      <c r="F291">
        <f t="shared" si="7"/>
        <v>-3.3997608541419734E-2</v>
      </c>
      <c r="G291">
        <f t="shared" si="7"/>
        <v>-5.7237360445707491E-3</v>
      </c>
      <c r="H291">
        <f t="shared" si="7"/>
        <v>-1.1163945142257216E-2</v>
      </c>
      <c r="I291">
        <f t="shared" si="6"/>
        <v>5.8541676148793735E-3</v>
      </c>
    </row>
    <row r="292" spans="1:9" ht="15.75" thickBot="1" x14ac:dyDescent="0.3">
      <c r="A292">
        <v>291</v>
      </c>
      <c r="B292" s="27">
        <v>346</v>
      </c>
      <c r="C292" s="27">
        <v>905.1</v>
      </c>
      <c r="D292">
        <v>107.54</v>
      </c>
      <c r="E292" s="28">
        <v>19.927500000000002</v>
      </c>
      <c r="F292">
        <f t="shared" si="7"/>
        <v>-2.8860048891349867E-3</v>
      </c>
      <c r="G292">
        <f t="shared" si="7"/>
        <v>-8.8348984211696427E-4</v>
      </c>
      <c r="H292">
        <f t="shared" si="7"/>
        <v>6.0626030956776123E-3</v>
      </c>
      <c r="I292">
        <f t="shared" si="6"/>
        <v>2.7386607737938809E-3</v>
      </c>
    </row>
    <row r="293" spans="1:9" ht="15.75" thickBot="1" x14ac:dyDescent="0.3">
      <c r="A293">
        <v>292</v>
      </c>
      <c r="B293" s="27">
        <v>348.2</v>
      </c>
      <c r="C293" s="27">
        <v>898.6</v>
      </c>
      <c r="D293">
        <v>109.28</v>
      </c>
      <c r="E293" s="28">
        <v>19.7745</v>
      </c>
      <c r="F293">
        <f t="shared" si="7"/>
        <v>6.33825227636427E-3</v>
      </c>
      <c r="G293">
        <f t="shared" si="7"/>
        <v>-7.2074381970654803E-3</v>
      </c>
      <c r="H293">
        <f t="shared" si="7"/>
        <v>1.6050524440947848E-2</v>
      </c>
      <c r="I293">
        <f t="shared" si="6"/>
        <v>-7.7074584359440364E-3</v>
      </c>
    </row>
    <row r="294" spans="1:9" ht="15.75" thickBot="1" x14ac:dyDescent="0.3">
      <c r="A294">
        <v>293</v>
      </c>
      <c r="B294" s="27">
        <v>347.1</v>
      </c>
      <c r="C294" s="27">
        <v>891.6</v>
      </c>
      <c r="D294">
        <v>108.98</v>
      </c>
      <c r="E294" s="28">
        <v>19.689</v>
      </c>
      <c r="F294">
        <f t="shared" si="7"/>
        <v>-3.1641044663479412E-3</v>
      </c>
      <c r="G294">
        <f t="shared" si="7"/>
        <v>-7.8203951243457446E-3</v>
      </c>
      <c r="H294">
        <f t="shared" si="7"/>
        <v>-2.7490166675276022E-3</v>
      </c>
      <c r="I294">
        <f t="shared" si="6"/>
        <v>-4.3331247243018137E-3</v>
      </c>
    </row>
    <row r="295" spans="1:9" ht="15.75" thickBot="1" x14ac:dyDescent="0.3">
      <c r="A295">
        <v>294</v>
      </c>
      <c r="B295" s="27">
        <v>337</v>
      </c>
      <c r="C295" s="27">
        <v>879.8</v>
      </c>
      <c r="D295">
        <v>108</v>
      </c>
      <c r="E295" s="28">
        <v>19.634500000000003</v>
      </c>
      <c r="F295">
        <f t="shared" si="7"/>
        <v>-2.9529992515378922E-2</v>
      </c>
      <c r="G295">
        <f t="shared" si="7"/>
        <v>-1.3322992597094465E-2</v>
      </c>
      <c r="H295">
        <f t="shared" si="7"/>
        <v>-9.033152030732643E-3</v>
      </c>
      <c r="I295">
        <f t="shared" si="6"/>
        <v>-2.7718811853011528E-3</v>
      </c>
    </row>
    <row r="296" spans="1:9" ht="15.75" thickBot="1" x14ac:dyDescent="0.3">
      <c r="A296">
        <v>295</v>
      </c>
      <c r="B296" s="27">
        <v>330.3</v>
      </c>
      <c r="C296" s="27">
        <v>867.9</v>
      </c>
      <c r="D296">
        <v>107.8</v>
      </c>
      <c r="E296" s="28">
        <v>19.520499999999998</v>
      </c>
      <c r="F296">
        <f t="shared" si="7"/>
        <v>-2.0081597955617741E-2</v>
      </c>
      <c r="G296">
        <f t="shared" si="7"/>
        <v>-1.3618108264420274E-2</v>
      </c>
      <c r="H296">
        <f t="shared" si="7"/>
        <v>-1.8535686493229438E-3</v>
      </c>
      <c r="I296">
        <f t="shared" si="6"/>
        <v>-5.8230275634017165E-3</v>
      </c>
    </row>
    <row r="297" spans="1:9" ht="15.75" thickBot="1" x14ac:dyDescent="0.3">
      <c r="A297">
        <v>296</v>
      </c>
      <c r="B297" s="27">
        <v>315.8</v>
      </c>
      <c r="C297" s="27">
        <v>852.8</v>
      </c>
      <c r="D297">
        <v>104.55</v>
      </c>
      <c r="E297" s="28">
        <v>19.547000000000001</v>
      </c>
      <c r="F297">
        <f t="shared" si="7"/>
        <v>-4.4892230575202197E-2</v>
      </c>
      <c r="G297">
        <f t="shared" si="7"/>
        <v>-1.7551447238619039E-2</v>
      </c>
      <c r="H297">
        <f t="shared" si="7"/>
        <v>-3.0612232600254197E-2</v>
      </c>
      <c r="I297">
        <f t="shared" si="6"/>
        <v>1.3566265598924229E-3</v>
      </c>
    </row>
    <row r="298" spans="1:9" ht="15.75" thickBot="1" x14ac:dyDescent="0.3">
      <c r="A298">
        <v>297</v>
      </c>
      <c r="B298" s="27">
        <v>303.8</v>
      </c>
      <c r="C298" s="27">
        <v>856.7</v>
      </c>
      <c r="D298">
        <v>104</v>
      </c>
      <c r="E298" s="28">
        <v>19.442</v>
      </c>
      <c r="F298">
        <f t="shared" si="7"/>
        <v>-3.873951165986924E-2</v>
      </c>
      <c r="G298">
        <f t="shared" si="7"/>
        <v>4.562745558418237E-3</v>
      </c>
      <c r="H298">
        <f t="shared" si="7"/>
        <v>-5.2745267332699073E-3</v>
      </c>
      <c r="I298">
        <f t="shared" si="6"/>
        <v>-5.3861475720076392E-3</v>
      </c>
    </row>
    <row r="299" spans="1:9" ht="15.75" thickBot="1" x14ac:dyDescent="0.3">
      <c r="A299">
        <v>298</v>
      </c>
      <c r="B299" s="27">
        <v>318.7</v>
      </c>
      <c r="C299" s="27">
        <v>857.1</v>
      </c>
      <c r="D299">
        <v>104.52</v>
      </c>
      <c r="E299" s="28">
        <v>19.551499999999997</v>
      </c>
      <c r="F299">
        <f t="shared" si="7"/>
        <v>4.7880631261618095E-2</v>
      </c>
      <c r="G299">
        <f t="shared" si="7"/>
        <v>4.6679893483877365E-4</v>
      </c>
      <c r="H299">
        <f t="shared" si="7"/>
        <v>4.9875415110389679E-3</v>
      </c>
      <c r="I299">
        <f t="shared" si="6"/>
        <v>5.6163354318930873E-3</v>
      </c>
    </row>
    <row r="300" spans="1:9" ht="15.75" thickBot="1" x14ac:dyDescent="0.3">
      <c r="A300">
        <v>299</v>
      </c>
      <c r="B300" s="27">
        <v>303</v>
      </c>
      <c r="C300" s="27">
        <v>853.8</v>
      </c>
      <c r="D300">
        <v>105.72</v>
      </c>
      <c r="E300" s="28">
        <v>19.780999999999999</v>
      </c>
      <c r="F300">
        <f t="shared" si="7"/>
        <v>-5.0517415913921525E-2</v>
      </c>
      <c r="G300">
        <f t="shared" si="7"/>
        <v>-3.8576235809755065E-3</v>
      </c>
      <c r="H300">
        <f t="shared" si="7"/>
        <v>1.1415649083676711E-2</v>
      </c>
      <c r="I300">
        <f t="shared" si="6"/>
        <v>1.1669871203168368E-2</v>
      </c>
    </row>
    <row r="301" spans="1:9" ht="15.75" thickBot="1" x14ac:dyDescent="0.3">
      <c r="A301">
        <v>300</v>
      </c>
      <c r="B301" s="27">
        <v>293.60000000000002</v>
      </c>
      <c r="C301" s="27">
        <v>862.2</v>
      </c>
      <c r="D301">
        <v>109.25</v>
      </c>
      <c r="E301" s="28">
        <v>19.698999999999998</v>
      </c>
      <c r="F301">
        <f t="shared" si="7"/>
        <v>-3.1514508769008576E-2</v>
      </c>
      <c r="G301">
        <f t="shared" si="7"/>
        <v>9.7902879891727575E-3</v>
      </c>
      <c r="H301">
        <f t="shared" si="7"/>
        <v>3.2844744239611118E-2</v>
      </c>
      <c r="I301">
        <f t="shared" si="6"/>
        <v>-4.1540079997203789E-3</v>
      </c>
    </row>
    <row r="302" spans="1:9" ht="15.75" thickBot="1" x14ac:dyDescent="0.3">
      <c r="A302">
        <v>301</v>
      </c>
      <c r="B302" s="27">
        <v>308.2</v>
      </c>
      <c r="C302" s="27">
        <v>860.1</v>
      </c>
      <c r="D302">
        <v>107.82</v>
      </c>
      <c r="E302" s="28">
        <v>19.490000000000002</v>
      </c>
      <c r="F302">
        <f t="shared" si="7"/>
        <v>4.8530626145654843E-2</v>
      </c>
      <c r="G302">
        <f t="shared" si="7"/>
        <v>-2.4386007556004181E-3</v>
      </c>
      <c r="H302">
        <f t="shared" si="7"/>
        <v>-1.3175663952176897E-2</v>
      </c>
      <c r="I302">
        <f t="shared" si="6"/>
        <v>-1.0666359514748839E-2</v>
      </c>
    </row>
    <row r="303" spans="1:9" ht="15.75" thickBot="1" x14ac:dyDescent="0.3">
      <c r="A303">
        <v>302</v>
      </c>
      <c r="B303" s="27">
        <v>310.8</v>
      </c>
      <c r="C303" s="27">
        <v>873.3</v>
      </c>
      <c r="D303">
        <v>107.91</v>
      </c>
      <c r="E303" s="28">
        <v>19.002000000000002</v>
      </c>
      <c r="F303">
        <f t="shared" si="7"/>
        <v>8.4006956074771395E-3</v>
      </c>
      <c r="G303">
        <f t="shared" si="7"/>
        <v>1.5230477862253396E-2</v>
      </c>
      <c r="H303">
        <f t="shared" si="7"/>
        <v>8.343763521195829E-4</v>
      </c>
      <c r="I303">
        <f t="shared" si="6"/>
        <v>-2.5357276734911633E-2</v>
      </c>
    </row>
    <row r="304" spans="1:9" ht="15.75" thickBot="1" x14ac:dyDescent="0.3">
      <c r="A304">
        <v>303</v>
      </c>
      <c r="B304" s="27">
        <v>326</v>
      </c>
      <c r="C304" s="27">
        <v>876.3</v>
      </c>
      <c r="D304">
        <v>108.23</v>
      </c>
      <c r="E304" s="28">
        <v>19.113500000000002</v>
      </c>
      <c r="F304">
        <f t="shared" si="7"/>
        <v>4.7747762873215242E-2</v>
      </c>
      <c r="G304">
        <f t="shared" si="7"/>
        <v>3.4293586421178259E-3</v>
      </c>
      <c r="H304">
        <f t="shared" si="7"/>
        <v>2.9610459314127666E-3</v>
      </c>
      <c r="I304">
        <f t="shared" si="6"/>
        <v>5.8506548808268154E-3</v>
      </c>
    </row>
    <row r="305" spans="1:9" ht="15.75" thickBot="1" x14ac:dyDescent="0.3">
      <c r="A305">
        <v>304</v>
      </c>
      <c r="B305" s="27">
        <v>344.2</v>
      </c>
      <c r="C305" s="27">
        <v>880</v>
      </c>
      <c r="D305">
        <v>110.07</v>
      </c>
      <c r="E305" s="28">
        <v>18.812999999999999</v>
      </c>
      <c r="F305">
        <f t="shared" si="7"/>
        <v>5.4325502410731308E-2</v>
      </c>
      <c r="G305">
        <f t="shared" si="7"/>
        <v>4.2134094104472573E-3</v>
      </c>
      <c r="H305">
        <f t="shared" si="7"/>
        <v>1.685793472824523E-2</v>
      </c>
      <c r="I305">
        <f t="shared" si="6"/>
        <v>-1.5846771436391377E-2</v>
      </c>
    </row>
    <row r="306" spans="1:9" ht="15.75" thickBot="1" x14ac:dyDescent="0.3">
      <c r="A306">
        <v>305</v>
      </c>
      <c r="B306" s="27">
        <v>349.8</v>
      </c>
      <c r="C306" s="27">
        <v>889.9</v>
      </c>
      <c r="D306">
        <v>110.16</v>
      </c>
      <c r="E306" s="28">
        <v>18.836500000000001</v>
      </c>
      <c r="F306">
        <f t="shared" si="7"/>
        <v>1.6138678807062795E-2</v>
      </c>
      <c r="G306">
        <f t="shared" si="7"/>
        <v>1.1187189390564376E-2</v>
      </c>
      <c r="H306">
        <f t="shared" si="7"/>
        <v>8.1732738509901134E-4</v>
      </c>
      <c r="I306">
        <f t="shared" si="6"/>
        <v>1.2483567139993689E-3</v>
      </c>
    </row>
    <row r="307" spans="1:9" ht="15.75" thickBot="1" x14ac:dyDescent="0.3">
      <c r="A307">
        <v>306</v>
      </c>
      <c r="B307" s="27">
        <v>341.1</v>
      </c>
      <c r="C307" s="27">
        <v>901.1</v>
      </c>
      <c r="D307">
        <v>110.18</v>
      </c>
      <c r="E307" s="28">
        <v>18.771999999999998</v>
      </c>
      <c r="F307">
        <f t="shared" si="7"/>
        <v>-2.5185873159901579E-2</v>
      </c>
      <c r="G307">
        <f t="shared" si="7"/>
        <v>1.2507142378175117E-2</v>
      </c>
      <c r="H307">
        <f t="shared" si="7"/>
        <v>1.8153762417126427E-4</v>
      </c>
      <c r="I307">
        <f t="shared" si="6"/>
        <v>-3.4300790108215446E-3</v>
      </c>
    </row>
    <row r="308" spans="1:9" ht="15.75" thickBot="1" x14ac:dyDescent="0.3">
      <c r="A308">
        <v>307</v>
      </c>
      <c r="B308" s="27">
        <v>348.7</v>
      </c>
      <c r="C308" s="27">
        <v>888.2</v>
      </c>
      <c r="D308">
        <v>109.59</v>
      </c>
      <c r="E308" s="28">
        <v>18.762</v>
      </c>
      <c r="F308">
        <f t="shared" si="7"/>
        <v>2.2036264257005229E-2</v>
      </c>
      <c r="G308">
        <f t="shared" si="7"/>
        <v>-1.4419296382989706E-2</v>
      </c>
      <c r="H308">
        <f t="shared" si="7"/>
        <v>-5.3692625692697169E-3</v>
      </c>
      <c r="I308">
        <f t="shared" si="6"/>
        <v>-5.32850228411933E-4</v>
      </c>
    </row>
    <row r="309" spans="1:9" ht="15.75" thickBot="1" x14ac:dyDescent="0.3">
      <c r="A309">
        <v>308</v>
      </c>
      <c r="B309" s="27">
        <v>334.2</v>
      </c>
      <c r="C309" s="27">
        <v>873.7</v>
      </c>
      <c r="D309">
        <v>108.83</v>
      </c>
      <c r="E309" s="28">
        <v>18.727499999999999</v>
      </c>
      <c r="F309">
        <f t="shared" si="7"/>
        <v>-4.2472337520312174E-2</v>
      </c>
      <c r="G309">
        <f t="shared" si="7"/>
        <v>-1.6459875553952948E-2</v>
      </c>
      <c r="H309">
        <f t="shared" si="7"/>
        <v>-6.9590977673305967E-3</v>
      </c>
      <c r="I309">
        <f t="shared" si="6"/>
        <v>-1.8405158638584141E-3</v>
      </c>
    </row>
    <row r="310" spans="1:9" ht="15.75" thickBot="1" x14ac:dyDescent="0.3">
      <c r="A310">
        <v>309</v>
      </c>
      <c r="B310" s="27">
        <v>324.5</v>
      </c>
      <c r="C310" s="27">
        <v>878.9</v>
      </c>
      <c r="D310">
        <v>111.22</v>
      </c>
      <c r="E310" s="28">
        <v>18.814999999999998</v>
      </c>
      <c r="F310">
        <f t="shared" si="7"/>
        <v>-2.9454080017148662E-2</v>
      </c>
      <c r="G310">
        <f t="shared" si="7"/>
        <v>5.9340582665505038E-3</v>
      </c>
      <c r="H310">
        <f t="shared" si="7"/>
        <v>2.1723190051447537E-2</v>
      </c>
      <c r="I310">
        <f t="shared" si="6"/>
        <v>4.6613922054994893E-3</v>
      </c>
    </row>
    <row r="311" spans="1:9" ht="15.75" thickBot="1" x14ac:dyDescent="0.3">
      <c r="A311">
        <v>310</v>
      </c>
      <c r="B311" s="27">
        <v>331</v>
      </c>
      <c r="C311" s="27">
        <v>843.4</v>
      </c>
      <c r="D311">
        <v>111.25</v>
      </c>
      <c r="E311" s="28">
        <v>19.184000000000001</v>
      </c>
      <c r="F311">
        <f t="shared" si="7"/>
        <v>1.9832839232918242E-2</v>
      </c>
      <c r="G311">
        <f t="shared" si="7"/>
        <v>-4.1229784258140063E-2</v>
      </c>
      <c r="H311">
        <f t="shared" si="7"/>
        <v>2.6969928693173584E-4</v>
      </c>
      <c r="I311">
        <f t="shared" si="6"/>
        <v>1.9422174239758019E-2</v>
      </c>
    </row>
    <row r="312" spans="1:9" ht="15.75" thickBot="1" x14ac:dyDescent="0.3">
      <c r="A312">
        <v>311</v>
      </c>
      <c r="B312" s="27">
        <v>307.2</v>
      </c>
      <c r="C312" s="27">
        <v>859.3</v>
      </c>
      <c r="D312">
        <v>109.38</v>
      </c>
      <c r="E312" s="28">
        <v>19.329999999999998</v>
      </c>
      <c r="F312">
        <f t="shared" si="7"/>
        <v>-7.4619374103545799E-2</v>
      </c>
      <c r="G312">
        <f t="shared" si="7"/>
        <v>1.8676763006717927E-2</v>
      </c>
      <c r="H312">
        <f t="shared" si="7"/>
        <v>-1.6951863127723E-2</v>
      </c>
      <c r="I312">
        <f t="shared" si="6"/>
        <v>7.5816949350808712E-3</v>
      </c>
    </row>
    <row r="313" spans="1:9" ht="15.75" thickBot="1" x14ac:dyDescent="0.3">
      <c r="A313">
        <v>312</v>
      </c>
      <c r="B313" s="27">
        <v>313.5</v>
      </c>
      <c r="C313" s="27">
        <v>843</v>
      </c>
      <c r="D313">
        <v>106.08</v>
      </c>
      <c r="E313" s="28">
        <v>19.692</v>
      </c>
      <c r="F313">
        <f t="shared" si="7"/>
        <v>2.0300358799458285E-2</v>
      </c>
      <c r="G313">
        <f t="shared" si="7"/>
        <v>-1.9151146317321878E-2</v>
      </c>
      <c r="H313">
        <f t="shared" si="7"/>
        <v>-3.0634531481074267E-2</v>
      </c>
      <c r="I313">
        <f t="shared" si="6"/>
        <v>1.8554168675714786E-2</v>
      </c>
    </row>
    <row r="314" spans="1:9" ht="15.75" thickBot="1" x14ac:dyDescent="0.3">
      <c r="A314">
        <v>313</v>
      </c>
      <c r="B314" s="27">
        <v>284.89999999999998</v>
      </c>
      <c r="C314" s="27">
        <v>845.2</v>
      </c>
      <c r="D314">
        <v>106.83</v>
      </c>
      <c r="E314" s="28">
        <v>19.273499999999999</v>
      </c>
      <c r="F314">
        <f t="shared" si="7"/>
        <v>-9.5661118569112844E-2</v>
      </c>
      <c r="G314">
        <f t="shared" si="7"/>
        <v>2.6063277400461471E-3</v>
      </c>
      <c r="H314">
        <f t="shared" si="7"/>
        <v>7.0452595202436493E-3</v>
      </c>
      <c r="I314">
        <f t="shared" si="6"/>
        <v>-2.1481366486446243E-2</v>
      </c>
    </row>
    <row r="315" spans="1:9" ht="15.75" thickBot="1" x14ac:dyDescent="0.3">
      <c r="A315">
        <v>314</v>
      </c>
      <c r="B315" s="27">
        <v>283.89999999999998</v>
      </c>
      <c r="C315" s="27">
        <v>846.3</v>
      </c>
      <c r="D315">
        <v>107.77</v>
      </c>
      <c r="E315" s="28">
        <v>18.856000000000002</v>
      </c>
      <c r="F315">
        <f t="shared" si="7"/>
        <v>-3.5161780249371192E-3</v>
      </c>
      <c r="G315">
        <f t="shared" si="7"/>
        <v>1.3006209341585864E-3</v>
      </c>
      <c r="H315">
        <f t="shared" si="7"/>
        <v>8.7605406509442454E-3</v>
      </c>
      <c r="I315">
        <f t="shared" si="6"/>
        <v>-2.1899929775677809E-2</v>
      </c>
    </row>
    <row r="316" spans="1:9" ht="15.75" thickBot="1" x14ac:dyDescent="0.3">
      <c r="A316">
        <v>315</v>
      </c>
      <c r="B316" s="27">
        <v>289</v>
      </c>
      <c r="C316" s="27">
        <v>855.4</v>
      </c>
      <c r="D316">
        <v>105.98</v>
      </c>
      <c r="E316" s="28">
        <v>18.939499999999999</v>
      </c>
      <c r="F316">
        <f t="shared" si="7"/>
        <v>1.7804624633506686E-2</v>
      </c>
      <c r="G316">
        <f t="shared" si="7"/>
        <v>1.069528911674795E-2</v>
      </c>
      <c r="H316">
        <f t="shared" si="7"/>
        <v>-1.6748929544124217E-2</v>
      </c>
      <c r="I316">
        <f t="shared" si="6"/>
        <v>4.4185226204111307E-3</v>
      </c>
    </row>
    <row r="317" spans="1:9" ht="15.75" thickBot="1" x14ac:dyDescent="0.3">
      <c r="A317">
        <v>316</v>
      </c>
      <c r="B317" s="27">
        <v>307</v>
      </c>
      <c r="C317" s="27">
        <v>870.7</v>
      </c>
      <c r="D317">
        <v>107.82</v>
      </c>
      <c r="E317" s="28">
        <v>18.841000000000001</v>
      </c>
      <c r="F317">
        <f t="shared" si="7"/>
        <v>6.0421059474765053E-2</v>
      </c>
      <c r="G317">
        <f t="shared" si="7"/>
        <v>1.7728290041761824E-2</v>
      </c>
      <c r="H317">
        <f t="shared" si="7"/>
        <v>1.7212772958906528E-2</v>
      </c>
      <c r="I317">
        <f t="shared" si="6"/>
        <v>-5.2143419583776142E-3</v>
      </c>
    </row>
    <row r="318" spans="1:9" ht="15.75" thickBot="1" x14ac:dyDescent="0.3">
      <c r="A318">
        <v>317</v>
      </c>
      <c r="B318" s="27">
        <v>333.1</v>
      </c>
      <c r="C318" s="27">
        <v>886.4</v>
      </c>
      <c r="D318">
        <v>111.91</v>
      </c>
      <c r="E318" s="28">
        <v>19.071999999999999</v>
      </c>
      <c r="F318">
        <f t="shared" si="7"/>
        <v>8.1594997612436979E-2</v>
      </c>
      <c r="G318">
        <f t="shared" si="7"/>
        <v>1.7870830158449376E-2</v>
      </c>
      <c r="H318">
        <f t="shared" si="7"/>
        <v>3.7231806806413172E-2</v>
      </c>
      <c r="I318">
        <f t="shared" si="6"/>
        <v>1.2185944587075549E-2</v>
      </c>
    </row>
    <row r="319" spans="1:9" ht="15.75" thickBot="1" x14ac:dyDescent="0.3">
      <c r="A319">
        <v>318</v>
      </c>
      <c r="B319" s="27">
        <v>348.5</v>
      </c>
      <c r="C319" s="27">
        <v>892</v>
      </c>
      <c r="D319">
        <v>111.9</v>
      </c>
      <c r="E319" s="28">
        <v>19.016999999999999</v>
      </c>
      <c r="F319">
        <f t="shared" si="7"/>
        <v>4.5195485000944571E-2</v>
      </c>
      <c r="G319">
        <f t="shared" si="7"/>
        <v>6.2978165869901036E-3</v>
      </c>
      <c r="H319">
        <f t="shared" si="7"/>
        <v>-8.9361512056162378E-5</v>
      </c>
      <c r="I319">
        <f t="shared" si="6"/>
        <v>-2.887974912800192E-3</v>
      </c>
    </row>
    <row r="320" spans="1:9" ht="15.75" thickBot="1" x14ac:dyDescent="0.3">
      <c r="A320">
        <v>319</v>
      </c>
      <c r="B320" s="27">
        <v>361</v>
      </c>
      <c r="C320" s="27">
        <v>907.3</v>
      </c>
      <c r="D320">
        <v>112.57</v>
      </c>
      <c r="E320" s="28">
        <v>18.936</v>
      </c>
      <c r="F320">
        <f t="shared" si="7"/>
        <v>3.5239728132302361E-2</v>
      </c>
      <c r="G320">
        <f t="shared" si="7"/>
        <v>1.7007023595573802E-2</v>
      </c>
      <c r="H320">
        <f t="shared" si="7"/>
        <v>5.9696350488330791E-3</v>
      </c>
      <c r="I320">
        <f t="shared" si="6"/>
        <v>-4.2684437584562E-3</v>
      </c>
    </row>
    <row r="321" spans="1:9" ht="15.75" thickBot="1" x14ac:dyDescent="0.3">
      <c r="A321">
        <v>320</v>
      </c>
      <c r="B321" s="27">
        <v>378</v>
      </c>
      <c r="C321" s="27">
        <v>910</v>
      </c>
      <c r="D321">
        <v>114.43</v>
      </c>
      <c r="E321" s="28">
        <v>18.650500000000001</v>
      </c>
      <c r="F321">
        <f t="shared" si="7"/>
        <v>4.6016237286706764E-2</v>
      </c>
      <c r="G321">
        <f t="shared" si="7"/>
        <v>2.9714433353125024E-3</v>
      </c>
      <c r="H321">
        <f t="shared" si="7"/>
        <v>1.6388031962910832E-2</v>
      </c>
      <c r="I321">
        <f t="shared" si="6"/>
        <v>-1.5191916829755925E-2</v>
      </c>
    </row>
    <row r="322" spans="1:9" ht="15.75" thickBot="1" x14ac:dyDescent="0.3">
      <c r="A322">
        <v>321</v>
      </c>
      <c r="B322" s="27">
        <v>374.1</v>
      </c>
      <c r="C322" s="27">
        <v>902.2</v>
      </c>
      <c r="D322">
        <v>113.32</v>
      </c>
      <c r="E322" s="28">
        <v>18.905999999999999</v>
      </c>
      <c r="F322">
        <f t="shared" si="7"/>
        <v>-1.0371054265487194E-2</v>
      </c>
      <c r="G322">
        <f t="shared" si="7"/>
        <v>-8.6083745366001638E-3</v>
      </c>
      <c r="H322">
        <f t="shared" si="7"/>
        <v>-9.7476073673076671E-3</v>
      </c>
      <c r="I322">
        <f t="shared" si="6"/>
        <v>1.3606376621265742E-2</v>
      </c>
    </row>
    <row r="323" spans="1:9" ht="15.75" thickBot="1" x14ac:dyDescent="0.3">
      <c r="A323">
        <v>322</v>
      </c>
      <c r="B323" s="27">
        <v>370</v>
      </c>
      <c r="C323" s="27">
        <v>904.2</v>
      </c>
      <c r="D323">
        <v>115.29</v>
      </c>
      <c r="E323" s="28">
        <v>18.8125</v>
      </c>
      <c r="F323">
        <f t="shared" si="7"/>
        <v>-1.1020135715830401E-2</v>
      </c>
      <c r="G323">
        <f t="shared" si="7"/>
        <v>2.2143498862092102E-3</v>
      </c>
      <c r="H323">
        <f t="shared" si="7"/>
        <v>1.7235018282546626E-2</v>
      </c>
      <c r="I323">
        <f t="shared" si="7"/>
        <v>-4.9577894940980522E-3</v>
      </c>
    </row>
    <row r="324" spans="1:9" ht="15.75" thickBot="1" x14ac:dyDescent="0.3">
      <c r="A324">
        <v>323</v>
      </c>
      <c r="B324" s="27">
        <v>373</v>
      </c>
      <c r="C324" s="27">
        <v>909.1</v>
      </c>
      <c r="D324">
        <v>115.61</v>
      </c>
      <c r="E324" s="28">
        <v>18.218</v>
      </c>
      <c r="F324">
        <f t="shared" ref="F324:I387" si="8">LN(B324/B323)</f>
        <v>8.0754140055453311E-3</v>
      </c>
      <c r="G324">
        <f t="shared" si="8"/>
        <v>5.4045242673077479E-3</v>
      </c>
      <c r="H324">
        <f t="shared" si="8"/>
        <v>2.7717644423679217E-3</v>
      </c>
      <c r="I324">
        <f t="shared" si="8"/>
        <v>-3.211142618647643E-2</v>
      </c>
    </row>
    <row r="325" spans="1:9" ht="15.75" thickBot="1" x14ac:dyDescent="0.3">
      <c r="A325">
        <v>324</v>
      </c>
      <c r="B325" s="27">
        <v>380</v>
      </c>
      <c r="C325" s="27">
        <v>901.6</v>
      </c>
      <c r="D325">
        <v>114.75</v>
      </c>
      <c r="E325" s="28">
        <v>18.234999999999999</v>
      </c>
      <c r="F325">
        <f t="shared" si="8"/>
        <v>1.8592833076615925E-2</v>
      </c>
      <c r="G325">
        <f t="shared" si="8"/>
        <v>-8.2841364022460326E-3</v>
      </c>
      <c r="H325">
        <f t="shared" si="8"/>
        <v>-7.4666087465758042E-3</v>
      </c>
      <c r="I325">
        <f t="shared" si="8"/>
        <v>9.3270793802531808E-4</v>
      </c>
    </row>
    <row r="326" spans="1:9" ht="15.75" thickBot="1" x14ac:dyDescent="0.3">
      <c r="A326">
        <v>325</v>
      </c>
      <c r="B326" s="27">
        <v>368.5</v>
      </c>
      <c r="C326" s="27">
        <v>917.7</v>
      </c>
      <c r="D326">
        <v>112.22</v>
      </c>
      <c r="E326" s="28">
        <v>18.102499999999999</v>
      </c>
      <c r="F326">
        <f t="shared" si="8"/>
        <v>-3.07305410910402E-2</v>
      </c>
      <c r="G326">
        <f t="shared" si="8"/>
        <v>1.7699577099400857E-2</v>
      </c>
      <c r="H326">
        <f t="shared" si="8"/>
        <v>-2.2294618617828582E-2</v>
      </c>
      <c r="I326">
        <f t="shared" si="8"/>
        <v>-7.2927739798047701E-3</v>
      </c>
    </row>
    <row r="327" spans="1:9" ht="15.75" thickBot="1" x14ac:dyDescent="0.3">
      <c r="A327">
        <v>326</v>
      </c>
      <c r="B327" s="27">
        <v>376.9</v>
      </c>
      <c r="C327" s="27">
        <v>923</v>
      </c>
      <c r="D327">
        <v>110.76</v>
      </c>
      <c r="E327" s="28">
        <v>18.067499999999999</v>
      </c>
      <c r="F327">
        <f t="shared" si="8"/>
        <v>2.2539188643698308E-2</v>
      </c>
      <c r="G327">
        <f t="shared" si="8"/>
        <v>5.7586946778846911E-3</v>
      </c>
      <c r="H327">
        <f t="shared" si="8"/>
        <v>-1.3095532020064794E-2</v>
      </c>
      <c r="I327">
        <f t="shared" si="8"/>
        <v>-1.9353061058397108E-3</v>
      </c>
    </row>
    <row r="328" spans="1:9" ht="15.75" thickBot="1" x14ac:dyDescent="0.3">
      <c r="A328">
        <v>327</v>
      </c>
      <c r="B328" s="27">
        <v>376.7</v>
      </c>
      <c r="C328" s="27">
        <v>905.4</v>
      </c>
      <c r="D328">
        <v>110.82</v>
      </c>
      <c r="E328" s="28">
        <v>18.318000000000001</v>
      </c>
      <c r="F328">
        <f t="shared" si="8"/>
        <v>-5.3078557509430007E-4</v>
      </c>
      <c r="G328">
        <f t="shared" si="8"/>
        <v>-1.9252399500993934E-2</v>
      </c>
      <c r="H328">
        <f t="shared" si="8"/>
        <v>5.4156513644244267E-4</v>
      </c>
      <c r="I328">
        <f t="shared" si="8"/>
        <v>1.3769438805796765E-2</v>
      </c>
    </row>
    <row r="329" spans="1:9" ht="15.75" thickBot="1" x14ac:dyDescent="0.3">
      <c r="A329">
        <v>328</v>
      </c>
      <c r="B329" s="27">
        <v>376</v>
      </c>
      <c r="C329" s="27">
        <v>897.3</v>
      </c>
      <c r="D329">
        <v>106.97</v>
      </c>
      <c r="E329" s="28">
        <v>18.436</v>
      </c>
      <c r="F329">
        <f t="shared" si="8"/>
        <v>-1.8599713081008855E-3</v>
      </c>
      <c r="G329">
        <f t="shared" si="8"/>
        <v>-8.9865806978462453E-3</v>
      </c>
      <c r="H329">
        <f t="shared" si="8"/>
        <v>-3.535884212116408E-2</v>
      </c>
      <c r="I329">
        <f t="shared" si="8"/>
        <v>6.4210918774660532E-3</v>
      </c>
    </row>
    <row r="330" spans="1:9" ht="15.75" thickBot="1" x14ac:dyDescent="0.3">
      <c r="A330">
        <v>329</v>
      </c>
      <c r="B330" s="27">
        <v>375.9</v>
      </c>
      <c r="C330" s="27">
        <v>930.3</v>
      </c>
      <c r="D330">
        <v>108.43</v>
      </c>
      <c r="E330" s="28">
        <v>17.948</v>
      </c>
      <c r="F330">
        <f t="shared" si="8"/>
        <v>-2.6599281976226924E-4</v>
      </c>
      <c r="G330">
        <f t="shared" si="8"/>
        <v>3.6116860470501021E-2</v>
      </c>
      <c r="H330">
        <f t="shared" si="8"/>
        <v>1.3556382166051102E-2</v>
      </c>
      <c r="I330">
        <f t="shared" si="8"/>
        <v>-2.6826586744524955E-2</v>
      </c>
    </row>
    <row r="331" spans="1:9" ht="15.75" thickBot="1" x14ac:dyDescent="0.3">
      <c r="A331">
        <v>330</v>
      </c>
      <c r="B331" s="27">
        <v>394.9</v>
      </c>
      <c r="C331" s="27">
        <v>967.6</v>
      </c>
      <c r="D331">
        <v>112.45</v>
      </c>
      <c r="E331" s="28">
        <v>17.3855</v>
      </c>
      <c r="F331">
        <f t="shared" si="8"/>
        <v>4.9309417722471362E-2</v>
      </c>
      <c r="G331">
        <f t="shared" si="8"/>
        <v>3.9311663961359399E-2</v>
      </c>
      <c r="H331">
        <f t="shared" si="8"/>
        <v>3.640387492123414E-2</v>
      </c>
      <c r="I331">
        <f t="shared" si="8"/>
        <v>-3.1842162641830971E-2</v>
      </c>
    </row>
    <row r="332" spans="1:9" ht="15.75" thickBot="1" x14ac:dyDescent="0.3">
      <c r="A332">
        <v>331</v>
      </c>
      <c r="B332" s="27">
        <v>443.1</v>
      </c>
      <c r="C332" s="27">
        <v>952.6</v>
      </c>
      <c r="D332">
        <v>110.43</v>
      </c>
      <c r="E332" s="28">
        <v>17.995999999999999</v>
      </c>
      <c r="F332">
        <f t="shared" si="8"/>
        <v>0.1151629099128402</v>
      </c>
      <c r="G332">
        <f t="shared" si="8"/>
        <v>-1.5623690369112164E-2</v>
      </c>
      <c r="H332">
        <f t="shared" si="8"/>
        <v>-1.8126842346285157E-2</v>
      </c>
      <c r="I332">
        <f t="shared" si="8"/>
        <v>3.4512985507019783E-2</v>
      </c>
    </row>
    <row r="333" spans="1:9" ht="15.75" thickBot="1" x14ac:dyDescent="0.3">
      <c r="A333">
        <v>332</v>
      </c>
      <c r="B333" s="27">
        <v>415</v>
      </c>
      <c r="C333" s="27">
        <v>945</v>
      </c>
      <c r="D333">
        <v>112.11</v>
      </c>
      <c r="E333" s="28">
        <v>17.926000000000002</v>
      </c>
      <c r="F333">
        <f t="shared" si="8"/>
        <v>-6.5516957974745549E-2</v>
      </c>
      <c r="G333">
        <f t="shared" si="8"/>
        <v>-8.0101608730172909E-3</v>
      </c>
      <c r="H333">
        <f t="shared" si="8"/>
        <v>1.5098696106462689E-2</v>
      </c>
      <c r="I333">
        <f t="shared" si="8"/>
        <v>-3.8973380437557327E-3</v>
      </c>
    </row>
    <row r="334" spans="1:9" ht="15.75" thickBot="1" x14ac:dyDescent="0.3">
      <c r="A334">
        <v>333</v>
      </c>
      <c r="B334" s="27">
        <v>405.7</v>
      </c>
      <c r="C334" s="27">
        <v>940.3</v>
      </c>
      <c r="D334">
        <v>111.67</v>
      </c>
      <c r="E334" s="28">
        <v>17.853000000000002</v>
      </c>
      <c r="F334">
        <f t="shared" si="8"/>
        <v>-2.2664550018296731E-2</v>
      </c>
      <c r="G334">
        <f t="shared" si="8"/>
        <v>-4.9859542107116355E-3</v>
      </c>
      <c r="H334">
        <f t="shared" si="8"/>
        <v>-3.9324387078014788E-3</v>
      </c>
      <c r="I334">
        <f t="shared" si="8"/>
        <v>-4.0806116043453156E-3</v>
      </c>
    </row>
    <row r="335" spans="1:9" ht="15.75" thickBot="1" x14ac:dyDescent="0.3">
      <c r="A335">
        <v>334</v>
      </c>
      <c r="B335" s="27">
        <v>405</v>
      </c>
      <c r="C335" s="27">
        <v>931.3</v>
      </c>
      <c r="D335">
        <v>111.6</v>
      </c>
      <c r="E335" s="28">
        <v>17.974499999999999</v>
      </c>
      <c r="F335">
        <f t="shared" si="8"/>
        <v>-1.7269031058623531E-3</v>
      </c>
      <c r="G335">
        <f t="shared" si="8"/>
        <v>-9.6175137554190913E-3</v>
      </c>
      <c r="H335">
        <f t="shared" si="8"/>
        <v>-6.270435104902463E-4</v>
      </c>
      <c r="I335">
        <f t="shared" si="8"/>
        <v>6.7825254777190884E-3</v>
      </c>
    </row>
    <row r="336" spans="1:9" ht="15.75" thickBot="1" x14ac:dyDescent="0.3">
      <c r="A336">
        <v>335</v>
      </c>
      <c r="B336" s="27">
        <v>395</v>
      </c>
      <c r="C336" s="27">
        <v>915.9</v>
      </c>
      <c r="D336">
        <v>109</v>
      </c>
      <c r="E336" s="28">
        <v>18.18</v>
      </c>
      <c r="F336">
        <f t="shared" si="8"/>
        <v>-2.500130220541727E-2</v>
      </c>
      <c r="G336">
        <f t="shared" si="8"/>
        <v>-1.6674271118670276E-2</v>
      </c>
      <c r="H336">
        <f t="shared" si="8"/>
        <v>-2.3573167718066803E-2</v>
      </c>
      <c r="I336">
        <f t="shared" si="8"/>
        <v>1.1368001940788778E-2</v>
      </c>
    </row>
    <row r="337" spans="1:9" ht="15.75" thickBot="1" x14ac:dyDescent="0.3">
      <c r="A337">
        <v>336</v>
      </c>
      <c r="B337" s="27">
        <v>385</v>
      </c>
      <c r="C337" s="27">
        <v>926.5</v>
      </c>
      <c r="D337">
        <v>111.76</v>
      </c>
      <c r="E337" s="28">
        <v>18.0915</v>
      </c>
      <c r="F337">
        <f t="shared" si="8"/>
        <v>-2.564243061333767E-2</v>
      </c>
      <c r="G337">
        <f t="shared" si="8"/>
        <v>1.1506857316472621E-2</v>
      </c>
      <c r="H337">
        <f t="shared" si="8"/>
        <v>2.500583271956271E-2</v>
      </c>
      <c r="I337">
        <f t="shared" si="8"/>
        <v>-4.8798740400624856E-3</v>
      </c>
    </row>
    <row r="338" spans="1:9" ht="15.75" thickBot="1" x14ac:dyDescent="0.3">
      <c r="A338">
        <v>337</v>
      </c>
      <c r="B338" s="27">
        <v>396.8</v>
      </c>
      <c r="C338" s="27">
        <v>925.1</v>
      </c>
      <c r="D338">
        <v>112.08</v>
      </c>
      <c r="E338" s="28">
        <v>18.160499999999999</v>
      </c>
      <c r="F338">
        <f t="shared" si="8"/>
        <v>3.0189041122933448E-2</v>
      </c>
      <c r="G338">
        <f t="shared" si="8"/>
        <v>-1.512205948141583E-3</v>
      </c>
      <c r="H338">
        <f t="shared" si="8"/>
        <v>2.8591870800451606E-3</v>
      </c>
      <c r="I338">
        <f t="shared" si="8"/>
        <v>3.8066911244974194E-3</v>
      </c>
    </row>
    <row r="339" spans="1:9" ht="15.75" thickBot="1" x14ac:dyDescent="0.3">
      <c r="A339">
        <v>338</v>
      </c>
      <c r="B339" s="27">
        <v>390.5</v>
      </c>
      <c r="C339" s="27">
        <v>918</v>
      </c>
      <c r="D339">
        <v>112.92</v>
      </c>
      <c r="E339" s="28">
        <v>18.077500000000001</v>
      </c>
      <c r="F339">
        <f t="shared" si="8"/>
        <v>-1.6004406130977065E-2</v>
      </c>
      <c r="G339">
        <f t="shared" si="8"/>
        <v>-7.7044491567825214E-3</v>
      </c>
      <c r="H339">
        <f t="shared" si="8"/>
        <v>7.4667013565370699E-3</v>
      </c>
      <c r="I339">
        <f t="shared" si="8"/>
        <v>-4.5808347667976842E-3</v>
      </c>
    </row>
    <row r="340" spans="1:9" ht="15.75" thickBot="1" x14ac:dyDescent="0.3">
      <c r="A340">
        <v>339</v>
      </c>
      <c r="B340" s="27">
        <v>394.9</v>
      </c>
      <c r="C340" s="27">
        <v>935.9</v>
      </c>
      <c r="D340">
        <v>114.33</v>
      </c>
      <c r="E340" s="28">
        <v>17.802500000000002</v>
      </c>
      <c r="F340">
        <f t="shared" si="8"/>
        <v>1.1204599012863062E-2</v>
      </c>
      <c r="G340">
        <f t="shared" si="8"/>
        <v>1.9311242542720413E-2</v>
      </c>
      <c r="H340">
        <f t="shared" si="8"/>
        <v>1.2409400168589879E-2</v>
      </c>
      <c r="I340">
        <f t="shared" si="8"/>
        <v>-1.5329174192827063E-2</v>
      </c>
    </row>
    <row r="341" spans="1:9" ht="15.75" thickBot="1" x14ac:dyDescent="0.3">
      <c r="A341">
        <v>340</v>
      </c>
      <c r="B341" s="27">
        <v>414.9</v>
      </c>
      <c r="C341" s="27">
        <v>941.9</v>
      </c>
      <c r="D341">
        <v>112.45</v>
      </c>
      <c r="E341" s="28">
        <v>17.968</v>
      </c>
      <c r="F341">
        <f t="shared" si="8"/>
        <v>4.9404959046218409E-2</v>
      </c>
      <c r="G341">
        <f t="shared" si="8"/>
        <v>6.3904786655606385E-3</v>
      </c>
      <c r="H341">
        <f t="shared" si="8"/>
        <v>-1.6580325148553801E-2</v>
      </c>
      <c r="I341">
        <f t="shared" si="8"/>
        <v>9.2535011219444692E-3</v>
      </c>
    </row>
    <row r="342" spans="1:9" ht="15.75" thickBot="1" x14ac:dyDescent="0.3">
      <c r="A342">
        <v>341</v>
      </c>
      <c r="B342" s="27">
        <v>423.6</v>
      </c>
      <c r="C342" s="27">
        <v>947.8</v>
      </c>
      <c r="D342">
        <v>112.44</v>
      </c>
      <c r="E342" s="28">
        <v>17.876000000000001</v>
      </c>
      <c r="F342">
        <f t="shared" si="8"/>
        <v>2.0752086388429319E-2</v>
      </c>
      <c r="G342">
        <f t="shared" si="8"/>
        <v>6.244397704716409E-3</v>
      </c>
      <c r="H342">
        <f t="shared" si="8"/>
        <v>-8.8932366993589416E-5</v>
      </c>
      <c r="I342">
        <f t="shared" si="8"/>
        <v>-5.1333669248822475E-3</v>
      </c>
    </row>
    <row r="343" spans="1:9" ht="15.75" thickBot="1" x14ac:dyDescent="0.3">
      <c r="A343">
        <v>342</v>
      </c>
      <c r="B343" s="27">
        <v>452.9</v>
      </c>
      <c r="C343" s="27">
        <v>924.3</v>
      </c>
      <c r="D343">
        <v>109.22</v>
      </c>
      <c r="E343" s="28">
        <v>18.183999999999997</v>
      </c>
      <c r="F343">
        <f t="shared" si="8"/>
        <v>6.6881736834916591E-2</v>
      </c>
      <c r="G343">
        <f t="shared" si="8"/>
        <v>-2.5106815262756016E-2</v>
      </c>
      <c r="H343">
        <f t="shared" si="8"/>
        <v>-2.9055549314323529E-2</v>
      </c>
      <c r="I343">
        <f t="shared" si="8"/>
        <v>1.7083055479036765E-2</v>
      </c>
    </row>
    <row r="344" spans="1:9" ht="15.75" thickBot="1" x14ac:dyDescent="0.3">
      <c r="A344">
        <v>343</v>
      </c>
      <c r="B344" s="27">
        <v>441.5</v>
      </c>
      <c r="C344" s="27">
        <v>932.9</v>
      </c>
      <c r="D344">
        <v>109.49</v>
      </c>
      <c r="E344" s="28">
        <v>18.082000000000001</v>
      </c>
      <c r="F344">
        <f t="shared" si="8"/>
        <v>-2.5493330518153407E-2</v>
      </c>
      <c r="G344">
        <f t="shared" si="8"/>
        <v>9.2613196961834603E-3</v>
      </c>
      <c r="H344">
        <f t="shared" si="8"/>
        <v>2.4690241613257754E-3</v>
      </c>
      <c r="I344">
        <f t="shared" si="8"/>
        <v>-5.6251182350671733E-3</v>
      </c>
    </row>
    <row r="345" spans="1:9" ht="15.75" thickBot="1" x14ac:dyDescent="0.3">
      <c r="A345">
        <v>344</v>
      </c>
      <c r="B345" s="27">
        <v>444</v>
      </c>
      <c r="C345" s="27">
        <v>950.1</v>
      </c>
      <c r="D345">
        <v>106.56</v>
      </c>
      <c r="E345" s="28">
        <v>18.608499999999999</v>
      </c>
      <c r="F345">
        <f t="shared" si="8"/>
        <v>5.6465423882100406E-3</v>
      </c>
      <c r="G345">
        <f t="shared" si="8"/>
        <v>1.8269228245788485E-2</v>
      </c>
      <c r="H345">
        <f t="shared" si="8"/>
        <v>-2.7125014093254424E-2</v>
      </c>
      <c r="I345">
        <f t="shared" si="8"/>
        <v>2.8701497263507982E-2</v>
      </c>
    </row>
    <row r="346" spans="1:9" ht="15.75" thickBot="1" x14ac:dyDescent="0.3">
      <c r="A346">
        <v>345</v>
      </c>
      <c r="B346" s="27">
        <v>512.79999999999995</v>
      </c>
      <c r="C346" s="27">
        <v>937.2</v>
      </c>
      <c r="D346">
        <v>104.38</v>
      </c>
      <c r="E346" s="28">
        <v>18.413</v>
      </c>
      <c r="F346">
        <f t="shared" si="8"/>
        <v>0.1440613431742355</v>
      </c>
      <c r="G346">
        <f t="shared" si="8"/>
        <v>-1.3670535579063144E-2</v>
      </c>
      <c r="H346">
        <f t="shared" si="8"/>
        <v>-2.067012057681189E-2</v>
      </c>
      <c r="I346">
        <f t="shared" si="8"/>
        <v>-1.0561528693599722E-2</v>
      </c>
    </row>
    <row r="347" spans="1:9" ht="15.75" thickBot="1" x14ac:dyDescent="0.3">
      <c r="A347">
        <v>346</v>
      </c>
      <c r="B347" s="27">
        <v>490.5</v>
      </c>
      <c r="C347" s="27">
        <v>899.4</v>
      </c>
      <c r="D347">
        <v>103.77</v>
      </c>
      <c r="E347" s="28">
        <v>18.533999999999999</v>
      </c>
      <c r="F347">
        <f t="shared" si="8"/>
        <v>-4.4460626601042427E-2</v>
      </c>
      <c r="G347">
        <f t="shared" si="8"/>
        <v>-4.1168832297033643E-2</v>
      </c>
      <c r="H347">
        <f t="shared" si="8"/>
        <v>-5.8611745980801828E-3</v>
      </c>
      <c r="I347">
        <f t="shared" si="8"/>
        <v>6.5499462794165325E-3</v>
      </c>
    </row>
    <row r="348" spans="1:9" ht="15.75" thickBot="1" x14ac:dyDescent="0.3">
      <c r="A348">
        <v>347</v>
      </c>
      <c r="B348" s="27">
        <v>445.2</v>
      </c>
      <c r="C348" s="27">
        <v>891.2</v>
      </c>
      <c r="D348">
        <v>101.84</v>
      </c>
      <c r="E348" s="28">
        <v>18.646000000000001</v>
      </c>
      <c r="F348">
        <f t="shared" si="8"/>
        <v>-9.6901659604027995E-2</v>
      </c>
      <c r="G348">
        <f t="shared" si="8"/>
        <v>-9.1590051635873845E-3</v>
      </c>
      <c r="H348">
        <f t="shared" si="8"/>
        <v>-1.8773957368035846E-2</v>
      </c>
      <c r="I348">
        <f t="shared" si="8"/>
        <v>6.0247627100022882E-3</v>
      </c>
    </row>
    <row r="349" spans="1:9" ht="15.75" thickBot="1" x14ac:dyDescent="0.3">
      <c r="A349">
        <v>348</v>
      </c>
      <c r="B349" s="27">
        <v>421.1</v>
      </c>
      <c r="C349" s="27">
        <v>917.6</v>
      </c>
      <c r="D349">
        <v>103.61</v>
      </c>
      <c r="E349" s="28">
        <v>18.865000000000002</v>
      </c>
      <c r="F349">
        <f t="shared" si="8"/>
        <v>-5.5653284233507586E-2</v>
      </c>
      <c r="G349">
        <f t="shared" si="8"/>
        <v>2.9192696642141434E-2</v>
      </c>
      <c r="H349">
        <f t="shared" si="8"/>
        <v>1.7230896014509368E-2</v>
      </c>
      <c r="I349">
        <f t="shared" si="8"/>
        <v>1.1676707541772E-2</v>
      </c>
    </row>
    <row r="350" spans="1:9" ht="15.75" thickBot="1" x14ac:dyDescent="0.3">
      <c r="A350">
        <v>349</v>
      </c>
      <c r="B350" s="27">
        <v>450</v>
      </c>
      <c r="C350" s="27">
        <v>933.9</v>
      </c>
      <c r="D350">
        <v>105.42</v>
      </c>
      <c r="E350" s="28">
        <v>18.438500000000001</v>
      </c>
      <c r="F350">
        <f t="shared" si="8"/>
        <v>6.6377247596483294E-2</v>
      </c>
      <c r="G350">
        <f t="shared" si="8"/>
        <v>1.7607800300511275E-2</v>
      </c>
      <c r="H350">
        <f t="shared" si="8"/>
        <v>1.7318521163400432E-2</v>
      </c>
      <c r="I350">
        <f t="shared" si="8"/>
        <v>-2.2867483498888175E-2</v>
      </c>
    </row>
    <row r="351" spans="1:9" ht="15.75" thickBot="1" x14ac:dyDescent="0.3">
      <c r="A351">
        <v>350</v>
      </c>
      <c r="B351" s="27">
        <v>480</v>
      </c>
      <c r="C351" s="27">
        <v>941.3</v>
      </c>
      <c r="D351">
        <v>107.08</v>
      </c>
      <c r="E351" s="28">
        <v>18.073999999999998</v>
      </c>
      <c r="F351">
        <f t="shared" si="8"/>
        <v>6.4538521137571164E-2</v>
      </c>
      <c r="G351">
        <f t="shared" si="8"/>
        <v>7.8925324375024065E-3</v>
      </c>
      <c r="H351">
        <f t="shared" si="8"/>
        <v>1.5623847225090796E-2</v>
      </c>
      <c r="I351">
        <f t="shared" si="8"/>
        <v>-1.9966428437621791E-2</v>
      </c>
    </row>
    <row r="352" spans="1:9" ht="15.75" thickBot="1" x14ac:dyDescent="0.3">
      <c r="A352">
        <v>351</v>
      </c>
      <c r="B352" s="27">
        <v>495</v>
      </c>
      <c r="C352" s="27">
        <v>934.4</v>
      </c>
      <c r="D352">
        <v>109.54</v>
      </c>
      <c r="E352" s="28">
        <v>17.9955</v>
      </c>
      <c r="F352">
        <f t="shared" si="8"/>
        <v>3.0771658666753687E-2</v>
      </c>
      <c r="G352">
        <f t="shared" si="8"/>
        <v>-7.3572864792119021E-3</v>
      </c>
      <c r="H352">
        <f t="shared" si="8"/>
        <v>2.2713560703423549E-2</v>
      </c>
      <c r="I352">
        <f t="shared" si="8"/>
        <v>-4.3527148388086386E-3</v>
      </c>
    </row>
    <row r="353" spans="1:9" ht="15.75" thickBot="1" x14ac:dyDescent="0.3">
      <c r="A353">
        <v>352</v>
      </c>
      <c r="B353" s="27">
        <v>508</v>
      </c>
      <c r="C353" s="27">
        <v>901.7</v>
      </c>
      <c r="D353">
        <v>107.9</v>
      </c>
      <c r="E353" s="28">
        <v>18.186</v>
      </c>
      <c r="F353">
        <f t="shared" si="8"/>
        <v>2.5923685009791538E-2</v>
      </c>
      <c r="G353">
        <f t="shared" si="8"/>
        <v>-3.5622741568101489E-2</v>
      </c>
      <c r="H353">
        <f t="shared" si="8"/>
        <v>-1.5084907091486301E-2</v>
      </c>
      <c r="I353">
        <f t="shared" si="8"/>
        <v>1.0530340662765661E-2</v>
      </c>
    </row>
    <row r="354" spans="1:9" ht="15.75" thickBot="1" x14ac:dyDescent="0.3">
      <c r="A354">
        <v>353</v>
      </c>
      <c r="B354" s="27">
        <v>456</v>
      </c>
      <c r="C354" s="27">
        <v>864.1</v>
      </c>
      <c r="D354">
        <v>109.17</v>
      </c>
      <c r="E354" s="28">
        <v>18.271999999999998</v>
      </c>
      <c r="F354">
        <f t="shared" si="8"/>
        <v>-0.10798863806409585</v>
      </c>
      <c r="G354">
        <f t="shared" si="8"/>
        <v>-4.2593367658507394E-2</v>
      </c>
      <c r="H354">
        <f t="shared" si="8"/>
        <v>1.1701428028089116E-2</v>
      </c>
      <c r="I354">
        <f t="shared" si="8"/>
        <v>4.7177661698786346E-3</v>
      </c>
    </row>
    <row r="355" spans="1:9" ht="15.75" thickBot="1" x14ac:dyDescent="0.3">
      <c r="A355">
        <v>354</v>
      </c>
      <c r="B355" s="27">
        <v>408.1</v>
      </c>
      <c r="C355" s="27">
        <v>895.9</v>
      </c>
      <c r="D355">
        <v>109.21</v>
      </c>
      <c r="E355" s="28">
        <v>18.457000000000001</v>
      </c>
      <c r="F355">
        <f t="shared" si="8"/>
        <v>-0.11098056710262605</v>
      </c>
      <c r="G355">
        <f t="shared" si="8"/>
        <v>3.6140296756179115E-2</v>
      </c>
      <c r="H355">
        <f t="shared" si="8"/>
        <v>3.6633391745878775E-4</v>
      </c>
      <c r="I355">
        <f t="shared" si="8"/>
        <v>1.007386885155462E-2</v>
      </c>
    </row>
    <row r="356" spans="1:9" ht="15.75" thickBot="1" x14ac:dyDescent="0.3">
      <c r="A356">
        <v>355</v>
      </c>
      <c r="B356" s="27">
        <v>444.1</v>
      </c>
      <c r="C356" s="27">
        <v>929</v>
      </c>
      <c r="D356">
        <v>114.26</v>
      </c>
      <c r="E356" s="28">
        <v>18.352</v>
      </c>
      <c r="F356">
        <f t="shared" si="8"/>
        <v>8.4537519886296569E-2</v>
      </c>
      <c r="G356">
        <f t="shared" si="8"/>
        <v>3.6279939210305777E-2</v>
      </c>
      <c r="H356">
        <f t="shared" si="8"/>
        <v>4.5203919086679478E-2</v>
      </c>
      <c r="I356">
        <f t="shared" si="8"/>
        <v>-5.7051419381393262E-3</v>
      </c>
    </row>
    <row r="357" spans="1:9" ht="15.75" thickBot="1" x14ac:dyDescent="0.3">
      <c r="A357">
        <v>356</v>
      </c>
      <c r="B357" s="27">
        <v>484.5</v>
      </c>
      <c r="C357" s="27">
        <v>907.2</v>
      </c>
      <c r="D357">
        <v>114.39</v>
      </c>
      <c r="E357" s="28">
        <v>18.095500000000001</v>
      </c>
      <c r="F357">
        <f t="shared" si="8"/>
        <v>8.7067669032764292E-2</v>
      </c>
      <c r="G357">
        <f t="shared" si="8"/>
        <v>-2.3745805840350867E-2</v>
      </c>
      <c r="H357">
        <f t="shared" si="8"/>
        <v>1.1371092412656022E-3</v>
      </c>
      <c r="I357">
        <f t="shared" si="8"/>
        <v>-1.407527181053865E-2</v>
      </c>
    </row>
    <row r="358" spans="1:9" ht="15.75" thickBot="1" x14ac:dyDescent="0.3">
      <c r="A358">
        <v>357</v>
      </c>
      <c r="B358" s="27">
        <v>473</v>
      </c>
      <c r="C358" s="27">
        <v>907.4</v>
      </c>
      <c r="D358">
        <v>112.89</v>
      </c>
      <c r="E358" s="28">
        <v>18.008000000000003</v>
      </c>
      <c r="F358">
        <f t="shared" si="8"/>
        <v>-2.402204283888797E-2</v>
      </c>
      <c r="G358">
        <f t="shared" si="8"/>
        <v>2.2043425637572687E-4</v>
      </c>
      <c r="H358">
        <f t="shared" si="8"/>
        <v>-1.3199769264126438E-2</v>
      </c>
      <c r="I358">
        <f t="shared" si="8"/>
        <v>-4.847184972045014E-3</v>
      </c>
    </row>
    <row r="359" spans="1:9" ht="15.75" thickBot="1" x14ac:dyDescent="0.3">
      <c r="A359">
        <v>358</v>
      </c>
      <c r="B359" s="27">
        <v>483.7</v>
      </c>
      <c r="C359" s="27">
        <v>950.5</v>
      </c>
      <c r="D359">
        <v>116.26</v>
      </c>
      <c r="E359" s="28">
        <v>17.663499999999999</v>
      </c>
      <c r="F359">
        <f t="shared" si="8"/>
        <v>2.236949133700452E-2</v>
      </c>
      <c r="G359">
        <f t="shared" si="8"/>
        <v>4.6404794698620293E-2</v>
      </c>
      <c r="H359">
        <f t="shared" si="8"/>
        <v>2.941516899974899E-2</v>
      </c>
      <c r="I359">
        <f t="shared" si="8"/>
        <v>-1.9315740069793745E-2</v>
      </c>
    </row>
    <row r="360" spans="1:9" ht="15.75" thickBot="1" x14ac:dyDescent="0.3">
      <c r="A360">
        <v>359</v>
      </c>
      <c r="B360" s="27">
        <v>515</v>
      </c>
      <c r="C360" s="27">
        <v>967.5</v>
      </c>
      <c r="D360">
        <v>116.71</v>
      </c>
      <c r="E360" s="28">
        <v>17.664999999999999</v>
      </c>
      <c r="F360">
        <f t="shared" si="8"/>
        <v>6.2702020834798616E-2</v>
      </c>
      <c r="G360">
        <f t="shared" si="8"/>
        <v>1.7727262975452997E-2</v>
      </c>
      <c r="H360">
        <f t="shared" si="8"/>
        <v>3.8631631510576427E-3</v>
      </c>
      <c r="I360">
        <f t="shared" si="8"/>
        <v>8.4917276470835009E-5</v>
      </c>
    </row>
    <row r="361" spans="1:9" ht="15.75" thickBot="1" x14ac:dyDescent="0.3">
      <c r="A361">
        <v>360</v>
      </c>
      <c r="B361" s="27">
        <v>510.1</v>
      </c>
      <c r="C361" s="27">
        <v>945.3</v>
      </c>
      <c r="D361">
        <v>113.1</v>
      </c>
      <c r="E361" s="28">
        <v>17.845500000000001</v>
      </c>
      <c r="F361">
        <f t="shared" si="8"/>
        <v>-9.5601157348552627E-3</v>
      </c>
      <c r="G361">
        <f t="shared" si="8"/>
        <v>-2.3213087472598308E-2</v>
      </c>
      <c r="H361">
        <f t="shared" si="8"/>
        <v>-3.1419842302187542E-2</v>
      </c>
      <c r="I361">
        <f t="shared" si="8"/>
        <v>1.0166094791444969E-2</v>
      </c>
    </row>
    <row r="362" spans="1:9" ht="15.75" thickBot="1" x14ac:dyDescent="0.3">
      <c r="A362">
        <v>361</v>
      </c>
      <c r="B362" s="27">
        <v>491</v>
      </c>
      <c r="C362" s="27">
        <v>946.6</v>
      </c>
      <c r="D362">
        <v>114.08</v>
      </c>
      <c r="E362" s="28">
        <v>17.9495</v>
      </c>
      <c r="F362">
        <f t="shared" si="8"/>
        <v>-3.8162657134360352E-2</v>
      </c>
      <c r="G362">
        <f t="shared" si="8"/>
        <v>1.3742800408090381E-3</v>
      </c>
      <c r="H362">
        <f t="shared" si="8"/>
        <v>8.6275735439110806E-3</v>
      </c>
      <c r="I362">
        <f t="shared" si="8"/>
        <v>5.8108837905692535E-3</v>
      </c>
    </row>
    <row r="363" spans="1:9" ht="15.75" thickBot="1" x14ac:dyDescent="0.3">
      <c r="A363">
        <v>362</v>
      </c>
      <c r="B363" s="27">
        <v>504</v>
      </c>
      <c r="C363" s="27">
        <v>947.1</v>
      </c>
      <c r="D363">
        <v>114.75</v>
      </c>
      <c r="E363" s="28">
        <v>17.987000000000002</v>
      </c>
      <c r="F363">
        <f t="shared" si="8"/>
        <v>2.6132140276848122E-2</v>
      </c>
      <c r="G363">
        <f t="shared" si="8"/>
        <v>5.2806675990812969E-4</v>
      </c>
      <c r="H363">
        <f t="shared" si="8"/>
        <v>5.855892274668803E-3</v>
      </c>
      <c r="I363">
        <f t="shared" si="8"/>
        <v>2.0870153527111687E-3</v>
      </c>
    </row>
    <row r="364" spans="1:9" ht="15.75" thickBot="1" x14ac:dyDescent="0.3">
      <c r="A364">
        <v>363</v>
      </c>
      <c r="B364" s="27">
        <v>506</v>
      </c>
      <c r="C364" s="27">
        <v>983.8</v>
      </c>
      <c r="D364">
        <v>115.1</v>
      </c>
      <c r="E364" s="28">
        <v>17.969000000000001</v>
      </c>
      <c r="F364">
        <f t="shared" si="8"/>
        <v>3.9604012160969143E-3</v>
      </c>
      <c r="G364">
        <f t="shared" si="8"/>
        <v>3.8017940129183685E-2</v>
      </c>
      <c r="H364">
        <f t="shared" si="8"/>
        <v>3.0454667871822657E-3</v>
      </c>
      <c r="I364">
        <f t="shared" si="8"/>
        <v>-1.0012238015170603E-3</v>
      </c>
    </row>
    <row r="365" spans="1:9" ht="15.75" thickBot="1" x14ac:dyDescent="0.3">
      <c r="A365">
        <v>364</v>
      </c>
      <c r="B365" s="27">
        <v>537</v>
      </c>
      <c r="C365" s="27">
        <v>1007.3</v>
      </c>
      <c r="D365">
        <v>117.99</v>
      </c>
      <c r="E365" s="28">
        <v>17.518000000000001</v>
      </c>
      <c r="F365">
        <f t="shared" si="8"/>
        <v>5.9461425221399231E-2</v>
      </c>
      <c r="G365">
        <f t="shared" si="8"/>
        <v>2.3606138587396092E-2</v>
      </c>
      <c r="H365">
        <f t="shared" si="8"/>
        <v>2.4798559383991007E-2</v>
      </c>
      <c r="I365">
        <f t="shared" si="8"/>
        <v>-2.5419127203419437E-2</v>
      </c>
    </row>
    <row r="366" spans="1:9" ht="15.75" thickBot="1" x14ac:dyDescent="0.3">
      <c r="A366">
        <v>365</v>
      </c>
      <c r="B366" s="27">
        <v>570.1</v>
      </c>
      <c r="C366" s="27">
        <v>994.7</v>
      </c>
      <c r="D366">
        <v>117.5</v>
      </c>
      <c r="E366" s="28">
        <v>17.331000000000003</v>
      </c>
      <c r="F366">
        <f t="shared" si="8"/>
        <v>5.9813689528671561E-2</v>
      </c>
      <c r="G366">
        <f t="shared" si="8"/>
        <v>-1.2587578790267066E-2</v>
      </c>
      <c r="H366">
        <f t="shared" si="8"/>
        <v>-4.1615415276141298E-3</v>
      </c>
      <c r="I366">
        <f t="shared" si="8"/>
        <v>-1.0732118273658942E-2</v>
      </c>
    </row>
    <row r="367" spans="1:9" ht="15.75" thickBot="1" x14ac:dyDescent="0.3">
      <c r="A367">
        <v>366</v>
      </c>
      <c r="B367" s="27">
        <v>570.20000000000005</v>
      </c>
      <c r="C367" s="27">
        <v>973.7</v>
      </c>
      <c r="D367">
        <v>113.29</v>
      </c>
      <c r="E367" s="28">
        <v>17.484000000000002</v>
      </c>
      <c r="F367">
        <f t="shared" si="8"/>
        <v>1.753924410355557E-4</v>
      </c>
      <c r="G367">
        <f t="shared" si="8"/>
        <v>-2.1337936173657684E-2</v>
      </c>
      <c r="H367">
        <f t="shared" si="8"/>
        <v>-3.6487430698816395E-2</v>
      </c>
      <c r="I367">
        <f t="shared" si="8"/>
        <v>8.7893715338299393E-3</v>
      </c>
    </row>
    <row r="368" spans="1:9" ht="15.75" thickBot="1" x14ac:dyDescent="0.3">
      <c r="A368">
        <v>367</v>
      </c>
      <c r="B368" s="27">
        <v>558.9</v>
      </c>
      <c r="C368" s="27">
        <v>1023.8</v>
      </c>
      <c r="D368">
        <v>115.92</v>
      </c>
      <c r="E368" s="28">
        <v>17.184999999999999</v>
      </c>
      <c r="F368">
        <f t="shared" si="8"/>
        <v>-2.00166102029193E-2</v>
      </c>
      <c r="G368">
        <f t="shared" si="8"/>
        <v>5.0173226038772202E-2</v>
      </c>
      <c r="H368">
        <f t="shared" si="8"/>
        <v>2.2949395127029634E-2</v>
      </c>
      <c r="I368">
        <f t="shared" si="8"/>
        <v>-1.7249266699271078E-2</v>
      </c>
    </row>
    <row r="369" spans="1:9" ht="15.75" thickBot="1" x14ac:dyDescent="0.3">
      <c r="A369">
        <v>368</v>
      </c>
      <c r="B369" s="27">
        <v>582.9</v>
      </c>
      <c r="C369" s="27">
        <v>1039.9000000000001</v>
      </c>
      <c r="D369">
        <v>116.43</v>
      </c>
      <c r="E369" s="28">
        <v>16.93</v>
      </c>
      <c r="F369">
        <f t="shared" si="8"/>
        <v>4.2045078775851598E-2</v>
      </c>
      <c r="G369">
        <f t="shared" si="8"/>
        <v>1.5603359642704435E-2</v>
      </c>
      <c r="H369">
        <f t="shared" si="8"/>
        <v>4.3899360364976934E-3</v>
      </c>
      <c r="I369">
        <f t="shared" si="8"/>
        <v>-1.494971415675316E-2</v>
      </c>
    </row>
    <row r="370" spans="1:9" ht="15.75" thickBot="1" x14ac:dyDescent="0.3">
      <c r="A370">
        <v>369</v>
      </c>
      <c r="B370" s="27">
        <v>602.9</v>
      </c>
      <c r="C370" s="27">
        <v>1048.4000000000001</v>
      </c>
      <c r="D370">
        <v>116.48</v>
      </c>
      <c r="E370" s="28">
        <v>16.77</v>
      </c>
      <c r="F370">
        <f t="shared" si="8"/>
        <v>3.3735700443855696E-2</v>
      </c>
      <c r="G370">
        <f t="shared" si="8"/>
        <v>8.1406377830640971E-3</v>
      </c>
      <c r="H370">
        <f t="shared" si="8"/>
        <v>4.2935039945113477E-4</v>
      </c>
      <c r="I370">
        <f t="shared" si="8"/>
        <v>-9.4956203099264783E-3</v>
      </c>
    </row>
    <row r="371" spans="1:9" ht="15.75" thickBot="1" x14ac:dyDescent="0.3">
      <c r="A371">
        <v>370</v>
      </c>
      <c r="B371" s="27">
        <v>610</v>
      </c>
      <c r="C371" s="27">
        <v>1030.2</v>
      </c>
      <c r="D371">
        <v>115.59</v>
      </c>
      <c r="E371" s="28">
        <v>16.661000000000001</v>
      </c>
      <c r="F371">
        <f t="shared" si="8"/>
        <v>1.1707611671997105E-2</v>
      </c>
      <c r="G371">
        <f t="shared" si="8"/>
        <v>-1.7512234317766499E-2</v>
      </c>
      <c r="H371">
        <f t="shared" si="8"/>
        <v>-7.6701371421999858E-3</v>
      </c>
      <c r="I371">
        <f t="shared" si="8"/>
        <v>-6.5209168881857184E-3</v>
      </c>
    </row>
    <row r="372" spans="1:9" ht="15.75" thickBot="1" x14ac:dyDescent="0.3">
      <c r="A372">
        <v>371</v>
      </c>
      <c r="B372" s="27">
        <v>596</v>
      </c>
      <c r="C372" s="27">
        <v>1014.7</v>
      </c>
      <c r="D372">
        <v>112.29</v>
      </c>
      <c r="E372" s="28">
        <v>16.599499999999999</v>
      </c>
      <c r="F372">
        <f t="shared" si="8"/>
        <v>-2.3218290102007221E-2</v>
      </c>
      <c r="G372">
        <f t="shared" si="8"/>
        <v>-1.5159955846447635E-2</v>
      </c>
      <c r="H372">
        <f t="shared" si="8"/>
        <v>-2.8964636721728564E-2</v>
      </c>
      <c r="I372">
        <f t="shared" si="8"/>
        <v>-3.6980845199927931E-3</v>
      </c>
    </row>
    <row r="373" spans="1:9" ht="15.75" thickBot="1" x14ac:dyDescent="0.3">
      <c r="A373">
        <v>372</v>
      </c>
      <c r="B373" s="27">
        <v>573.9</v>
      </c>
      <c r="C373" s="27">
        <v>1025</v>
      </c>
      <c r="D373">
        <v>111.91</v>
      </c>
      <c r="E373" s="28">
        <v>16.875</v>
      </c>
      <c r="F373">
        <f t="shared" si="8"/>
        <v>-3.7785501951032904E-2</v>
      </c>
      <c r="G373">
        <f t="shared" si="8"/>
        <v>1.0099610287471292E-2</v>
      </c>
      <c r="H373">
        <f t="shared" si="8"/>
        <v>-3.3898337545115397E-3</v>
      </c>
      <c r="I373">
        <f t="shared" si="8"/>
        <v>1.6460662331654542E-2</v>
      </c>
    </row>
    <row r="374" spans="1:9" ht="15.75" thickBot="1" x14ac:dyDescent="0.3">
      <c r="A374">
        <v>373</v>
      </c>
      <c r="B374" s="27">
        <v>588.9</v>
      </c>
      <c r="C374" s="27">
        <v>1014.8</v>
      </c>
      <c r="D374">
        <v>111.91</v>
      </c>
      <c r="E374" s="28">
        <v>16.872</v>
      </c>
      <c r="F374">
        <f t="shared" si="8"/>
        <v>2.5801224836208111E-2</v>
      </c>
      <c r="G374">
        <f t="shared" si="8"/>
        <v>-1.0001063847381753E-2</v>
      </c>
      <c r="H374">
        <f t="shared" si="8"/>
        <v>0</v>
      </c>
      <c r="I374">
        <f t="shared" si="8"/>
        <v>-1.77793582120103E-4</v>
      </c>
    </row>
    <row r="375" spans="1:9" ht="15.75" thickBot="1" x14ac:dyDescent="0.3">
      <c r="A375">
        <v>374</v>
      </c>
      <c r="B375" s="27">
        <v>575.5</v>
      </c>
      <c r="C375" s="27">
        <v>998.7</v>
      </c>
      <c r="D375">
        <v>110.35</v>
      </c>
      <c r="E375" s="28">
        <v>16.881500000000003</v>
      </c>
      <c r="F375">
        <f t="shared" si="8"/>
        <v>-2.3017161788587742E-2</v>
      </c>
      <c r="G375">
        <f t="shared" si="8"/>
        <v>-1.5992394476037754E-2</v>
      </c>
      <c r="H375">
        <f t="shared" si="8"/>
        <v>-1.4037844127190394E-2</v>
      </c>
      <c r="I375">
        <f t="shared" si="8"/>
        <v>5.6290460253620369E-4</v>
      </c>
    </row>
    <row r="376" spans="1:9" ht="15.75" thickBot="1" x14ac:dyDescent="0.3">
      <c r="A376">
        <v>375</v>
      </c>
      <c r="B376" s="27">
        <v>567.9</v>
      </c>
      <c r="C376" s="27">
        <v>999.6</v>
      </c>
      <c r="D376">
        <v>108.83</v>
      </c>
      <c r="E376" s="28">
        <v>17.053000000000001</v>
      </c>
      <c r="F376">
        <f t="shared" si="8"/>
        <v>-1.3293881278550532E-2</v>
      </c>
      <c r="G376">
        <f t="shared" si="8"/>
        <v>9.007657117083525E-4</v>
      </c>
      <c r="H376">
        <f t="shared" si="8"/>
        <v>-1.3870100994775115E-2</v>
      </c>
      <c r="I376">
        <f t="shared" si="8"/>
        <v>1.0107793551767583E-2</v>
      </c>
    </row>
    <row r="377" spans="1:9" ht="15.75" thickBot="1" x14ac:dyDescent="0.3">
      <c r="A377">
        <v>376</v>
      </c>
      <c r="B377" s="27">
        <v>569</v>
      </c>
      <c r="C377" s="27">
        <v>988.4</v>
      </c>
      <c r="D377">
        <v>109.37</v>
      </c>
      <c r="E377" s="28">
        <v>17.013500000000001</v>
      </c>
      <c r="F377">
        <f t="shared" si="8"/>
        <v>1.9350872429442069E-3</v>
      </c>
      <c r="G377">
        <f t="shared" si="8"/>
        <v>-1.1267724846342381E-2</v>
      </c>
      <c r="H377">
        <f t="shared" si="8"/>
        <v>4.9495976391642328E-3</v>
      </c>
      <c r="I377">
        <f t="shared" si="8"/>
        <v>-2.3189947720908314E-3</v>
      </c>
    </row>
    <row r="378" spans="1:9" ht="15.75" thickBot="1" x14ac:dyDescent="0.3">
      <c r="A378">
        <v>377</v>
      </c>
      <c r="B378" s="27">
        <v>581.1</v>
      </c>
      <c r="C378" s="27">
        <v>1005.8</v>
      </c>
      <c r="D378">
        <v>108.36</v>
      </c>
      <c r="E378" s="28">
        <v>17.060000000000002</v>
      </c>
      <c r="F378">
        <f t="shared" si="8"/>
        <v>2.1042424954728998E-2</v>
      </c>
      <c r="G378">
        <f t="shared" si="8"/>
        <v>1.7451049623409397E-2</v>
      </c>
      <c r="H378">
        <f t="shared" si="8"/>
        <v>-9.2776121302400837E-3</v>
      </c>
      <c r="I378">
        <f t="shared" si="8"/>
        <v>2.729395504846804E-3</v>
      </c>
    </row>
    <row r="379" spans="1:9" ht="15.75" thickBot="1" x14ac:dyDescent="0.3">
      <c r="A379">
        <v>378</v>
      </c>
      <c r="B379" s="27">
        <v>604</v>
      </c>
      <c r="C379" s="27">
        <v>1022.2</v>
      </c>
      <c r="D379">
        <v>111.37</v>
      </c>
      <c r="E379" s="28">
        <v>16.927500000000002</v>
      </c>
      <c r="F379">
        <f t="shared" si="8"/>
        <v>3.8651338853755095E-2</v>
      </c>
      <c r="G379">
        <f t="shared" si="8"/>
        <v>1.6173922596314932E-2</v>
      </c>
      <c r="H379">
        <f t="shared" si="8"/>
        <v>2.7398974188114562E-2</v>
      </c>
      <c r="I379">
        <f t="shared" si="8"/>
        <v>-7.7970236858696329E-3</v>
      </c>
    </row>
    <row r="380" spans="1:9" ht="15.75" thickBot="1" x14ac:dyDescent="0.3">
      <c r="A380">
        <v>379</v>
      </c>
      <c r="B380" s="27">
        <v>652.1</v>
      </c>
      <c r="C380" s="27">
        <v>1005.4</v>
      </c>
      <c r="D380">
        <v>109.69</v>
      </c>
      <c r="E380" s="28">
        <v>16.923999999999999</v>
      </c>
      <c r="F380">
        <f t="shared" si="8"/>
        <v>7.6623726464341776E-2</v>
      </c>
      <c r="G380">
        <f t="shared" si="8"/>
        <v>-1.6571695075704437E-2</v>
      </c>
      <c r="H380">
        <f t="shared" si="8"/>
        <v>-1.5199785981766103E-2</v>
      </c>
      <c r="I380">
        <f t="shared" si="8"/>
        <v>-2.0678551984245846E-4</v>
      </c>
    </row>
    <row r="381" spans="1:9" ht="15.75" thickBot="1" x14ac:dyDescent="0.3">
      <c r="A381">
        <v>380</v>
      </c>
      <c r="B381" s="27">
        <v>642.9</v>
      </c>
      <c r="C381" s="27">
        <v>1016.8</v>
      </c>
      <c r="D381">
        <v>108.89</v>
      </c>
      <c r="E381" s="28">
        <v>16.846499999999999</v>
      </c>
      <c r="F381">
        <f t="shared" si="8"/>
        <v>-1.420873325151566E-2</v>
      </c>
      <c r="G381">
        <f t="shared" si="8"/>
        <v>1.1274968616769316E-2</v>
      </c>
      <c r="H381">
        <f t="shared" si="8"/>
        <v>-7.3200070652731106E-3</v>
      </c>
      <c r="I381">
        <f t="shared" si="8"/>
        <v>-4.5898127687576742E-3</v>
      </c>
    </row>
    <row r="382" spans="1:9" ht="15.75" thickBot="1" x14ac:dyDescent="0.3">
      <c r="A382">
        <v>381</v>
      </c>
      <c r="B382" s="27">
        <v>656</v>
      </c>
      <c r="C382" s="27">
        <v>988.7</v>
      </c>
      <c r="D382">
        <v>108.17</v>
      </c>
      <c r="E382" s="28">
        <v>16.981999999999999</v>
      </c>
      <c r="F382">
        <f t="shared" si="8"/>
        <v>2.0171597796448153E-2</v>
      </c>
      <c r="G382">
        <f t="shared" si="8"/>
        <v>-2.8024770972156977E-2</v>
      </c>
      <c r="H382">
        <f t="shared" si="8"/>
        <v>-6.6341347157713362E-3</v>
      </c>
      <c r="I382">
        <f t="shared" si="8"/>
        <v>8.0110394881083777E-3</v>
      </c>
    </row>
    <row r="383" spans="1:9" ht="15.75" thickBot="1" x14ac:dyDescent="0.3">
      <c r="A383">
        <v>382</v>
      </c>
      <c r="B383" s="27">
        <v>623.20000000000005</v>
      </c>
      <c r="C383" s="27">
        <v>987.4</v>
      </c>
      <c r="D383">
        <v>107.82</v>
      </c>
      <c r="E383" s="28">
        <v>17.042000000000002</v>
      </c>
      <c r="F383">
        <f t="shared" si="8"/>
        <v>-5.129329438755046E-2</v>
      </c>
      <c r="G383">
        <f t="shared" si="8"/>
        <v>-1.3157230783248485E-3</v>
      </c>
      <c r="H383">
        <f t="shared" si="8"/>
        <v>-3.240893618675572E-3</v>
      </c>
      <c r="I383">
        <f t="shared" si="8"/>
        <v>3.5269258285926522E-3</v>
      </c>
    </row>
    <row r="384" spans="1:9" ht="15.75" thickBot="1" x14ac:dyDescent="0.3">
      <c r="A384">
        <v>383</v>
      </c>
      <c r="B384" s="27">
        <v>628.5</v>
      </c>
      <c r="C384" s="27">
        <v>979.4</v>
      </c>
      <c r="D384">
        <v>103.84</v>
      </c>
      <c r="E384" s="28">
        <v>17.090499999999999</v>
      </c>
      <c r="F384">
        <f t="shared" si="8"/>
        <v>8.4685334737636293E-3</v>
      </c>
      <c r="G384">
        <f t="shared" si="8"/>
        <v>-8.1350865565455333E-3</v>
      </c>
      <c r="H384">
        <f t="shared" si="8"/>
        <v>-3.7611917067742758E-2</v>
      </c>
      <c r="I384">
        <f t="shared" si="8"/>
        <v>2.8418681691267144E-3</v>
      </c>
    </row>
    <row r="385" spans="1:9" ht="15.75" thickBot="1" x14ac:dyDescent="0.3">
      <c r="A385">
        <v>384</v>
      </c>
      <c r="B385" s="27">
        <v>600.79999999999995</v>
      </c>
      <c r="C385" s="27">
        <v>1000.9</v>
      </c>
      <c r="D385">
        <v>103.63</v>
      </c>
      <c r="E385" s="28">
        <v>16.719000000000001</v>
      </c>
      <c r="F385">
        <f t="shared" si="8"/>
        <v>-4.5073927580377177E-2</v>
      </c>
      <c r="G385">
        <f t="shared" si="8"/>
        <v>2.171473495675625E-2</v>
      </c>
      <c r="H385">
        <f t="shared" si="8"/>
        <v>-2.0243897596539445E-3</v>
      </c>
      <c r="I385">
        <f t="shared" si="8"/>
        <v>-2.1976956319382009E-2</v>
      </c>
    </row>
    <row r="386" spans="1:9" ht="15.75" thickBot="1" x14ac:dyDescent="0.3">
      <c r="A386">
        <v>385</v>
      </c>
      <c r="B386" s="27">
        <v>614</v>
      </c>
      <c r="C386" s="27">
        <v>1027.4000000000001</v>
      </c>
      <c r="D386">
        <v>103.06</v>
      </c>
      <c r="E386" s="28">
        <v>17.024000000000001</v>
      </c>
      <c r="F386">
        <f t="shared" si="8"/>
        <v>2.1732827697217443E-2</v>
      </c>
      <c r="G386">
        <f t="shared" si="8"/>
        <v>2.6131743808194378E-2</v>
      </c>
      <c r="H386">
        <f t="shared" si="8"/>
        <v>-5.5155202960477222E-3</v>
      </c>
      <c r="I386">
        <f t="shared" si="8"/>
        <v>1.8078315903724849E-2</v>
      </c>
    </row>
    <row r="387" spans="1:9" ht="15.75" thickBot="1" x14ac:dyDescent="0.3">
      <c r="A387">
        <v>386</v>
      </c>
      <c r="B387" s="27">
        <v>660</v>
      </c>
      <c r="C387" s="27">
        <v>1092.4000000000001</v>
      </c>
      <c r="D387">
        <v>106.92</v>
      </c>
      <c r="E387" s="28">
        <v>16.93</v>
      </c>
      <c r="F387">
        <f t="shared" si="8"/>
        <v>7.2244906873328796E-2</v>
      </c>
      <c r="G387">
        <f t="shared" si="8"/>
        <v>6.1345771566382379E-2</v>
      </c>
      <c r="H387">
        <f t="shared" si="8"/>
        <v>3.6769548370640025E-2</v>
      </c>
      <c r="I387">
        <f t="shared" ref="I387:I450" si="9">LN(E387/E386)</f>
        <v>-5.5369170141899614E-3</v>
      </c>
    </row>
    <row r="388" spans="1:9" ht="15.75" thickBot="1" x14ac:dyDescent="0.3">
      <c r="A388">
        <v>387</v>
      </c>
      <c r="B388" s="27">
        <v>696</v>
      </c>
      <c r="C388" s="27">
        <v>1120.7</v>
      </c>
      <c r="D388">
        <v>110.22</v>
      </c>
      <c r="E388" s="28">
        <v>17.231000000000002</v>
      </c>
      <c r="F388">
        <f t="shared" ref="F388:I451" si="10">LN(B388/B387)</f>
        <v>5.3109825313948332E-2</v>
      </c>
      <c r="G388">
        <f t="shared" si="10"/>
        <v>2.5576379458432413E-2</v>
      </c>
      <c r="H388">
        <f t="shared" si="10"/>
        <v>3.0397477184370948E-2</v>
      </c>
      <c r="I388">
        <f t="shared" si="9"/>
        <v>1.7622891015918681E-2</v>
      </c>
    </row>
    <row r="389" spans="1:9" ht="15.75" thickBot="1" x14ac:dyDescent="0.3">
      <c r="A389">
        <v>388</v>
      </c>
      <c r="B389" s="27">
        <v>704.5</v>
      </c>
      <c r="C389" s="27">
        <v>1145.5999999999999</v>
      </c>
      <c r="D389">
        <v>113.74</v>
      </c>
      <c r="E389" s="28">
        <v>16.908000000000001</v>
      </c>
      <c r="F389">
        <f t="shared" si="10"/>
        <v>1.2138671004315225E-2</v>
      </c>
      <c r="G389">
        <f t="shared" si="10"/>
        <v>2.1975027148398669E-2</v>
      </c>
      <c r="H389">
        <f t="shared" si="10"/>
        <v>3.1436773423564289E-2</v>
      </c>
      <c r="I389">
        <f t="shared" si="9"/>
        <v>-1.8923204456419002E-2</v>
      </c>
    </row>
    <row r="390" spans="1:9" ht="15.75" thickBot="1" x14ac:dyDescent="0.3">
      <c r="A390">
        <v>389</v>
      </c>
      <c r="B390" s="27">
        <v>744</v>
      </c>
      <c r="C390" s="27">
        <v>1168.2</v>
      </c>
      <c r="D390">
        <v>116.02</v>
      </c>
      <c r="E390" s="28">
        <v>17.093</v>
      </c>
      <c r="F390">
        <f t="shared" si="10"/>
        <v>5.4552703494356994E-2</v>
      </c>
      <c r="G390">
        <f t="shared" si="10"/>
        <v>1.9535585399828061E-2</v>
      </c>
      <c r="H390">
        <f t="shared" si="10"/>
        <v>1.9847448159264595E-2</v>
      </c>
      <c r="I390">
        <f t="shared" si="9"/>
        <v>1.0882140269587387E-2</v>
      </c>
    </row>
    <row r="391" spans="1:9" ht="15.75" thickBot="1" x14ac:dyDescent="0.3">
      <c r="A391">
        <v>390</v>
      </c>
      <c r="B391" s="27">
        <v>781</v>
      </c>
      <c r="C391" s="27">
        <v>1179.2</v>
      </c>
      <c r="D391">
        <v>116.37</v>
      </c>
      <c r="E391" s="28">
        <v>16.968</v>
      </c>
      <c r="F391">
        <f t="shared" si="10"/>
        <v>4.8534115006594165E-2</v>
      </c>
      <c r="G391">
        <f t="shared" si="10"/>
        <v>9.3721398288632522E-3</v>
      </c>
      <c r="H391">
        <f t="shared" si="10"/>
        <v>3.0121800820672958E-3</v>
      </c>
      <c r="I391">
        <f t="shared" si="9"/>
        <v>-7.3398057117496788E-3</v>
      </c>
    </row>
    <row r="392" spans="1:9" ht="15.75" thickBot="1" x14ac:dyDescent="0.3">
      <c r="A392">
        <v>391</v>
      </c>
      <c r="B392" s="27">
        <v>805</v>
      </c>
      <c r="C392" s="27">
        <v>1175.2</v>
      </c>
      <c r="D392">
        <v>115.93</v>
      </c>
      <c r="E392" s="28">
        <v>16.795999999999999</v>
      </c>
      <c r="F392">
        <f t="shared" si="10"/>
        <v>3.0267127578877423E-2</v>
      </c>
      <c r="G392">
        <f t="shared" si="10"/>
        <v>-3.3978965754046489E-3</v>
      </c>
      <c r="H392">
        <f t="shared" si="10"/>
        <v>-3.7882094376754543E-3</v>
      </c>
      <c r="I392">
        <f t="shared" si="9"/>
        <v>-1.0188454440434517E-2</v>
      </c>
    </row>
    <row r="393" spans="1:9" ht="15.75" thickBot="1" x14ac:dyDescent="0.3">
      <c r="A393">
        <v>392</v>
      </c>
      <c r="B393" s="27">
        <v>803</v>
      </c>
      <c r="C393" s="27">
        <v>1176</v>
      </c>
      <c r="D393">
        <v>118.16</v>
      </c>
      <c r="E393" s="28">
        <v>16.858000000000001</v>
      </c>
      <c r="F393">
        <f t="shared" si="10"/>
        <v>-2.4875634718017465E-3</v>
      </c>
      <c r="G393">
        <f t="shared" si="10"/>
        <v>6.8050359890461378E-4</v>
      </c>
      <c r="H393">
        <f t="shared" si="10"/>
        <v>1.9053077540814221E-2</v>
      </c>
      <c r="I393">
        <f t="shared" si="9"/>
        <v>3.6845587533437382E-3</v>
      </c>
    </row>
    <row r="394" spans="1:9" ht="15.75" thickBot="1" x14ac:dyDescent="0.3">
      <c r="A394">
        <v>393</v>
      </c>
      <c r="B394" s="27">
        <v>801.4</v>
      </c>
      <c r="C394" s="27">
        <v>1180.3</v>
      </c>
      <c r="D394">
        <v>117.99</v>
      </c>
      <c r="E394" s="28">
        <v>16.862000000000002</v>
      </c>
      <c r="F394">
        <f t="shared" si="10"/>
        <v>-1.9945157447175447E-3</v>
      </c>
      <c r="G394">
        <f t="shared" si="10"/>
        <v>3.6497939764510256E-3</v>
      </c>
      <c r="H394">
        <f t="shared" si="10"/>
        <v>-1.4397631112965526E-3</v>
      </c>
      <c r="I394">
        <f t="shared" si="9"/>
        <v>2.3724792519355458E-4</v>
      </c>
    </row>
    <row r="395" spans="1:9" ht="15.75" thickBot="1" x14ac:dyDescent="0.3">
      <c r="A395">
        <v>394</v>
      </c>
      <c r="B395" s="27">
        <v>811</v>
      </c>
      <c r="C395" s="27">
        <v>1186</v>
      </c>
      <c r="D395">
        <v>118.14</v>
      </c>
      <c r="E395" s="28">
        <v>16.764000000000003</v>
      </c>
      <c r="F395">
        <f t="shared" si="10"/>
        <v>1.1907855913368804E-2</v>
      </c>
      <c r="G395">
        <f t="shared" si="10"/>
        <v>4.8176571226474646E-3</v>
      </c>
      <c r="H395">
        <f t="shared" si="10"/>
        <v>1.2704867672612751E-3</v>
      </c>
      <c r="I395">
        <f t="shared" si="9"/>
        <v>-5.8288394376587969E-3</v>
      </c>
    </row>
    <row r="396" spans="1:9" ht="15.75" thickBot="1" x14ac:dyDescent="0.3">
      <c r="A396">
        <v>395</v>
      </c>
      <c r="B396" s="27">
        <v>811</v>
      </c>
      <c r="C396" s="27">
        <v>1204.7</v>
      </c>
      <c r="D396">
        <v>118.27</v>
      </c>
      <c r="E396" s="28">
        <v>16.981999999999999</v>
      </c>
      <c r="F396">
        <f t="shared" si="10"/>
        <v>0</v>
      </c>
      <c r="G396">
        <f t="shared" si="10"/>
        <v>1.5644272715136409E-2</v>
      </c>
      <c r="H396">
        <f t="shared" si="10"/>
        <v>1.0997843839362729E-3</v>
      </c>
      <c r="I396">
        <f t="shared" si="9"/>
        <v>1.2920229514346349E-2</v>
      </c>
    </row>
    <row r="397" spans="1:9" ht="15.75" thickBot="1" x14ac:dyDescent="0.3">
      <c r="A397">
        <v>396</v>
      </c>
      <c r="B397" s="27">
        <v>826.6</v>
      </c>
      <c r="C397" s="27">
        <v>1204.7</v>
      </c>
      <c r="D397">
        <v>118.99</v>
      </c>
      <c r="E397" s="28">
        <v>16.965</v>
      </c>
      <c r="F397">
        <f t="shared" si="10"/>
        <v>1.905284796221899E-2</v>
      </c>
      <c r="G397">
        <f t="shared" si="10"/>
        <v>0</v>
      </c>
      <c r="H397">
        <f t="shared" si="10"/>
        <v>6.0693097040366625E-3</v>
      </c>
      <c r="I397">
        <f t="shared" si="9"/>
        <v>-1.0015613409782337E-3</v>
      </c>
    </row>
    <row r="398" spans="1:9" ht="15.75" thickBot="1" x14ac:dyDescent="0.3">
      <c r="A398">
        <v>397</v>
      </c>
      <c r="B398" s="27">
        <v>839.8</v>
      </c>
      <c r="C398" s="27">
        <v>1210.3</v>
      </c>
      <c r="D398">
        <v>118.25</v>
      </c>
      <c r="E398" s="28">
        <v>16.966000000000001</v>
      </c>
      <c r="F398">
        <f t="shared" si="10"/>
        <v>1.5842866172460803E-2</v>
      </c>
      <c r="G398">
        <f t="shared" si="10"/>
        <v>4.6376894717509035E-3</v>
      </c>
      <c r="H398">
        <f t="shared" si="10"/>
        <v>-6.2384285950196922E-3</v>
      </c>
      <c r="I398">
        <f t="shared" si="9"/>
        <v>5.8943149349572397E-5</v>
      </c>
    </row>
    <row r="399" spans="1:9" ht="15.75" thickBot="1" x14ac:dyDescent="0.3">
      <c r="A399">
        <v>398</v>
      </c>
      <c r="B399" s="27">
        <v>845.5</v>
      </c>
      <c r="C399" s="27">
        <v>1193.7</v>
      </c>
      <c r="D399">
        <v>118.52</v>
      </c>
      <c r="E399" s="28">
        <v>17.225999999999999</v>
      </c>
      <c r="F399">
        <f t="shared" si="10"/>
        <v>6.7644000885420628E-3</v>
      </c>
      <c r="G399">
        <f t="shared" si="10"/>
        <v>-1.3810535643565379E-2</v>
      </c>
      <c r="H399">
        <f t="shared" si="10"/>
        <v>2.2806953333221426E-3</v>
      </c>
      <c r="I399">
        <f t="shared" si="9"/>
        <v>1.5208528981438851E-2</v>
      </c>
    </row>
    <row r="400" spans="1:9" ht="15.75" thickBot="1" x14ac:dyDescent="0.3">
      <c r="A400">
        <v>399</v>
      </c>
      <c r="B400" s="27">
        <v>823.5</v>
      </c>
      <c r="C400" s="27">
        <v>1185.5</v>
      </c>
      <c r="D400">
        <v>118.18</v>
      </c>
      <c r="E400" s="28">
        <v>17.323</v>
      </c>
      <c r="F400">
        <f t="shared" si="10"/>
        <v>-2.6364618720940005E-2</v>
      </c>
      <c r="G400">
        <f t="shared" si="10"/>
        <v>-6.8931005955325565E-3</v>
      </c>
      <c r="H400">
        <f t="shared" si="10"/>
        <v>-2.872836787835867E-3</v>
      </c>
      <c r="I400">
        <f t="shared" si="9"/>
        <v>5.6152279298221129E-3</v>
      </c>
    </row>
    <row r="401" spans="1:9" ht="15.75" thickBot="1" x14ac:dyDescent="0.3">
      <c r="A401">
        <v>400</v>
      </c>
      <c r="B401" s="27">
        <v>804.8</v>
      </c>
      <c r="C401" s="27">
        <v>1186.7</v>
      </c>
      <c r="D401">
        <v>117.05</v>
      </c>
      <c r="E401" s="28">
        <v>17.346</v>
      </c>
      <c r="F401">
        <f t="shared" si="10"/>
        <v>-2.2969750272220257E-2</v>
      </c>
      <c r="G401">
        <f t="shared" si="10"/>
        <v>1.0117191656332496E-3</v>
      </c>
      <c r="H401">
        <f t="shared" si="10"/>
        <v>-9.6076919806088734E-3</v>
      </c>
      <c r="I401">
        <f t="shared" si="9"/>
        <v>1.3268339654602312E-3</v>
      </c>
    </row>
    <row r="402" spans="1:9" ht="15.75" thickBot="1" x14ac:dyDescent="0.3">
      <c r="A402">
        <v>401</v>
      </c>
      <c r="B402" s="27">
        <v>810.9</v>
      </c>
      <c r="C402" s="27">
        <v>1199.2</v>
      </c>
      <c r="D402">
        <v>118.06</v>
      </c>
      <c r="E402" s="28">
        <v>17.240500000000001</v>
      </c>
      <c r="F402">
        <f t="shared" si="10"/>
        <v>7.550942605036832E-3</v>
      </c>
      <c r="G402">
        <f t="shared" si="10"/>
        <v>1.0478322117294631E-2</v>
      </c>
      <c r="H402">
        <f t="shared" si="10"/>
        <v>8.5917758756234846E-3</v>
      </c>
      <c r="I402">
        <f t="shared" si="9"/>
        <v>-6.1006651270904414E-3</v>
      </c>
    </row>
    <row r="403" spans="1:9" ht="15.75" thickBot="1" x14ac:dyDescent="0.3">
      <c r="A403">
        <v>402</v>
      </c>
      <c r="B403" s="27">
        <v>827</v>
      </c>
      <c r="C403" s="27">
        <v>1201.2</v>
      </c>
      <c r="D403">
        <v>117.38</v>
      </c>
      <c r="E403" s="28">
        <v>17.292999999999999</v>
      </c>
      <c r="F403">
        <f t="shared" si="10"/>
        <v>1.9659953073179828E-2</v>
      </c>
      <c r="G403">
        <f t="shared" si="10"/>
        <v>1.666389320787263E-3</v>
      </c>
      <c r="H403">
        <f t="shared" si="10"/>
        <v>-5.7764346823549351E-3</v>
      </c>
      <c r="I403">
        <f t="shared" si="9"/>
        <v>3.0405282086114751E-3</v>
      </c>
    </row>
    <row r="404" spans="1:9" ht="15.75" thickBot="1" x14ac:dyDescent="0.3">
      <c r="A404">
        <v>403</v>
      </c>
      <c r="B404" s="27">
        <v>817.5</v>
      </c>
      <c r="C404" s="27">
        <v>1205.0999999999999</v>
      </c>
      <c r="D404">
        <v>118.46</v>
      </c>
      <c r="E404" s="28">
        <v>17.195</v>
      </c>
      <c r="F404">
        <f t="shared" si="10"/>
        <v>-1.1553792252282816E-2</v>
      </c>
      <c r="G404">
        <f t="shared" si="10"/>
        <v>3.2414939241708018E-3</v>
      </c>
      <c r="H404">
        <f t="shared" si="10"/>
        <v>9.1588157186307199E-3</v>
      </c>
      <c r="I404">
        <f t="shared" si="9"/>
        <v>-5.6831514595555776E-3</v>
      </c>
    </row>
    <row r="405" spans="1:9" ht="15.75" thickBot="1" x14ac:dyDescent="0.3">
      <c r="A405">
        <v>404</v>
      </c>
      <c r="B405" s="27">
        <v>822.5</v>
      </c>
      <c r="C405" s="27">
        <v>1194.9000000000001</v>
      </c>
      <c r="D405">
        <v>117.36</v>
      </c>
      <c r="E405" s="28">
        <v>17.327500000000001</v>
      </c>
      <c r="F405">
        <f t="shared" si="10"/>
        <v>6.0975798681185377E-3</v>
      </c>
      <c r="G405">
        <f t="shared" si="10"/>
        <v>-8.5000511776378278E-3</v>
      </c>
      <c r="H405">
        <f t="shared" si="10"/>
        <v>-9.3292170140928075E-3</v>
      </c>
      <c r="I405">
        <f t="shared" si="9"/>
        <v>7.676190925773132E-3</v>
      </c>
    </row>
    <row r="406" spans="1:9" ht="15.75" thickBot="1" x14ac:dyDescent="0.3">
      <c r="A406">
        <v>405</v>
      </c>
      <c r="B406" s="27">
        <v>816.5</v>
      </c>
      <c r="C406" s="27">
        <v>1202.2</v>
      </c>
      <c r="D406">
        <v>117.35</v>
      </c>
      <c r="E406" s="28">
        <v>17.2775</v>
      </c>
      <c r="F406">
        <f t="shared" si="10"/>
        <v>-7.321570229007133E-3</v>
      </c>
      <c r="G406">
        <f t="shared" si="10"/>
        <v>6.0907117493533775E-3</v>
      </c>
      <c r="H406">
        <f t="shared" si="10"/>
        <v>-8.5211537693787235E-5</v>
      </c>
      <c r="I406">
        <f t="shared" si="9"/>
        <v>-2.8897578265903879E-3</v>
      </c>
    </row>
    <row r="407" spans="1:9" ht="15.75" thickBot="1" x14ac:dyDescent="0.3">
      <c r="A407">
        <v>406</v>
      </c>
      <c r="B407" s="27">
        <v>816</v>
      </c>
      <c r="C407" s="27">
        <v>1219.5999999999999</v>
      </c>
      <c r="D407">
        <v>117.4</v>
      </c>
      <c r="E407" s="28">
        <v>16.948</v>
      </c>
      <c r="F407">
        <f t="shared" si="10"/>
        <v>-6.1255744641280712E-4</v>
      </c>
      <c r="G407">
        <f t="shared" si="10"/>
        <v>1.4369724509037915E-2</v>
      </c>
      <c r="H407">
        <f t="shared" si="10"/>
        <v>4.2598509696355105E-4</v>
      </c>
      <c r="I407">
        <f t="shared" si="9"/>
        <v>-1.9255244219099549E-2</v>
      </c>
    </row>
    <row r="408" spans="1:9" ht="15.75" thickBot="1" x14ac:dyDescent="0.3">
      <c r="A408">
        <v>407</v>
      </c>
      <c r="B408" s="27">
        <v>848.5</v>
      </c>
      <c r="C408" s="27">
        <v>1230.2</v>
      </c>
      <c r="D408">
        <v>117.4</v>
      </c>
      <c r="E408" s="28">
        <v>16.864000000000001</v>
      </c>
      <c r="F408">
        <f t="shared" si="10"/>
        <v>3.9055729710173966E-2</v>
      </c>
      <c r="G408">
        <f t="shared" si="10"/>
        <v>8.6538216601682438E-3</v>
      </c>
      <c r="H408">
        <f t="shared" si="10"/>
        <v>0</v>
      </c>
      <c r="I408">
        <f t="shared" si="9"/>
        <v>-4.9686604053609962E-3</v>
      </c>
    </row>
    <row r="409" spans="1:9" ht="15.75" thickBot="1" x14ac:dyDescent="0.3">
      <c r="A409">
        <v>408</v>
      </c>
      <c r="B409" s="27">
        <v>886</v>
      </c>
      <c r="C409" s="27">
        <v>1235.5</v>
      </c>
      <c r="D409">
        <v>109.82</v>
      </c>
      <c r="E409" s="28">
        <v>16.6875</v>
      </c>
      <c r="F409">
        <f t="shared" si="10"/>
        <v>4.3246865930799877E-2</v>
      </c>
      <c r="G409">
        <f t="shared" si="10"/>
        <v>4.2989886543968389E-3</v>
      </c>
      <c r="H409">
        <f t="shared" si="10"/>
        <v>-6.6744245543269645E-2</v>
      </c>
      <c r="I409">
        <f t="shared" si="9"/>
        <v>-1.0521236198483559E-2</v>
      </c>
    </row>
    <row r="410" spans="1:9" ht="15.75" thickBot="1" x14ac:dyDescent="0.3">
      <c r="A410">
        <v>409</v>
      </c>
      <c r="B410" s="27">
        <v>882.2</v>
      </c>
      <c r="C410" s="27">
        <v>1225.4000000000001</v>
      </c>
      <c r="D410">
        <v>111.71</v>
      </c>
      <c r="E410" s="28">
        <v>16.782499999999999</v>
      </c>
      <c r="F410">
        <f t="shared" si="10"/>
        <v>-4.298162934241595E-3</v>
      </c>
      <c r="G410">
        <f t="shared" si="10"/>
        <v>-8.2084251371104863E-3</v>
      </c>
      <c r="H410">
        <f t="shared" si="10"/>
        <v>1.7063565732030529E-2</v>
      </c>
      <c r="I410">
        <f t="shared" si="9"/>
        <v>5.6767406703012785E-3</v>
      </c>
    </row>
    <row r="411" spans="1:9" ht="15.75" thickBot="1" x14ac:dyDescent="0.3">
      <c r="A411">
        <v>410</v>
      </c>
      <c r="B411" s="27">
        <v>859.2</v>
      </c>
      <c r="C411" s="27">
        <v>1216.3</v>
      </c>
      <c r="D411">
        <v>111.49</v>
      </c>
      <c r="E411" s="28">
        <v>16.829999999999998</v>
      </c>
      <c r="F411">
        <f t="shared" si="10"/>
        <v>-2.6417063916239075E-2</v>
      </c>
      <c r="G411">
        <f t="shared" si="10"/>
        <v>-7.4538576671635617E-3</v>
      </c>
      <c r="H411">
        <f t="shared" si="10"/>
        <v>-1.9713268032768953E-3</v>
      </c>
      <c r="I411">
        <f t="shared" si="9"/>
        <v>2.8263313719450178E-3</v>
      </c>
    </row>
    <row r="412" spans="1:9" ht="15.75" thickBot="1" x14ac:dyDescent="0.3">
      <c r="A412">
        <v>411</v>
      </c>
      <c r="B412" s="27">
        <v>845.3</v>
      </c>
      <c r="C412" s="27">
        <v>1193.7</v>
      </c>
      <c r="D412">
        <v>107.57</v>
      </c>
      <c r="E412" s="28">
        <v>16.978999999999999</v>
      </c>
      <c r="F412">
        <f t="shared" si="10"/>
        <v>-1.6310129819718328E-2</v>
      </c>
      <c r="G412">
        <f t="shared" si="10"/>
        <v>-1.8755736523397955E-2</v>
      </c>
      <c r="H412">
        <f t="shared" si="10"/>
        <v>-3.5793102335566061E-2</v>
      </c>
      <c r="I412">
        <f t="shared" si="9"/>
        <v>8.8142781311602234E-3</v>
      </c>
    </row>
    <row r="413" spans="1:9" ht="15.75" thickBot="1" x14ac:dyDescent="0.3">
      <c r="A413">
        <v>412</v>
      </c>
      <c r="B413" s="27">
        <v>820.1</v>
      </c>
      <c r="C413" s="27">
        <v>1191.5</v>
      </c>
      <c r="D413">
        <v>104.57</v>
      </c>
      <c r="E413" s="28">
        <v>17.064</v>
      </c>
      <c r="F413">
        <f t="shared" si="10"/>
        <v>-3.0265309892516388E-2</v>
      </c>
      <c r="G413">
        <f t="shared" si="10"/>
        <v>-1.8447095621958727E-3</v>
      </c>
      <c r="H413">
        <f t="shared" si="10"/>
        <v>-2.8285094833416641E-2</v>
      </c>
      <c r="I413">
        <f t="shared" si="9"/>
        <v>4.9936948351748172E-3</v>
      </c>
    </row>
    <row r="414" spans="1:9" ht="15.75" thickBot="1" x14ac:dyDescent="0.3">
      <c r="A414">
        <v>413</v>
      </c>
      <c r="B414" s="27">
        <v>805.6</v>
      </c>
      <c r="C414" s="27">
        <v>1205.3</v>
      </c>
      <c r="D414">
        <v>104.79</v>
      </c>
      <c r="E414" s="28">
        <v>17.21</v>
      </c>
      <c r="F414">
        <f t="shared" si="10"/>
        <v>-1.7838942638012986E-2</v>
      </c>
      <c r="G414">
        <f t="shared" si="10"/>
        <v>1.1515481055501094E-2</v>
      </c>
      <c r="H414">
        <f t="shared" si="10"/>
        <v>2.1016438763530221E-3</v>
      </c>
      <c r="I414">
        <f t="shared" si="9"/>
        <v>8.5196290543986183E-3</v>
      </c>
    </row>
    <row r="415" spans="1:9" ht="15.75" thickBot="1" x14ac:dyDescent="0.3">
      <c r="A415">
        <v>414</v>
      </c>
      <c r="B415" s="27">
        <v>809</v>
      </c>
      <c r="C415" s="27">
        <v>1210.3</v>
      </c>
      <c r="D415">
        <v>108.27</v>
      </c>
      <c r="E415" s="28">
        <v>17.042000000000002</v>
      </c>
      <c r="F415">
        <f t="shared" si="10"/>
        <v>4.2115756541391998E-3</v>
      </c>
      <c r="G415">
        <f t="shared" si="10"/>
        <v>4.1397641502602858E-3</v>
      </c>
      <c r="H415">
        <f t="shared" si="10"/>
        <v>3.266975983595645E-2</v>
      </c>
      <c r="I415">
        <f t="shared" si="9"/>
        <v>-9.8097248176837824E-3</v>
      </c>
    </row>
    <row r="416" spans="1:9" ht="15.75" thickBot="1" x14ac:dyDescent="0.3">
      <c r="A416">
        <v>415</v>
      </c>
      <c r="B416" s="27">
        <v>832.3</v>
      </c>
      <c r="C416" s="27">
        <v>1225.0999999999999</v>
      </c>
      <c r="D416">
        <v>113.59</v>
      </c>
      <c r="E416" s="28">
        <v>16.945</v>
      </c>
      <c r="F416">
        <f t="shared" si="10"/>
        <v>2.8394035693557619E-2</v>
      </c>
      <c r="G416">
        <f t="shared" si="10"/>
        <v>1.2154210555566734E-2</v>
      </c>
      <c r="H416">
        <f t="shared" si="10"/>
        <v>4.796736692052344E-2</v>
      </c>
      <c r="I416">
        <f t="shared" si="9"/>
        <v>-5.7080803467495864E-3</v>
      </c>
    </row>
    <row r="417" spans="1:9" ht="15.75" thickBot="1" x14ac:dyDescent="0.3">
      <c r="A417">
        <v>416</v>
      </c>
      <c r="B417" s="27">
        <v>845</v>
      </c>
      <c r="C417" s="27">
        <v>1230</v>
      </c>
      <c r="D417">
        <v>112.02</v>
      </c>
      <c r="E417" s="28">
        <v>16.829999999999998</v>
      </c>
      <c r="F417">
        <f t="shared" si="10"/>
        <v>1.5143674605124384E-2</v>
      </c>
      <c r="G417">
        <f t="shared" si="10"/>
        <v>3.9916960663384038E-3</v>
      </c>
      <c r="H417">
        <f t="shared" si="10"/>
        <v>-1.3918047461644047E-2</v>
      </c>
      <c r="I417">
        <f t="shared" si="9"/>
        <v>-6.8097968563000872E-3</v>
      </c>
    </row>
    <row r="418" spans="1:9" ht="15.75" thickBot="1" x14ac:dyDescent="0.3">
      <c r="A418">
        <v>417</v>
      </c>
      <c r="B418" s="27">
        <v>834.5</v>
      </c>
      <c r="C418" s="27">
        <v>1211.5</v>
      </c>
      <c r="D418">
        <v>112.21</v>
      </c>
      <c r="E418" s="28">
        <v>16.838000000000001</v>
      </c>
      <c r="F418">
        <f t="shared" si="10"/>
        <v>-1.2503884255284122E-2</v>
      </c>
      <c r="G418">
        <f t="shared" si="10"/>
        <v>-1.5154908109882733E-2</v>
      </c>
      <c r="H418">
        <f t="shared" si="10"/>
        <v>1.6946888950885343E-3</v>
      </c>
      <c r="I418">
        <f t="shared" si="9"/>
        <v>4.752287127577665E-4</v>
      </c>
    </row>
    <row r="419" spans="1:9" ht="15.75" thickBot="1" x14ac:dyDescent="0.3">
      <c r="A419">
        <v>418</v>
      </c>
      <c r="B419" s="27">
        <v>816.2</v>
      </c>
      <c r="C419" s="27">
        <v>1216.5</v>
      </c>
      <c r="D419">
        <v>113.74</v>
      </c>
      <c r="E419" s="28">
        <v>16.847999999999999</v>
      </c>
      <c r="F419">
        <f t="shared" si="10"/>
        <v>-2.217332013018438E-2</v>
      </c>
      <c r="G419">
        <f t="shared" si="10"/>
        <v>4.1186219669968318E-3</v>
      </c>
      <c r="H419">
        <f t="shared" si="10"/>
        <v>1.3543026201878644E-2</v>
      </c>
      <c r="I419">
        <f t="shared" si="9"/>
        <v>5.9371847614725381E-4</v>
      </c>
    </row>
    <row r="420" spans="1:9" ht="15.75" thickBot="1" x14ac:dyDescent="0.3">
      <c r="A420">
        <v>419</v>
      </c>
      <c r="B420" s="27">
        <v>827.6</v>
      </c>
      <c r="C420" s="27">
        <v>1214</v>
      </c>
      <c r="D420">
        <v>114.69</v>
      </c>
      <c r="E420" s="28">
        <v>17.02</v>
      </c>
      <c r="F420">
        <f t="shared" si="10"/>
        <v>1.3870522899682568E-2</v>
      </c>
      <c r="G420">
        <f t="shared" si="10"/>
        <v>-2.0571906041337404E-3</v>
      </c>
      <c r="H420">
        <f t="shared" si="10"/>
        <v>8.3176944977775488E-3</v>
      </c>
      <c r="I420">
        <f t="shared" si="9"/>
        <v>1.0157167753608452E-2</v>
      </c>
    </row>
    <row r="421" spans="1:9" ht="15.75" thickBot="1" x14ac:dyDescent="0.3">
      <c r="A421">
        <v>420</v>
      </c>
      <c r="B421" s="27">
        <v>817.2</v>
      </c>
      <c r="C421" s="27">
        <v>1225.7</v>
      </c>
      <c r="D421">
        <v>114.67</v>
      </c>
      <c r="E421" s="28">
        <v>17.124499999999998</v>
      </c>
      <c r="F421">
        <f t="shared" si="10"/>
        <v>-1.2646082927920991E-2</v>
      </c>
      <c r="G421">
        <f t="shared" si="10"/>
        <v>9.591416727675859E-3</v>
      </c>
      <c r="H421">
        <f t="shared" si="10"/>
        <v>-1.7439832621804583E-4</v>
      </c>
      <c r="I421">
        <f t="shared" si="9"/>
        <v>6.1210634965257141E-3</v>
      </c>
    </row>
    <row r="422" spans="1:9" ht="15.75" thickBot="1" x14ac:dyDescent="0.3">
      <c r="A422">
        <v>421</v>
      </c>
      <c r="B422" s="27">
        <v>830</v>
      </c>
      <c r="C422" s="27">
        <v>1225.3</v>
      </c>
      <c r="D422">
        <v>120.35</v>
      </c>
      <c r="E422" s="28">
        <v>16.728999999999999</v>
      </c>
      <c r="F422">
        <f t="shared" si="10"/>
        <v>1.5541837847176589E-2</v>
      </c>
      <c r="G422">
        <f t="shared" si="10"/>
        <v>-3.263973917187427E-4</v>
      </c>
      <c r="H422">
        <f t="shared" si="10"/>
        <v>4.8345726178867822E-2</v>
      </c>
      <c r="I422">
        <f t="shared" si="9"/>
        <v>-2.3366446292610178E-2</v>
      </c>
    </row>
    <row r="423" spans="1:9" ht="15.75" thickBot="1" x14ac:dyDescent="0.3">
      <c r="A423">
        <v>422</v>
      </c>
      <c r="B423" s="27">
        <v>837.1</v>
      </c>
      <c r="C423" s="27">
        <v>1226.5</v>
      </c>
      <c r="D423">
        <v>120.49</v>
      </c>
      <c r="E423" s="28">
        <v>16.750999999999998</v>
      </c>
      <c r="F423">
        <f t="shared" si="10"/>
        <v>8.5178368753671407E-3</v>
      </c>
      <c r="G423">
        <f t="shared" si="10"/>
        <v>9.7887274314321145E-4</v>
      </c>
      <c r="H423">
        <f t="shared" si="10"/>
        <v>1.162597706104171E-3</v>
      </c>
      <c r="I423">
        <f t="shared" si="9"/>
        <v>1.3142176324058589E-3</v>
      </c>
    </row>
    <row r="424" spans="1:9" ht="15.75" thickBot="1" x14ac:dyDescent="0.3">
      <c r="A424">
        <v>423</v>
      </c>
      <c r="B424" s="27">
        <v>829.9</v>
      </c>
      <c r="C424" s="27">
        <v>1215.4000000000001</v>
      </c>
      <c r="D424">
        <v>118.71</v>
      </c>
      <c r="E424" s="28">
        <v>16.863</v>
      </c>
      <c r="F424">
        <f t="shared" si="10"/>
        <v>-8.638326061608477E-3</v>
      </c>
      <c r="G424">
        <f t="shared" si="10"/>
        <v>-9.0913439972891193E-3</v>
      </c>
      <c r="H424">
        <f t="shared" si="10"/>
        <v>-1.4883217869742412E-2</v>
      </c>
      <c r="I424">
        <f t="shared" si="9"/>
        <v>6.6639147064980857E-3</v>
      </c>
    </row>
    <row r="425" spans="1:9" ht="15.75" thickBot="1" x14ac:dyDescent="0.3">
      <c r="A425">
        <v>424</v>
      </c>
      <c r="B425" s="27">
        <v>825.5</v>
      </c>
      <c r="C425" s="27">
        <v>1206.7</v>
      </c>
      <c r="D425">
        <v>119.95</v>
      </c>
      <c r="E425" s="28">
        <v>16.632999999999999</v>
      </c>
      <c r="F425">
        <f t="shared" si="10"/>
        <v>-5.3159482442195821E-3</v>
      </c>
      <c r="G425">
        <f t="shared" si="10"/>
        <v>-7.1838796216997357E-3</v>
      </c>
      <c r="H425">
        <f t="shared" si="10"/>
        <v>1.0391445220260949E-2</v>
      </c>
      <c r="I425">
        <f t="shared" si="9"/>
        <v>-1.3733198879649798E-2</v>
      </c>
    </row>
    <row r="426" spans="1:9" ht="15.75" thickBot="1" x14ac:dyDescent="0.3">
      <c r="A426">
        <v>425</v>
      </c>
      <c r="B426" s="27">
        <v>818.4</v>
      </c>
      <c r="C426" s="27">
        <v>1218.4000000000001</v>
      </c>
      <c r="D426">
        <v>118.43</v>
      </c>
      <c r="E426" s="28">
        <v>16.606000000000002</v>
      </c>
      <c r="F426">
        <f t="shared" si="10"/>
        <v>-8.6380487227660143E-3</v>
      </c>
      <c r="G426">
        <f t="shared" si="10"/>
        <v>9.649161501396988E-3</v>
      </c>
      <c r="H426">
        <f t="shared" si="10"/>
        <v>-1.2752920552299872E-2</v>
      </c>
      <c r="I426">
        <f t="shared" si="9"/>
        <v>-1.6245979685588609E-3</v>
      </c>
    </row>
    <row r="427" spans="1:9" ht="15.75" thickBot="1" x14ac:dyDescent="0.3">
      <c r="A427">
        <v>426</v>
      </c>
      <c r="B427" s="27">
        <v>825.9</v>
      </c>
      <c r="C427" s="27">
        <v>1224.9000000000001</v>
      </c>
      <c r="D427">
        <v>116.14</v>
      </c>
      <c r="E427" s="28">
        <v>16.485500000000002</v>
      </c>
      <c r="F427">
        <f t="shared" si="10"/>
        <v>9.122486179254697E-3</v>
      </c>
      <c r="G427">
        <f t="shared" si="10"/>
        <v>5.3206854126876917E-3</v>
      </c>
      <c r="H427">
        <f t="shared" si="10"/>
        <v>-1.9525708789499937E-2</v>
      </c>
      <c r="I427">
        <f t="shared" si="9"/>
        <v>-7.2828691725289616E-3</v>
      </c>
    </row>
    <row r="428" spans="1:9" ht="15.75" thickBot="1" x14ac:dyDescent="0.3">
      <c r="A428">
        <v>427</v>
      </c>
      <c r="B428" s="27">
        <v>834.2</v>
      </c>
      <c r="C428" s="27">
        <v>1225.5</v>
      </c>
      <c r="D428">
        <v>115.4</v>
      </c>
      <c r="E428" s="28">
        <v>16.672000000000001</v>
      </c>
      <c r="F428">
        <f t="shared" si="10"/>
        <v>9.9994809461736445E-3</v>
      </c>
      <c r="G428">
        <f t="shared" si="10"/>
        <v>4.8971597452752969E-4</v>
      </c>
      <c r="H428">
        <f t="shared" si="10"/>
        <v>-6.3920058699046042E-3</v>
      </c>
      <c r="I428">
        <f t="shared" si="9"/>
        <v>1.1249458903646417E-2</v>
      </c>
    </row>
    <row r="429" spans="1:9" ht="15.75" thickBot="1" x14ac:dyDescent="0.3">
      <c r="A429">
        <v>428</v>
      </c>
      <c r="B429" s="27">
        <v>837.1</v>
      </c>
      <c r="C429" s="27">
        <v>1231.5999999999999</v>
      </c>
      <c r="D429">
        <v>115.09</v>
      </c>
      <c r="E429" s="28">
        <v>16.624500000000001</v>
      </c>
      <c r="F429">
        <f t="shared" si="10"/>
        <v>3.4703559031658954E-3</v>
      </c>
      <c r="G429">
        <f t="shared" si="10"/>
        <v>4.9652130821780374E-3</v>
      </c>
      <c r="H429">
        <f t="shared" si="10"/>
        <v>-2.6899230935995256E-3</v>
      </c>
      <c r="I429">
        <f t="shared" si="9"/>
        <v>-2.8531546692759646E-3</v>
      </c>
    </row>
    <row r="430" spans="1:9" ht="15.75" thickBot="1" x14ac:dyDescent="0.3">
      <c r="A430">
        <v>429</v>
      </c>
      <c r="B430" s="27">
        <v>843</v>
      </c>
      <c r="C430" s="27">
        <v>1240</v>
      </c>
      <c r="D430">
        <v>114.3</v>
      </c>
      <c r="E430" s="28">
        <v>16.889499999999998</v>
      </c>
      <c r="F430">
        <f t="shared" si="10"/>
        <v>7.0234203358447633E-3</v>
      </c>
      <c r="G430">
        <f t="shared" si="10"/>
        <v>6.7972425487372538E-3</v>
      </c>
      <c r="H430">
        <f t="shared" si="10"/>
        <v>-6.8878601796347827E-3</v>
      </c>
      <c r="I430">
        <f t="shared" si="9"/>
        <v>1.5814616164270101E-2</v>
      </c>
    </row>
    <row r="431" spans="1:9" ht="15.75" thickBot="1" x14ac:dyDescent="0.3">
      <c r="A431">
        <v>430</v>
      </c>
      <c r="B431" s="27">
        <v>836.5</v>
      </c>
      <c r="C431" s="27">
        <v>1245.8</v>
      </c>
      <c r="D431">
        <v>116.15</v>
      </c>
      <c r="E431" s="28">
        <v>17.1495</v>
      </c>
      <c r="F431">
        <f t="shared" si="10"/>
        <v>-7.740437574976825E-3</v>
      </c>
      <c r="G431">
        <f t="shared" si="10"/>
        <v>4.6665142209625669E-3</v>
      </c>
      <c r="H431">
        <f t="shared" si="10"/>
        <v>1.605588841565327E-2</v>
      </c>
      <c r="I431">
        <f t="shared" si="9"/>
        <v>1.5276891602046849E-2</v>
      </c>
    </row>
    <row r="432" spans="1:9" ht="15.75" thickBot="1" x14ac:dyDescent="0.3">
      <c r="A432">
        <v>431</v>
      </c>
      <c r="B432" s="27">
        <v>842.6</v>
      </c>
      <c r="C432" s="27">
        <v>1248.9000000000001</v>
      </c>
      <c r="D432">
        <v>117.18</v>
      </c>
      <c r="E432" s="28">
        <v>17.0595</v>
      </c>
      <c r="F432">
        <f t="shared" si="10"/>
        <v>7.2658291180375013E-3</v>
      </c>
      <c r="G432">
        <f t="shared" si="10"/>
        <v>2.4852700489943454E-3</v>
      </c>
      <c r="H432">
        <f t="shared" si="10"/>
        <v>8.828754900224502E-3</v>
      </c>
      <c r="I432">
        <f t="shared" si="9"/>
        <v>-5.2617853575253675E-3</v>
      </c>
    </row>
    <row r="433" spans="1:9" ht="15.75" thickBot="1" x14ac:dyDescent="0.3">
      <c r="A433">
        <v>432</v>
      </c>
      <c r="B433" s="27">
        <v>837</v>
      </c>
      <c r="C433" s="27">
        <v>1239</v>
      </c>
      <c r="D433">
        <v>114.85</v>
      </c>
      <c r="E433" s="28">
        <v>17.12</v>
      </c>
      <c r="F433">
        <f t="shared" si="10"/>
        <v>-6.6682790554408117E-3</v>
      </c>
      <c r="G433">
        <f t="shared" si="10"/>
        <v>-7.9585612398970756E-3</v>
      </c>
      <c r="H433">
        <f t="shared" si="10"/>
        <v>-2.0084284981535434E-2</v>
      </c>
      <c r="I433">
        <f t="shared" si="9"/>
        <v>3.5401374031242246E-3</v>
      </c>
    </row>
    <row r="434" spans="1:9" ht="15.75" thickBot="1" x14ac:dyDescent="0.3">
      <c r="A434">
        <v>433</v>
      </c>
      <c r="B434" s="27">
        <v>835.1</v>
      </c>
      <c r="C434" s="27">
        <v>1241.2</v>
      </c>
      <c r="D434">
        <v>115.06</v>
      </c>
      <c r="E434" s="28">
        <v>17.402000000000001</v>
      </c>
      <c r="F434">
        <f t="shared" si="10"/>
        <v>-2.2725923302915445E-3</v>
      </c>
      <c r="G434">
        <f t="shared" si="10"/>
        <v>1.774050945082618E-3</v>
      </c>
      <c r="H434">
        <f t="shared" si="10"/>
        <v>1.8268023000401598E-3</v>
      </c>
      <c r="I434">
        <f t="shared" si="9"/>
        <v>1.633777143023658E-2</v>
      </c>
    </row>
    <row r="435" spans="1:9" ht="15.75" thickBot="1" x14ac:dyDescent="0.3">
      <c r="A435">
        <v>434</v>
      </c>
      <c r="B435" s="27">
        <v>832.2</v>
      </c>
      <c r="C435" s="27">
        <v>1241.0999999999999</v>
      </c>
      <c r="D435">
        <v>114.47</v>
      </c>
      <c r="E435" s="28">
        <v>17.487000000000002</v>
      </c>
      <c r="F435">
        <f t="shared" si="10"/>
        <v>-3.4786816103428236E-3</v>
      </c>
      <c r="G435">
        <f t="shared" si="10"/>
        <v>-8.0570438749690695E-5</v>
      </c>
      <c r="H435">
        <f t="shared" si="10"/>
        <v>-5.1409515047624111E-3</v>
      </c>
      <c r="I435">
        <f t="shared" si="9"/>
        <v>4.8726055876897973E-3</v>
      </c>
    </row>
    <row r="436" spans="1:9" ht="15.75" thickBot="1" x14ac:dyDescent="0.3">
      <c r="A436">
        <v>435</v>
      </c>
      <c r="B436" s="27">
        <v>827</v>
      </c>
      <c r="C436" s="27">
        <v>1246.5</v>
      </c>
      <c r="D436">
        <v>112.52</v>
      </c>
      <c r="E436" s="28">
        <v>17.408000000000001</v>
      </c>
      <c r="F436">
        <f t="shared" si="10"/>
        <v>-6.2681015251495912E-3</v>
      </c>
      <c r="G436">
        <f t="shared" si="10"/>
        <v>4.3415408281372338E-3</v>
      </c>
      <c r="H436">
        <f t="shared" si="10"/>
        <v>-1.7181796308728868E-2</v>
      </c>
      <c r="I436">
        <f t="shared" si="9"/>
        <v>-4.527877057990317E-3</v>
      </c>
    </row>
    <row r="437" spans="1:9" ht="15.75" thickBot="1" x14ac:dyDescent="0.3">
      <c r="A437">
        <v>436</v>
      </c>
      <c r="B437" s="27">
        <v>821.2</v>
      </c>
      <c r="C437" s="27">
        <v>1244.7</v>
      </c>
      <c r="D437">
        <v>110.13</v>
      </c>
      <c r="E437" s="28">
        <v>17.484500000000001</v>
      </c>
      <c r="F437">
        <f t="shared" si="10"/>
        <v>-7.0380098789127564E-3</v>
      </c>
      <c r="G437">
        <f t="shared" si="10"/>
        <v>-1.4450869566805741E-3</v>
      </c>
      <c r="H437">
        <f t="shared" si="10"/>
        <v>-2.1469497444803469E-2</v>
      </c>
      <c r="I437">
        <f t="shared" si="9"/>
        <v>4.3849034935587649E-3</v>
      </c>
    </row>
    <row r="438" spans="1:9" ht="15.75" thickBot="1" x14ac:dyDescent="0.3">
      <c r="A438">
        <v>437</v>
      </c>
      <c r="B438" s="27">
        <v>814</v>
      </c>
      <c r="C438" s="27">
        <v>1255.2</v>
      </c>
      <c r="D438">
        <v>111.25</v>
      </c>
      <c r="E438" s="28">
        <v>17.283999999999999</v>
      </c>
      <c r="F438">
        <f t="shared" si="10"/>
        <v>-8.8063191422382472E-3</v>
      </c>
      <c r="G438">
        <f t="shared" si="10"/>
        <v>8.4003854118908771E-3</v>
      </c>
      <c r="H438">
        <f t="shared" si="10"/>
        <v>1.0118434869497088E-2</v>
      </c>
      <c r="I438">
        <f t="shared" si="9"/>
        <v>-1.1533556097404295E-2</v>
      </c>
    </row>
    <row r="439" spans="1:9" ht="15.75" thickBot="1" x14ac:dyDescent="0.3">
      <c r="A439">
        <v>438</v>
      </c>
      <c r="B439" s="27">
        <v>824</v>
      </c>
      <c r="C439" s="27">
        <v>1254.0999999999999</v>
      </c>
      <c r="D439">
        <v>113.2</v>
      </c>
      <c r="E439" s="28">
        <v>17.062000000000001</v>
      </c>
      <c r="F439">
        <f t="shared" si="10"/>
        <v>1.2210163906931337E-2</v>
      </c>
      <c r="G439">
        <f t="shared" si="10"/>
        <v>-8.7673858881887068E-4</v>
      </c>
      <c r="H439">
        <f t="shared" si="10"/>
        <v>1.7376244722732945E-2</v>
      </c>
      <c r="I439">
        <f t="shared" si="9"/>
        <v>-1.2927449583183559E-2</v>
      </c>
    </row>
    <row r="440" spans="1:9" ht="15.75" thickBot="1" x14ac:dyDescent="0.3">
      <c r="A440">
        <v>439</v>
      </c>
      <c r="B440" s="27">
        <v>824.1</v>
      </c>
      <c r="C440" s="27">
        <v>1244.7</v>
      </c>
      <c r="D440">
        <v>112.54</v>
      </c>
      <c r="E440" s="28">
        <v>17.184000000000001</v>
      </c>
      <c r="F440">
        <f t="shared" si="10"/>
        <v>1.2135185986612189E-4</v>
      </c>
      <c r="G440">
        <f t="shared" si="10"/>
        <v>-7.5236468230720221E-3</v>
      </c>
      <c r="H440">
        <f t="shared" si="10"/>
        <v>-5.8474517639495894E-3</v>
      </c>
      <c r="I440">
        <f t="shared" si="9"/>
        <v>7.1249498399511158E-3</v>
      </c>
    </row>
    <row r="441" spans="1:9" ht="15.75" thickBot="1" x14ac:dyDescent="0.3">
      <c r="A441">
        <v>440</v>
      </c>
      <c r="B441" s="27">
        <v>818.9</v>
      </c>
      <c r="C441" s="27">
        <v>1251.7</v>
      </c>
      <c r="D441">
        <v>109.39</v>
      </c>
      <c r="E441" s="28">
        <v>17.173999999999999</v>
      </c>
      <c r="F441">
        <f t="shared" si="10"/>
        <v>-6.3299054931953303E-3</v>
      </c>
      <c r="G441">
        <f t="shared" si="10"/>
        <v>5.6080903270459464E-3</v>
      </c>
      <c r="H441">
        <f t="shared" si="10"/>
        <v>-2.8389235873433557E-2</v>
      </c>
      <c r="I441">
        <f t="shared" si="9"/>
        <v>-5.8210607616125871E-4</v>
      </c>
    </row>
    <row r="442" spans="1:9" ht="15.75" thickBot="1" x14ac:dyDescent="0.3">
      <c r="A442">
        <v>441</v>
      </c>
      <c r="B442" s="27">
        <v>818</v>
      </c>
      <c r="C442" s="27">
        <v>1256.5</v>
      </c>
      <c r="D442">
        <v>113.72</v>
      </c>
      <c r="E442" s="28">
        <v>17.244</v>
      </c>
      <c r="F442">
        <f t="shared" si="10"/>
        <v>-1.0996396733954888E-3</v>
      </c>
      <c r="G442">
        <f t="shared" si="10"/>
        <v>3.8274506496690131E-3</v>
      </c>
      <c r="H442">
        <f t="shared" si="10"/>
        <v>3.8819808651099678E-2</v>
      </c>
      <c r="I442">
        <f t="shared" si="9"/>
        <v>4.0676446345951035E-3</v>
      </c>
    </row>
    <row r="443" spans="1:9" ht="15.75" thickBot="1" x14ac:dyDescent="0.3">
      <c r="A443">
        <v>442</v>
      </c>
      <c r="B443" s="27">
        <v>821</v>
      </c>
      <c r="C443" s="27">
        <v>1265.7</v>
      </c>
      <c r="D443">
        <v>113.08</v>
      </c>
      <c r="E443" s="28">
        <v>17.289000000000001</v>
      </c>
      <c r="F443">
        <f t="shared" si="10"/>
        <v>3.6607728496811558E-3</v>
      </c>
      <c r="G443">
        <f t="shared" si="10"/>
        <v>7.2952508147558649E-3</v>
      </c>
      <c r="H443">
        <f t="shared" si="10"/>
        <v>-5.6437539574094803E-3</v>
      </c>
      <c r="I443">
        <f t="shared" si="9"/>
        <v>2.6062042377509955E-3</v>
      </c>
    </row>
    <row r="444" spans="1:9" ht="15.75" thickBot="1" x14ac:dyDescent="0.3">
      <c r="A444">
        <v>443</v>
      </c>
      <c r="B444" s="27">
        <v>830.8</v>
      </c>
      <c r="C444" s="27">
        <v>1259.7</v>
      </c>
      <c r="D444">
        <v>112.87</v>
      </c>
      <c r="E444" s="28">
        <v>17.079000000000001</v>
      </c>
      <c r="F444">
        <f t="shared" si="10"/>
        <v>1.1865982549529005E-2</v>
      </c>
      <c r="G444">
        <f t="shared" si="10"/>
        <v>-4.7517314401454369E-3</v>
      </c>
      <c r="H444">
        <f t="shared" si="10"/>
        <v>-1.8588188578545681E-3</v>
      </c>
      <c r="I444">
        <f t="shared" si="9"/>
        <v>-1.2220822485584487E-2</v>
      </c>
    </row>
    <row r="445" spans="1:9" ht="15.75" thickBot="1" x14ac:dyDescent="0.3">
      <c r="A445">
        <v>444</v>
      </c>
      <c r="B445" s="27">
        <v>832</v>
      </c>
      <c r="C445" s="27">
        <v>1268.0999999999999</v>
      </c>
      <c r="D445">
        <v>115.66</v>
      </c>
      <c r="E445" s="28">
        <v>17.088000000000001</v>
      </c>
      <c r="F445">
        <f t="shared" si="10"/>
        <v>1.4433488192513277E-3</v>
      </c>
      <c r="G445">
        <f t="shared" si="10"/>
        <v>6.6461198825965391E-3</v>
      </c>
      <c r="H445">
        <f t="shared" si="10"/>
        <v>2.4418138762537227E-2</v>
      </c>
      <c r="I445">
        <f t="shared" si="9"/>
        <v>5.2682414072992257E-4</v>
      </c>
    </row>
    <row r="446" spans="1:9" ht="15.75" thickBot="1" x14ac:dyDescent="0.3">
      <c r="A446">
        <v>445</v>
      </c>
      <c r="B446" s="27">
        <v>838</v>
      </c>
      <c r="C446" s="27">
        <v>1264.8</v>
      </c>
      <c r="D446">
        <v>117.82</v>
      </c>
      <c r="E446" s="28">
        <v>16.821999999999999</v>
      </c>
      <c r="F446">
        <f t="shared" si="10"/>
        <v>7.1856596608745327E-3</v>
      </c>
      <c r="G446">
        <f t="shared" si="10"/>
        <v>-2.6057103455916207E-3</v>
      </c>
      <c r="H446">
        <f t="shared" si="10"/>
        <v>1.850318336346916E-2</v>
      </c>
      <c r="I446">
        <f t="shared" si="9"/>
        <v>-1.5688909237538892E-2</v>
      </c>
    </row>
    <row r="447" spans="1:9" ht="15.75" thickBot="1" x14ac:dyDescent="0.3">
      <c r="A447">
        <v>446</v>
      </c>
      <c r="B447" s="27">
        <v>834.9</v>
      </c>
      <c r="C447" s="27">
        <v>1266.0999999999999</v>
      </c>
      <c r="D447">
        <v>113.21</v>
      </c>
      <c r="E447" s="28">
        <v>16.878</v>
      </c>
      <c r="F447">
        <f t="shared" si="10"/>
        <v>-3.7061432821282698E-3</v>
      </c>
      <c r="G447">
        <f t="shared" si="10"/>
        <v>1.0273026309451955E-3</v>
      </c>
      <c r="H447">
        <f t="shared" si="10"/>
        <v>-3.9913535003523265E-2</v>
      </c>
      <c r="I447">
        <f t="shared" si="9"/>
        <v>3.3234451955293739E-3</v>
      </c>
    </row>
    <row r="448" spans="1:9" ht="15.75" thickBot="1" x14ac:dyDescent="0.3">
      <c r="A448">
        <v>447</v>
      </c>
      <c r="B448" s="27">
        <v>822</v>
      </c>
      <c r="C448" s="27">
        <v>1262.3</v>
      </c>
      <c r="D448">
        <v>113.69</v>
      </c>
      <c r="E448" s="28">
        <v>16.956499999999998</v>
      </c>
      <c r="F448">
        <f t="shared" si="10"/>
        <v>-1.5571562143774871E-2</v>
      </c>
      <c r="G448">
        <f t="shared" si="10"/>
        <v>-3.0058557673914616E-3</v>
      </c>
      <c r="H448">
        <f t="shared" si="10"/>
        <v>4.2309450509971326E-3</v>
      </c>
      <c r="I448">
        <f t="shared" si="9"/>
        <v>4.6402424066636352E-3</v>
      </c>
    </row>
    <row r="449" spans="1:9" ht="15.75" thickBot="1" x14ac:dyDescent="0.3">
      <c r="A449">
        <v>448</v>
      </c>
      <c r="B449" s="27">
        <v>823</v>
      </c>
      <c r="C449" s="27">
        <v>1258.9000000000001</v>
      </c>
      <c r="D449">
        <v>111.93</v>
      </c>
      <c r="E449" s="28">
        <v>16.63</v>
      </c>
      <c r="F449">
        <f t="shared" si="10"/>
        <v>1.2158056208899498E-3</v>
      </c>
      <c r="G449">
        <f t="shared" si="10"/>
        <v>-2.6971299866022261E-3</v>
      </c>
      <c r="H449">
        <f t="shared" si="10"/>
        <v>-1.5601770239838912E-2</v>
      </c>
      <c r="I449">
        <f t="shared" si="9"/>
        <v>-1.9442947937602172E-2</v>
      </c>
    </row>
    <row r="450" spans="1:9" ht="15.75" thickBot="1" x14ac:dyDescent="0.3">
      <c r="A450">
        <v>449</v>
      </c>
      <c r="B450" s="27">
        <v>821</v>
      </c>
      <c r="C450" s="27">
        <v>1272.9000000000001</v>
      </c>
      <c r="D450">
        <v>121.55</v>
      </c>
      <c r="E450" s="28">
        <v>16.3</v>
      </c>
      <c r="F450">
        <f t="shared" si="10"/>
        <v>-2.433091224641555E-3</v>
      </c>
      <c r="G450">
        <f t="shared" si="10"/>
        <v>1.1059438104175366E-2</v>
      </c>
      <c r="H450">
        <f t="shared" si="10"/>
        <v>8.2452024860956166E-2</v>
      </c>
      <c r="I450">
        <f t="shared" si="9"/>
        <v>-2.0043185392119595E-2</v>
      </c>
    </row>
    <row r="451" spans="1:9" ht="15.75" thickBot="1" x14ac:dyDescent="0.3">
      <c r="A451">
        <v>450</v>
      </c>
      <c r="B451" s="27">
        <v>835.9</v>
      </c>
      <c r="C451" s="27">
        <v>1262.8</v>
      </c>
      <c r="D451">
        <v>124.01</v>
      </c>
      <c r="E451" s="28">
        <v>16.312999999999999</v>
      </c>
      <c r="F451">
        <f t="shared" si="10"/>
        <v>1.798587925268218E-2</v>
      </c>
      <c r="G451">
        <f t="shared" si="10"/>
        <v>-7.9662841925524173E-3</v>
      </c>
      <c r="H451">
        <f t="shared" si="10"/>
        <v>2.0036506752548609E-2</v>
      </c>
      <c r="I451">
        <f t="shared" si="10"/>
        <v>7.9722814144877726E-4</v>
      </c>
    </row>
    <row r="452" spans="1:9" ht="15.75" thickBot="1" x14ac:dyDescent="0.3">
      <c r="A452">
        <v>451</v>
      </c>
      <c r="B452" s="27">
        <v>831.1</v>
      </c>
      <c r="C452" s="27">
        <v>1275.0999999999999</v>
      </c>
      <c r="D452">
        <v>126.64</v>
      </c>
      <c r="E452" s="28">
        <v>16.277000000000001</v>
      </c>
      <c r="F452">
        <f t="shared" ref="F452:I501" si="11">LN(B452/B451)</f>
        <v>-5.7588641461296759E-3</v>
      </c>
      <c r="G452">
        <f t="shared" si="11"/>
        <v>9.6931292056595328E-3</v>
      </c>
      <c r="H452">
        <f t="shared" si="11"/>
        <v>2.0986208058075662E-2</v>
      </c>
      <c r="I452">
        <f t="shared" si="11"/>
        <v>-2.2092675448042659E-3</v>
      </c>
    </row>
    <row r="453" spans="1:9" ht="15.75" thickBot="1" x14ac:dyDescent="0.3">
      <c r="A453">
        <v>452</v>
      </c>
      <c r="B453" s="27">
        <v>831</v>
      </c>
      <c r="C453" s="27">
        <v>1264.2</v>
      </c>
      <c r="D453">
        <v>126.59</v>
      </c>
      <c r="E453" s="28">
        <v>16.279</v>
      </c>
      <c r="F453">
        <f t="shared" si="11"/>
        <v>-1.2032970353253008E-4</v>
      </c>
      <c r="G453">
        <f t="shared" si="11"/>
        <v>-8.5850958512977554E-3</v>
      </c>
      <c r="H453">
        <f t="shared" si="11"/>
        <v>-3.94897924019752E-4</v>
      </c>
      <c r="I453">
        <f t="shared" si="11"/>
        <v>1.2286521701166921E-4</v>
      </c>
    </row>
    <row r="454" spans="1:9" ht="15.75" thickBot="1" x14ac:dyDescent="0.3">
      <c r="A454">
        <v>453</v>
      </c>
      <c r="B454" s="27">
        <v>828</v>
      </c>
      <c r="C454" s="27">
        <v>1263.5999999999999</v>
      </c>
      <c r="D454">
        <v>124.94</v>
      </c>
      <c r="E454" s="28">
        <v>16.310499999999998</v>
      </c>
      <c r="F454">
        <f t="shared" si="11"/>
        <v>-3.6166404701885504E-3</v>
      </c>
      <c r="G454">
        <f t="shared" si="11"/>
        <v>-4.7472111026833683E-4</v>
      </c>
      <c r="H454">
        <f t="shared" si="11"/>
        <v>-1.3119895583313043E-2</v>
      </c>
      <c r="I454">
        <f t="shared" si="11"/>
        <v>1.9331385759025605E-3</v>
      </c>
    </row>
    <row r="455" spans="1:9" ht="15.75" thickBot="1" x14ac:dyDescent="0.3">
      <c r="A455">
        <v>454</v>
      </c>
      <c r="B455" s="27">
        <v>855</v>
      </c>
      <c r="C455" s="27">
        <v>1248.4000000000001</v>
      </c>
      <c r="D455">
        <v>124.55</v>
      </c>
      <c r="E455" s="28">
        <v>16.422499999999999</v>
      </c>
      <c r="F455">
        <f t="shared" si="11"/>
        <v>3.2088314551500449E-2</v>
      </c>
      <c r="G455">
        <f t="shared" si="11"/>
        <v>-1.2102058531305587E-2</v>
      </c>
      <c r="H455">
        <f t="shared" si="11"/>
        <v>-3.1263803572343794E-3</v>
      </c>
      <c r="I455">
        <f t="shared" si="11"/>
        <v>6.8432735822155592E-3</v>
      </c>
    </row>
    <row r="456" spans="1:9" ht="15.75" thickBot="1" x14ac:dyDescent="0.3">
      <c r="A456">
        <v>455</v>
      </c>
      <c r="B456" s="27">
        <v>858</v>
      </c>
      <c r="C456" s="27">
        <v>1254.8</v>
      </c>
      <c r="D456">
        <v>123.64</v>
      </c>
      <c r="E456" s="28">
        <v>16.563000000000002</v>
      </c>
      <c r="F456">
        <f t="shared" si="11"/>
        <v>3.5026305512020745E-3</v>
      </c>
      <c r="G456">
        <f t="shared" si="11"/>
        <v>5.1134659198985542E-3</v>
      </c>
      <c r="H456">
        <f t="shared" si="11"/>
        <v>-7.3331244442738069E-3</v>
      </c>
      <c r="I456">
        <f t="shared" si="11"/>
        <v>8.5189461855264027E-3</v>
      </c>
    </row>
    <row r="457" spans="1:9" ht="15.75" thickBot="1" x14ac:dyDescent="0.3">
      <c r="A457">
        <v>456</v>
      </c>
      <c r="B457" s="27">
        <v>858.8</v>
      </c>
      <c r="C457" s="27">
        <v>1241.9000000000001</v>
      </c>
      <c r="D457">
        <v>124.26</v>
      </c>
      <c r="E457" s="28">
        <v>16.687000000000001</v>
      </c>
      <c r="F457">
        <f t="shared" si="11"/>
        <v>9.3196651666373968E-4</v>
      </c>
      <c r="G457">
        <f t="shared" si="11"/>
        <v>-1.0333732362536138E-2</v>
      </c>
      <c r="H457">
        <f t="shared" si="11"/>
        <v>5.0020273716322927E-3</v>
      </c>
      <c r="I457">
        <f t="shared" si="11"/>
        <v>7.4586811947483633E-3</v>
      </c>
    </row>
    <row r="458" spans="1:9" ht="15.75" thickBot="1" x14ac:dyDescent="0.3">
      <c r="A458">
        <v>457</v>
      </c>
      <c r="B458" s="27">
        <v>848</v>
      </c>
      <c r="C458" s="27">
        <v>1232.5</v>
      </c>
      <c r="D458">
        <v>121.35</v>
      </c>
      <c r="E458" s="28">
        <v>16.844000000000001</v>
      </c>
      <c r="F458">
        <f t="shared" si="11"/>
        <v>-1.265543021272281E-2</v>
      </c>
      <c r="G458">
        <f t="shared" si="11"/>
        <v>-7.5978380371417246E-3</v>
      </c>
      <c r="H458">
        <f t="shared" si="11"/>
        <v>-2.3697212462937458E-2</v>
      </c>
      <c r="I458">
        <f t="shared" si="11"/>
        <v>9.3645371349155172E-3</v>
      </c>
    </row>
    <row r="459" spans="1:9" ht="15.75" thickBot="1" x14ac:dyDescent="0.3">
      <c r="A459">
        <v>458</v>
      </c>
      <c r="B459" s="27">
        <v>842.3</v>
      </c>
      <c r="C459" s="27">
        <v>1223.3</v>
      </c>
      <c r="D459">
        <v>121.69</v>
      </c>
      <c r="E459" s="28">
        <v>16.973999999999997</v>
      </c>
      <c r="F459">
        <f t="shared" si="11"/>
        <v>-6.7443904705850608E-3</v>
      </c>
      <c r="G459">
        <f t="shared" si="11"/>
        <v>-7.492501863974519E-3</v>
      </c>
      <c r="H459">
        <f t="shared" si="11"/>
        <v>2.7978951760983866E-3</v>
      </c>
      <c r="I459">
        <f t="shared" si="11"/>
        <v>7.6882512478034784E-3</v>
      </c>
    </row>
    <row r="460" spans="1:9" ht="15.75" thickBot="1" x14ac:dyDescent="0.3">
      <c r="A460">
        <v>459</v>
      </c>
      <c r="B460" s="27">
        <v>843</v>
      </c>
      <c r="C460" s="27">
        <v>1240</v>
      </c>
      <c r="D460">
        <v>124.63</v>
      </c>
      <c r="E460" s="28">
        <v>16.79</v>
      </c>
      <c r="F460">
        <f t="shared" si="11"/>
        <v>8.3071268053744589E-4</v>
      </c>
      <c r="G460">
        <f t="shared" si="11"/>
        <v>1.3559254546211966E-2</v>
      </c>
      <c r="H460">
        <f t="shared" si="11"/>
        <v>2.3872520489576787E-2</v>
      </c>
      <c r="I460">
        <f t="shared" si="11"/>
        <v>-1.0899290458035518E-2</v>
      </c>
    </row>
    <row r="461" spans="1:9" ht="15.75" thickBot="1" x14ac:dyDescent="0.3">
      <c r="A461">
        <v>460</v>
      </c>
      <c r="B461" s="27">
        <v>862.6</v>
      </c>
      <c r="C461" s="27">
        <v>1235.2</v>
      </c>
      <c r="D461">
        <v>122.74</v>
      </c>
      <c r="E461" s="28">
        <v>16.698999999999998</v>
      </c>
      <c r="F461">
        <f t="shared" si="11"/>
        <v>2.2984126211887276E-2</v>
      </c>
      <c r="G461">
        <f t="shared" si="11"/>
        <v>-3.878479328570745E-3</v>
      </c>
      <c r="H461">
        <f t="shared" si="11"/>
        <v>-1.528105087733457E-2</v>
      </c>
      <c r="I461">
        <f t="shared" si="11"/>
        <v>-5.4346336991541793E-3</v>
      </c>
    </row>
    <row r="462" spans="1:9" ht="15.75" thickBot="1" x14ac:dyDescent="0.3">
      <c r="A462">
        <v>461</v>
      </c>
      <c r="B462" s="27">
        <v>864</v>
      </c>
      <c r="C462" s="27">
        <v>1249.5999999999999</v>
      </c>
      <c r="D462">
        <v>122.7</v>
      </c>
      <c r="E462" s="28">
        <v>16.871500000000001</v>
      </c>
      <c r="F462">
        <f t="shared" si="11"/>
        <v>1.6216845903128151E-3</v>
      </c>
      <c r="G462">
        <f t="shared" si="11"/>
        <v>1.1590599814909616E-2</v>
      </c>
      <c r="H462">
        <f t="shared" si="11"/>
        <v>-3.259452440851397E-4</v>
      </c>
      <c r="I462">
        <f t="shared" si="11"/>
        <v>1.0276970449000153E-2</v>
      </c>
    </row>
    <row r="463" spans="1:9" ht="15.75" thickBot="1" x14ac:dyDescent="0.3">
      <c r="A463">
        <v>462</v>
      </c>
      <c r="B463" s="27">
        <v>880</v>
      </c>
      <c r="C463" s="27">
        <v>1237.0999999999999</v>
      </c>
      <c r="D463">
        <v>121.33</v>
      </c>
      <c r="E463" s="28">
        <v>16.8645</v>
      </c>
      <c r="F463">
        <f t="shared" si="11"/>
        <v>1.8349138668196617E-2</v>
      </c>
      <c r="G463">
        <f t="shared" si="11"/>
        <v>-1.0053569216635657E-2</v>
      </c>
      <c r="H463">
        <f t="shared" si="11"/>
        <v>-1.1228245653084175E-2</v>
      </c>
      <c r="I463">
        <f t="shared" si="11"/>
        <v>-4.1498696350836397E-4</v>
      </c>
    </row>
    <row r="464" spans="1:9" ht="15.75" thickBot="1" x14ac:dyDescent="0.3">
      <c r="A464">
        <v>463</v>
      </c>
      <c r="B464" s="27">
        <v>875.1</v>
      </c>
      <c r="C464" s="27">
        <v>1263.7</v>
      </c>
      <c r="D464">
        <v>126.46</v>
      </c>
      <c r="E464" s="28">
        <v>16.901499999999999</v>
      </c>
      <c r="F464">
        <f t="shared" si="11"/>
        <v>-5.5837419304666618E-3</v>
      </c>
      <c r="G464">
        <f t="shared" si="11"/>
        <v>2.1273994895849236E-2</v>
      </c>
      <c r="H464">
        <f t="shared" si="11"/>
        <v>4.1411946566685551E-2</v>
      </c>
      <c r="I464">
        <f t="shared" si="11"/>
        <v>2.1915545109858822E-3</v>
      </c>
    </row>
    <row r="465" spans="1:9" ht="15.75" thickBot="1" x14ac:dyDescent="0.3">
      <c r="A465">
        <v>464</v>
      </c>
      <c r="B465" s="27">
        <v>881</v>
      </c>
      <c r="C465" s="27">
        <v>1270.9000000000001</v>
      </c>
      <c r="D465">
        <v>126.3</v>
      </c>
      <c r="E465" s="28">
        <v>17.149999999999999</v>
      </c>
      <c r="F465">
        <f t="shared" si="11"/>
        <v>6.7194603943939698E-3</v>
      </c>
      <c r="G465">
        <f t="shared" si="11"/>
        <v>5.6813851233897886E-3</v>
      </c>
      <c r="H465">
        <f t="shared" si="11"/>
        <v>-1.2660232740216708E-3</v>
      </c>
      <c r="I465">
        <f t="shared" si="11"/>
        <v>1.459579822517602E-2</v>
      </c>
    </row>
    <row r="466" spans="1:9" ht="15.75" thickBot="1" x14ac:dyDescent="0.3">
      <c r="A466">
        <v>465</v>
      </c>
      <c r="B466" s="27">
        <v>880</v>
      </c>
      <c r="C466" s="27">
        <v>1272.5999999999999</v>
      </c>
      <c r="D466">
        <v>122.9</v>
      </c>
      <c r="E466" s="28">
        <v>17.094000000000001</v>
      </c>
      <c r="F466">
        <f t="shared" si="11"/>
        <v>-1.1357184639273798E-3</v>
      </c>
      <c r="G466">
        <f t="shared" si="11"/>
        <v>1.3367409106668927E-3</v>
      </c>
      <c r="H466">
        <f t="shared" si="11"/>
        <v>-2.7289012784456189E-2</v>
      </c>
      <c r="I466">
        <f t="shared" si="11"/>
        <v>-3.2706488681224959E-3</v>
      </c>
    </row>
    <row r="467" spans="1:9" ht="15.75" thickBot="1" x14ac:dyDescent="0.3">
      <c r="A467">
        <v>466</v>
      </c>
      <c r="B467" s="27">
        <v>889.9</v>
      </c>
      <c r="C467" s="27">
        <v>1275.4000000000001</v>
      </c>
      <c r="D467">
        <v>123.01</v>
      </c>
      <c r="E467" s="28">
        <v>17.043500000000002</v>
      </c>
      <c r="F467">
        <f t="shared" si="11"/>
        <v>1.1187189390564376E-2</v>
      </c>
      <c r="G467">
        <f t="shared" si="11"/>
        <v>2.1978030824796615E-3</v>
      </c>
      <c r="H467">
        <f t="shared" si="11"/>
        <v>8.9463630870459995E-4</v>
      </c>
      <c r="I467">
        <f t="shared" si="11"/>
        <v>-2.9586253731227106E-3</v>
      </c>
    </row>
    <row r="468" spans="1:9" ht="15.75" thickBot="1" x14ac:dyDescent="0.3">
      <c r="A468">
        <v>467</v>
      </c>
      <c r="B468" s="27">
        <v>885</v>
      </c>
      <c r="C468" s="27">
        <v>1263.8</v>
      </c>
      <c r="D468">
        <v>122.87</v>
      </c>
      <c r="E468" s="28">
        <v>17.134999999999998</v>
      </c>
      <c r="F468">
        <f t="shared" si="11"/>
        <v>-5.5214518548869738E-3</v>
      </c>
      <c r="G468">
        <f t="shared" si="11"/>
        <v>-9.1367995418164989E-3</v>
      </c>
      <c r="H468">
        <f t="shared" si="11"/>
        <v>-1.1387670012138076E-3</v>
      </c>
      <c r="I468">
        <f t="shared" si="11"/>
        <v>5.3542559558684222E-3</v>
      </c>
    </row>
    <row r="469" spans="1:9" ht="15.75" thickBot="1" x14ac:dyDescent="0.3">
      <c r="A469">
        <v>468</v>
      </c>
      <c r="B469" s="27">
        <v>873.9</v>
      </c>
      <c r="C469" s="27">
        <v>1267.8</v>
      </c>
      <c r="D469">
        <v>120.07</v>
      </c>
      <c r="E469" s="28">
        <v>17.196999999999999</v>
      </c>
      <c r="F469">
        <f t="shared" si="11"/>
        <v>-1.2621692374430931E-2</v>
      </c>
      <c r="G469">
        <f t="shared" si="11"/>
        <v>3.1600595107111047E-3</v>
      </c>
      <c r="H469">
        <f t="shared" si="11"/>
        <v>-2.3051979836853365E-2</v>
      </c>
      <c r="I469">
        <f t="shared" si="11"/>
        <v>3.6117946754903622E-3</v>
      </c>
    </row>
    <row r="470" spans="1:9" ht="15.75" thickBot="1" x14ac:dyDescent="0.3">
      <c r="A470">
        <v>469</v>
      </c>
      <c r="B470" s="27">
        <v>880.5</v>
      </c>
      <c r="C470" s="27">
        <v>1257.3</v>
      </c>
      <c r="D470">
        <v>118.63</v>
      </c>
      <c r="E470" s="28">
        <v>17.192499999999999</v>
      </c>
      <c r="F470">
        <f t="shared" si="11"/>
        <v>7.523975302762261E-3</v>
      </c>
      <c r="G470">
        <f t="shared" si="11"/>
        <v>-8.3165502509304733E-3</v>
      </c>
      <c r="H470">
        <f t="shared" si="11"/>
        <v>-1.2065500369614649E-2</v>
      </c>
      <c r="I470">
        <f t="shared" si="11"/>
        <v>-2.6170779020826934E-4</v>
      </c>
    </row>
    <row r="471" spans="1:9" ht="15.75" thickBot="1" x14ac:dyDescent="0.3">
      <c r="A471">
        <v>470</v>
      </c>
      <c r="B471" s="27">
        <v>882.1</v>
      </c>
      <c r="C471" s="27">
        <v>1257.3</v>
      </c>
      <c r="D471">
        <v>116.94</v>
      </c>
      <c r="E471" s="28">
        <v>17.323</v>
      </c>
      <c r="F471">
        <f t="shared" si="11"/>
        <v>1.8155003284605544E-3</v>
      </c>
      <c r="G471">
        <f t="shared" si="11"/>
        <v>0</v>
      </c>
      <c r="H471">
        <f t="shared" si="11"/>
        <v>-1.4348422925487414E-2</v>
      </c>
      <c r="I471">
        <f t="shared" si="11"/>
        <v>7.5618560849497118E-3</v>
      </c>
    </row>
    <row r="472" spans="1:9" ht="15.75" thickBot="1" x14ac:dyDescent="0.3">
      <c r="A472">
        <v>471</v>
      </c>
      <c r="B472" s="27">
        <v>878</v>
      </c>
      <c r="C472" s="27">
        <v>1260.8</v>
      </c>
      <c r="D472">
        <v>115.35</v>
      </c>
      <c r="E472" s="28">
        <v>17.372999999999998</v>
      </c>
      <c r="F472">
        <f t="shared" si="11"/>
        <v>-4.6588346296045835E-3</v>
      </c>
      <c r="G472">
        <f t="shared" si="11"/>
        <v>2.7798755044790959E-3</v>
      </c>
      <c r="H472">
        <f t="shared" si="11"/>
        <v>-1.3689998127761848E-2</v>
      </c>
      <c r="I472">
        <f t="shared" si="11"/>
        <v>2.8821786149584362E-3</v>
      </c>
    </row>
    <row r="473" spans="1:9" ht="15.75" thickBot="1" x14ac:dyDescent="0.3">
      <c r="A473">
        <v>472</v>
      </c>
      <c r="B473" s="27">
        <v>887.3</v>
      </c>
      <c r="C473" s="27">
        <v>1258.8</v>
      </c>
      <c r="D473">
        <v>115.58</v>
      </c>
      <c r="E473" s="28">
        <v>17.371000000000002</v>
      </c>
      <c r="F473">
        <f t="shared" si="11"/>
        <v>1.0536550206175303E-2</v>
      </c>
      <c r="G473">
        <f t="shared" si="11"/>
        <v>-1.5875539133629174E-3</v>
      </c>
      <c r="H473">
        <f t="shared" si="11"/>
        <v>1.9919462698693353E-3</v>
      </c>
      <c r="I473">
        <f t="shared" si="11"/>
        <v>-1.1512779197580245E-4</v>
      </c>
    </row>
    <row r="474" spans="1:9" ht="15.75" thickBot="1" x14ac:dyDescent="0.3">
      <c r="A474">
        <v>473</v>
      </c>
      <c r="B474" s="27">
        <v>879</v>
      </c>
      <c r="C474" s="27">
        <v>1257.4000000000001</v>
      </c>
      <c r="D474">
        <v>115.95</v>
      </c>
      <c r="E474" s="28">
        <v>17.420000000000002</v>
      </c>
      <c r="F474">
        <f t="shared" si="11"/>
        <v>-9.3982461561150313E-3</v>
      </c>
      <c r="G474">
        <f t="shared" si="11"/>
        <v>-1.1127892412909741E-3</v>
      </c>
      <c r="H474">
        <f t="shared" si="11"/>
        <v>3.196132811908886E-3</v>
      </c>
      <c r="I474">
        <f t="shared" si="11"/>
        <v>2.8168223045704323E-3</v>
      </c>
    </row>
    <row r="475" spans="1:9" ht="15.75" thickBot="1" x14ac:dyDescent="0.3">
      <c r="A475">
        <v>474</v>
      </c>
      <c r="B475" s="27">
        <v>887.8</v>
      </c>
      <c r="C475" s="27">
        <v>1245.4000000000001</v>
      </c>
      <c r="D475">
        <v>115.45</v>
      </c>
      <c r="E475" s="28">
        <v>17.365000000000002</v>
      </c>
      <c r="F475">
        <f t="shared" si="11"/>
        <v>9.9615947147578127E-3</v>
      </c>
      <c r="G475">
        <f t="shared" si="11"/>
        <v>-9.5893335106091195E-3</v>
      </c>
      <c r="H475">
        <f t="shared" si="11"/>
        <v>-4.3215279010363162E-3</v>
      </c>
      <c r="I475">
        <f t="shared" si="11"/>
        <v>-3.1622852283194171E-3</v>
      </c>
    </row>
    <row r="476" spans="1:9" ht="15.75" thickBot="1" x14ac:dyDescent="0.3">
      <c r="A476">
        <v>475</v>
      </c>
      <c r="B476" s="27">
        <v>880</v>
      </c>
      <c r="C476" s="27">
        <v>1239.9000000000001</v>
      </c>
      <c r="D476">
        <v>115.41</v>
      </c>
      <c r="E476" s="28">
        <v>17.289000000000001</v>
      </c>
      <c r="F476">
        <f t="shared" si="11"/>
        <v>-8.8245849276826511E-3</v>
      </c>
      <c r="G476">
        <f t="shared" si="11"/>
        <v>-4.4260322525552717E-3</v>
      </c>
      <c r="H476">
        <f t="shared" si="11"/>
        <v>-3.4653036819101051E-4</v>
      </c>
      <c r="I476">
        <f t="shared" si="11"/>
        <v>-4.3862250733983582E-3</v>
      </c>
    </row>
    <row r="477" spans="1:9" ht="15.75" thickBot="1" x14ac:dyDescent="0.3">
      <c r="A477">
        <v>476</v>
      </c>
      <c r="B477" s="27">
        <v>886</v>
      </c>
      <c r="C477" s="27">
        <v>1225.5</v>
      </c>
      <c r="D477">
        <v>115.65</v>
      </c>
      <c r="E477" s="28">
        <v>17.326000000000001</v>
      </c>
      <c r="F477">
        <f t="shared" si="11"/>
        <v>6.7950431328288076E-3</v>
      </c>
      <c r="G477">
        <f t="shared" si="11"/>
        <v>-1.1681807217629148E-2</v>
      </c>
      <c r="H477">
        <f t="shared" si="11"/>
        <v>2.0773832451347852E-3</v>
      </c>
      <c r="I477">
        <f t="shared" si="11"/>
        <v>2.1378023453094575E-3</v>
      </c>
    </row>
    <row r="478" spans="1:9" ht="15.75" thickBot="1" x14ac:dyDescent="0.3">
      <c r="A478">
        <v>477</v>
      </c>
      <c r="B478" s="27">
        <v>870</v>
      </c>
      <c r="C478" s="27">
        <v>1219.5999999999999</v>
      </c>
      <c r="D478">
        <v>115.63</v>
      </c>
      <c r="E478" s="28">
        <v>17.207000000000001</v>
      </c>
      <c r="F478">
        <f t="shared" si="11"/>
        <v>-1.8223738956451498E-2</v>
      </c>
      <c r="G478">
        <f t="shared" si="11"/>
        <v>-4.8259878540675956E-3</v>
      </c>
      <c r="H478">
        <f t="shared" si="11"/>
        <v>-1.7295053657787889E-4</v>
      </c>
      <c r="I478">
        <f t="shared" si="11"/>
        <v>-6.8919856969279882E-3</v>
      </c>
    </row>
    <row r="479" spans="1:9" ht="15.75" thickBot="1" x14ac:dyDescent="0.3">
      <c r="A479">
        <v>478</v>
      </c>
      <c r="B479" s="27">
        <v>850.9</v>
      </c>
      <c r="C479" s="27">
        <v>1223</v>
      </c>
      <c r="D479">
        <v>114.92</v>
      </c>
      <c r="E479" s="28">
        <v>17.145</v>
      </c>
      <c r="F479">
        <f t="shared" si="11"/>
        <v>-2.2198598793117804E-2</v>
      </c>
      <c r="G479">
        <f t="shared" si="11"/>
        <v>2.783920573072651E-3</v>
      </c>
      <c r="H479">
        <f t="shared" si="11"/>
        <v>-6.1592040297816127E-3</v>
      </c>
      <c r="I479">
        <f t="shared" si="11"/>
        <v>-3.6096918561369794E-3</v>
      </c>
    </row>
    <row r="480" spans="1:9" ht="15.75" thickBot="1" x14ac:dyDescent="0.3">
      <c r="A480">
        <v>479</v>
      </c>
      <c r="B480" s="27">
        <v>858</v>
      </c>
      <c r="C480" s="27">
        <v>1211.3</v>
      </c>
      <c r="D480">
        <v>114.13</v>
      </c>
      <c r="E480" s="28">
        <v>17.237500000000001</v>
      </c>
      <c r="F480">
        <f t="shared" si="11"/>
        <v>8.3094866324505776E-3</v>
      </c>
      <c r="G480">
        <f t="shared" si="11"/>
        <v>-9.6126936644158924E-3</v>
      </c>
      <c r="H480">
        <f t="shared" si="11"/>
        <v>-6.898084545580256E-3</v>
      </c>
      <c r="I480">
        <f t="shared" si="11"/>
        <v>5.3806572045364872E-3</v>
      </c>
    </row>
    <row r="481" spans="1:9" ht="15.75" thickBot="1" x14ac:dyDescent="0.3">
      <c r="A481">
        <v>480</v>
      </c>
      <c r="B481" s="27">
        <v>832.3</v>
      </c>
      <c r="C481" s="27">
        <v>1206.8</v>
      </c>
      <c r="D481">
        <v>114.18</v>
      </c>
      <c r="E481" s="28">
        <v>17.404499999999999</v>
      </c>
      <c r="F481">
        <f t="shared" si="11"/>
        <v>-3.0411146735912865E-2</v>
      </c>
      <c r="G481">
        <f t="shared" si="11"/>
        <v>-3.7219347378505234E-3</v>
      </c>
      <c r="H481">
        <f t="shared" si="11"/>
        <v>4.3800097060452576E-4</v>
      </c>
      <c r="I481">
        <f t="shared" si="11"/>
        <v>9.6415503541524509E-3</v>
      </c>
    </row>
    <row r="482" spans="1:9" ht="15.75" thickBot="1" x14ac:dyDescent="0.3">
      <c r="A482">
        <v>481</v>
      </c>
      <c r="B482" s="27">
        <v>846</v>
      </c>
      <c r="C482" s="27">
        <v>1201.7</v>
      </c>
      <c r="D482">
        <v>110.96</v>
      </c>
      <c r="E482" s="28">
        <v>17.636499999999998</v>
      </c>
      <c r="F482">
        <f t="shared" si="11"/>
        <v>1.632640685417389E-2</v>
      </c>
      <c r="G482">
        <f t="shared" si="11"/>
        <v>-4.2350073676518879E-3</v>
      </c>
      <c r="H482">
        <f t="shared" si="11"/>
        <v>-2.860637452953705E-2</v>
      </c>
      <c r="I482">
        <f t="shared" si="11"/>
        <v>1.3241824720256166E-2</v>
      </c>
    </row>
    <row r="483" spans="1:9" ht="15.75" thickBot="1" x14ac:dyDescent="0.3">
      <c r="A483">
        <v>482</v>
      </c>
      <c r="B483" s="27">
        <v>837.1</v>
      </c>
      <c r="C483" s="27">
        <v>1206.4000000000001</v>
      </c>
      <c r="D483">
        <v>111.11</v>
      </c>
      <c r="E483" s="28">
        <v>17.420999999999999</v>
      </c>
      <c r="F483">
        <f t="shared" si="11"/>
        <v>-1.0575821940212515E-2</v>
      </c>
      <c r="G483">
        <f t="shared" si="11"/>
        <v>3.9034973364375971E-3</v>
      </c>
      <c r="H483">
        <f t="shared" si="11"/>
        <v>1.3509255893412765E-3</v>
      </c>
      <c r="I483">
        <f t="shared" si="11"/>
        <v>-1.2294243135806494E-2</v>
      </c>
    </row>
    <row r="484" spans="1:9" ht="15.75" thickBot="1" x14ac:dyDescent="0.3">
      <c r="A484">
        <v>483</v>
      </c>
      <c r="B484" s="27">
        <v>843</v>
      </c>
      <c r="C484" s="27">
        <v>1208.0999999999999</v>
      </c>
      <c r="D484">
        <v>112.95</v>
      </c>
      <c r="E484" s="28">
        <v>17.384499999999999</v>
      </c>
      <c r="F484">
        <f t="shared" si="11"/>
        <v>7.0234203358447633E-3</v>
      </c>
      <c r="G484">
        <f t="shared" si="11"/>
        <v>1.4081592718264242E-3</v>
      </c>
      <c r="H484">
        <f t="shared" si="11"/>
        <v>1.6424541318094996E-2</v>
      </c>
      <c r="I484">
        <f t="shared" si="11"/>
        <v>-2.0973704374411136E-3</v>
      </c>
    </row>
    <row r="485" spans="1:9" ht="15.75" thickBot="1" x14ac:dyDescent="0.3">
      <c r="A485">
        <v>484</v>
      </c>
      <c r="B485" s="27">
        <v>861</v>
      </c>
      <c r="C485" s="27">
        <v>1217</v>
      </c>
      <c r="D485">
        <v>114.07</v>
      </c>
      <c r="E485" s="28">
        <v>17.470500000000001</v>
      </c>
      <c r="F485">
        <f t="shared" si="11"/>
        <v>2.1127546425875277E-2</v>
      </c>
      <c r="G485">
        <f t="shared" si="11"/>
        <v>7.3399364620090586E-3</v>
      </c>
      <c r="H485">
        <f t="shared" si="11"/>
        <v>9.8670521257941037E-3</v>
      </c>
      <c r="I485">
        <f t="shared" si="11"/>
        <v>4.9347396080979648E-3</v>
      </c>
    </row>
    <row r="486" spans="1:9" ht="15.75" thickBot="1" x14ac:dyDescent="0.3">
      <c r="A486">
        <v>485</v>
      </c>
      <c r="B486" s="27">
        <v>872</v>
      </c>
      <c r="C486" s="27">
        <v>1212.2</v>
      </c>
      <c r="D486">
        <v>114.07</v>
      </c>
      <c r="E486" s="28">
        <v>17.645</v>
      </c>
      <c r="F486">
        <f t="shared" si="11"/>
        <v>1.2694919481248724E-2</v>
      </c>
      <c r="G486">
        <f t="shared" si="11"/>
        <v>-3.9519234703424494E-3</v>
      </c>
      <c r="H486">
        <f t="shared" si="11"/>
        <v>0</v>
      </c>
      <c r="I486">
        <f t="shared" si="11"/>
        <v>9.9387128985540946E-3</v>
      </c>
    </row>
    <row r="487" spans="1:9" ht="15.75" thickBot="1" x14ac:dyDescent="0.3">
      <c r="A487">
        <v>486</v>
      </c>
      <c r="B487" s="27">
        <v>868.1</v>
      </c>
      <c r="C487" s="27">
        <v>1220.2</v>
      </c>
      <c r="D487">
        <v>115.19</v>
      </c>
      <c r="E487" s="28">
        <v>17.461500000000001</v>
      </c>
      <c r="F487">
        <f t="shared" si="11"/>
        <v>-4.4825085112173112E-3</v>
      </c>
      <c r="G487">
        <f t="shared" si="11"/>
        <v>6.5778892005674472E-3</v>
      </c>
      <c r="H487">
        <f t="shared" si="11"/>
        <v>9.770643898608565E-3</v>
      </c>
      <c r="I487">
        <f t="shared" si="11"/>
        <v>-1.0453999752964986E-2</v>
      </c>
    </row>
    <row r="488" spans="1:9" ht="15.75" thickBot="1" x14ac:dyDescent="0.3">
      <c r="A488">
        <v>487</v>
      </c>
      <c r="B488" s="27">
        <v>867.1</v>
      </c>
      <c r="C488" s="27">
        <v>1219.2</v>
      </c>
      <c r="D488">
        <v>112.32</v>
      </c>
      <c r="E488" s="28">
        <v>17.452999999999999</v>
      </c>
      <c r="F488">
        <f t="shared" si="11"/>
        <v>-1.152605014647552E-3</v>
      </c>
      <c r="G488">
        <f t="shared" si="11"/>
        <v>-8.1987378537021183E-4</v>
      </c>
      <c r="H488">
        <f t="shared" si="11"/>
        <v>-2.5230998660914106E-2</v>
      </c>
      <c r="I488">
        <f t="shared" si="11"/>
        <v>-4.8690373156879541E-4</v>
      </c>
    </row>
    <row r="489" spans="1:9" ht="15.75" thickBot="1" x14ac:dyDescent="0.3">
      <c r="A489">
        <v>488</v>
      </c>
      <c r="B489" s="27">
        <v>870</v>
      </c>
      <c r="C489" s="27">
        <v>1222.5999999999999</v>
      </c>
      <c r="D489">
        <v>116.58</v>
      </c>
      <c r="E489" s="28">
        <v>17.323999999999998</v>
      </c>
      <c r="F489">
        <f t="shared" si="11"/>
        <v>3.3389012655146303E-3</v>
      </c>
      <c r="G489">
        <f t="shared" si="11"/>
        <v>2.7848326622430084E-3</v>
      </c>
      <c r="H489">
        <f t="shared" si="11"/>
        <v>3.7225792339902815E-2</v>
      </c>
      <c r="I489">
        <f t="shared" si="11"/>
        <v>-7.4187302903193633E-3</v>
      </c>
    </row>
    <row r="490" spans="1:9" ht="15.75" thickBot="1" x14ac:dyDescent="0.3">
      <c r="A490">
        <v>489</v>
      </c>
      <c r="B490" s="27">
        <v>875.1</v>
      </c>
      <c r="C490" s="27">
        <v>1233</v>
      </c>
      <c r="D490">
        <v>115.71</v>
      </c>
      <c r="E490" s="28">
        <v>17.3675</v>
      </c>
      <c r="F490">
        <f t="shared" si="11"/>
        <v>5.8449538931561124E-3</v>
      </c>
      <c r="G490">
        <f t="shared" si="11"/>
        <v>8.4704855697192629E-3</v>
      </c>
      <c r="H490">
        <f t="shared" si="11"/>
        <v>-7.4906717291576257E-3</v>
      </c>
      <c r="I490">
        <f t="shared" si="11"/>
        <v>2.5078202325188462E-3</v>
      </c>
    </row>
    <row r="491" spans="1:9" ht="15.75" thickBot="1" x14ac:dyDescent="0.3">
      <c r="A491">
        <v>490</v>
      </c>
      <c r="B491" s="27">
        <v>889.5</v>
      </c>
      <c r="C491" s="27">
        <v>1238</v>
      </c>
      <c r="D491">
        <v>114.42</v>
      </c>
      <c r="E491" s="28">
        <v>17.406500000000001</v>
      </c>
      <c r="F491">
        <f t="shared" si="11"/>
        <v>1.6321341564104329E-2</v>
      </c>
      <c r="G491">
        <f t="shared" si="11"/>
        <v>4.0469500801970718E-3</v>
      </c>
      <c r="H491">
        <f t="shared" si="11"/>
        <v>-1.121117204786338E-2</v>
      </c>
      <c r="I491">
        <f t="shared" si="11"/>
        <v>2.243056096608229E-3</v>
      </c>
    </row>
    <row r="492" spans="1:9" ht="15.75" thickBot="1" x14ac:dyDescent="0.3">
      <c r="A492">
        <v>491</v>
      </c>
      <c r="B492" s="27">
        <v>902.9</v>
      </c>
      <c r="C492" s="27">
        <v>1229.3</v>
      </c>
      <c r="D492">
        <v>116.89</v>
      </c>
      <c r="E492" s="28">
        <v>17.509999999999998</v>
      </c>
      <c r="F492">
        <f t="shared" si="11"/>
        <v>1.4952298207543532E-2</v>
      </c>
      <c r="G492">
        <f t="shared" si="11"/>
        <v>-7.0522725712461052E-3</v>
      </c>
      <c r="H492">
        <f t="shared" si="11"/>
        <v>2.1357432779296252E-2</v>
      </c>
      <c r="I492">
        <f t="shared" si="11"/>
        <v>5.9284466162532641E-3</v>
      </c>
    </row>
    <row r="493" spans="1:9" ht="15.75" thickBot="1" x14ac:dyDescent="0.3">
      <c r="A493">
        <v>492</v>
      </c>
      <c r="B493" s="27">
        <v>912</v>
      </c>
      <c r="C493" s="27">
        <v>1230.5999999999999</v>
      </c>
      <c r="D493">
        <v>113.34</v>
      </c>
      <c r="E493" s="28">
        <v>17.704000000000001</v>
      </c>
      <c r="F493">
        <f t="shared" si="11"/>
        <v>1.0028184760897906E-2</v>
      </c>
      <c r="G493">
        <f t="shared" si="11"/>
        <v>1.0569536330945473E-3</v>
      </c>
      <c r="H493">
        <f t="shared" si="11"/>
        <v>-3.0841170878205745E-2</v>
      </c>
      <c r="I493">
        <f t="shared" si="11"/>
        <v>1.1018456450988095E-2</v>
      </c>
    </row>
    <row r="494" spans="1:9" ht="15.75" thickBot="1" x14ac:dyDescent="0.3">
      <c r="A494">
        <v>493</v>
      </c>
      <c r="B494" s="27">
        <v>911</v>
      </c>
      <c r="C494" s="27">
        <v>1244.0999999999999</v>
      </c>
      <c r="D494">
        <v>112.27</v>
      </c>
      <c r="E494" s="28">
        <v>17.6435</v>
      </c>
      <c r="F494">
        <f t="shared" si="11"/>
        <v>-1.0970928143730994E-3</v>
      </c>
      <c r="G494">
        <f t="shared" si="11"/>
        <v>1.0910521614055282E-2</v>
      </c>
      <c r="H494">
        <f t="shared" si="11"/>
        <v>-9.4854662707851856E-3</v>
      </c>
      <c r="I494">
        <f t="shared" si="11"/>
        <v>-3.4231591528868519E-3</v>
      </c>
    </row>
    <row r="495" spans="1:9" ht="15.75" thickBot="1" x14ac:dyDescent="0.3">
      <c r="A495">
        <v>494</v>
      </c>
      <c r="B495" s="27">
        <v>937.8</v>
      </c>
      <c r="C495" s="27">
        <v>1241.2</v>
      </c>
      <c r="D495">
        <v>111.47</v>
      </c>
      <c r="E495" s="28">
        <v>17.7895</v>
      </c>
      <c r="F495">
        <f t="shared" si="11"/>
        <v>2.8993809395527467E-2</v>
      </c>
      <c r="G495">
        <f t="shared" si="11"/>
        <v>-2.3337233462201001E-3</v>
      </c>
      <c r="H495">
        <f t="shared" si="11"/>
        <v>-7.1511880691559277E-3</v>
      </c>
      <c r="I495">
        <f t="shared" si="11"/>
        <v>8.2409520095633407E-3</v>
      </c>
    </row>
    <row r="496" spans="1:9" ht="15.75" thickBot="1" x14ac:dyDescent="0.3">
      <c r="A496">
        <v>495</v>
      </c>
      <c r="B496" s="27">
        <v>920</v>
      </c>
      <c r="C496" s="27">
        <v>1238</v>
      </c>
      <c r="D496">
        <v>113.91</v>
      </c>
      <c r="E496" s="28">
        <v>17.761499999999998</v>
      </c>
      <c r="F496">
        <f t="shared" si="11"/>
        <v>-1.9163036612399865E-2</v>
      </c>
      <c r="G496">
        <f t="shared" si="11"/>
        <v>-2.5814793296837276E-3</v>
      </c>
      <c r="H496">
        <f t="shared" si="11"/>
        <v>2.1653166510288428E-2</v>
      </c>
      <c r="I496">
        <f t="shared" si="11"/>
        <v>-1.5752021484409491E-3</v>
      </c>
    </row>
    <row r="497" spans="1:17" ht="15.75" thickBot="1" x14ac:dyDescent="0.3">
      <c r="A497">
        <v>496</v>
      </c>
      <c r="B497" s="27">
        <v>931.5</v>
      </c>
      <c r="C497" s="27">
        <v>1241.7</v>
      </c>
      <c r="D497">
        <v>109.77</v>
      </c>
      <c r="E497" s="28">
        <v>17.86</v>
      </c>
      <c r="F497">
        <f t="shared" si="11"/>
        <v>1.242251999855711E-2</v>
      </c>
      <c r="G497">
        <f t="shared" si="11"/>
        <v>2.9842341782550957E-3</v>
      </c>
      <c r="H497">
        <f t="shared" si="11"/>
        <v>-3.7021395212595495E-2</v>
      </c>
      <c r="I497">
        <f t="shared" si="11"/>
        <v>5.5303819913688577E-3</v>
      </c>
    </row>
    <row r="498" spans="1:17" ht="15.75" thickBot="1" x14ac:dyDescent="0.3">
      <c r="A498">
        <v>497</v>
      </c>
      <c r="B498" s="27">
        <v>935</v>
      </c>
      <c r="C498" s="27">
        <v>1241.4000000000001</v>
      </c>
      <c r="D498">
        <v>106.82</v>
      </c>
      <c r="E498" s="28">
        <v>17.966000000000001</v>
      </c>
      <c r="F498">
        <f t="shared" si="11"/>
        <v>3.7503392470438685E-3</v>
      </c>
      <c r="G498">
        <f t="shared" si="11"/>
        <v>-2.4163344324407544E-4</v>
      </c>
      <c r="H498">
        <f t="shared" si="11"/>
        <v>-2.7242092787600879E-2</v>
      </c>
      <c r="I498">
        <f t="shared" si="11"/>
        <v>5.9175073586619246E-3</v>
      </c>
    </row>
    <row r="499" spans="1:17" ht="15.75" thickBot="1" x14ac:dyDescent="0.3">
      <c r="A499">
        <v>498</v>
      </c>
      <c r="B499" s="27">
        <v>930.5</v>
      </c>
      <c r="C499" s="27">
        <v>1237.2</v>
      </c>
      <c r="D499">
        <v>102.2</v>
      </c>
      <c r="E499" s="28">
        <v>17.843499999999999</v>
      </c>
      <c r="F499">
        <f t="shared" si="11"/>
        <v>-4.8244532063815033E-3</v>
      </c>
      <c r="G499">
        <f t="shared" si="11"/>
        <v>-3.3890131686378695E-3</v>
      </c>
      <c r="H499">
        <f t="shared" si="11"/>
        <v>-4.4213497142020088E-2</v>
      </c>
      <c r="I499">
        <f t="shared" si="11"/>
        <v>-6.8417865567603035E-3</v>
      </c>
    </row>
    <row r="500" spans="1:17" ht="15.75" thickBot="1" x14ac:dyDescent="0.3">
      <c r="A500">
        <v>499</v>
      </c>
      <c r="B500" s="27">
        <v>934.2</v>
      </c>
      <c r="C500" s="27">
        <v>1230.9000000000001</v>
      </c>
      <c r="D500">
        <v>103.45</v>
      </c>
      <c r="E500" s="28">
        <v>17.875</v>
      </c>
      <c r="F500">
        <f t="shared" si="11"/>
        <v>3.9684719857021565E-3</v>
      </c>
      <c r="G500">
        <f t="shared" si="11"/>
        <v>-5.1051526946644214E-3</v>
      </c>
      <c r="H500">
        <f t="shared" si="11"/>
        <v>1.2156726421948073E-2</v>
      </c>
      <c r="I500">
        <f t="shared" si="11"/>
        <v>1.76379232981677E-3</v>
      </c>
    </row>
    <row r="501" spans="1:17" ht="15.75" thickBot="1" x14ac:dyDescent="0.3">
      <c r="A501">
        <v>500</v>
      </c>
      <c r="B501" s="27">
        <v>930.8</v>
      </c>
      <c r="C501" s="27">
        <v>1250.0999999999999</v>
      </c>
      <c r="D501">
        <v>102.78</v>
      </c>
      <c r="E501" s="28">
        <v>17.853999999999999</v>
      </c>
      <c r="F501">
        <f t="shared" si="11"/>
        <v>-3.6461166398710993E-3</v>
      </c>
      <c r="G501">
        <f t="shared" si="11"/>
        <v>1.5477938980267322E-2</v>
      </c>
      <c r="H501">
        <f t="shared" si="11"/>
        <v>-6.4976226274685387E-3</v>
      </c>
      <c r="I501">
        <f t="shared" si="11"/>
        <v>-1.1755158229011129E-3</v>
      </c>
    </row>
    <row r="502" spans="1:17" x14ac:dyDescent="0.25">
      <c r="E502" t="s">
        <v>60</v>
      </c>
      <c r="F502">
        <f>AVERAGE(F3:F501)</f>
        <v>7.9177934027097237E-4</v>
      </c>
      <c r="G502">
        <f t="shared" ref="G502:I502" si="12">AVERAGE(G3:G501)</f>
        <v>3.794662597329963E-4</v>
      </c>
      <c r="H502">
        <f t="shared" si="12"/>
        <v>-1.1112000450161033E-4</v>
      </c>
      <c r="I502">
        <f t="shared" si="12"/>
        <v>-1.8682456901491118E-4</v>
      </c>
    </row>
    <row r="504" spans="1:17" x14ac:dyDescent="0.25">
      <c r="N504" s="29" t="s">
        <v>61</v>
      </c>
      <c r="O504" s="29" t="s">
        <v>62</v>
      </c>
      <c r="P504" s="29" t="s">
        <v>63</v>
      </c>
      <c r="Q504" s="29" t="s">
        <v>64</v>
      </c>
    </row>
    <row r="505" spans="1:17" x14ac:dyDescent="0.25">
      <c r="F505">
        <f>COUNT(F3:F501)</f>
        <v>499</v>
      </c>
      <c r="G505">
        <f>SUM(G3:G501)</f>
        <v>0.18935366360676514</v>
      </c>
      <c r="H505">
        <f t="shared" ref="H505:I505" si="13">SUM(H3:H501)</f>
        <v>-5.5448882246303552E-2</v>
      </c>
      <c r="I505">
        <f t="shared" si="13"/>
        <v>-9.3225459938440683E-2</v>
      </c>
      <c r="K505">
        <f>SUM(F3:F501)</f>
        <v>0.39509789079521523</v>
      </c>
      <c r="N505" s="29">
        <f t="array" ref="N505:Q509">LINEST(F3:F501,G3:I501,1,1)</f>
        <v>-0.53580205154935168</v>
      </c>
      <c r="O505" s="29">
        <v>-5.4008882833376244E-2</v>
      </c>
      <c r="P505" s="29">
        <v>7.7076259197164154E-2</v>
      </c>
      <c r="Q505" s="29">
        <v>6.5642904581762892E-4</v>
      </c>
    </row>
    <row r="506" spans="1:17" x14ac:dyDescent="0.25">
      <c r="F506">
        <f t="array" ref="F506:F508">TRANSPOSE(G505:I505)</f>
        <v>0.18935366360676514</v>
      </c>
      <c r="G506">
        <f>SUMPRODUCT($G$3:$G$501,G3:G501)</f>
        <v>7.6983952426160088E-2</v>
      </c>
      <c r="H506">
        <f t="shared" ref="H506:I506" si="14">SUMPRODUCT($G$3:$G$501,H3:H501)</f>
        <v>3.4291551906790493E-2</v>
      </c>
      <c r="I506">
        <f t="shared" si="14"/>
        <v>-1.7963790648847761E-2</v>
      </c>
      <c r="K506">
        <f>SUMPRODUCT(F3:F501,G3:G501)</f>
        <v>1.3830919790091543E-2</v>
      </c>
      <c r="N506">
        <v>0.15620485376708346</v>
      </c>
      <c r="O506">
        <v>8.858084566381455E-2</v>
      </c>
      <c r="P506">
        <v>0.11460063218217321</v>
      </c>
      <c r="Q506">
        <v>1.3019793370421893E-3</v>
      </c>
    </row>
    <row r="507" spans="1:17" x14ac:dyDescent="0.25">
      <c r="F507">
        <v>-5.5448882246303552E-2</v>
      </c>
      <c r="G507">
        <f t="array" ref="G507:G508">TRANSPOSE(H506:I506)</f>
        <v>3.4291551906790493E-2</v>
      </c>
      <c r="H507">
        <f>SUMPRODUCT($H$3:$H$501,H3:H501)</f>
        <v>0.13046357559634128</v>
      </c>
      <c r="I507">
        <f>SUMPRODUCT($H$3:$H$501,I3:I501)</f>
        <v>-2.4668919119710621E-2</v>
      </c>
      <c r="K507">
        <f>SUMPRODUCT(F3:F501,H3:H501)</f>
        <v>8.7781317916160572E-3</v>
      </c>
      <c r="N507">
        <v>2.8884626658063146E-2</v>
      </c>
      <c r="O507">
        <v>2.9061451014197583E-2</v>
      </c>
      <c r="P507" t="e">
        <v>#N/A</v>
      </c>
      <c r="Q507" t="e">
        <v>#N/A</v>
      </c>
    </row>
    <row r="508" spans="1:17" x14ac:dyDescent="0.25">
      <c r="F508">
        <v>-9.3225459938440683E-2</v>
      </c>
      <c r="G508">
        <v>-1.7963790648847761E-2</v>
      </c>
      <c r="H508">
        <f>I507</f>
        <v>-2.4668919119710621E-2</v>
      </c>
      <c r="I508">
        <f>SUMPRODUCT(I3:I501,I3:I501)</f>
        <v>4.1226528382152211E-2</v>
      </c>
      <c r="K508">
        <f>SUMPRODUCT(F3:F501,I3:I501)</f>
        <v>-2.2202695406979705E-2</v>
      </c>
      <c r="N508">
        <v>4.907721090007179</v>
      </c>
      <c r="O508">
        <v>495</v>
      </c>
      <c r="P508" t="e">
        <v>#N/A</v>
      </c>
      <c r="Q508" t="e">
        <v>#N/A</v>
      </c>
    </row>
    <row r="509" spans="1:17" x14ac:dyDescent="0.25">
      <c r="N509">
        <v>1.2434711600375015E-2</v>
      </c>
      <c r="O509">
        <v>0.4180611278500499</v>
      </c>
      <c r="P509" t="e">
        <v>#N/A</v>
      </c>
      <c r="Q509" t="e">
        <v>#N/A</v>
      </c>
    </row>
    <row r="510" spans="1:17" x14ac:dyDescent="0.25">
      <c r="F510" t="s">
        <v>65</v>
      </c>
    </row>
    <row r="511" spans="1:17" x14ac:dyDescent="0.25">
      <c r="F511">
        <f t="array" ref="F511:I514">MINVERSE(F505:I508)</f>
        <v>2.0071211843760645E-3</v>
      </c>
      <c r="G511">
        <v>-5.3436516082430866E-3</v>
      </c>
      <c r="H511">
        <v>3.0168815986565847E-3</v>
      </c>
      <c r="I511">
        <v>4.0155155290121291E-3</v>
      </c>
      <c r="J511" s="29" t="s">
        <v>64</v>
      </c>
      <c r="K511" s="29">
        <f t="array" ref="K511:K514">MMULT(F511:I514,K505:K508)</f>
        <v>6.5642904581762924E-4</v>
      </c>
    </row>
    <row r="512" spans="1:17" x14ac:dyDescent="0.25">
      <c r="F512">
        <v>-5.3436516082430875E-3</v>
      </c>
      <c r="G512">
        <v>15.550323841937976</v>
      </c>
      <c r="H512">
        <v>-3.1692316291169687</v>
      </c>
      <c r="I512">
        <v>4.8673290423354301</v>
      </c>
      <c r="J512" s="29" t="s">
        <v>63</v>
      </c>
      <c r="K512" s="29">
        <v>7.7076259197164404E-2</v>
      </c>
    </row>
    <row r="513" spans="6:11" x14ac:dyDescent="0.25">
      <c r="F513">
        <v>3.0168815986565847E-3</v>
      </c>
      <c r="G513">
        <v>-3.1692316291169687</v>
      </c>
      <c r="H513">
        <v>9.2906276604573819</v>
      </c>
      <c r="I513">
        <v>4.1851590655233517</v>
      </c>
      <c r="J513" s="29" t="s">
        <v>62</v>
      </c>
      <c r="K513" s="29">
        <v>-5.4008882833376175E-2</v>
      </c>
    </row>
    <row r="514" spans="6:11" x14ac:dyDescent="0.25">
      <c r="F514">
        <v>4.0155155290121291E-3</v>
      </c>
      <c r="G514">
        <v>4.867329042335431</v>
      </c>
      <c r="H514">
        <v>4.1851590655233508</v>
      </c>
      <c r="I514">
        <v>28.890460231519338</v>
      </c>
      <c r="J514" s="29" t="s">
        <v>61</v>
      </c>
      <c r="K514" s="29">
        <v>-0.53580205154935101</v>
      </c>
    </row>
    <row r="517" spans="6:11" x14ac:dyDescent="0.25">
      <c r="F517">
        <f>K511+K512*G502+K513*H502+K514*I502</f>
        <v>7.9177934027097269E-4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Ex01</vt:lpstr>
      <vt:lpstr>Ex02</vt:lpstr>
      <vt:lpstr>Ex03</vt:lpstr>
      <vt:lpstr>Ex04</vt:lpstr>
      <vt:lpstr>Ex05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2021-05-04T16:06:37Z</dcterms:created>
  <dcterms:modified xsi:type="dcterms:W3CDTF">2021-05-05T08:13:34Z</dcterms:modified>
</cp:coreProperties>
</file>