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75970\Downloads\apot\2020\"/>
    </mc:Choice>
  </mc:AlternateContent>
  <bookViews>
    <workbookView xWindow="0" yWindow="0" windowWidth="28800" windowHeight="12300" activeTab="2"/>
  </bookViews>
  <sheets>
    <sheet name="Ex01" sheetId="1" r:id="rId1"/>
    <sheet name="Ex02" sheetId="2" r:id="rId2"/>
    <sheet name="Ex0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2" i="3" l="1"/>
  <c r="C252" i="3"/>
  <c r="F251" i="3"/>
  <c r="C251" i="3"/>
  <c r="F250" i="3"/>
  <c r="C250" i="3"/>
  <c r="F249" i="3"/>
  <c r="C249" i="3"/>
  <c r="F248" i="3"/>
  <c r="C248" i="3"/>
  <c r="F247" i="3"/>
  <c r="C247" i="3"/>
  <c r="F246" i="3"/>
  <c r="C246" i="3"/>
  <c r="F245" i="3"/>
  <c r="C245" i="3"/>
  <c r="F244" i="3"/>
  <c r="C244" i="3"/>
  <c r="F243" i="3"/>
  <c r="C243" i="3"/>
  <c r="F242" i="3"/>
  <c r="C242" i="3"/>
  <c r="F241" i="3"/>
  <c r="C241" i="3"/>
  <c r="F240" i="3"/>
  <c r="C240" i="3"/>
  <c r="F239" i="3"/>
  <c r="C239" i="3"/>
  <c r="F238" i="3"/>
  <c r="C238" i="3"/>
  <c r="F237" i="3"/>
  <c r="C237" i="3"/>
  <c r="F236" i="3"/>
  <c r="C236" i="3"/>
  <c r="F235" i="3"/>
  <c r="C235" i="3"/>
  <c r="F234" i="3"/>
  <c r="C234" i="3"/>
  <c r="F233" i="3"/>
  <c r="C233" i="3"/>
  <c r="F232" i="3"/>
  <c r="C232" i="3"/>
  <c r="F231" i="3"/>
  <c r="C231" i="3"/>
  <c r="F230" i="3"/>
  <c r="C230" i="3"/>
  <c r="F229" i="3"/>
  <c r="C229" i="3"/>
  <c r="F228" i="3"/>
  <c r="C228" i="3"/>
  <c r="F227" i="3"/>
  <c r="C227" i="3"/>
  <c r="F226" i="3"/>
  <c r="C226" i="3"/>
  <c r="F225" i="3"/>
  <c r="C225" i="3"/>
  <c r="F224" i="3"/>
  <c r="C224" i="3"/>
  <c r="F223" i="3"/>
  <c r="C223" i="3"/>
  <c r="F222" i="3"/>
  <c r="C222" i="3"/>
  <c r="F221" i="3"/>
  <c r="C221" i="3"/>
  <c r="F220" i="3"/>
  <c r="C220" i="3"/>
  <c r="F219" i="3"/>
  <c r="C219" i="3"/>
  <c r="F218" i="3"/>
  <c r="C218" i="3"/>
  <c r="F217" i="3"/>
  <c r="C217" i="3"/>
  <c r="F216" i="3"/>
  <c r="C216" i="3"/>
  <c r="F215" i="3"/>
  <c r="C215" i="3"/>
  <c r="F214" i="3"/>
  <c r="C214" i="3"/>
  <c r="F213" i="3"/>
  <c r="C213" i="3"/>
  <c r="F212" i="3"/>
  <c r="C212" i="3"/>
  <c r="F211" i="3"/>
  <c r="C211" i="3"/>
  <c r="F210" i="3"/>
  <c r="C210" i="3"/>
  <c r="F209" i="3"/>
  <c r="C209" i="3"/>
  <c r="F208" i="3"/>
  <c r="C208" i="3"/>
  <c r="F207" i="3"/>
  <c r="C207" i="3"/>
  <c r="F206" i="3"/>
  <c r="C206" i="3"/>
  <c r="F205" i="3"/>
  <c r="C205" i="3"/>
  <c r="F204" i="3"/>
  <c r="C204" i="3"/>
  <c r="F203" i="3"/>
  <c r="C203" i="3"/>
  <c r="F202" i="3"/>
  <c r="C202" i="3"/>
  <c r="F201" i="3"/>
  <c r="C201" i="3"/>
  <c r="F200" i="3"/>
  <c r="C200" i="3"/>
  <c r="F199" i="3"/>
  <c r="C199" i="3"/>
  <c r="F198" i="3"/>
  <c r="C198" i="3"/>
  <c r="F197" i="3"/>
  <c r="C197" i="3"/>
  <c r="F196" i="3"/>
  <c r="C196" i="3"/>
  <c r="F195" i="3"/>
  <c r="C195" i="3"/>
  <c r="F194" i="3"/>
  <c r="C194" i="3"/>
  <c r="F193" i="3"/>
  <c r="C193" i="3"/>
  <c r="F192" i="3"/>
  <c r="C192" i="3"/>
  <c r="F191" i="3"/>
  <c r="C191" i="3"/>
  <c r="F190" i="3"/>
  <c r="C190" i="3"/>
  <c r="F189" i="3"/>
  <c r="C189" i="3"/>
  <c r="F188" i="3"/>
  <c r="C188" i="3"/>
  <c r="F187" i="3"/>
  <c r="C187" i="3"/>
  <c r="F186" i="3"/>
  <c r="C186" i="3"/>
  <c r="F185" i="3"/>
  <c r="C185" i="3"/>
  <c r="F184" i="3"/>
  <c r="C184" i="3"/>
  <c r="F183" i="3"/>
  <c r="C183" i="3"/>
  <c r="F182" i="3"/>
  <c r="C182" i="3"/>
  <c r="F181" i="3"/>
  <c r="C181" i="3"/>
  <c r="F180" i="3"/>
  <c r="C180" i="3"/>
  <c r="F179" i="3"/>
  <c r="C179" i="3"/>
  <c r="F178" i="3"/>
  <c r="C178" i="3"/>
  <c r="F177" i="3"/>
  <c r="C177" i="3"/>
  <c r="F176" i="3"/>
  <c r="C176" i="3"/>
  <c r="F175" i="3"/>
  <c r="C175" i="3"/>
  <c r="F174" i="3"/>
  <c r="C174" i="3"/>
  <c r="F173" i="3"/>
  <c r="C173" i="3"/>
  <c r="F172" i="3"/>
  <c r="C172" i="3"/>
  <c r="F171" i="3"/>
  <c r="C171" i="3"/>
  <c r="F170" i="3"/>
  <c r="C170" i="3"/>
  <c r="F169" i="3"/>
  <c r="C169" i="3"/>
  <c r="F168" i="3"/>
  <c r="C168" i="3"/>
  <c r="F167" i="3"/>
  <c r="C167" i="3"/>
  <c r="F166" i="3"/>
  <c r="C166" i="3"/>
  <c r="F165" i="3"/>
  <c r="C165" i="3"/>
  <c r="F164" i="3"/>
  <c r="C164" i="3"/>
  <c r="F163" i="3"/>
  <c r="C163" i="3"/>
  <c r="F162" i="3"/>
  <c r="C162" i="3"/>
  <c r="F161" i="3"/>
  <c r="C161" i="3"/>
  <c r="F160" i="3"/>
  <c r="C160" i="3"/>
  <c r="F159" i="3"/>
  <c r="C159" i="3"/>
  <c r="F158" i="3"/>
  <c r="C158" i="3"/>
  <c r="F157" i="3"/>
  <c r="C157" i="3"/>
  <c r="F156" i="3"/>
  <c r="C156" i="3"/>
  <c r="F155" i="3"/>
  <c r="C155" i="3"/>
  <c r="F154" i="3"/>
  <c r="C154" i="3"/>
  <c r="F153" i="3"/>
  <c r="C153" i="3"/>
  <c r="F152" i="3"/>
  <c r="C152" i="3"/>
  <c r="F151" i="3"/>
  <c r="C151" i="3"/>
  <c r="F150" i="3"/>
  <c r="C150" i="3"/>
  <c r="F149" i="3"/>
  <c r="C149" i="3"/>
  <c r="F148" i="3"/>
  <c r="C148" i="3"/>
  <c r="F147" i="3"/>
  <c r="C147" i="3"/>
  <c r="F146" i="3"/>
  <c r="C146" i="3"/>
  <c r="F145" i="3"/>
  <c r="C145" i="3"/>
  <c r="F144" i="3"/>
  <c r="C144" i="3"/>
  <c r="F143" i="3"/>
  <c r="C143" i="3"/>
  <c r="F142" i="3"/>
  <c r="C142" i="3"/>
  <c r="F141" i="3"/>
  <c r="C141" i="3"/>
  <c r="F140" i="3"/>
  <c r="C140" i="3"/>
  <c r="F139" i="3"/>
  <c r="C139" i="3"/>
  <c r="F138" i="3"/>
  <c r="C138" i="3"/>
  <c r="F137" i="3"/>
  <c r="C137" i="3"/>
  <c r="F136" i="3"/>
  <c r="C136" i="3"/>
  <c r="F135" i="3"/>
  <c r="C135" i="3"/>
  <c r="F134" i="3"/>
  <c r="C134" i="3"/>
  <c r="F133" i="3"/>
  <c r="C133" i="3"/>
  <c r="F132" i="3"/>
  <c r="C132" i="3"/>
  <c r="F131" i="3"/>
  <c r="C131" i="3"/>
  <c r="F130" i="3"/>
  <c r="C130" i="3"/>
  <c r="F129" i="3"/>
  <c r="C129" i="3"/>
  <c r="F128" i="3"/>
  <c r="C128" i="3"/>
  <c r="F127" i="3"/>
  <c r="C127" i="3"/>
  <c r="F126" i="3"/>
  <c r="C126" i="3"/>
  <c r="F125" i="3"/>
  <c r="C125" i="3"/>
  <c r="F124" i="3"/>
  <c r="C124" i="3"/>
  <c r="F123" i="3"/>
  <c r="C123" i="3"/>
  <c r="F122" i="3"/>
  <c r="C122" i="3"/>
  <c r="F121" i="3"/>
  <c r="C121" i="3"/>
  <c r="F120" i="3"/>
  <c r="C120" i="3"/>
  <c r="F119" i="3"/>
  <c r="C119" i="3"/>
  <c r="F118" i="3"/>
  <c r="C118" i="3"/>
  <c r="F117" i="3"/>
  <c r="C117" i="3"/>
  <c r="F116" i="3"/>
  <c r="C116" i="3"/>
  <c r="F115" i="3"/>
  <c r="C115" i="3"/>
  <c r="F114" i="3"/>
  <c r="C114" i="3"/>
  <c r="F113" i="3"/>
  <c r="C113" i="3"/>
  <c r="F112" i="3"/>
  <c r="C112" i="3"/>
  <c r="F111" i="3"/>
  <c r="C111" i="3"/>
  <c r="F110" i="3"/>
  <c r="C110" i="3"/>
  <c r="F109" i="3"/>
  <c r="C109" i="3"/>
  <c r="F108" i="3"/>
  <c r="C108" i="3"/>
  <c r="F107" i="3"/>
  <c r="C107" i="3"/>
  <c r="F106" i="3"/>
  <c r="C106" i="3"/>
  <c r="F105" i="3"/>
  <c r="C105" i="3"/>
  <c r="F104" i="3"/>
  <c r="C104" i="3"/>
  <c r="F103" i="3"/>
  <c r="C103" i="3"/>
  <c r="F102" i="3"/>
  <c r="C102" i="3"/>
  <c r="F101" i="3"/>
  <c r="C101" i="3"/>
  <c r="F100" i="3"/>
  <c r="C100" i="3"/>
  <c r="F99" i="3"/>
  <c r="C99" i="3"/>
  <c r="F98" i="3"/>
  <c r="C98" i="3"/>
  <c r="F97" i="3"/>
  <c r="C97" i="3"/>
  <c r="F96" i="3"/>
  <c r="C96" i="3"/>
  <c r="F95" i="3"/>
  <c r="C95" i="3"/>
  <c r="F94" i="3"/>
  <c r="C94" i="3"/>
  <c r="F93" i="3"/>
  <c r="C93" i="3"/>
  <c r="F92" i="3"/>
  <c r="C92" i="3"/>
  <c r="F91" i="3"/>
  <c r="C91" i="3"/>
  <c r="F90" i="3"/>
  <c r="C90" i="3"/>
  <c r="F89" i="3"/>
  <c r="C89" i="3"/>
  <c r="F88" i="3"/>
  <c r="C88" i="3"/>
  <c r="F87" i="3"/>
  <c r="C87" i="3"/>
  <c r="F86" i="3"/>
  <c r="C86" i="3"/>
  <c r="F85" i="3"/>
  <c r="C85" i="3"/>
  <c r="F84" i="3"/>
  <c r="C84" i="3"/>
  <c r="F83" i="3"/>
  <c r="C83" i="3"/>
  <c r="F82" i="3"/>
  <c r="C82" i="3"/>
  <c r="F81" i="3"/>
  <c r="C81" i="3"/>
  <c r="F80" i="3"/>
  <c r="C80" i="3"/>
  <c r="F79" i="3"/>
  <c r="C79" i="3"/>
  <c r="F78" i="3"/>
  <c r="C78" i="3"/>
  <c r="F77" i="3"/>
  <c r="C77" i="3"/>
  <c r="F76" i="3"/>
  <c r="C76" i="3"/>
  <c r="F75" i="3"/>
  <c r="C75" i="3"/>
  <c r="F74" i="3"/>
  <c r="C74" i="3"/>
  <c r="F73" i="3"/>
  <c r="C73" i="3"/>
  <c r="F72" i="3"/>
  <c r="C72" i="3"/>
  <c r="F71" i="3"/>
  <c r="C71" i="3"/>
  <c r="F70" i="3"/>
  <c r="C70" i="3"/>
  <c r="F69" i="3"/>
  <c r="C69" i="3"/>
  <c r="F68" i="3"/>
  <c r="C68" i="3"/>
  <c r="F67" i="3"/>
  <c r="C67" i="3"/>
  <c r="F66" i="3"/>
  <c r="C66" i="3"/>
  <c r="F65" i="3"/>
  <c r="C65" i="3"/>
  <c r="F64" i="3"/>
  <c r="C64" i="3"/>
  <c r="F63" i="3"/>
  <c r="C63" i="3"/>
  <c r="F62" i="3"/>
  <c r="C62" i="3"/>
  <c r="F61" i="3"/>
  <c r="C61" i="3"/>
  <c r="F60" i="3"/>
  <c r="C60" i="3"/>
  <c r="F59" i="3"/>
  <c r="C59" i="3"/>
  <c r="F58" i="3"/>
  <c r="C58" i="3"/>
  <c r="F57" i="3"/>
  <c r="C57" i="3"/>
  <c r="F56" i="3"/>
  <c r="C56" i="3"/>
  <c r="F55" i="3"/>
  <c r="C55" i="3"/>
  <c r="F54" i="3"/>
  <c r="C54" i="3"/>
  <c r="F53" i="3"/>
  <c r="C53" i="3"/>
  <c r="F52" i="3"/>
  <c r="C52" i="3"/>
  <c r="F51" i="3"/>
  <c r="C51" i="3"/>
  <c r="F50" i="3"/>
  <c r="C50" i="3"/>
  <c r="F49" i="3"/>
  <c r="C49" i="3"/>
  <c r="F48" i="3"/>
  <c r="C48" i="3"/>
  <c r="F47" i="3"/>
  <c r="C47" i="3"/>
  <c r="F46" i="3"/>
  <c r="C46" i="3"/>
  <c r="F45" i="3"/>
  <c r="C45" i="3"/>
  <c r="F44" i="3"/>
  <c r="C44" i="3"/>
  <c r="F43" i="3"/>
  <c r="C43" i="3"/>
  <c r="F42" i="3"/>
  <c r="C42" i="3"/>
  <c r="F41" i="3"/>
  <c r="C41" i="3"/>
  <c r="F40" i="3"/>
  <c r="C40" i="3"/>
  <c r="F39" i="3"/>
  <c r="C39" i="3"/>
  <c r="F38" i="3"/>
  <c r="C38" i="3"/>
  <c r="F37" i="3"/>
  <c r="C37" i="3"/>
  <c r="F36" i="3"/>
  <c r="C36" i="3"/>
  <c r="F35" i="3"/>
  <c r="C35" i="3"/>
  <c r="F34" i="3"/>
  <c r="C34" i="3"/>
  <c r="F33" i="3"/>
  <c r="C33" i="3"/>
  <c r="F32" i="3"/>
  <c r="C32" i="3"/>
  <c r="F31" i="3"/>
  <c r="C31" i="3"/>
  <c r="F30" i="3"/>
  <c r="C30" i="3"/>
  <c r="F29" i="3"/>
  <c r="C29" i="3"/>
  <c r="F28" i="3"/>
  <c r="C28" i="3"/>
  <c r="F27" i="3"/>
  <c r="C27" i="3"/>
  <c r="F26" i="3"/>
  <c r="C26" i="3"/>
  <c r="F25" i="3"/>
  <c r="C25" i="3"/>
  <c r="F24" i="3"/>
  <c r="C24" i="3"/>
  <c r="F23" i="3"/>
  <c r="C23" i="3"/>
  <c r="F22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K15" i="2"/>
  <c r="K16" i="2"/>
  <c r="K17" i="2"/>
  <c r="K18" i="2"/>
  <c r="K19" i="2"/>
  <c r="K20" i="2"/>
  <c r="K14" i="2"/>
  <c r="J15" i="2"/>
  <c r="J16" i="2"/>
  <c r="J17" i="2"/>
  <c r="J18" i="2"/>
  <c r="J19" i="2"/>
  <c r="J20" i="2"/>
  <c r="J14" i="2"/>
  <c r="AC5" i="2"/>
  <c r="AC6" i="2"/>
  <c r="AC7" i="2"/>
  <c r="AC8" i="2"/>
  <c r="AC9" i="2"/>
  <c r="AC10" i="2"/>
  <c r="AC4" i="2"/>
  <c r="AB5" i="2"/>
  <c r="AB6" i="2"/>
  <c r="AB7" i="2"/>
  <c r="AB8" i="2"/>
  <c r="AB9" i="2"/>
  <c r="AB10" i="2"/>
  <c r="AB4" i="2"/>
  <c r="AA5" i="2"/>
  <c r="AA6" i="2"/>
  <c r="AA7" i="2"/>
  <c r="AA8" i="2"/>
  <c r="AA9" i="2"/>
  <c r="AA10" i="2"/>
  <c r="AA4" i="2"/>
  <c r="T5" i="2"/>
  <c r="U5" i="2"/>
  <c r="V5" i="2"/>
  <c r="W5" i="2"/>
  <c r="X5" i="2"/>
  <c r="Y5" i="2"/>
  <c r="Z5" i="2"/>
  <c r="T6" i="2"/>
  <c r="U6" i="2"/>
  <c r="V6" i="2"/>
  <c r="W6" i="2"/>
  <c r="X6" i="2"/>
  <c r="Y6" i="2"/>
  <c r="Z6" i="2"/>
  <c r="T7" i="2"/>
  <c r="U7" i="2"/>
  <c r="V7" i="2"/>
  <c r="W7" i="2"/>
  <c r="X7" i="2"/>
  <c r="Y7" i="2"/>
  <c r="Z7" i="2"/>
  <c r="T8" i="2"/>
  <c r="U8" i="2"/>
  <c r="V8" i="2"/>
  <c r="W8" i="2"/>
  <c r="X8" i="2"/>
  <c r="Y8" i="2"/>
  <c r="Z8" i="2"/>
  <c r="T9" i="2"/>
  <c r="U9" i="2"/>
  <c r="V9" i="2"/>
  <c r="W9" i="2"/>
  <c r="X9" i="2"/>
  <c r="Y9" i="2"/>
  <c r="Z9" i="2"/>
  <c r="T10" i="2"/>
  <c r="U10" i="2"/>
  <c r="V10" i="2"/>
  <c r="W10" i="2"/>
  <c r="X10" i="2"/>
  <c r="Y10" i="2"/>
  <c r="Z10" i="2"/>
  <c r="U4" i="2"/>
  <c r="V4" i="2"/>
  <c r="W4" i="2"/>
  <c r="X4" i="2"/>
  <c r="Y4" i="2"/>
  <c r="Z4" i="2"/>
  <c r="T4" i="2"/>
  <c r="R5" i="2"/>
  <c r="R6" i="2"/>
  <c r="R7" i="2"/>
  <c r="R8" i="2"/>
  <c r="R9" i="2"/>
  <c r="R10" i="2"/>
  <c r="R4" i="2"/>
  <c r="K5" i="2"/>
  <c r="L5" i="2"/>
  <c r="M5" i="2"/>
  <c r="N5" i="2"/>
  <c r="O5" i="2"/>
  <c r="P5" i="2"/>
  <c r="Q5" i="2"/>
  <c r="K6" i="2"/>
  <c r="L6" i="2"/>
  <c r="M6" i="2"/>
  <c r="N6" i="2"/>
  <c r="O6" i="2"/>
  <c r="P6" i="2"/>
  <c r="Q6" i="2"/>
  <c r="K7" i="2"/>
  <c r="L7" i="2"/>
  <c r="M7" i="2"/>
  <c r="N7" i="2"/>
  <c r="O7" i="2"/>
  <c r="P7" i="2"/>
  <c r="Q7" i="2"/>
  <c r="K8" i="2"/>
  <c r="L8" i="2"/>
  <c r="M8" i="2"/>
  <c r="N8" i="2"/>
  <c r="O8" i="2"/>
  <c r="P8" i="2"/>
  <c r="Q8" i="2"/>
  <c r="K9" i="2"/>
  <c r="L9" i="2"/>
  <c r="M9" i="2"/>
  <c r="N9" i="2"/>
  <c r="O9" i="2"/>
  <c r="P9" i="2"/>
  <c r="Q9" i="2"/>
  <c r="K10" i="2"/>
  <c r="L10" i="2"/>
  <c r="M10" i="2"/>
  <c r="N10" i="2"/>
  <c r="O10" i="2"/>
  <c r="P10" i="2"/>
  <c r="Q10" i="2"/>
  <c r="L4" i="2"/>
  <c r="M4" i="2"/>
  <c r="N4" i="2"/>
  <c r="O4" i="2"/>
  <c r="P4" i="2"/>
  <c r="Q4" i="2"/>
  <c r="K4" i="2"/>
  <c r="R13" i="1"/>
  <c r="S13" i="1"/>
  <c r="Q13" i="1"/>
  <c r="R12" i="1"/>
  <c r="S12" i="1"/>
  <c r="Q12" i="1"/>
  <c r="R10" i="1"/>
  <c r="S10" i="1"/>
  <c r="Q10" i="1"/>
  <c r="R9" i="1"/>
  <c r="S9" i="1"/>
  <c r="Q9" i="1"/>
  <c r="R6" i="1"/>
  <c r="S6" i="1"/>
  <c r="R7" i="1"/>
  <c r="S7" i="1"/>
  <c r="R8" i="1"/>
  <c r="S8" i="1"/>
  <c r="Q7" i="1"/>
  <c r="Q8" i="1"/>
  <c r="Q6" i="1"/>
  <c r="N9" i="1"/>
  <c r="O9" i="1"/>
  <c r="M9" i="1"/>
  <c r="N6" i="1"/>
  <c r="O6" i="1"/>
  <c r="N7" i="1"/>
  <c r="O7" i="1"/>
  <c r="N8" i="1"/>
  <c r="O8" i="1"/>
  <c r="M7" i="1"/>
  <c r="M8" i="1"/>
  <c r="M6" i="1"/>
  <c r="J13" i="1"/>
  <c r="K13" i="1"/>
  <c r="I13" i="1"/>
  <c r="J12" i="1"/>
  <c r="K12" i="1"/>
  <c r="I12" i="1"/>
  <c r="J10" i="1"/>
  <c r="K10" i="1"/>
  <c r="I10" i="1"/>
  <c r="J9" i="1"/>
  <c r="K9" i="1"/>
  <c r="I9" i="1"/>
  <c r="J5" i="1"/>
  <c r="K5" i="1"/>
  <c r="J6" i="1"/>
  <c r="K6" i="1"/>
  <c r="J7" i="1"/>
  <c r="K7" i="1"/>
  <c r="J8" i="1"/>
  <c r="K8" i="1"/>
  <c r="I6" i="1"/>
  <c r="I7" i="1"/>
  <c r="I8" i="1"/>
  <c r="I5" i="1"/>
  <c r="F9" i="1"/>
  <c r="G9" i="1"/>
  <c r="E9" i="1"/>
  <c r="F5" i="1"/>
  <c r="G5" i="1"/>
  <c r="F6" i="1"/>
  <c r="G6" i="1"/>
  <c r="F7" i="1"/>
  <c r="G7" i="1"/>
  <c r="F8" i="1"/>
  <c r="G8" i="1"/>
  <c r="E6" i="1"/>
  <c r="E7" i="1"/>
  <c r="E8" i="1"/>
  <c r="E5" i="1"/>
  <c r="F3" i="1"/>
  <c r="G3" i="1"/>
  <c r="E3" i="1"/>
  <c r="G22" i="3" l="1"/>
  <c r="G24" i="3"/>
  <c r="G30" i="3"/>
  <c r="G32" i="3"/>
  <c r="G40" i="3"/>
  <c r="G42" i="3"/>
  <c r="G48" i="3"/>
  <c r="G50" i="3"/>
  <c r="G23" i="3"/>
  <c r="G29" i="3"/>
  <c r="G31" i="3"/>
  <c r="G37" i="3"/>
  <c r="G39" i="3"/>
  <c r="G45" i="3"/>
  <c r="G47" i="3"/>
  <c r="G53" i="3"/>
  <c r="G107" i="3"/>
  <c r="G113" i="3"/>
  <c r="G115" i="3"/>
  <c r="G121" i="3"/>
  <c r="G123" i="3"/>
  <c r="D259" i="3"/>
  <c r="C253" i="3"/>
  <c r="G259" i="3"/>
  <c r="F253" i="3"/>
  <c r="G258" i="3"/>
  <c r="D258" i="3"/>
  <c r="D252" i="3" l="1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0" i="3"/>
  <c r="D18" i="3"/>
  <c r="D16" i="3"/>
  <c r="D14" i="3"/>
  <c r="D12" i="3"/>
  <c r="D10" i="3"/>
  <c r="D8" i="3"/>
  <c r="D6" i="3"/>
  <c r="D4" i="3"/>
  <c r="D11" i="3"/>
  <c r="D21" i="3"/>
  <c r="D5" i="3"/>
  <c r="D7" i="3"/>
  <c r="G252" i="3"/>
  <c r="G248" i="3"/>
  <c r="G244" i="3"/>
  <c r="G240" i="3"/>
  <c r="G236" i="3"/>
  <c r="G232" i="3"/>
  <c r="G228" i="3"/>
  <c r="G224" i="3"/>
  <c r="G220" i="3"/>
  <c r="G216" i="3"/>
  <c r="G212" i="3"/>
  <c r="G208" i="3"/>
  <c r="G204" i="3"/>
  <c r="G200" i="3"/>
  <c r="G196" i="3"/>
  <c r="G192" i="3"/>
  <c r="G188" i="3"/>
  <c r="G184" i="3"/>
  <c r="G180" i="3"/>
  <c r="G176" i="3"/>
  <c r="G172" i="3"/>
  <c r="G251" i="3"/>
  <c r="G241" i="3"/>
  <c r="G238" i="3"/>
  <c r="G235" i="3"/>
  <c r="G225" i="3"/>
  <c r="G222" i="3"/>
  <c r="G219" i="3"/>
  <c r="G209" i="3"/>
  <c r="G206" i="3"/>
  <c r="G203" i="3"/>
  <c r="G193" i="3"/>
  <c r="G190" i="3"/>
  <c r="G187" i="3"/>
  <c r="G177" i="3"/>
  <c r="G174" i="3"/>
  <c r="G171" i="3"/>
  <c r="G167" i="3"/>
  <c r="G163" i="3"/>
  <c r="G159" i="3"/>
  <c r="G155" i="3"/>
  <c r="G151" i="3"/>
  <c r="G147" i="3"/>
  <c r="G143" i="3"/>
  <c r="G139" i="3"/>
  <c r="G135" i="3"/>
  <c r="G131" i="3"/>
  <c r="G127" i="3"/>
  <c r="G245" i="3"/>
  <c r="G242" i="3"/>
  <c r="G239" i="3"/>
  <c r="G229" i="3"/>
  <c r="G226" i="3"/>
  <c r="G223" i="3"/>
  <c r="G213" i="3"/>
  <c r="G210" i="3"/>
  <c r="G207" i="3"/>
  <c r="G197" i="3"/>
  <c r="G194" i="3"/>
  <c r="G191" i="3"/>
  <c r="G181" i="3"/>
  <c r="G178" i="3"/>
  <c r="G175" i="3"/>
  <c r="G168" i="3"/>
  <c r="G164" i="3"/>
  <c r="G160" i="3"/>
  <c r="G156" i="3"/>
  <c r="G152" i="3"/>
  <c r="G148" i="3"/>
  <c r="G144" i="3"/>
  <c r="G140" i="3"/>
  <c r="G136" i="3"/>
  <c r="G132" i="3"/>
  <c r="G128" i="3"/>
  <c r="G124" i="3"/>
  <c r="G120" i="3"/>
  <c r="G116" i="3"/>
  <c r="G112" i="3"/>
  <c r="G108" i="3"/>
  <c r="G249" i="3"/>
  <c r="G246" i="3"/>
  <c r="G243" i="3"/>
  <c r="G233" i="3"/>
  <c r="G230" i="3"/>
  <c r="G227" i="3"/>
  <c r="G217" i="3"/>
  <c r="G214" i="3"/>
  <c r="G211" i="3"/>
  <c r="G201" i="3"/>
  <c r="G198" i="3"/>
  <c r="G195" i="3"/>
  <c r="G185" i="3"/>
  <c r="G182" i="3"/>
  <c r="G179" i="3"/>
  <c r="G169" i="3"/>
  <c r="G165" i="3"/>
  <c r="G161" i="3"/>
  <c r="G157" i="3"/>
  <c r="G153" i="3"/>
  <c r="G149" i="3"/>
  <c r="G145" i="3"/>
  <c r="G141" i="3"/>
  <c r="G137" i="3"/>
  <c r="G133" i="3"/>
  <c r="G129" i="3"/>
  <c r="G125" i="3"/>
  <c r="G250" i="3"/>
  <c r="G247" i="3"/>
  <c r="G237" i="3"/>
  <c r="G234" i="3"/>
  <c r="G231" i="3"/>
  <c r="G221" i="3"/>
  <c r="G218" i="3"/>
  <c r="G215" i="3"/>
  <c r="G205" i="3"/>
  <c r="G202" i="3"/>
  <c r="G199" i="3"/>
  <c r="G189" i="3"/>
  <c r="G186" i="3"/>
  <c r="G183" i="3"/>
  <c r="G173" i="3"/>
  <c r="G170" i="3"/>
  <c r="G166" i="3"/>
  <c r="G162" i="3"/>
  <c r="G158" i="3"/>
  <c r="G154" i="3"/>
  <c r="G150" i="3"/>
  <c r="G146" i="3"/>
  <c r="G142" i="3"/>
  <c r="G138" i="3"/>
  <c r="G134" i="3"/>
  <c r="G130" i="3"/>
  <c r="G126" i="3"/>
  <c r="G122" i="3"/>
  <c r="G118" i="3"/>
  <c r="G114" i="3"/>
  <c r="G110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34" i="3"/>
  <c r="G119" i="3"/>
  <c r="G111" i="3"/>
  <c r="G51" i="3"/>
  <c r="G43" i="3"/>
  <c r="G35" i="3"/>
  <c r="G27" i="3"/>
  <c r="D17" i="3"/>
  <c r="G54" i="3"/>
  <c r="G46" i="3"/>
  <c r="G38" i="3"/>
  <c r="G28" i="3"/>
  <c r="D19" i="3"/>
  <c r="D3" i="3"/>
  <c r="G117" i="3"/>
  <c r="G109" i="3"/>
  <c r="G49" i="3"/>
  <c r="G41" i="3"/>
  <c r="G33" i="3"/>
  <c r="G25" i="3"/>
  <c r="G253" i="3" s="1"/>
  <c r="G254" i="3" s="1"/>
  <c r="D13" i="3"/>
  <c r="G52" i="3"/>
  <c r="G44" i="3"/>
  <c r="G36" i="3"/>
  <c r="G26" i="3"/>
  <c r="D15" i="3"/>
  <c r="D9" i="3"/>
  <c r="D255" i="3" l="1"/>
  <c r="D253" i="3"/>
  <c r="D254" i="3" s="1"/>
</calcChain>
</file>

<file path=xl/sharedStrings.xml><?xml version="1.0" encoding="utf-8"?>
<sst xmlns="http://schemas.openxmlformats.org/spreadsheetml/2006/main" count="56" uniqueCount="38">
  <si>
    <t>Theoretical price of stock</t>
  </si>
  <si>
    <t>Trading day</t>
  </si>
  <si>
    <t>Stock-i</t>
  </si>
  <si>
    <t>Company 1</t>
  </si>
  <si>
    <t>Company 2</t>
  </si>
  <si>
    <t>Company 3</t>
  </si>
  <si>
    <t>ri</t>
  </si>
  <si>
    <t>E(ri)</t>
  </si>
  <si>
    <t>var</t>
  </si>
  <si>
    <t>Variance</t>
  </si>
  <si>
    <t>sigma</t>
  </si>
  <si>
    <t>fce</t>
  </si>
  <si>
    <t>1-day returns</t>
  </si>
  <si>
    <t>2-day returns</t>
  </si>
  <si>
    <t>Year</t>
  </si>
  <si>
    <t>Company</t>
  </si>
  <si>
    <t>I.</t>
  </si>
  <si>
    <t>II.</t>
  </si>
  <si>
    <t>III.</t>
  </si>
  <si>
    <t>IV.</t>
  </si>
  <si>
    <t>A</t>
  </si>
  <si>
    <t>B</t>
  </si>
  <si>
    <t>C</t>
  </si>
  <si>
    <t>D</t>
  </si>
  <si>
    <t>E</t>
  </si>
  <si>
    <t>F</t>
  </si>
  <si>
    <t>G</t>
  </si>
  <si>
    <t>q-returns</t>
  </si>
  <si>
    <t>Var</t>
  </si>
  <si>
    <t>function of excel</t>
  </si>
  <si>
    <t>two-years returns</t>
  </si>
  <si>
    <t>Date</t>
  </si>
  <si>
    <t>Close</t>
  </si>
  <si>
    <t>monthly returns</t>
  </si>
  <si>
    <t>E®</t>
  </si>
  <si>
    <t>std (sigma)</t>
  </si>
  <si>
    <t xml:space="preserve"> #</t>
  </si>
  <si>
    <t>funcion de excel…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</si>
</sst>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i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30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ck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5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6" borderId="0" xfId="0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workbookViewId="0">
      <selection activeCell="C27" sqref="C27"/>
    </sheetView>
  </sheetViews>
  <sheetFormatPr defaultRowHeight="15" x14ac:dyDescent="0.25"/>
  <cols>
    <col min="5" max="6" width="10.7109375" bestFit="1" customWidth="1"/>
    <col min="7" max="8" width="8.85546875" customWidth="1"/>
  </cols>
  <sheetData>
    <row r="1" spans="1:19" ht="19.5" thickTop="1" thickBot="1" x14ac:dyDescent="0.3">
      <c r="A1" s="10" t="s">
        <v>0</v>
      </c>
      <c r="B1" s="11"/>
      <c r="C1" s="11"/>
      <c r="D1" s="12"/>
      <c r="E1" t="s">
        <v>12</v>
      </c>
      <c r="M1" t="s">
        <v>13</v>
      </c>
    </row>
    <row r="2" spans="1:19" ht="19.5" thickTop="1" thickBot="1" x14ac:dyDescent="0.3">
      <c r="A2" s="1"/>
      <c r="B2" s="14" t="s">
        <v>2</v>
      </c>
      <c r="C2" s="13"/>
      <c r="D2" s="15"/>
      <c r="E2" t="s">
        <v>6</v>
      </c>
      <c r="F2" t="s">
        <v>6</v>
      </c>
      <c r="G2" t="s">
        <v>6</v>
      </c>
      <c r="I2" t="s">
        <v>8</v>
      </c>
      <c r="J2" t="s">
        <v>8</v>
      </c>
      <c r="K2" t="s">
        <v>8</v>
      </c>
    </row>
    <row r="3" spans="1:19" ht="33" thickTop="1" thickBot="1" x14ac:dyDescent="0.3">
      <c r="A3" s="2" t="s">
        <v>1</v>
      </c>
      <c r="B3" s="3" t="s">
        <v>3</v>
      </c>
      <c r="C3" s="4" t="s">
        <v>4</v>
      </c>
      <c r="D3" s="4" t="s">
        <v>5</v>
      </c>
      <c r="E3" t="str">
        <f>B3</f>
        <v>Company 1</v>
      </c>
      <c r="F3" t="str">
        <f t="shared" ref="F3:G3" si="0">C3</f>
        <v>Company 2</v>
      </c>
      <c r="G3" t="str">
        <f t="shared" si="0"/>
        <v>Company 3</v>
      </c>
    </row>
    <row r="4" spans="1:19" ht="20.25" thickTop="1" thickBot="1" x14ac:dyDescent="0.3">
      <c r="A4" s="5">
        <v>1</v>
      </c>
      <c r="B4" s="6">
        <v>100</v>
      </c>
      <c r="C4" s="6">
        <v>200</v>
      </c>
      <c r="D4" s="6">
        <v>1000</v>
      </c>
    </row>
    <row r="5" spans="1:19" ht="19.5" thickBot="1" x14ac:dyDescent="0.3">
      <c r="A5" s="7">
        <v>2</v>
      </c>
      <c r="B5" s="6">
        <v>110</v>
      </c>
      <c r="C5" s="6">
        <v>210</v>
      </c>
      <c r="D5" s="6">
        <v>1050</v>
      </c>
      <c r="E5">
        <f>LN(B5/B4)</f>
        <v>9.5310179804324935E-2</v>
      </c>
      <c r="F5">
        <f t="shared" ref="F5:G8" si="1">LN(C5/C4)</f>
        <v>4.8790164169432049E-2</v>
      </c>
      <c r="G5">
        <f t="shared" si="1"/>
        <v>4.8790164169432049E-2</v>
      </c>
      <c r="I5">
        <f>(E5-E$9)^2</f>
        <v>1.0072301544251032E-2</v>
      </c>
      <c r="J5">
        <f t="shared" ref="J5:K8" si="2">(F5-F$9)^2</f>
        <v>1.3390200673200747E-3</v>
      </c>
      <c r="K5">
        <f t="shared" si="2"/>
        <v>3.7962218747304268E-3</v>
      </c>
    </row>
    <row r="6" spans="1:19" ht="19.5" thickBot="1" x14ac:dyDescent="0.3">
      <c r="A6" s="7">
        <v>3</v>
      </c>
      <c r="B6" s="6">
        <v>121</v>
      </c>
      <c r="C6" s="6">
        <v>205</v>
      </c>
      <c r="D6" s="6">
        <v>1080</v>
      </c>
      <c r="E6">
        <f t="shared" ref="E6:E8" si="3">LN(B6/B5)</f>
        <v>9.5310179804324935E-2</v>
      </c>
      <c r="F6">
        <f t="shared" si="1"/>
        <v>-2.409755157906053E-2</v>
      </c>
      <c r="G6">
        <f t="shared" si="1"/>
        <v>2.8170876966696224E-2</v>
      </c>
      <c r="I6">
        <f t="shared" ref="I6:I8" si="4">(E6-E$9)^2</f>
        <v>1.0072301544251032E-2</v>
      </c>
      <c r="J6">
        <f t="shared" si="2"/>
        <v>1.3173337483973497E-3</v>
      </c>
      <c r="K6">
        <f t="shared" si="2"/>
        <v>1.6805244798473399E-3</v>
      </c>
      <c r="M6">
        <f>LN(B6/B4)</f>
        <v>0.1906203596086497</v>
      </c>
      <c r="N6">
        <f t="shared" ref="N6:O8" si="5">LN(C6/C4)</f>
        <v>2.4692612590371414E-2</v>
      </c>
      <c r="O6">
        <f t="shared" si="5"/>
        <v>7.6961041136128394E-2</v>
      </c>
      <c r="Q6">
        <f>(M6-M$9)^2</f>
        <v>6.0625480165702537E-2</v>
      </c>
      <c r="R6">
        <f t="shared" ref="R6:S8" si="6">(N6-N$9)^2</f>
        <v>1.4541136960497466E-2</v>
      </c>
      <c r="S6">
        <f t="shared" si="6"/>
        <v>1.0758111853929827E-2</v>
      </c>
    </row>
    <row r="7" spans="1:19" ht="19.5" thickBot="1" x14ac:dyDescent="0.3">
      <c r="A7" s="7">
        <v>4</v>
      </c>
      <c r="B7" s="6">
        <v>95</v>
      </c>
      <c r="C7" s="6">
        <v>150</v>
      </c>
      <c r="D7" s="6">
        <v>1020</v>
      </c>
      <c r="E7">
        <f t="shared" si="3"/>
        <v>-0.24191365399620018</v>
      </c>
      <c r="F7">
        <f t="shared" si="1"/>
        <v>-0.31237468504215243</v>
      </c>
      <c r="G7">
        <f t="shared" si="1"/>
        <v>-5.7158413839948637E-2</v>
      </c>
      <c r="I7">
        <f t="shared" si="4"/>
        <v>5.610406995232968E-2</v>
      </c>
      <c r="J7">
        <f t="shared" si="2"/>
        <v>0.10534712994545455</v>
      </c>
      <c r="K7">
        <f t="shared" si="2"/>
        <v>1.9656002268603617E-3</v>
      </c>
      <c r="M7">
        <f t="shared" ref="M7:M8" si="7">LN(B7/B5)</f>
        <v>-0.14660347419187539</v>
      </c>
      <c r="N7">
        <f t="shared" si="5"/>
        <v>-0.33647223662121289</v>
      </c>
      <c r="O7">
        <f t="shared" si="5"/>
        <v>-2.8987536873252298E-2</v>
      </c>
      <c r="Q7">
        <f t="shared" ref="Q7:Q8" si="8">(M7-M$9)^2</f>
        <v>8.2812572933498793E-3</v>
      </c>
      <c r="R7">
        <f t="shared" si="6"/>
        <v>5.7877876315558408E-2</v>
      </c>
      <c r="S7">
        <f t="shared" si="6"/>
        <v>4.9606861557495154E-6</v>
      </c>
    </row>
    <row r="8" spans="1:19" ht="19.5" thickBot="1" x14ac:dyDescent="0.3">
      <c r="A8" s="8">
        <v>5</v>
      </c>
      <c r="B8" s="9">
        <v>98</v>
      </c>
      <c r="C8" s="9">
        <v>210</v>
      </c>
      <c r="D8" s="9">
        <v>950</v>
      </c>
      <c r="E8">
        <f t="shared" si="3"/>
        <v>3.1090587070031182E-2</v>
      </c>
      <c r="F8">
        <f t="shared" si="1"/>
        <v>0.33647223662121289</v>
      </c>
      <c r="G8">
        <f t="shared" si="1"/>
        <v>-7.1095921683730218E-2</v>
      </c>
      <c r="I8">
        <f t="shared" si="4"/>
        <v>1.306190956246866E-3</v>
      </c>
      <c r="J8">
        <f t="shared" si="2"/>
        <v>0.10515407819275903</v>
      </c>
      <c r="K8">
        <f t="shared" si="2"/>
        <v>3.3956956877906883E-3</v>
      </c>
      <c r="M8">
        <f t="shared" si="7"/>
        <v>-0.2108230669261692</v>
      </c>
      <c r="N8">
        <f t="shared" si="5"/>
        <v>2.4097551579060524E-2</v>
      </c>
      <c r="O8">
        <f t="shared" si="5"/>
        <v>-0.12825433552367885</v>
      </c>
      <c r="Q8">
        <f t="shared" si="8"/>
        <v>2.4093560834980671E-2</v>
      </c>
      <c r="R8">
        <f t="shared" si="6"/>
        <v>1.4397978246085337E-2</v>
      </c>
      <c r="S8">
        <f t="shared" si="6"/>
        <v>1.0301043897961328E-2</v>
      </c>
    </row>
    <row r="9" spans="1:19" ht="15.75" thickTop="1" x14ac:dyDescent="0.25">
      <c r="D9" s="17" t="s">
        <v>7</v>
      </c>
      <c r="E9" s="17">
        <f>AVERAGE(E5:E8)</f>
        <v>-5.0506768293797832E-3</v>
      </c>
      <c r="F9" s="17">
        <f t="shared" ref="F9:G9" si="9">AVERAGE(F5:F8)</f>
        <v>1.2197541042357998E-2</v>
      </c>
      <c r="G9" s="17">
        <f t="shared" si="9"/>
        <v>-1.2823323596887646E-2</v>
      </c>
      <c r="H9" s="18" t="s">
        <v>9</v>
      </c>
      <c r="I9" s="18">
        <f>SUM(I5:I8)/3</f>
        <v>2.5851621332359537E-2</v>
      </c>
      <c r="J9" s="18">
        <f t="shared" ref="J9:K9" si="10">SUM(J5:J8)/3</f>
        <v>7.1052520651310333E-2</v>
      </c>
      <c r="K9" s="18">
        <f t="shared" si="10"/>
        <v>3.6126807564096056E-3</v>
      </c>
      <c r="L9" s="17" t="s">
        <v>7</v>
      </c>
      <c r="M9">
        <f>AVERAGE(M6:M8)</f>
        <v>-5.5602060503131628E-2</v>
      </c>
      <c r="N9">
        <f t="shared" ref="N9:O9" si="11">AVERAGE(N6:N8)</f>
        <v>-9.5894024150593657E-2</v>
      </c>
      <c r="O9">
        <f t="shared" si="11"/>
        <v>-2.676027708693425E-2</v>
      </c>
      <c r="P9" s="18" t="s">
        <v>9</v>
      </c>
      <c r="Q9" s="18">
        <f>SUM(Q6:Q8)/2</f>
        <v>4.6500149147016542E-2</v>
      </c>
      <c r="R9" s="18">
        <f t="shared" ref="R9:S9" si="12">SUM(R6:R8)/2</f>
        <v>4.3408495761070608E-2</v>
      </c>
      <c r="S9" s="18">
        <f t="shared" si="12"/>
        <v>1.0532058219023453E-2</v>
      </c>
    </row>
    <row r="10" spans="1:19" x14ac:dyDescent="0.25">
      <c r="H10" s="19" t="s">
        <v>10</v>
      </c>
      <c r="I10" s="19">
        <f>I9^0.5</f>
        <v>0.16078439393286756</v>
      </c>
      <c r="J10" s="19">
        <f t="shared" ref="J10:K10" si="13">J9^0.5</f>
        <v>0.26655678691661622</v>
      </c>
      <c r="K10" s="19">
        <f t="shared" si="13"/>
        <v>6.0105580077140973E-2</v>
      </c>
      <c r="P10" s="19" t="s">
        <v>10</v>
      </c>
      <c r="Q10">
        <f>Q9^0.5</f>
        <v>0.21563893235456472</v>
      </c>
      <c r="R10">
        <f t="shared" ref="R10:S10" si="14">R9^0.5</f>
        <v>0.20834705604128562</v>
      </c>
      <c r="S10">
        <f t="shared" si="14"/>
        <v>0.10262581653279769</v>
      </c>
    </row>
    <row r="12" spans="1:19" x14ac:dyDescent="0.25">
      <c r="H12" t="s">
        <v>11</v>
      </c>
      <c r="I12" s="18">
        <f>_xlfn.VAR.S(E5:E8)</f>
        <v>2.5851621332359537E-2</v>
      </c>
      <c r="J12" s="18">
        <f t="shared" ref="J12:K12" si="15">_xlfn.VAR.S(F5:F8)</f>
        <v>7.1052520651310333E-2</v>
      </c>
      <c r="K12" s="18">
        <f t="shared" si="15"/>
        <v>3.6126807564096056E-3</v>
      </c>
      <c r="P12" t="s">
        <v>11</v>
      </c>
      <c r="Q12" s="18">
        <f>_xlfn.VAR.S(M6:M8)</f>
        <v>4.6500149147016542E-2</v>
      </c>
      <c r="R12" s="18">
        <f t="shared" ref="R12:S12" si="16">_xlfn.VAR.S(N6:N8)</f>
        <v>4.3408495761070608E-2</v>
      </c>
      <c r="S12" s="18">
        <f t="shared" si="16"/>
        <v>1.0532058219023453E-2</v>
      </c>
    </row>
    <row r="13" spans="1:19" x14ac:dyDescent="0.25">
      <c r="I13" s="19">
        <f>_xlfn.STDEV.S(E5:E8)</f>
        <v>0.16078439393286756</v>
      </c>
      <c r="J13" s="19">
        <f t="shared" ref="J13:K13" si="17">_xlfn.STDEV.S(F5:F8)</f>
        <v>0.26655678691661622</v>
      </c>
      <c r="K13" s="19">
        <f t="shared" si="17"/>
        <v>6.0105580077140973E-2</v>
      </c>
      <c r="Q13">
        <f>_xlfn.STDEV.S(M6:M8)</f>
        <v>0.21563893235456472</v>
      </c>
      <c r="R13">
        <f t="shared" ref="R13:S13" si="18">_xlfn.STDEV.S(N6:N8)</f>
        <v>0.20834705604128562</v>
      </c>
      <c r="S13">
        <f t="shared" si="18"/>
        <v>0.10262581653279769</v>
      </c>
    </row>
  </sheetData>
  <mergeCells count="2">
    <mergeCell ref="A1:D1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workbookViewId="0">
      <selection activeCell="J5" sqref="J5"/>
    </sheetView>
  </sheetViews>
  <sheetFormatPr defaultRowHeight="15" x14ac:dyDescent="0.25"/>
  <sheetData>
    <row r="1" spans="1:29" ht="21.75" thickTop="1" thickBot="1" x14ac:dyDescent="0.3">
      <c r="A1" s="29"/>
      <c r="B1" s="32" t="s">
        <v>14</v>
      </c>
      <c r="C1" s="31"/>
      <c r="D1" s="31"/>
      <c r="E1" s="31"/>
      <c r="F1" s="31"/>
      <c r="G1" s="31"/>
      <c r="H1" s="31"/>
      <c r="I1" s="33"/>
    </row>
    <row r="2" spans="1:29" ht="21.75" thickTop="1" thickBot="1" x14ac:dyDescent="0.3">
      <c r="A2" s="30"/>
      <c r="B2" s="35">
        <v>2014</v>
      </c>
      <c r="C2" s="34"/>
      <c r="D2" s="34"/>
      <c r="E2" s="36"/>
      <c r="F2" s="37">
        <v>2015</v>
      </c>
      <c r="G2" s="38"/>
      <c r="H2" s="38"/>
      <c r="I2" s="39"/>
      <c r="J2" t="s">
        <v>27</v>
      </c>
    </row>
    <row r="3" spans="1:29" ht="38.25" thickBot="1" x14ac:dyDescent="0.3">
      <c r="A3" s="20" t="s">
        <v>15</v>
      </c>
      <c r="B3" s="21" t="s">
        <v>16</v>
      </c>
      <c r="C3" s="22" t="s">
        <v>17</v>
      </c>
      <c r="D3" s="22" t="s">
        <v>18</v>
      </c>
      <c r="E3" s="22" t="s">
        <v>19</v>
      </c>
      <c r="F3" s="21" t="s">
        <v>16</v>
      </c>
      <c r="G3" s="21" t="s">
        <v>17</v>
      </c>
      <c r="H3" s="21" t="s">
        <v>18</v>
      </c>
      <c r="I3" s="23" t="s">
        <v>19</v>
      </c>
      <c r="R3" s="16" t="s">
        <v>7</v>
      </c>
      <c r="AA3" s="40" t="s">
        <v>28</v>
      </c>
      <c r="AB3" t="s">
        <v>10</v>
      </c>
      <c r="AC3" t="s">
        <v>29</v>
      </c>
    </row>
    <row r="4" spans="1:29" ht="20.25" thickTop="1" thickBot="1" x14ac:dyDescent="0.3">
      <c r="A4" s="24" t="s">
        <v>20</v>
      </c>
      <c r="B4" s="25">
        <v>1010</v>
      </c>
      <c r="C4" s="25">
        <v>1055</v>
      </c>
      <c r="D4" s="25">
        <v>1100</v>
      </c>
      <c r="E4" s="25">
        <v>1031</v>
      </c>
      <c r="F4" s="25">
        <v>988</v>
      </c>
      <c r="G4" s="25">
        <v>1065</v>
      </c>
      <c r="H4" s="25">
        <v>918</v>
      </c>
      <c r="I4" s="26">
        <v>1060</v>
      </c>
      <c r="K4">
        <f>LN(C4/B4)</f>
        <v>4.3590436074861773E-2</v>
      </c>
      <c r="L4">
        <f t="shared" ref="L4:Q4" si="0">LN(D4/C4)</f>
        <v>4.1769412876295146E-2</v>
      </c>
      <c r="M4">
        <f t="shared" si="0"/>
        <v>-6.4780974769502009E-2</v>
      </c>
      <c r="N4">
        <f t="shared" si="0"/>
        <v>-4.2601786269092085E-2</v>
      </c>
      <c r="O4">
        <f t="shared" si="0"/>
        <v>7.5047380395657767E-2</v>
      </c>
      <c r="P4">
        <f t="shared" si="0"/>
        <v>-0.14853268752303506</v>
      </c>
      <c r="Q4">
        <f t="shared" si="0"/>
        <v>0.14382679648562233</v>
      </c>
      <c r="R4" s="16">
        <f>AVERAGE(K4:Q4)</f>
        <v>6.9026538958296951E-3</v>
      </c>
      <c r="T4">
        <f>(K4-$R4)^2</f>
        <v>1.3459933612161037E-3</v>
      </c>
      <c r="U4">
        <f t="shared" ref="U4:Z4" si="1">(L4-$R4)^2</f>
        <v>1.215690881801868E-3</v>
      </c>
      <c r="V4">
        <f t="shared" si="1"/>
        <v>5.1385426186291655E-3</v>
      </c>
      <c r="W4">
        <f t="shared" si="1"/>
        <v>2.4506895960423208E-3</v>
      </c>
      <c r="X4">
        <f t="shared" si="1"/>
        <v>4.6437037497363701E-3</v>
      </c>
      <c r="Y4">
        <f t="shared" si="1"/>
        <v>2.4160145361999053E-2</v>
      </c>
      <c r="Z4">
        <f t="shared" si="1"/>
        <v>1.8748220823949863E-2</v>
      </c>
      <c r="AA4" s="40">
        <f>SUM(T4:Z4)/6</f>
        <v>9.6171643988957906E-3</v>
      </c>
      <c r="AB4">
        <f>AA4^0.5</f>
        <v>9.8067142300037435E-2</v>
      </c>
      <c r="AC4">
        <f>_xlfn.VAR.S(K4:Q4)</f>
        <v>9.6171643988957906E-3</v>
      </c>
    </row>
    <row r="5" spans="1:29" ht="19.5" thickBot="1" x14ac:dyDescent="0.3">
      <c r="A5" s="7" t="s">
        <v>21</v>
      </c>
      <c r="B5" s="27">
        <v>2650</v>
      </c>
      <c r="C5" s="27">
        <v>3000</v>
      </c>
      <c r="D5" s="27">
        <v>3848</v>
      </c>
      <c r="E5" s="27">
        <v>3228</v>
      </c>
      <c r="F5" s="27">
        <v>3638</v>
      </c>
      <c r="G5" s="27">
        <v>4205</v>
      </c>
      <c r="H5" s="27">
        <v>3979</v>
      </c>
      <c r="I5" s="6">
        <v>4731</v>
      </c>
      <c r="K5">
        <f t="shared" ref="K5:K10" si="2">LN(C5/B5)</f>
        <v>0.12405264866997882</v>
      </c>
      <c r="L5">
        <f t="shared" ref="L5:L10" si="3">LN(D5/C5)</f>
        <v>0.24894124413535032</v>
      </c>
      <c r="M5">
        <f t="shared" ref="M5:M10" si="4">LN(E5/D5)</f>
        <v>-0.17569078239575775</v>
      </c>
      <c r="N5">
        <f t="shared" ref="N5:N10" si="5">LN(F5/E5)</f>
        <v>0.11957132968822823</v>
      </c>
      <c r="O5">
        <f t="shared" ref="O5:O10" si="6">LN(G5/F5)</f>
        <v>0.14484021332898087</v>
      </c>
      <c r="P5">
        <f t="shared" ref="P5:P10" si="7">LN(H5/G5)</f>
        <v>-5.5243761980119738E-2</v>
      </c>
      <c r="Q5">
        <f t="shared" ref="Q5:Q10" si="8">LN(I5/H5)</f>
        <v>0.17310606520421934</v>
      </c>
      <c r="R5" s="16">
        <f t="shared" ref="R5:R10" si="9">AVERAGE(K5:Q5)</f>
        <v>8.2796708092982882E-2</v>
      </c>
      <c r="T5">
        <f t="shared" ref="T5:T10" si="10">(K5-$R5)^2</f>
        <v>1.7020526328926202E-3</v>
      </c>
      <c r="U5">
        <f t="shared" ref="U5:U10" si="11">(L5-$R5)^2</f>
        <v>2.7604006856733539E-2</v>
      </c>
      <c r="V5">
        <f t="shared" ref="V5:V10" si="12">(M5-$R5)^2</f>
        <v>6.6815782739166787E-2</v>
      </c>
      <c r="W5">
        <f t="shared" ref="W5:W10" si="13">(N5-$R5)^2</f>
        <v>1.3523727934734854E-3</v>
      </c>
      <c r="X5">
        <f t="shared" ref="X5:X10" si="14">(O5-$R5)^2</f>
        <v>3.8493965419693094E-3</v>
      </c>
      <c r="Y5">
        <f t="shared" ref="Y5:Y10" si="15">(P5-$R5)^2</f>
        <v>1.9055171378003135E-2</v>
      </c>
      <c r="Z5">
        <f t="shared" ref="Z5:Z10" si="16">(Q5-$R5)^2</f>
        <v>8.1557799818448348E-3</v>
      </c>
      <c r="AA5" s="40">
        <f t="shared" ref="AA5:AA10" si="17">SUM(T5:Z5)/6</f>
        <v>2.1422427154013952E-2</v>
      </c>
      <c r="AB5">
        <f t="shared" ref="AB5:AB10" si="18">AA5^0.5</f>
        <v>0.14636402274470989</v>
      </c>
      <c r="AC5">
        <f t="shared" ref="AC5:AC10" si="19">_xlfn.VAR.S(K5:Q5)</f>
        <v>2.1422427154013948E-2</v>
      </c>
    </row>
    <row r="6" spans="1:29" ht="19.5" thickBot="1" x14ac:dyDescent="0.3">
      <c r="A6" s="7" t="s">
        <v>22</v>
      </c>
      <c r="B6" s="27">
        <v>1505</v>
      </c>
      <c r="C6" s="27">
        <v>2030</v>
      </c>
      <c r="D6" s="27">
        <v>2190</v>
      </c>
      <c r="E6" s="27">
        <v>2325</v>
      </c>
      <c r="F6" s="27">
        <v>2250</v>
      </c>
      <c r="G6" s="27">
        <v>2443</v>
      </c>
      <c r="H6" s="27">
        <v>1700</v>
      </c>
      <c r="I6" s="6">
        <v>1796</v>
      </c>
      <c r="K6">
        <f t="shared" si="2"/>
        <v>0.29924289485285688</v>
      </c>
      <c r="L6">
        <f t="shared" si="3"/>
        <v>7.58657507747134E-2</v>
      </c>
      <c r="M6">
        <f t="shared" si="4"/>
        <v>5.9818495210910205E-2</v>
      </c>
      <c r="N6">
        <f t="shared" si="5"/>
        <v>-3.2789822822990838E-2</v>
      </c>
      <c r="O6">
        <f t="shared" si="6"/>
        <v>8.2296576059274609E-2</v>
      </c>
      <c r="P6">
        <f t="shared" si="7"/>
        <v>-0.36259854121343293</v>
      </c>
      <c r="Q6">
        <f t="shared" si="8"/>
        <v>5.4933718817837401E-2</v>
      </c>
      <c r="R6" s="16">
        <f t="shared" si="9"/>
        <v>2.5252724525595537E-2</v>
      </c>
      <c r="T6">
        <f t="shared" si="10"/>
        <v>7.5070613435961692E-2</v>
      </c>
      <c r="U6">
        <f t="shared" si="11"/>
        <v>2.5616784260938941E-3</v>
      </c>
      <c r="V6">
        <f t="shared" si="12"/>
        <v>1.1947925030697589E-3</v>
      </c>
      <c r="W6">
        <f t="shared" si="13"/>
        <v>3.368937302712891E-3</v>
      </c>
      <c r="X6">
        <f t="shared" si="14"/>
        <v>3.2540009977964201E-3</v>
      </c>
      <c r="Y6">
        <f t="shared" si="15"/>
        <v>0.15042860433536645</v>
      </c>
      <c r="Z6">
        <f t="shared" si="16"/>
        <v>8.809614221760942E-4</v>
      </c>
      <c r="AA6" s="40">
        <f t="shared" si="17"/>
        <v>3.9459931403862863E-2</v>
      </c>
      <c r="AB6">
        <f t="shared" si="18"/>
        <v>0.19864524007351111</v>
      </c>
      <c r="AC6">
        <f t="shared" si="19"/>
        <v>3.945993140386287E-2</v>
      </c>
    </row>
    <row r="7" spans="1:29" ht="19.5" thickBot="1" x14ac:dyDescent="0.3">
      <c r="A7" s="7" t="s">
        <v>23</v>
      </c>
      <c r="B7" s="27">
        <v>178</v>
      </c>
      <c r="C7" s="27">
        <v>300</v>
      </c>
      <c r="D7" s="27">
        <v>325</v>
      </c>
      <c r="E7" s="27">
        <v>396</v>
      </c>
      <c r="F7" s="27">
        <v>351</v>
      </c>
      <c r="G7" s="27">
        <v>370</v>
      </c>
      <c r="H7" s="27">
        <v>335</v>
      </c>
      <c r="I7" s="6">
        <v>327</v>
      </c>
      <c r="K7">
        <f t="shared" si="2"/>
        <v>0.52199892436411588</v>
      </c>
      <c r="L7">
        <f t="shared" si="3"/>
        <v>8.0042707673536356E-2</v>
      </c>
      <c r="M7">
        <f t="shared" si="4"/>
        <v>0.19758902892474309</v>
      </c>
      <c r="N7">
        <f t="shared" si="5"/>
        <v>-0.12062798778861475</v>
      </c>
      <c r="O7">
        <f t="shared" si="6"/>
        <v>5.2716782172404414E-2</v>
      </c>
      <c r="P7">
        <f t="shared" si="7"/>
        <v>-9.9372473813203729E-2</v>
      </c>
      <c r="Q7">
        <f t="shared" si="8"/>
        <v>-2.4170360927813068E-2</v>
      </c>
      <c r="R7" s="16">
        <f t="shared" si="9"/>
        <v>8.6882374372166879E-2</v>
      </c>
      <c r="T7">
        <f t="shared" si="10"/>
        <v>0.18932641207689624</v>
      </c>
      <c r="U7">
        <f t="shared" si="11"/>
        <v>4.6781040548355355E-5</v>
      </c>
      <c r="V7">
        <f t="shared" si="12"/>
        <v>1.2255963362223442E-2</v>
      </c>
      <c r="W7">
        <f t="shared" si="13"/>
        <v>4.3060550404098744E-2</v>
      </c>
      <c r="X7">
        <f t="shared" si="14"/>
        <v>1.1672876903604699E-3</v>
      </c>
      <c r="Y7">
        <f t="shared" si="15"/>
        <v>3.4690868472555453E-2</v>
      </c>
      <c r="Z7">
        <f t="shared" si="16"/>
        <v>1.2332710017607412E-2</v>
      </c>
      <c r="AA7" s="40">
        <f t="shared" si="17"/>
        <v>4.8813428844048358E-2</v>
      </c>
      <c r="AB7">
        <f t="shared" si="18"/>
        <v>0.22093761301337614</v>
      </c>
      <c r="AC7">
        <f t="shared" si="19"/>
        <v>4.8813428844048358E-2</v>
      </c>
    </row>
    <row r="8" spans="1:29" ht="19.5" thickBot="1" x14ac:dyDescent="0.3">
      <c r="A8" s="7" t="s">
        <v>24</v>
      </c>
      <c r="B8" s="27">
        <v>281</v>
      </c>
      <c r="C8" s="27">
        <v>372</v>
      </c>
      <c r="D8" s="27">
        <v>358</v>
      </c>
      <c r="E8" s="27">
        <v>494</v>
      </c>
      <c r="F8" s="27">
        <v>460</v>
      </c>
      <c r="G8" s="27">
        <v>539</v>
      </c>
      <c r="H8" s="27">
        <v>443</v>
      </c>
      <c r="I8" s="6">
        <v>468</v>
      </c>
      <c r="K8">
        <f t="shared" si="2"/>
        <v>0.28053918493940078</v>
      </c>
      <c r="L8">
        <f t="shared" si="3"/>
        <v>-3.8360867872446212E-2</v>
      </c>
      <c r="M8">
        <f t="shared" si="4"/>
        <v>0.32200253078722224</v>
      </c>
      <c r="N8">
        <f t="shared" si="5"/>
        <v>-7.1309027704781799E-2</v>
      </c>
      <c r="O8">
        <f t="shared" si="6"/>
        <v>0.15848908142585647</v>
      </c>
      <c r="P8">
        <f t="shared" si="7"/>
        <v>-0.19614580086386152</v>
      </c>
      <c r="Q8">
        <f t="shared" si="8"/>
        <v>5.4898525872511143E-2</v>
      </c>
      <c r="R8" s="16">
        <f t="shared" si="9"/>
        <v>7.2873375226271575E-2</v>
      </c>
      <c r="T8">
        <f t="shared" si="10"/>
        <v>4.3125088523809585E-2</v>
      </c>
      <c r="U8">
        <f t="shared" si="11"/>
        <v>1.2373056837744647E-2</v>
      </c>
      <c r="V8">
        <f t="shared" si="12"/>
        <v>6.2065336150512358E-2</v>
      </c>
      <c r="W8">
        <f t="shared" si="13"/>
        <v>2.0788565314972633E-2</v>
      </c>
      <c r="X8">
        <f t="shared" si="14"/>
        <v>7.3300491480536387E-3</v>
      </c>
      <c r="Y8">
        <f t="shared" si="15"/>
        <v>7.2371317104214031E-2</v>
      </c>
      <c r="Z8">
        <f t="shared" si="16"/>
        <v>3.2309520929038181E-4</v>
      </c>
      <c r="AA8" s="40">
        <f t="shared" si="17"/>
        <v>3.6396084714766207E-2</v>
      </c>
      <c r="AB8">
        <f t="shared" si="18"/>
        <v>0.19077757917209823</v>
      </c>
      <c r="AC8">
        <f t="shared" si="19"/>
        <v>3.6396084714766214E-2</v>
      </c>
    </row>
    <row r="9" spans="1:29" ht="19.5" thickBot="1" x14ac:dyDescent="0.3">
      <c r="A9" s="7" t="s">
        <v>25</v>
      </c>
      <c r="B9" s="27">
        <v>2645</v>
      </c>
      <c r="C9" s="27">
        <v>3125</v>
      </c>
      <c r="D9" s="27">
        <v>3400</v>
      </c>
      <c r="E9" s="27">
        <v>3330</v>
      </c>
      <c r="F9" s="27">
        <v>3400</v>
      </c>
      <c r="G9" s="27">
        <v>3425</v>
      </c>
      <c r="H9" s="27">
        <v>3475</v>
      </c>
      <c r="I9" s="6">
        <v>4100</v>
      </c>
      <c r="K9">
        <f t="shared" si="2"/>
        <v>0.16676321787810208</v>
      </c>
      <c r="L9">
        <f t="shared" si="3"/>
        <v>8.4341148433750956E-2</v>
      </c>
      <c r="M9">
        <f t="shared" si="4"/>
        <v>-2.0803127629763284E-2</v>
      </c>
      <c r="N9">
        <f t="shared" si="5"/>
        <v>2.0803127629763326E-2</v>
      </c>
      <c r="O9">
        <f t="shared" si="6"/>
        <v>7.3260400920728812E-3</v>
      </c>
      <c r="P9">
        <f t="shared" si="7"/>
        <v>1.4493007302566824E-2</v>
      </c>
      <c r="Q9">
        <f t="shared" si="8"/>
        <v>0.16539249469350667</v>
      </c>
      <c r="R9" s="16">
        <f t="shared" si="9"/>
        <v>6.2616558342857065E-2</v>
      </c>
      <c r="T9">
        <f t="shared" si="10"/>
        <v>1.0846526692350242E-2</v>
      </c>
      <c r="U9">
        <f t="shared" si="11"/>
        <v>4.7195781461736505E-4</v>
      </c>
      <c r="V9">
        <f t="shared" si="12"/>
        <v>6.9588440077705928E-3</v>
      </c>
      <c r="W9">
        <f t="shared" si="13"/>
        <v>1.7483629879986905E-3</v>
      </c>
      <c r="X9">
        <f t="shared" si="14"/>
        <v>3.0570414084402989E-3</v>
      </c>
      <c r="Y9">
        <f t="shared" si="15"/>
        <v>2.3158761647274202E-3</v>
      </c>
      <c r="Z9">
        <f t="shared" si="16"/>
        <v>1.0562893092752778E-2</v>
      </c>
      <c r="AA9" s="40">
        <f t="shared" si="17"/>
        <v>5.9935836947762307E-3</v>
      </c>
      <c r="AB9">
        <f t="shared" si="18"/>
        <v>7.7418238773406811E-2</v>
      </c>
      <c r="AC9">
        <f t="shared" si="19"/>
        <v>5.9935836947762324E-3</v>
      </c>
    </row>
    <row r="10" spans="1:29" ht="19.5" thickBot="1" x14ac:dyDescent="0.3">
      <c r="A10" s="8" t="s">
        <v>26</v>
      </c>
      <c r="B10" s="28">
        <v>547</v>
      </c>
      <c r="C10" s="28">
        <v>800</v>
      </c>
      <c r="D10" s="28">
        <v>803</v>
      </c>
      <c r="E10" s="28">
        <v>1070</v>
      </c>
      <c r="F10" s="28">
        <v>975</v>
      </c>
      <c r="G10" s="28">
        <v>952</v>
      </c>
      <c r="H10" s="28">
        <v>997</v>
      </c>
      <c r="I10" s="9">
        <v>944</v>
      </c>
      <c r="K10">
        <f t="shared" si="2"/>
        <v>0.38016292524594608</v>
      </c>
      <c r="L10">
        <f t="shared" si="3"/>
        <v>3.742986278834297E-3</v>
      </c>
      <c r="M10">
        <f t="shared" si="4"/>
        <v>0.28705921350919017</v>
      </c>
      <c r="N10">
        <f t="shared" si="5"/>
        <v>-9.2976456458104637E-2</v>
      </c>
      <c r="O10">
        <f t="shared" si="6"/>
        <v>-2.3872436206481915E-2</v>
      </c>
      <c r="P10">
        <f t="shared" si="7"/>
        <v>4.6185735170473072E-2</v>
      </c>
      <c r="Q10">
        <f t="shared" si="8"/>
        <v>-5.4624603816337609E-2</v>
      </c>
      <c r="R10" s="16">
        <f t="shared" si="9"/>
        <v>7.7953909103359934E-2</v>
      </c>
      <c r="T10">
        <f t="shared" si="10"/>
        <v>9.1330289437869902E-2</v>
      </c>
      <c r="U10">
        <f t="shared" si="11"/>
        <v>5.5072610664677005E-3</v>
      </c>
      <c r="V10">
        <f t="shared" si="12"/>
        <v>4.3725028330654933E-2</v>
      </c>
      <c r="W10">
        <f t="shared" si="13"/>
        <v>2.9217189870975914E-2</v>
      </c>
      <c r="X10">
        <f t="shared" si="14"/>
        <v>1.0368604599159151E-2</v>
      </c>
      <c r="Y10">
        <f t="shared" si="15"/>
        <v>1.0092168750301523E-3</v>
      </c>
      <c r="Z10">
        <f t="shared" si="16"/>
        <v>1.7577062087998412E-2</v>
      </c>
      <c r="AA10" s="40">
        <f t="shared" si="17"/>
        <v>3.3122442044692689E-2</v>
      </c>
      <c r="AB10">
        <f t="shared" si="18"/>
        <v>0.18199571985267315</v>
      </c>
      <c r="AC10">
        <f t="shared" si="19"/>
        <v>3.3122442044692689E-2</v>
      </c>
    </row>
    <row r="11" spans="1:29" ht="15.75" thickTop="1" x14ac:dyDescent="0.25"/>
    <row r="13" spans="1:29" x14ac:dyDescent="0.25">
      <c r="J13" t="s">
        <v>30</v>
      </c>
    </row>
    <row r="14" spans="1:29" x14ac:dyDescent="0.25">
      <c r="J14" t="str">
        <f>A4</f>
        <v>A</v>
      </c>
      <c r="K14">
        <f>LN(I4/B4)</f>
        <v>4.8318577270807732E-2</v>
      </c>
    </row>
    <row r="15" spans="1:29" x14ac:dyDescent="0.25">
      <c r="J15" t="str">
        <f t="shared" ref="J15:J20" si="20">A5</f>
        <v>B</v>
      </c>
      <c r="K15">
        <f t="shared" ref="K15:K20" si="21">LN(I5/B5)</f>
        <v>0.57957695665088016</v>
      </c>
    </row>
    <row r="16" spans="1:29" x14ac:dyDescent="0.25">
      <c r="J16" t="str">
        <f t="shared" si="20"/>
        <v>C</v>
      </c>
      <c r="K16">
        <f t="shared" si="21"/>
        <v>0.17676907167916875</v>
      </c>
    </row>
    <row r="17" spans="10:11" x14ac:dyDescent="0.25">
      <c r="J17" t="str">
        <f t="shared" si="20"/>
        <v>D</v>
      </c>
      <c r="K17">
        <f t="shared" si="21"/>
        <v>0.60817662060516819</v>
      </c>
    </row>
    <row r="18" spans="10:11" x14ac:dyDescent="0.25">
      <c r="J18" t="str">
        <f t="shared" si="20"/>
        <v>E</v>
      </c>
      <c r="K18">
        <f t="shared" si="21"/>
        <v>0.51011362658390091</v>
      </c>
    </row>
    <row r="19" spans="10:11" x14ac:dyDescent="0.25">
      <c r="J19" t="str">
        <f t="shared" si="20"/>
        <v>F</v>
      </c>
      <c r="K19">
        <f t="shared" si="21"/>
        <v>0.43831590839999934</v>
      </c>
    </row>
    <row r="20" spans="10:11" x14ac:dyDescent="0.25">
      <c r="J20" t="str">
        <f t="shared" si="20"/>
        <v>G</v>
      </c>
      <c r="K20">
        <f t="shared" si="21"/>
        <v>0.54567736372351949</v>
      </c>
    </row>
  </sheetData>
  <mergeCells count="4">
    <mergeCell ref="A1:A2"/>
    <mergeCell ref="B1:I1"/>
    <mergeCell ref="B2:E2"/>
    <mergeCell ref="F2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9"/>
  <sheetViews>
    <sheetView tabSelected="1" workbookViewId="0">
      <selection sqref="A1:XFD1048576"/>
    </sheetView>
  </sheetViews>
  <sheetFormatPr defaultRowHeight="15" x14ac:dyDescent="0.25"/>
  <cols>
    <col min="1" max="1" width="10.7109375" bestFit="1" customWidth="1"/>
    <col min="2" max="2" width="10" bestFit="1" customWidth="1"/>
    <col min="4" max="4" width="12" bestFit="1" customWidth="1"/>
    <col min="5" max="5" width="12" customWidth="1"/>
  </cols>
  <sheetData>
    <row r="1" spans="1:5" x14ac:dyDescent="0.25">
      <c r="A1" t="s">
        <v>31</v>
      </c>
      <c r="B1" t="s">
        <v>32</v>
      </c>
      <c r="C1" t="s">
        <v>6</v>
      </c>
      <c r="D1" t="s">
        <v>8</v>
      </c>
      <c r="E1" t="s">
        <v>33</v>
      </c>
    </row>
    <row r="2" spans="1:5" x14ac:dyDescent="0.25">
      <c r="A2" s="41">
        <v>43515</v>
      </c>
      <c r="B2">
        <v>78.230002999999996</v>
      </c>
    </row>
    <row r="3" spans="1:5" x14ac:dyDescent="0.25">
      <c r="A3" s="41">
        <v>43516</v>
      </c>
      <c r="B3">
        <v>78.529999000000004</v>
      </c>
      <c r="C3">
        <f>LN(B3/B2)</f>
        <v>3.8274606073479887E-3</v>
      </c>
      <c r="D3">
        <f>(C3-$C$253)^2</f>
        <v>2.3479790032449583E-5</v>
      </c>
    </row>
    <row r="4" spans="1:5" x14ac:dyDescent="0.25">
      <c r="A4" s="41">
        <v>43517</v>
      </c>
      <c r="B4">
        <v>77.819999999999993</v>
      </c>
      <c r="C4">
        <f t="shared" ref="C4:C67" si="0">LN(B4/B3)</f>
        <v>-9.082237096388758E-3</v>
      </c>
      <c r="D4">
        <f t="shared" ref="D4:D67" si="1">(C4-$C$253)^2</f>
        <v>6.5029753866901552E-5</v>
      </c>
    </row>
    <row r="5" spans="1:5" x14ac:dyDescent="0.25">
      <c r="A5" s="41">
        <v>43518</v>
      </c>
      <c r="B5">
        <v>78.419998000000007</v>
      </c>
      <c r="C5">
        <f t="shared" si="0"/>
        <v>7.6805038040798582E-3</v>
      </c>
      <c r="D5">
        <f t="shared" si="1"/>
        <v>7.5666304913021769E-5</v>
      </c>
    </row>
    <row r="6" spans="1:5" x14ac:dyDescent="0.25">
      <c r="A6" s="41">
        <v>43521</v>
      </c>
      <c r="B6">
        <v>78.5</v>
      </c>
      <c r="C6">
        <f t="shared" si="0"/>
        <v>1.0196534278754726E-3</v>
      </c>
      <c r="D6">
        <f t="shared" si="1"/>
        <v>4.1525788349540004E-6</v>
      </c>
    </row>
    <row r="7" spans="1:5" x14ac:dyDescent="0.25">
      <c r="A7" s="41">
        <v>43522</v>
      </c>
      <c r="B7">
        <v>78.660004000000001</v>
      </c>
      <c r="C7">
        <f t="shared" si="0"/>
        <v>2.0361930670665857E-3</v>
      </c>
      <c r="D7">
        <f t="shared" si="1"/>
        <v>9.3289156818102863E-6</v>
      </c>
    </row>
    <row r="8" spans="1:5" x14ac:dyDescent="0.25">
      <c r="A8" s="41">
        <v>43523</v>
      </c>
      <c r="B8">
        <v>79.470000999999996</v>
      </c>
      <c r="C8">
        <f t="shared" si="0"/>
        <v>1.0244786680023479E-2</v>
      </c>
      <c r="D8">
        <f t="shared" si="1"/>
        <v>1.2685338906346009E-4</v>
      </c>
    </row>
    <row r="9" spans="1:5" x14ac:dyDescent="0.25">
      <c r="A9" s="41">
        <v>43524</v>
      </c>
      <c r="B9">
        <v>79.029999000000004</v>
      </c>
      <c r="C9">
        <f t="shared" si="0"/>
        <v>-5.5520899719915546E-3</v>
      </c>
      <c r="D9">
        <f t="shared" si="1"/>
        <v>2.0556754010945133E-5</v>
      </c>
    </row>
    <row r="10" spans="1:5" x14ac:dyDescent="0.25">
      <c r="A10" s="41">
        <v>43525</v>
      </c>
      <c r="B10">
        <v>80</v>
      </c>
      <c r="C10">
        <f t="shared" si="0"/>
        <v>1.2199120110420339E-2</v>
      </c>
      <c r="D10">
        <f t="shared" si="1"/>
        <v>1.7469581422160352E-4</v>
      </c>
    </row>
    <row r="11" spans="1:5" x14ac:dyDescent="0.25">
      <c r="A11" s="41">
        <v>43528</v>
      </c>
      <c r="B11">
        <v>80.309997999999993</v>
      </c>
      <c r="C11">
        <f t="shared" si="0"/>
        <v>3.8674866229899702E-3</v>
      </c>
      <c r="D11">
        <f t="shared" si="1"/>
        <v>2.3869291829707709E-5</v>
      </c>
    </row>
    <row r="12" spans="1:5" x14ac:dyDescent="0.25">
      <c r="A12" s="41">
        <v>43529</v>
      </c>
      <c r="B12">
        <v>80.190002000000007</v>
      </c>
      <c r="C12">
        <f t="shared" si="0"/>
        <v>-1.495277537168766E-3</v>
      </c>
      <c r="D12">
        <f t="shared" si="1"/>
        <v>2.2766566618291015E-7</v>
      </c>
    </row>
    <row r="13" spans="1:5" x14ac:dyDescent="0.25">
      <c r="A13" s="41">
        <v>43530</v>
      </c>
      <c r="B13">
        <v>79.279999000000004</v>
      </c>
      <c r="C13">
        <f t="shared" si="0"/>
        <v>-1.1412966351491903E-2</v>
      </c>
      <c r="D13">
        <f t="shared" si="1"/>
        <v>1.0805253332223386E-4</v>
      </c>
    </row>
    <row r="14" spans="1:5" x14ac:dyDescent="0.25">
      <c r="A14" s="41">
        <v>43531</v>
      </c>
      <c r="B14">
        <v>80.160004000000001</v>
      </c>
      <c r="C14">
        <f t="shared" si="0"/>
        <v>1.1038809828542263E-2</v>
      </c>
      <c r="D14">
        <f t="shared" si="1"/>
        <v>1.4536990178431181E-4</v>
      </c>
    </row>
    <row r="15" spans="1:5" x14ac:dyDescent="0.25">
      <c r="A15" s="41">
        <v>43532</v>
      </c>
      <c r="B15">
        <v>79.010002</v>
      </c>
      <c r="C15">
        <f t="shared" si="0"/>
        <v>-1.4450235188859959E-2</v>
      </c>
      <c r="D15">
        <f t="shared" si="1"/>
        <v>1.8042133421551732E-4</v>
      </c>
    </row>
    <row r="16" spans="1:5" x14ac:dyDescent="0.25">
      <c r="A16" s="41">
        <v>43535</v>
      </c>
      <c r="B16">
        <v>79.779999000000004</v>
      </c>
      <c r="C16">
        <f t="shared" si="0"/>
        <v>9.6983818948977538E-3</v>
      </c>
      <c r="D16">
        <f t="shared" si="1"/>
        <v>1.148437194137435E-4</v>
      </c>
    </row>
    <row r="17" spans="1:7" x14ac:dyDescent="0.25">
      <c r="A17" s="41">
        <v>43536</v>
      </c>
      <c r="B17">
        <v>80</v>
      </c>
      <c r="C17">
        <f t="shared" si="0"/>
        <v>2.7538007310908652E-3</v>
      </c>
      <c r="D17">
        <f t="shared" si="1"/>
        <v>1.4227493899268586E-5</v>
      </c>
    </row>
    <row r="18" spans="1:7" x14ac:dyDescent="0.25">
      <c r="A18" s="41">
        <v>43537</v>
      </c>
      <c r="B18">
        <v>80.709998999999996</v>
      </c>
      <c r="C18">
        <f t="shared" si="0"/>
        <v>8.8358362723609061E-3</v>
      </c>
      <c r="D18">
        <f t="shared" si="1"/>
        <v>9.7100736094504986E-5</v>
      </c>
    </row>
    <row r="19" spans="1:7" x14ac:dyDescent="0.25">
      <c r="A19" s="41">
        <v>43538</v>
      </c>
      <c r="B19">
        <v>80.440002000000007</v>
      </c>
      <c r="C19">
        <f t="shared" si="0"/>
        <v>-3.3508811785392893E-3</v>
      </c>
      <c r="D19">
        <f t="shared" si="1"/>
        <v>5.4417079866577574E-6</v>
      </c>
    </row>
    <row r="20" spans="1:7" x14ac:dyDescent="0.25">
      <c r="A20" s="41">
        <v>43539</v>
      </c>
      <c r="B20">
        <v>80.150002000000001</v>
      </c>
      <c r="C20">
        <f t="shared" si="0"/>
        <v>-3.6116857589288238E-3</v>
      </c>
      <c r="D20">
        <f t="shared" si="1"/>
        <v>6.7265091560174782E-6</v>
      </c>
    </row>
    <row r="21" spans="1:7" x14ac:dyDescent="0.25">
      <c r="A21" s="41">
        <v>43542</v>
      </c>
      <c r="B21">
        <v>81.080001999999993</v>
      </c>
      <c r="C21">
        <f t="shared" si="0"/>
        <v>1.1536442242020132E-2</v>
      </c>
      <c r="D21">
        <f t="shared" si="1"/>
        <v>1.5761739221766856E-4</v>
      </c>
    </row>
    <row r="22" spans="1:7" x14ac:dyDescent="0.25">
      <c r="A22" s="41">
        <v>43543</v>
      </c>
      <c r="B22">
        <v>80.870002999999997</v>
      </c>
      <c r="C22">
        <f t="shared" si="0"/>
        <v>-2.5933820464896762E-3</v>
      </c>
      <c r="D22">
        <f t="shared" si="1"/>
        <v>2.4814054542603036E-6</v>
      </c>
      <c r="F22">
        <f>LN(B22/B2)</f>
        <v>3.3189720158856593E-2</v>
      </c>
      <c r="G22">
        <f>(F22-$F$253)^2</f>
        <v>2.800055759805182E-3</v>
      </c>
    </row>
    <row r="23" spans="1:7" x14ac:dyDescent="0.25">
      <c r="A23" s="41">
        <v>43544</v>
      </c>
      <c r="B23">
        <v>81.319999999999993</v>
      </c>
      <c r="C23">
        <f t="shared" si="0"/>
        <v>5.5490245558409285E-3</v>
      </c>
      <c r="D23">
        <f t="shared" si="1"/>
        <v>4.3127575473538392E-5</v>
      </c>
      <c r="F23">
        <f t="shared" ref="F23:F86" si="2">LN(B23/B3)</f>
        <v>3.4911284107349574E-2</v>
      </c>
      <c r="G23">
        <f t="shared" ref="G23:G86" si="3">(F23-$F$253)^2</f>
        <v>2.985214559294585E-3</v>
      </c>
    </row>
    <row r="24" spans="1:7" x14ac:dyDescent="0.25">
      <c r="A24" s="41">
        <v>43545</v>
      </c>
      <c r="B24">
        <v>81.790001000000004</v>
      </c>
      <c r="C24">
        <f t="shared" si="0"/>
        <v>5.7630102131704247E-3</v>
      </c>
      <c r="D24">
        <f t="shared" si="1"/>
        <v>4.5983920945352696E-5</v>
      </c>
      <c r="F24">
        <f t="shared" si="2"/>
        <v>4.9756531416908847E-2</v>
      </c>
      <c r="G24">
        <f t="shared" si="3"/>
        <v>4.8277989566883053E-3</v>
      </c>
    </row>
    <row r="25" spans="1:7" x14ac:dyDescent="0.25">
      <c r="A25" s="41">
        <v>43546</v>
      </c>
      <c r="B25">
        <v>80.480002999999996</v>
      </c>
      <c r="C25">
        <f t="shared" si="0"/>
        <v>-1.6146255345545948E-2</v>
      </c>
      <c r="D25">
        <f t="shared" si="1"/>
        <v>2.288600462864782E-4</v>
      </c>
      <c r="F25">
        <f t="shared" si="2"/>
        <v>2.5929772267282873E-2</v>
      </c>
      <c r="G25">
        <f t="shared" si="3"/>
        <v>2.0844342868840599E-3</v>
      </c>
    </row>
    <row r="26" spans="1:7" x14ac:dyDescent="0.25">
      <c r="A26" s="41">
        <v>43549</v>
      </c>
      <c r="B26">
        <v>79.919998000000007</v>
      </c>
      <c r="C26">
        <f t="shared" si="0"/>
        <v>-6.9826343124974209E-3</v>
      </c>
      <c r="D26">
        <f t="shared" si="1"/>
        <v>3.5575260366668361E-5</v>
      </c>
      <c r="F26">
        <f t="shared" si="2"/>
        <v>1.7927484526910072E-2</v>
      </c>
      <c r="G26">
        <f t="shared" si="3"/>
        <v>1.4177723162975514E-3</v>
      </c>
    </row>
    <row r="27" spans="1:7" x14ac:dyDescent="0.25">
      <c r="A27" s="41">
        <v>43550</v>
      </c>
      <c r="B27">
        <v>80.959998999999996</v>
      </c>
      <c r="C27">
        <f t="shared" si="0"/>
        <v>1.2929083872103815E-2</v>
      </c>
      <c r="D27">
        <f t="shared" si="1"/>
        <v>1.9452489481605744E-4</v>
      </c>
      <c r="F27">
        <f t="shared" si="2"/>
        <v>2.8820375331947246E-2</v>
      </c>
      <c r="G27">
        <f t="shared" si="3"/>
        <v>2.3567343376266459E-3</v>
      </c>
    </row>
    <row r="28" spans="1:7" x14ac:dyDescent="0.25">
      <c r="A28" s="41">
        <v>43551</v>
      </c>
      <c r="B28">
        <v>80.339995999999999</v>
      </c>
      <c r="C28">
        <f t="shared" si="0"/>
        <v>-7.6876140446410848E-3</v>
      </c>
      <c r="D28">
        <f t="shared" si="1"/>
        <v>4.4481960027933198E-5</v>
      </c>
      <c r="F28">
        <f t="shared" si="2"/>
        <v>1.0887974607282981E-2</v>
      </c>
      <c r="G28">
        <f t="shared" si="3"/>
        <v>9.3720521256942775E-4</v>
      </c>
    </row>
    <row r="29" spans="1:7" x14ac:dyDescent="0.25">
      <c r="A29" s="41">
        <v>43552</v>
      </c>
      <c r="B29">
        <v>80.739998</v>
      </c>
      <c r="C29">
        <f t="shared" si="0"/>
        <v>4.9665115111894326E-3</v>
      </c>
      <c r="D29">
        <f t="shared" si="1"/>
        <v>3.5815985517910086E-5</v>
      </c>
      <c r="F29">
        <f t="shared" si="2"/>
        <v>2.1406576090463883E-2</v>
      </c>
      <c r="G29">
        <f t="shared" si="3"/>
        <v>1.6918750726861304E-3</v>
      </c>
    </row>
    <row r="30" spans="1:7" x14ac:dyDescent="0.25">
      <c r="A30" s="41">
        <v>43553</v>
      </c>
      <c r="B30">
        <v>80.800003000000004</v>
      </c>
      <c r="C30">
        <f t="shared" si="0"/>
        <v>7.4291200183701587E-4</v>
      </c>
      <c r="D30">
        <f t="shared" si="1"/>
        <v>3.1012840867840301E-6</v>
      </c>
      <c r="F30">
        <f t="shared" si="2"/>
        <v>9.950367981880268E-3</v>
      </c>
      <c r="G30">
        <f t="shared" si="3"/>
        <v>8.806769011823173E-4</v>
      </c>
    </row>
    <row r="31" spans="1:7" x14ac:dyDescent="0.25">
      <c r="A31" s="41">
        <v>43556</v>
      </c>
      <c r="B31">
        <v>81.730002999999996</v>
      </c>
      <c r="C31">
        <f t="shared" si="0"/>
        <v>1.1444165578503428E-2</v>
      </c>
      <c r="D31">
        <f t="shared" si="1"/>
        <v>1.5530891832947149E-4</v>
      </c>
      <c r="F31">
        <f t="shared" si="2"/>
        <v>1.7527046937394059E-2</v>
      </c>
      <c r="G31">
        <f t="shared" si="3"/>
        <v>1.3877770591928294E-3</v>
      </c>
    </row>
    <row r="32" spans="1:7" x14ac:dyDescent="0.25">
      <c r="A32" s="41">
        <v>43557</v>
      </c>
      <c r="B32">
        <v>81.379997000000003</v>
      </c>
      <c r="C32">
        <f t="shared" si="0"/>
        <v>-4.2916625248165851E-3</v>
      </c>
      <c r="D32">
        <f t="shared" si="1"/>
        <v>1.0715987020881217E-5</v>
      </c>
      <c r="F32">
        <f t="shared" si="2"/>
        <v>1.4730661949746199E-2</v>
      </c>
      <c r="G32">
        <f t="shared" si="3"/>
        <v>1.1872500401178862E-3</v>
      </c>
    </row>
    <row r="33" spans="1:7" x14ac:dyDescent="0.25">
      <c r="A33" s="41">
        <v>43558</v>
      </c>
      <c r="B33">
        <v>80.900002000000001</v>
      </c>
      <c r="C33">
        <f t="shared" si="0"/>
        <v>-5.915656923124281E-3</v>
      </c>
      <c r="D33">
        <f t="shared" si="1"/>
        <v>2.3985727817399127E-5</v>
      </c>
      <c r="F33">
        <f t="shared" si="2"/>
        <v>2.0227971378113749E-2</v>
      </c>
      <c r="G33">
        <f t="shared" si="3"/>
        <v>1.5963064795258158E-3</v>
      </c>
    </row>
    <row r="34" spans="1:7" x14ac:dyDescent="0.25">
      <c r="A34" s="41">
        <v>43559</v>
      </c>
      <c r="B34">
        <v>82.050003000000004</v>
      </c>
      <c r="C34">
        <f t="shared" si="0"/>
        <v>1.4115005312845933E-2</v>
      </c>
      <c r="D34">
        <f t="shared" si="1"/>
        <v>2.2901191462412605E-4</v>
      </c>
      <c r="F34">
        <f t="shared" si="2"/>
        <v>2.3304166862417531E-2</v>
      </c>
      <c r="G34">
        <f t="shared" si="3"/>
        <v>1.8515808830344917E-3</v>
      </c>
    </row>
    <row r="35" spans="1:7" x14ac:dyDescent="0.25">
      <c r="A35" s="41">
        <v>43560</v>
      </c>
      <c r="B35">
        <v>82.489998</v>
      </c>
      <c r="C35">
        <f t="shared" si="0"/>
        <v>5.3481955281062992E-3</v>
      </c>
      <c r="D35">
        <f t="shared" si="1"/>
        <v>4.0530155514833053E-5</v>
      </c>
      <c r="F35">
        <f t="shared" si="2"/>
        <v>4.3102597579383881E-2</v>
      </c>
      <c r="G35">
        <f t="shared" si="3"/>
        <v>3.9474116815851725E-3</v>
      </c>
    </row>
    <row r="36" spans="1:7" x14ac:dyDescent="0.25">
      <c r="A36" s="41">
        <v>43563</v>
      </c>
      <c r="B36">
        <v>83</v>
      </c>
      <c r="C36">
        <f t="shared" si="0"/>
        <v>6.1635581693209136E-3</v>
      </c>
      <c r="D36">
        <f t="shared" si="1"/>
        <v>5.1576706762928783E-5</v>
      </c>
      <c r="F36">
        <f t="shared" si="2"/>
        <v>3.9567773853807262E-2</v>
      </c>
      <c r="G36">
        <f t="shared" si="3"/>
        <v>3.5157318066715935E-3</v>
      </c>
    </row>
    <row r="37" spans="1:7" x14ac:dyDescent="0.25">
      <c r="A37" s="41">
        <v>43564</v>
      </c>
      <c r="B37">
        <v>81.93</v>
      </c>
      <c r="C37">
        <f t="shared" si="0"/>
        <v>-1.2975383642874511E-2</v>
      </c>
      <c r="D37">
        <f t="shared" si="1"/>
        <v>1.4297581178269263E-4</v>
      </c>
      <c r="F37">
        <f t="shared" si="2"/>
        <v>2.3838589479841889E-2</v>
      </c>
      <c r="G37">
        <f t="shared" si="3"/>
        <v>1.8978589008133394E-3</v>
      </c>
    </row>
    <row r="38" spans="1:7" x14ac:dyDescent="0.25">
      <c r="A38" s="41">
        <v>43565</v>
      </c>
      <c r="B38">
        <v>81.559997999999993</v>
      </c>
      <c r="C38">
        <f t="shared" si="0"/>
        <v>-4.52630296929382E-3</v>
      </c>
      <c r="D38">
        <f t="shared" si="1"/>
        <v>1.2307247393150039E-5</v>
      </c>
      <c r="F38">
        <f t="shared" si="2"/>
        <v>1.0476450238187086E-2</v>
      </c>
      <c r="G38">
        <f t="shared" si="3"/>
        <v>9.1217790920238256E-4</v>
      </c>
    </row>
    <row r="39" spans="1:7" x14ac:dyDescent="0.25">
      <c r="A39" s="41">
        <v>43566</v>
      </c>
      <c r="B39">
        <v>81.949996999999996</v>
      </c>
      <c r="C39">
        <f t="shared" si="0"/>
        <v>4.7703473977207542E-3</v>
      </c>
      <c r="D39">
        <f t="shared" si="1"/>
        <v>3.3506520396304967E-5</v>
      </c>
      <c r="F39">
        <f t="shared" si="2"/>
        <v>1.8597678814447242E-2</v>
      </c>
      <c r="G39">
        <f t="shared" si="3"/>
        <v>1.4686915532274906E-3</v>
      </c>
    </row>
    <row r="40" spans="1:7" x14ac:dyDescent="0.25">
      <c r="A40" s="41">
        <v>43567</v>
      </c>
      <c r="B40">
        <v>80.919998000000007</v>
      </c>
      <c r="C40">
        <f t="shared" si="0"/>
        <v>-1.2648280998374563E-2</v>
      </c>
      <c r="D40">
        <f t="shared" si="1"/>
        <v>1.3526031216251006E-4</v>
      </c>
      <c r="F40">
        <f t="shared" si="2"/>
        <v>9.5610835750013987E-3</v>
      </c>
      <c r="G40">
        <f t="shared" si="3"/>
        <v>8.577234789828239E-4</v>
      </c>
    </row>
    <row r="41" spans="1:7" x14ac:dyDescent="0.25">
      <c r="A41" s="41">
        <v>43570</v>
      </c>
      <c r="B41">
        <v>80.650002000000001</v>
      </c>
      <c r="C41">
        <f t="shared" si="0"/>
        <v>-3.342158214046161E-3</v>
      </c>
      <c r="D41">
        <f t="shared" si="1"/>
        <v>5.4010871404288022E-6</v>
      </c>
      <c r="F41">
        <f t="shared" si="2"/>
        <v>-5.3175168810648448E-3</v>
      </c>
      <c r="G41">
        <f t="shared" si="3"/>
        <v>2.0759957166703976E-4</v>
      </c>
    </row>
    <row r="42" spans="1:7" x14ac:dyDescent="0.25">
      <c r="A42" s="41">
        <v>43571</v>
      </c>
      <c r="B42">
        <v>81.199996999999996</v>
      </c>
      <c r="C42">
        <f t="shared" si="0"/>
        <v>6.7963808520891244E-3</v>
      </c>
      <c r="D42">
        <f t="shared" si="1"/>
        <v>6.1066647104697586E-5</v>
      </c>
      <c r="F42">
        <f t="shared" si="2"/>
        <v>4.0722460175138878E-3</v>
      </c>
      <c r="G42">
        <f t="shared" si="3"/>
        <v>5.6634856208932424E-4</v>
      </c>
    </row>
    <row r="43" spans="1:7" x14ac:dyDescent="0.25">
      <c r="A43" s="41">
        <v>43572</v>
      </c>
      <c r="B43">
        <v>81.430000000000007</v>
      </c>
      <c r="C43">
        <f t="shared" si="0"/>
        <v>2.8285452572212148E-3</v>
      </c>
      <c r="D43">
        <f t="shared" si="1"/>
        <v>1.4796943636847932E-5</v>
      </c>
      <c r="F43">
        <f t="shared" si="2"/>
        <v>1.3517667188941204E-3</v>
      </c>
      <c r="G43">
        <f t="shared" si="3"/>
        <v>4.4426520739944224E-4</v>
      </c>
    </row>
    <row r="44" spans="1:7" x14ac:dyDescent="0.25">
      <c r="A44" s="41">
        <v>43573</v>
      </c>
      <c r="B44">
        <v>81.129997000000003</v>
      </c>
      <c r="C44">
        <f t="shared" si="0"/>
        <v>-3.6909860497571032E-3</v>
      </c>
      <c r="D44">
        <f t="shared" si="1"/>
        <v>7.1441364616543083E-6</v>
      </c>
      <c r="F44">
        <f t="shared" si="2"/>
        <v>-8.1022295440333729E-3</v>
      </c>
      <c r="G44">
        <f t="shared" si="3"/>
        <v>1.3510815591711035E-4</v>
      </c>
    </row>
    <row r="45" spans="1:7" x14ac:dyDescent="0.25">
      <c r="A45" s="41">
        <v>43577</v>
      </c>
      <c r="B45">
        <v>82.900002000000001</v>
      </c>
      <c r="C45">
        <f t="shared" si="0"/>
        <v>2.1582316837418482E-2</v>
      </c>
      <c r="D45">
        <f t="shared" si="1"/>
        <v>5.1078039173765996E-4</v>
      </c>
      <c r="F45">
        <f t="shared" si="2"/>
        <v>2.9626342638931127E-2</v>
      </c>
      <c r="G45">
        <f t="shared" si="3"/>
        <v>2.4356372344177327E-3</v>
      </c>
    </row>
    <row r="46" spans="1:7" x14ac:dyDescent="0.25">
      <c r="A46" s="41">
        <v>43578</v>
      </c>
      <c r="B46">
        <v>83.379997000000003</v>
      </c>
      <c r="C46">
        <f t="shared" si="0"/>
        <v>5.7733502060975704E-3</v>
      </c>
      <c r="D46">
        <f t="shared" si="1"/>
        <v>4.6124261833470881E-5</v>
      </c>
      <c r="F46">
        <f t="shared" si="2"/>
        <v>4.2382327157526149E-2</v>
      </c>
      <c r="G46">
        <f t="shared" si="3"/>
        <v>3.8574235507554213E-3</v>
      </c>
    </row>
    <row r="47" spans="1:7" x14ac:dyDescent="0.25">
      <c r="A47" s="41">
        <v>43579</v>
      </c>
      <c r="B47">
        <v>81.760002</v>
      </c>
      <c r="C47">
        <f t="shared" si="0"/>
        <v>-1.9620285555565414E-2</v>
      </c>
      <c r="D47">
        <f t="shared" si="1"/>
        <v>3.460400312338427E-4</v>
      </c>
      <c r="F47">
        <f t="shared" si="2"/>
        <v>9.832957729856831E-3</v>
      </c>
      <c r="G47">
        <f t="shared" si="3"/>
        <v>8.7372210589082026E-4</v>
      </c>
    </row>
    <row r="48" spans="1:7" x14ac:dyDescent="0.25">
      <c r="A48" s="41">
        <v>43580</v>
      </c>
      <c r="B48">
        <v>82.220000999999996</v>
      </c>
      <c r="C48">
        <f t="shared" si="0"/>
        <v>5.6104427149896155E-3</v>
      </c>
      <c r="D48">
        <f t="shared" si="1"/>
        <v>4.3938033279670861E-5</v>
      </c>
      <c r="F48">
        <f t="shared" si="2"/>
        <v>2.3131014489487445E-2</v>
      </c>
      <c r="G48">
        <f t="shared" si="3"/>
        <v>1.8367093716326489E-3</v>
      </c>
    </row>
    <row r="49" spans="1:7" x14ac:dyDescent="0.25">
      <c r="A49" s="41">
        <v>43581</v>
      </c>
      <c r="B49">
        <v>80.489998</v>
      </c>
      <c r="C49">
        <f t="shared" si="0"/>
        <v>-2.1265665374388083E-2</v>
      </c>
      <c r="D49">
        <f t="shared" si="1"/>
        <v>4.0996251449827817E-4</v>
      </c>
      <c r="F49">
        <f t="shared" si="2"/>
        <v>-3.1011623960900273E-3</v>
      </c>
      <c r="G49">
        <f t="shared" si="3"/>
        <v>2.7637967070839886E-4</v>
      </c>
    </row>
    <row r="50" spans="1:7" x14ac:dyDescent="0.25">
      <c r="A50" s="41">
        <v>43584</v>
      </c>
      <c r="B50">
        <v>79.970000999999996</v>
      </c>
      <c r="C50">
        <f t="shared" si="0"/>
        <v>-6.481351409347259E-3</v>
      </c>
      <c r="D50">
        <f t="shared" si="1"/>
        <v>2.9846741154175401E-5</v>
      </c>
      <c r="F50">
        <f t="shared" si="2"/>
        <v>-1.0325425807274243E-2</v>
      </c>
      <c r="G50">
        <f t="shared" si="3"/>
        <v>8.8367654269398726E-5</v>
      </c>
    </row>
    <row r="51" spans="1:7" x14ac:dyDescent="0.25">
      <c r="A51" s="41">
        <v>43585</v>
      </c>
      <c r="B51">
        <v>80.279999000000004</v>
      </c>
      <c r="C51">
        <f t="shared" si="0"/>
        <v>3.8689346232470855E-3</v>
      </c>
      <c r="D51">
        <f t="shared" si="1"/>
        <v>2.3883442687125633E-5</v>
      </c>
      <c r="F51">
        <f t="shared" si="2"/>
        <v>-1.7900656762530661E-2</v>
      </c>
      <c r="G51">
        <f t="shared" si="3"/>
        <v>3.3312680804320296E-6</v>
      </c>
    </row>
    <row r="52" spans="1:7" x14ac:dyDescent="0.25">
      <c r="A52" s="41">
        <v>43586</v>
      </c>
      <c r="B52">
        <v>78.669998000000007</v>
      </c>
      <c r="C52">
        <f t="shared" si="0"/>
        <v>-2.0258648553235451E-2</v>
      </c>
      <c r="D52">
        <f t="shared" si="1"/>
        <v>3.7019738862439623E-4</v>
      </c>
      <c r="F52">
        <f t="shared" si="2"/>
        <v>-3.3867642790949608E-2</v>
      </c>
      <c r="G52">
        <f t="shared" si="3"/>
        <v>1.999907858477824E-4</v>
      </c>
    </row>
    <row r="53" spans="1:7" x14ac:dyDescent="0.25">
      <c r="A53" s="41">
        <v>43587</v>
      </c>
      <c r="B53">
        <v>77.290001000000004</v>
      </c>
      <c r="C53">
        <f t="shared" si="0"/>
        <v>-1.7697268861435342E-2</v>
      </c>
      <c r="D53">
        <f t="shared" si="1"/>
        <v>2.7819352962782612E-4</v>
      </c>
      <c r="F53">
        <f t="shared" si="2"/>
        <v>-4.5649254729260583E-2</v>
      </c>
      <c r="G53">
        <f t="shared" si="3"/>
        <v>6.720237972407528E-4</v>
      </c>
    </row>
    <row r="54" spans="1:7" x14ac:dyDescent="0.25">
      <c r="A54" s="41">
        <v>43588</v>
      </c>
      <c r="B54">
        <v>77.470000999999996</v>
      </c>
      <c r="C54">
        <f t="shared" si="0"/>
        <v>2.3261834949695435E-3</v>
      </c>
      <c r="D54">
        <f t="shared" si="1"/>
        <v>1.1184461531924254E-5</v>
      </c>
      <c r="F54">
        <f t="shared" si="2"/>
        <v>-5.7438076547137056E-2</v>
      </c>
      <c r="G54">
        <f t="shared" si="3"/>
        <v>1.4222133178503609E-3</v>
      </c>
    </row>
    <row r="55" spans="1:7" x14ac:dyDescent="0.25">
      <c r="A55" s="41">
        <v>43591</v>
      </c>
      <c r="B55">
        <v>77.129997000000003</v>
      </c>
      <c r="C55">
        <f t="shared" si="0"/>
        <v>-4.3985065014979161E-3</v>
      </c>
      <c r="D55">
        <f t="shared" si="1"/>
        <v>1.1426916202289629E-5</v>
      </c>
      <c r="F55">
        <f t="shared" si="2"/>
        <v>-6.718477857674135E-2</v>
      </c>
      <c r="G55">
        <f t="shared" si="3"/>
        <v>2.2523515209087758E-3</v>
      </c>
    </row>
    <row r="56" spans="1:7" x14ac:dyDescent="0.25">
      <c r="A56" s="41">
        <v>43592</v>
      </c>
      <c r="B56">
        <v>76.720000999999996</v>
      </c>
      <c r="C56">
        <f t="shared" si="0"/>
        <v>-5.3298274409421765E-3</v>
      </c>
      <c r="D56">
        <f t="shared" si="1"/>
        <v>1.8590697718216424E-5</v>
      </c>
      <c r="F56">
        <f t="shared" si="2"/>
        <v>-7.8678164187004476E-2</v>
      </c>
      <c r="G56">
        <f t="shared" si="3"/>
        <v>3.4753773594038782E-3</v>
      </c>
    </row>
    <row r="57" spans="1:7" x14ac:dyDescent="0.25">
      <c r="A57" s="41">
        <v>43593</v>
      </c>
      <c r="B57">
        <v>76.839995999999999</v>
      </c>
      <c r="C57">
        <f t="shared" si="0"/>
        <v>1.5628422345403269E-3</v>
      </c>
      <c r="D57">
        <f t="shared" si="1"/>
        <v>6.6614398858738102E-6</v>
      </c>
      <c r="F57">
        <f t="shared" si="2"/>
        <v>-6.4139938309589542E-2</v>
      </c>
      <c r="G57">
        <f t="shared" si="3"/>
        <v>1.9726127557413275E-3</v>
      </c>
    </row>
    <row r="58" spans="1:7" x14ac:dyDescent="0.25">
      <c r="A58" s="41">
        <v>43594</v>
      </c>
      <c r="B58">
        <v>76.769997000000004</v>
      </c>
      <c r="C58">
        <f t="shared" si="0"/>
        <v>-9.113860820921661E-4</v>
      </c>
      <c r="D58">
        <f t="shared" si="1"/>
        <v>1.1395182606609109E-8</v>
      </c>
      <c r="F58">
        <f t="shared" si="2"/>
        <v>-6.0525021422387942E-2</v>
      </c>
      <c r="G58">
        <f t="shared" si="3"/>
        <v>1.6645737807849711E-3</v>
      </c>
    </row>
    <row r="59" spans="1:7" x14ac:dyDescent="0.25">
      <c r="A59" s="41">
        <v>43595</v>
      </c>
      <c r="B59">
        <v>76.559997999999993</v>
      </c>
      <c r="C59">
        <f t="shared" si="0"/>
        <v>-2.7391787406452982E-3</v>
      </c>
      <c r="D59">
        <f t="shared" si="1"/>
        <v>2.9619939573232724E-6</v>
      </c>
      <c r="F59">
        <f t="shared" si="2"/>
        <v>-6.803454756075393E-2</v>
      </c>
      <c r="G59">
        <f t="shared" si="3"/>
        <v>2.3337319082662902E-3</v>
      </c>
    </row>
    <row r="60" spans="1:7" x14ac:dyDescent="0.25">
      <c r="A60" s="41">
        <v>43598</v>
      </c>
      <c r="B60">
        <v>75.709998999999996</v>
      </c>
      <c r="C60">
        <f t="shared" si="0"/>
        <v>-1.1164482114476036E-2</v>
      </c>
      <c r="D60">
        <f t="shared" si="1"/>
        <v>1.0294837391718349E-4</v>
      </c>
      <c r="F60">
        <f t="shared" si="2"/>
        <v>-6.6550748676855537E-2</v>
      </c>
      <c r="G60">
        <f t="shared" si="3"/>
        <v>2.1925727337217928E-3</v>
      </c>
    </row>
    <row r="61" spans="1:7" x14ac:dyDescent="0.25">
      <c r="A61" s="41">
        <v>43599</v>
      </c>
      <c r="B61">
        <v>75.809997999999993</v>
      </c>
      <c r="C61">
        <f t="shared" si="0"/>
        <v>1.3199447795479312E-3</v>
      </c>
      <c r="D61">
        <f t="shared" si="1"/>
        <v>5.4666137949257174E-6</v>
      </c>
      <c r="F61">
        <f t="shared" si="2"/>
        <v>-6.1888645683261322E-2</v>
      </c>
      <c r="G61">
        <f t="shared" si="3"/>
        <v>1.7777027783856547E-3</v>
      </c>
    </row>
    <row r="62" spans="1:7" x14ac:dyDescent="0.25">
      <c r="A62" s="41">
        <v>43600</v>
      </c>
      <c r="B62">
        <v>76.370002999999997</v>
      </c>
      <c r="C62">
        <f t="shared" si="0"/>
        <v>7.359804496264501E-3</v>
      </c>
      <c r="D62">
        <f t="shared" si="1"/>
        <v>7.0189858519482815E-5</v>
      </c>
      <c r="F62">
        <f t="shared" si="2"/>
        <v>-6.1325222039086011E-2</v>
      </c>
      <c r="G62">
        <f t="shared" si="3"/>
        <v>1.7305091733799953E-3</v>
      </c>
    </row>
    <row r="63" spans="1:7" x14ac:dyDescent="0.25">
      <c r="A63" s="41">
        <v>43601</v>
      </c>
      <c r="B63">
        <v>76.360000999999997</v>
      </c>
      <c r="C63">
        <f t="shared" si="0"/>
        <v>-1.3097622932421098E-4</v>
      </c>
      <c r="D63">
        <f t="shared" si="1"/>
        <v>7.8704944718634508E-7</v>
      </c>
      <c r="F63">
        <f t="shared" si="2"/>
        <v>-6.4284743525631613E-2</v>
      </c>
      <c r="G63">
        <f t="shared" si="3"/>
        <v>1.9854965125385084E-3</v>
      </c>
    </row>
    <row r="64" spans="1:7" x14ac:dyDescent="0.25">
      <c r="A64" s="41">
        <v>43602</v>
      </c>
      <c r="B64">
        <v>75.910004000000001</v>
      </c>
      <c r="C64">
        <f t="shared" si="0"/>
        <v>-5.9105312307532586E-3</v>
      </c>
      <c r="D64">
        <f t="shared" si="1"/>
        <v>2.3935547701456742E-5</v>
      </c>
      <c r="F64">
        <f t="shared" si="2"/>
        <v>-6.6504288706627723E-2</v>
      </c>
      <c r="G64">
        <f t="shared" si="3"/>
        <v>2.1882239238685593E-3</v>
      </c>
    </row>
    <row r="65" spans="1:7" x14ac:dyDescent="0.25">
      <c r="A65" s="41">
        <v>43605</v>
      </c>
      <c r="B65">
        <v>75.900002000000001</v>
      </c>
      <c r="C65">
        <f t="shared" si="0"/>
        <v>-1.3176997061016457E-4</v>
      </c>
      <c r="D65">
        <f t="shared" si="1"/>
        <v>7.8564172923153594E-7</v>
      </c>
      <c r="F65">
        <f t="shared" si="2"/>
        <v>-8.8218375514656291E-2</v>
      </c>
      <c r="G65">
        <f t="shared" si="3"/>
        <v>4.6912283882799199E-3</v>
      </c>
    </row>
    <row r="66" spans="1:7" x14ac:dyDescent="0.25">
      <c r="A66" s="41">
        <v>43606</v>
      </c>
      <c r="B66">
        <v>76.25</v>
      </c>
      <c r="C66">
        <f t="shared" si="0"/>
        <v>4.600704735475942E-3</v>
      </c>
      <c r="D66">
        <f t="shared" si="1"/>
        <v>3.1571352137123131E-5</v>
      </c>
      <c r="F66">
        <f t="shared" si="2"/>
        <v>-8.9391020985277903E-2</v>
      </c>
      <c r="G66">
        <f t="shared" si="3"/>
        <v>4.853238425321699E-3</v>
      </c>
    </row>
    <row r="67" spans="1:7" x14ac:dyDescent="0.25">
      <c r="A67" s="41">
        <v>43607</v>
      </c>
      <c r="B67">
        <v>75.559997999999993</v>
      </c>
      <c r="C67">
        <f t="shared" si="0"/>
        <v>-9.0903993232439133E-3</v>
      </c>
      <c r="D67">
        <f t="shared" si="1"/>
        <v>6.5161462561619265E-5</v>
      </c>
      <c r="F67">
        <f t="shared" si="2"/>
        <v>-7.8861134752956349E-2</v>
      </c>
      <c r="G67">
        <f t="shared" si="3"/>
        <v>3.4969839204566128E-3</v>
      </c>
    </row>
    <row r="68" spans="1:7" x14ac:dyDescent="0.25">
      <c r="A68" s="41">
        <v>43608</v>
      </c>
      <c r="B68">
        <v>73.790001000000004</v>
      </c>
      <c r="C68">
        <f t="shared" ref="C68:C131" si="4">LN(B68/B67)</f>
        <v>-2.3703781542030039E-2</v>
      </c>
      <c r="D68">
        <f t="shared" ref="D68:D131" si="5">(C68-$C$253)^2</f>
        <v>5.1463859066654257E-4</v>
      </c>
      <c r="F68">
        <f t="shared" si="2"/>
        <v>-0.108175359009976</v>
      </c>
      <c r="G68">
        <f t="shared" si="3"/>
        <v>7.8233186619243531E-3</v>
      </c>
    </row>
    <row r="69" spans="1:7" x14ac:dyDescent="0.25">
      <c r="A69" s="41">
        <v>43609</v>
      </c>
      <c r="B69">
        <v>74.099997999999999</v>
      </c>
      <c r="C69">
        <f t="shared" si="4"/>
        <v>4.1922706892404109E-3</v>
      </c>
      <c r="D69">
        <f t="shared" si="5"/>
        <v>2.7148320180216709E-5</v>
      </c>
      <c r="F69">
        <f t="shared" si="2"/>
        <v>-8.2717422946347402E-2</v>
      </c>
      <c r="G69">
        <f t="shared" si="3"/>
        <v>3.9679404114714954E-3</v>
      </c>
    </row>
    <row r="70" spans="1:7" x14ac:dyDescent="0.25">
      <c r="A70" s="41">
        <v>43613</v>
      </c>
      <c r="B70">
        <v>72.610000999999997</v>
      </c>
      <c r="C70">
        <f t="shared" si="4"/>
        <v>-2.0312838147124573E-2</v>
      </c>
      <c r="D70">
        <f t="shared" si="5"/>
        <v>3.7228559644338896E-4</v>
      </c>
      <c r="F70">
        <f t="shared" si="2"/>
        <v>-9.654890968412469E-2</v>
      </c>
      <c r="G70">
        <f t="shared" si="3"/>
        <v>5.9017851203650457E-3</v>
      </c>
    </row>
    <row r="71" spans="1:7" x14ac:dyDescent="0.25">
      <c r="A71" s="41">
        <v>43614</v>
      </c>
      <c r="B71">
        <v>72.160004000000001</v>
      </c>
      <c r="C71">
        <f t="shared" si="4"/>
        <v>-6.2167359776237694E-3</v>
      </c>
      <c r="D71">
        <f t="shared" si="5"/>
        <v>2.7025459374341473E-5</v>
      </c>
      <c r="F71">
        <f t="shared" si="2"/>
        <v>-0.10663458028499558</v>
      </c>
      <c r="G71">
        <f t="shared" si="3"/>
        <v>7.5531303649986397E-3</v>
      </c>
    </row>
    <row r="72" spans="1:7" x14ac:dyDescent="0.25">
      <c r="A72" s="41">
        <v>43615</v>
      </c>
      <c r="B72">
        <v>71.970000999999996</v>
      </c>
      <c r="C72">
        <f t="shared" si="4"/>
        <v>-2.6365517723480909E-3</v>
      </c>
      <c r="D72">
        <f t="shared" si="5"/>
        <v>2.6192751060064829E-6</v>
      </c>
      <c r="F72">
        <f t="shared" si="2"/>
        <v>-8.9012483504108258E-2</v>
      </c>
      <c r="G72">
        <f t="shared" si="3"/>
        <v>4.8006399463309491E-3</v>
      </c>
    </row>
    <row r="73" spans="1:7" x14ac:dyDescent="0.25">
      <c r="A73" s="41">
        <v>43616</v>
      </c>
      <c r="B73">
        <v>70.769997000000004</v>
      </c>
      <c r="C73">
        <f t="shared" si="4"/>
        <v>-1.6814239717542145E-2</v>
      </c>
      <c r="D73">
        <f t="shared" si="5"/>
        <v>2.4951694627626224E-4</v>
      </c>
      <c r="F73">
        <f t="shared" si="2"/>
        <v>-8.8129454360215048E-2</v>
      </c>
      <c r="G73">
        <f t="shared" si="3"/>
        <v>4.6790554233389981E-3</v>
      </c>
    </row>
    <row r="74" spans="1:7" x14ac:dyDescent="0.25">
      <c r="A74" s="41">
        <v>43619</v>
      </c>
      <c r="B74">
        <v>71.879997000000003</v>
      </c>
      <c r="C74">
        <f t="shared" si="4"/>
        <v>1.5562880482281443E-2</v>
      </c>
      <c r="D74">
        <f t="shared" si="5"/>
        <v>2.7493005130034326E-4</v>
      </c>
      <c r="F74">
        <f t="shared" si="2"/>
        <v>-7.4892757372903088E-2</v>
      </c>
      <c r="G74">
        <f t="shared" si="3"/>
        <v>3.043389551336359E-3</v>
      </c>
    </row>
    <row r="75" spans="1:7" x14ac:dyDescent="0.25">
      <c r="A75" s="41">
        <v>43620</v>
      </c>
      <c r="B75">
        <v>73.589995999999999</v>
      </c>
      <c r="C75">
        <f t="shared" si="4"/>
        <v>2.3511072404164335E-2</v>
      </c>
      <c r="D75">
        <f t="shared" si="5"/>
        <v>6.0168198166892168E-4</v>
      </c>
      <c r="F75">
        <f t="shared" si="2"/>
        <v>-4.6983178467240753E-2</v>
      </c>
      <c r="G75">
        <f t="shared" si="3"/>
        <v>7.4296288516704232E-4</v>
      </c>
    </row>
    <row r="76" spans="1:7" x14ac:dyDescent="0.25">
      <c r="A76" s="41">
        <v>43621</v>
      </c>
      <c r="B76">
        <v>72.980002999999996</v>
      </c>
      <c r="C76">
        <f t="shared" si="4"/>
        <v>-8.3236204678414794E-3</v>
      </c>
      <c r="D76">
        <f t="shared" si="5"/>
        <v>5.3370128108822371E-5</v>
      </c>
      <c r="F76">
        <f t="shared" si="2"/>
        <v>-4.997697149414012E-2</v>
      </c>
      <c r="G76">
        <f t="shared" si="3"/>
        <v>9.1513138379475923E-4</v>
      </c>
    </row>
    <row r="77" spans="1:7" x14ac:dyDescent="0.25">
      <c r="A77" s="41">
        <v>43622</v>
      </c>
      <c r="B77">
        <v>74.309997999999993</v>
      </c>
      <c r="C77">
        <f t="shared" si="4"/>
        <v>1.8060033139646027E-2</v>
      </c>
      <c r="D77">
        <f t="shared" si="5"/>
        <v>3.6397647295884793E-4</v>
      </c>
      <c r="F77">
        <f t="shared" si="2"/>
        <v>-3.3479780589034377E-2</v>
      </c>
      <c r="G77">
        <f t="shared" si="3"/>
        <v>1.891710759200918E-4</v>
      </c>
    </row>
    <row r="78" spans="1:7" x14ac:dyDescent="0.25">
      <c r="A78" s="41">
        <v>43623</v>
      </c>
      <c r="B78">
        <v>74.580001999999993</v>
      </c>
      <c r="C78">
        <f t="shared" si="4"/>
        <v>3.6268963124158997E-3</v>
      </c>
      <c r="D78">
        <f t="shared" si="5"/>
        <v>2.1576309415523708E-5</v>
      </c>
      <c r="F78">
        <f t="shared" si="2"/>
        <v>-2.894149819452637E-2</v>
      </c>
      <c r="G78">
        <f t="shared" si="3"/>
        <v>8.4928486075252176E-5</v>
      </c>
    </row>
    <row r="79" spans="1:7" x14ac:dyDescent="0.25">
      <c r="A79" s="41">
        <v>43626</v>
      </c>
      <c r="B79">
        <v>74.910004000000001</v>
      </c>
      <c r="C79">
        <f t="shared" si="4"/>
        <v>4.4150447896850915E-3</v>
      </c>
      <c r="D79">
        <f t="shared" si="5"/>
        <v>2.9519435050117303E-5</v>
      </c>
      <c r="F79">
        <f t="shared" si="2"/>
        <v>-2.1787274664196041E-2</v>
      </c>
      <c r="G79">
        <f t="shared" si="3"/>
        <v>4.2495419804148462E-6</v>
      </c>
    </row>
    <row r="80" spans="1:7" x14ac:dyDescent="0.25">
      <c r="A80" s="41">
        <v>43627</v>
      </c>
      <c r="B80">
        <v>74.839995999999999</v>
      </c>
      <c r="C80">
        <f t="shared" si="4"/>
        <v>-9.3499839866728531E-4</v>
      </c>
      <c r="D80">
        <f t="shared" si="5"/>
        <v>6.9115785421952182E-9</v>
      </c>
      <c r="F80">
        <f t="shared" si="2"/>
        <v>-1.1557790948387232E-2</v>
      </c>
      <c r="G80">
        <f t="shared" si="3"/>
        <v>6.6716909984046045E-5</v>
      </c>
    </row>
    <row r="81" spans="1:7" x14ac:dyDescent="0.25">
      <c r="A81" s="41">
        <v>43628</v>
      </c>
      <c r="B81">
        <v>74.029999000000004</v>
      </c>
      <c r="C81">
        <f t="shared" si="4"/>
        <v>-1.0882045011563438E-2</v>
      </c>
      <c r="D81">
        <f t="shared" si="5"/>
        <v>9.7296734472091637E-5</v>
      </c>
      <c r="F81">
        <f t="shared" si="2"/>
        <v>-2.3759780739498575E-2</v>
      </c>
      <c r="G81">
        <f t="shared" si="3"/>
        <v>1.627273484547584E-5</v>
      </c>
    </row>
    <row r="82" spans="1:7" x14ac:dyDescent="0.25">
      <c r="A82" s="41">
        <v>43629</v>
      </c>
      <c r="B82">
        <v>74.680000000000007</v>
      </c>
      <c r="C82">
        <f t="shared" si="4"/>
        <v>8.7419157265521928E-3</v>
      </c>
      <c r="D82">
        <f t="shared" si="5"/>
        <v>9.5258576573841326E-5</v>
      </c>
      <c r="F82">
        <f t="shared" si="2"/>
        <v>-2.2377669509210715E-2</v>
      </c>
      <c r="G82">
        <f t="shared" si="3"/>
        <v>7.0322371874343497E-6</v>
      </c>
    </row>
    <row r="83" spans="1:7" x14ac:dyDescent="0.25">
      <c r="A83" s="41">
        <v>43630</v>
      </c>
      <c r="B83">
        <v>74.349997999999999</v>
      </c>
      <c r="C83">
        <f t="shared" si="4"/>
        <v>-4.4286726671565503E-3</v>
      </c>
      <c r="D83">
        <f t="shared" si="5"/>
        <v>1.1631771935312696E-5</v>
      </c>
      <c r="F83">
        <f t="shared" si="2"/>
        <v>-2.6675365947043034E-2</v>
      </c>
      <c r="G83">
        <f t="shared" si="3"/>
        <v>4.8296009009772528E-5</v>
      </c>
    </row>
    <row r="84" spans="1:7" x14ac:dyDescent="0.25">
      <c r="A84" s="41">
        <v>43633</v>
      </c>
      <c r="B84">
        <v>75.089995999999999</v>
      </c>
      <c r="C84">
        <f t="shared" si="4"/>
        <v>9.90369483601552E-3</v>
      </c>
      <c r="D84">
        <f t="shared" si="5"/>
        <v>1.1928635173567094E-4</v>
      </c>
      <c r="F84">
        <f t="shared" si="2"/>
        <v>-1.0861139880274134E-2</v>
      </c>
      <c r="G84">
        <f t="shared" si="3"/>
        <v>7.8582783051070831E-5</v>
      </c>
    </row>
    <row r="85" spans="1:7" x14ac:dyDescent="0.25">
      <c r="A85" s="41">
        <v>43634</v>
      </c>
      <c r="B85">
        <v>75.739998</v>
      </c>
      <c r="C85">
        <f t="shared" si="4"/>
        <v>8.6190552251411544E-3</v>
      </c>
      <c r="D85">
        <f t="shared" si="5"/>
        <v>9.2875421995862578E-5</v>
      </c>
      <c r="F85">
        <f t="shared" si="2"/>
        <v>-2.1103146845228181E-3</v>
      </c>
      <c r="G85">
        <f t="shared" si="3"/>
        <v>3.1030648342478587E-4</v>
      </c>
    </row>
    <row r="86" spans="1:7" x14ac:dyDescent="0.25">
      <c r="A86" s="41">
        <v>43635</v>
      </c>
      <c r="B86">
        <v>75.319999999999993</v>
      </c>
      <c r="C86">
        <f t="shared" si="4"/>
        <v>-5.5606922785706812E-3</v>
      </c>
      <c r="D86">
        <f t="shared" si="5"/>
        <v>2.0634832963990147E-5</v>
      </c>
      <c r="F86">
        <f t="shared" si="2"/>
        <v>-1.2271711698569467E-2</v>
      </c>
      <c r="G86">
        <f t="shared" si="3"/>
        <v>5.5563923488604682E-5</v>
      </c>
    </row>
    <row r="87" spans="1:7" x14ac:dyDescent="0.25">
      <c r="A87" s="41">
        <v>43636</v>
      </c>
      <c r="B87">
        <v>76.610000999999997</v>
      </c>
      <c r="C87">
        <f t="shared" si="4"/>
        <v>1.6981925792904008E-2</v>
      </c>
      <c r="D87">
        <f t="shared" si="5"/>
        <v>3.2400216344597468E-4</v>
      </c>
      <c r="F87">
        <f t="shared" ref="F87:F150" si="6">LN(B87/B67)</f>
        <v>1.3800613417578621E-2</v>
      </c>
      <c r="G87">
        <f t="shared" ref="G87:G150" si="7">(F87-$F$253)^2</f>
        <v>1.1240226053975465E-3</v>
      </c>
    </row>
    <row r="88" spans="1:7" x14ac:dyDescent="0.25">
      <c r="A88" s="41">
        <v>43637</v>
      </c>
      <c r="B88">
        <v>77.690002000000007</v>
      </c>
      <c r="C88">
        <f t="shared" si="4"/>
        <v>1.3998945123812374E-2</v>
      </c>
      <c r="D88">
        <f t="shared" si="5"/>
        <v>2.2551267450269757E-4</v>
      </c>
      <c r="F88">
        <f t="shared" si="6"/>
        <v>5.1503340083421043E-2</v>
      </c>
      <c r="G88">
        <f t="shared" si="7"/>
        <v>5.073595089664081E-3</v>
      </c>
    </row>
    <row r="89" spans="1:7" x14ac:dyDescent="0.25">
      <c r="A89" s="41">
        <v>43640</v>
      </c>
      <c r="B89">
        <v>76.949996999999996</v>
      </c>
      <c r="C89">
        <f t="shared" si="4"/>
        <v>-9.5707534071353857E-3</v>
      </c>
      <c r="D89">
        <f t="shared" si="5"/>
        <v>7.314729354525906E-5</v>
      </c>
      <c r="F89">
        <f t="shared" si="6"/>
        <v>3.7740315987045192E-2</v>
      </c>
      <c r="G89">
        <f t="shared" si="7"/>
        <v>3.3023582725566717E-3</v>
      </c>
    </row>
    <row r="90" spans="1:7" x14ac:dyDescent="0.25">
      <c r="A90" s="41">
        <v>43641</v>
      </c>
      <c r="B90">
        <v>76.269997000000004</v>
      </c>
      <c r="C90">
        <f t="shared" si="4"/>
        <v>-8.8761844563313257E-3</v>
      </c>
      <c r="D90">
        <f t="shared" si="5"/>
        <v>6.1748952216715111E-5</v>
      </c>
      <c r="F90">
        <f t="shared" si="6"/>
        <v>4.9176969677838391E-2</v>
      </c>
      <c r="G90">
        <f t="shared" si="7"/>
        <v>4.7475962086543488E-3</v>
      </c>
    </row>
    <row r="91" spans="1:7" x14ac:dyDescent="0.25">
      <c r="A91" s="41">
        <v>43642</v>
      </c>
      <c r="B91">
        <v>76.599997999999999</v>
      </c>
      <c r="C91">
        <f t="shared" si="4"/>
        <v>4.317413794683503E-3</v>
      </c>
      <c r="D91">
        <f t="shared" si="5"/>
        <v>2.8468073499676166E-5</v>
      </c>
      <c r="F91">
        <f t="shared" si="6"/>
        <v>5.971111945014549E-2</v>
      </c>
      <c r="G91">
        <f t="shared" si="7"/>
        <v>6.3102294051052034E-3</v>
      </c>
    </row>
    <row r="92" spans="1:7" x14ac:dyDescent="0.25">
      <c r="A92" s="41">
        <v>43643</v>
      </c>
      <c r="B92">
        <v>75.819999999999993</v>
      </c>
      <c r="C92">
        <f t="shared" si="4"/>
        <v>-1.0234940548696054E-2</v>
      </c>
      <c r="D92">
        <f t="shared" si="5"/>
        <v>8.4949517375914954E-5</v>
      </c>
      <c r="F92">
        <f t="shared" si="6"/>
        <v>5.2112730673797548E-2</v>
      </c>
      <c r="G92">
        <f t="shared" si="7"/>
        <v>5.1607792221578111E-3</v>
      </c>
    </row>
    <row r="93" spans="1:7" x14ac:dyDescent="0.25">
      <c r="A93" s="41">
        <v>43644</v>
      </c>
      <c r="B93">
        <v>76.629997000000003</v>
      </c>
      <c r="C93">
        <f t="shared" si="4"/>
        <v>1.062649574496518E-2</v>
      </c>
      <c r="D93">
        <f t="shared" si="5"/>
        <v>1.3559740894738715E-4</v>
      </c>
      <c r="F93">
        <f t="shared" si="6"/>
        <v>7.9553466136304901E-2</v>
      </c>
      <c r="G93">
        <f t="shared" si="7"/>
        <v>9.8563792251710816E-3</v>
      </c>
    </row>
    <row r="94" spans="1:7" x14ac:dyDescent="0.25">
      <c r="A94" s="41">
        <v>43647</v>
      </c>
      <c r="B94">
        <v>76.559997999999993</v>
      </c>
      <c r="C94">
        <f t="shared" si="4"/>
        <v>-9.1388481175753685E-4</v>
      </c>
      <c r="D94">
        <f t="shared" si="5"/>
        <v>1.0867956365347129E-8</v>
      </c>
      <c r="F94">
        <f t="shared" si="6"/>
        <v>6.307670084226602E-2</v>
      </c>
      <c r="G94">
        <f t="shared" si="7"/>
        <v>6.8562596008372731E-3</v>
      </c>
    </row>
    <row r="95" spans="1:7" x14ac:dyDescent="0.25">
      <c r="A95" s="41">
        <v>43648</v>
      </c>
      <c r="B95">
        <v>75.720000999999996</v>
      </c>
      <c r="C95">
        <f t="shared" si="4"/>
        <v>-1.1032381473723953E-2</v>
      </c>
      <c r="D95">
        <f t="shared" si="5"/>
        <v>1.0028514640201693E-4</v>
      </c>
      <c r="F95">
        <f t="shared" si="6"/>
        <v>2.8533246964377684E-2</v>
      </c>
      <c r="G95">
        <f t="shared" si="7"/>
        <v>2.3289387932602201E-3</v>
      </c>
    </row>
    <row r="96" spans="1:7" x14ac:dyDescent="0.25">
      <c r="A96" s="41">
        <v>43649</v>
      </c>
      <c r="B96">
        <v>76.440002000000007</v>
      </c>
      <c r="C96">
        <f t="shared" si="4"/>
        <v>9.4638059887115732E-3</v>
      </c>
      <c r="D96">
        <f t="shared" si="5"/>
        <v>1.0987107227307775E-4</v>
      </c>
      <c r="F96">
        <f t="shared" si="6"/>
        <v>4.632067342093061E-2</v>
      </c>
      <c r="G96">
        <f t="shared" si="7"/>
        <v>4.362141002543448E-3</v>
      </c>
    </row>
    <row r="97" spans="1:7" x14ac:dyDescent="0.25">
      <c r="A97" s="41">
        <v>43651</v>
      </c>
      <c r="B97">
        <v>76.129997000000003</v>
      </c>
      <c r="C97">
        <f t="shared" si="4"/>
        <v>-4.063779624542129E-3</v>
      </c>
      <c r="D97">
        <f t="shared" si="5"/>
        <v>9.2759554263541264E-6</v>
      </c>
      <c r="F97">
        <f t="shared" si="6"/>
        <v>2.4196860656742401E-2</v>
      </c>
      <c r="G97">
        <f t="shared" si="7"/>
        <v>1.9292030128325523E-3</v>
      </c>
    </row>
    <row r="98" spans="1:7" x14ac:dyDescent="0.25">
      <c r="A98" s="41">
        <v>43654</v>
      </c>
      <c r="B98">
        <v>76.480002999999996</v>
      </c>
      <c r="C98">
        <f t="shared" si="4"/>
        <v>4.5869420572447776E-3</v>
      </c>
      <c r="D98">
        <f t="shared" si="5"/>
        <v>3.1416881001004515E-5</v>
      </c>
      <c r="F98">
        <f t="shared" si="6"/>
        <v>2.5156906401571189E-2</v>
      </c>
      <c r="G98">
        <f t="shared" si="7"/>
        <v>2.0144602908435164E-3</v>
      </c>
    </row>
    <row r="99" spans="1:7" x14ac:dyDescent="0.25">
      <c r="A99" s="41">
        <v>43655</v>
      </c>
      <c r="B99">
        <v>76.430000000000007</v>
      </c>
      <c r="C99">
        <f t="shared" si="4"/>
        <v>-6.5401871429369345E-4</v>
      </c>
      <c r="D99">
        <f t="shared" si="5"/>
        <v>1.3258016173299027E-7</v>
      </c>
      <c r="F99">
        <f t="shared" si="6"/>
        <v>2.0087842897592401E-2</v>
      </c>
      <c r="G99">
        <f t="shared" si="7"/>
        <v>1.5851287837364547E-3</v>
      </c>
    </row>
    <row r="100" spans="1:7" x14ac:dyDescent="0.25">
      <c r="A100" s="41">
        <v>43656</v>
      </c>
      <c r="B100">
        <v>77.510002</v>
      </c>
      <c r="C100">
        <f t="shared" si="4"/>
        <v>1.4031696841748991E-2</v>
      </c>
      <c r="D100">
        <f t="shared" si="5"/>
        <v>2.264974174769443E-4</v>
      </c>
      <c r="F100">
        <f t="shared" si="6"/>
        <v>3.5054538138008774E-2</v>
      </c>
      <c r="G100">
        <f t="shared" si="7"/>
        <v>3.0008890554932763E-3</v>
      </c>
    </row>
    <row r="101" spans="1:7" x14ac:dyDescent="0.25">
      <c r="A101" s="41">
        <v>43657</v>
      </c>
      <c r="B101">
        <v>77.569999999999993</v>
      </c>
      <c r="C101">
        <f t="shared" si="4"/>
        <v>7.7376840623824181E-4</v>
      </c>
      <c r="D101">
        <f t="shared" si="5"/>
        <v>3.2109153183618206E-6</v>
      </c>
      <c r="F101">
        <f t="shared" si="6"/>
        <v>4.6710351555810443E-2</v>
      </c>
      <c r="G101">
        <f t="shared" si="7"/>
        <v>4.4137666104207126E-3</v>
      </c>
    </row>
    <row r="102" spans="1:7" x14ac:dyDescent="0.25">
      <c r="A102" s="41">
        <v>43658</v>
      </c>
      <c r="B102">
        <v>77.629997000000003</v>
      </c>
      <c r="C102">
        <f t="shared" si="4"/>
        <v>7.731572699543126E-4</v>
      </c>
      <c r="D102">
        <f t="shared" si="5"/>
        <v>3.2087254983239505E-6</v>
      </c>
      <c r="F102">
        <f t="shared" si="6"/>
        <v>3.8741593099212449E-2</v>
      </c>
      <c r="G102">
        <f t="shared" si="7"/>
        <v>3.4184399077030066E-3</v>
      </c>
    </row>
    <row r="103" spans="1:7" x14ac:dyDescent="0.25">
      <c r="A103" s="41">
        <v>43661</v>
      </c>
      <c r="B103">
        <v>77.080001999999993</v>
      </c>
      <c r="C103">
        <f t="shared" si="4"/>
        <v>-7.1100422795012299E-3</v>
      </c>
      <c r="D103">
        <f t="shared" si="5"/>
        <v>3.711134279760499E-5</v>
      </c>
      <c r="F103">
        <f t="shared" si="6"/>
        <v>3.6060223486867826E-2</v>
      </c>
      <c r="G103">
        <f t="shared" si="7"/>
        <v>3.1120840917115149E-3</v>
      </c>
    </row>
    <row r="104" spans="1:7" x14ac:dyDescent="0.25">
      <c r="A104" s="41">
        <v>43662</v>
      </c>
      <c r="B104">
        <v>75.930000000000007</v>
      </c>
      <c r="C104">
        <f t="shared" si="4"/>
        <v>-1.5032006268090764E-2</v>
      </c>
      <c r="D104">
        <f t="shared" si="5"/>
        <v>1.9638860746188334E-4</v>
      </c>
      <c r="F104">
        <f t="shared" si="6"/>
        <v>1.1124522382761378E-2</v>
      </c>
      <c r="G104">
        <f t="shared" si="7"/>
        <v>9.5174442356819021E-4</v>
      </c>
    </row>
    <row r="105" spans="1:7" x14ac:dyDescent="0.25">
      <c r="A105" s="41">
        <v>43663</v>
      </c>
      <c r="B105">
        <v>75.480002999999996</v>
      </c>
      <c r="C105">
        <f t="shared" si="4"/>
        <v>-5.944102979165874E-3</v>
      </c>
      <c r="D105">
        <f t="shared" si="5"/>
        <v>2.4265167401353588E-5</v>
      </c>
      <c r="F105">
        <f t="shared" si="6"/>
        <v>-3.4386358215455696E-3</v>
      </c>
      <c r="G105">
        <f t="shared" si="7"/>
        <v>2.6527278998993972E-4</v>
      </c>
    </row>
    <row r="106" spans="1:7" x14ac:dyDescent="0.25">
      <c r="A106" s="41">
        <v>43664</v>
      </c>
      <c r="B106">
        <v>74.839995999999999</v>
      </c>
      <c r="C106">
        <f t="shared" si="4"/>
        <v>-8.5153122874435851E-3</v>
      </c>
      <c r="D106">
        <f t="shared" si="5"/>
        <v>5.6207677734666103E-5</v>
      </c>
      <c r="F106">
        <f t="shared" si="6"/>
        <v>-6.3932558304185061E-3</v>
      </c>
      <c r="G106">
        <f t="shared" si="7"/>
        <v>1.7775761239484652E-4</v>
      </c>
    </row>
    <row r="107" spans="1:7" x14ac:dyDescent="0.25">
      <c r="A107" s="41">
        <v>43665</v>
      </c>
      <c r="B107">
        <v>74.989998</v>
      </c>
      <c r="C107">
        <f t="shared" si="4"/>
        <v>2.0022966845418548E-3</v>
      </c>
      <c r="D107">
        <f t="shared" si="5"/>
        <v>9.1230033487946579E-6</v>
      </c>
      <c r="F107">
        <f t="shared" si="6"/>
        <v>-2.1372884938780742E-2</v>
      </c>
      <c r="G107">
        <f t="shared" si="7"/>
        <v>2.7127802852163162E-6</v>
      </c>
    </row>
    <row r="108" spans="1:7" x14ac:dyDescent="0.25">
      <c r="A108" s="41">
        <v>43668</v>
      </c>
      <c r="B108">
        <v>75.069999999999993</v>
      </c>
      <c r="C108">
        <f t="shared" si="4"/>
        <v>1.066266941835972E-3</v>
      </c>
      <c r="D108">
        <f t="shared" si="5"/>
        <v>4.3447285482947784E-6</v>
      </c>
      <c r="F108">
        <f t="shared" si="6"/>
        <v>-3.4305563120757193E-2</v>
      </c>
      <c r="G108">
        <f t="shared" si="7"/>
        <v>2.1256853213065801E-4</v>
      </c>
    </row>
    <row r="109" spans="1:7" x14ac:dyDescent="0.25">
      <c r="A109" s="41">
        <v>43669</v>
      </c>
      <c r="B109">
        <v>75.370002999999997</v>
      </c>
      <c r="C109">
        <f t="shared" si="4"/>
        <v>3.9883460741022185E-3</v>
      </c>
      <c r="D109">
        <f t="shared" si="5"/>
        <v>2.5064845763477817E-5</v>
      </c>
      <c r="F109">
        <f t="shared" si="6"/>
        <v>-2.0746463639519555E-2</v>
      </c>
      <c r="G109">
        <f t="shared" si="7"/>
        <v>1.0416870238900402E-6</v>
      </c>
    </row>
    <row r="110" spans="1:7" x14ac:dyDescent="0.25">
      <c r="A110" s="41">
        <v>43670</v>
      </c>
      <c r="B110">
        <v>75.360000999999997</v>
      </c>
      <c r="C110">
        <f t="shared" si="4"/>
        <v>-1.3271412126651539E-4</v>
      </c>
      <c r="D110">
        <f t="shared" si="5"/>
        <v>7.8396889772014823E-7</v>
      </c>
      <c r="F110">
        <f t="shared" si="6"/>
        <v>-1.2002993304454758E-2</v>
      </c>
      <c r="G110">
        <f t="shared" si="7"/>
        <v>5.9642252043247427E-5</v>
      </c>
    </row>
    <row r="111" spans="1:7" x14ac:dyDescent="0.25">
      <c r="A111" s="41">
        <v>43671</v>
      </c>
      <c r="B111">
        <v>74.930000000000007</v>
      </c>
      <c r="C111">
        <f t="shared" si="4"/>
        <v>-5.7222991615270878E-3</v>
      </c>
      <c r="D111">
        <f t="shared" si="5"/>
        <v>2.2129167018861934E-5</v>
      </c>
      <c r="F111">
        <f t="shared" si="6"/>
        <v>-2.2042706260665235E-2</v>
      </c>
      <c r="G111">
        <f t="shared" si="7"/>
        <v>5.3679019819406726E-6</v>
      </c>
    </row>
    <row r="112" spans="1:7" x14ac:dyDescent="0.25">
      <c r="A112" s="41">
        <v>43672</v>
      </c>
      <c r="B112">
        <v>74.809997999999993</v>
      </c>
      <c r="C112">
        <f t="shared" si="4"/>
        <v>-1.6028052263001174E-3</v>
      </c>
      <c r="D112">
        <f t="shared" si="5"/>
        <v>3.4184008888331152E-7</v>
      </c>
      <c r="F112">
        <f t="shared" si="6"/>
        <v>-1.3410570938269395E-2</v>
      </c>
      <c r="G112">
        <f t="shared" si="7"/>
        <v>3.988253415614392E-5</v>
      </c>
    </row>
    <row r="113" spans="1:7" x14ac:dyDescent="0.25">
      <c r="A113" s="41">
        <v>43675</v>
      </c>
      <c r="B113">
        <v>75.339995999999999</v>
      </c>
      <c r="C113">
        <f t="shared" si="4"/>
        <v>7.0596100213275916E-3</v>
      </c>
      <c r="D113">
        <f t="shared" si="5"/>
        <v>6.5249953364637721E-5</v>
      </c>
      <c r="F113">
        <f t="shared" si="6"/>
        <v>-1.6977456661907045E-2</v>
      </c>
      <c r="G113">
        <f t="shared" si="7"/>
        <v>7.5535721684392271E-6</v>
      </c>
    </row>
    <row r="114" spans="1:7" x14ac:dyDescent="0.25">
      <c r="A114" s="41">
        <v>43676</v>
      </c>
      <c r="B114">
        <v>75.349997999999999</v>
      </c>
      <c r="C114">
        <f t="shared" si="4"/>
        <v>1.3274935845699844E-4</v>
      </c>
      <c r="D114">
        <f t="shared" si="5"/>
        <v>1.3245332015577077E-6</v>
      </c>
      <c r="F114">
        <f t="shared" si="6"/>
        <v>-1.5930822491692621E-2</v>
      </c>
      <c r="G114">
        <f t="shared" si="7"/>
        <v>1.4402104306152278E-5</v>
      </c>
    </row>
    <row r="115" spans="1:7" x14ac:dyDescent="0.25">
      <c r="A115" s="41">
        <v>43677</v>
      </c>
      <c r="B115">
        <v>74.360000999999997</v>
      </c>
      <c r="C115">
        <f t="shared" si="4"/>
        <v>-1.3225722228370379E-2</v>
      </c>
      <c r="D115">
        <f t="shared" si="5"/>
        <v>1.4902520296255348E-4</v>
      </c>
      <c r="F115">
        <f t="shared" si="6"/>
        <v>-1.8124163246338861E-2</v>
      </c>
      <c r="G115">
        <f t="shared" si="7"/>
        <v>2.5653458090233483E-6</v>
      </c>
    </row>
    <row r="116" spans="1:7" x14ac:dyDescent="0.25">
      <c r="A116" s="41">
        <v>43678</v>
      </c>
      <c r="B116">
        <v>72.459998999999996</v>
      </c>
      <c r="C116">
        <f t="shared" si="4"/>
        <v>-2.5883504635120097E-2</v>
      </c>
      <c r="D116">
        <f t="shared" si="5"/>
        <v>6.1828664176754255E-4</v>
      </c>
      <c r="F116">
        <f t="shared" si="6"/>
        <v>-5.3471473870170518E-2</v>
      </c>
      <c r="G116">
        <f t="shared" si="7"/>
        <v>1.1387682817578543E-3</v>
      </c>
    </row>
    <row r="117" spans="1:7" x14ac:dyDescent="0.25">
      <c r="A117" s="41">
        <v>43679</v>
      </c>
      <c r="B117">
        <v>71.75</v>
      </c>
      <c r="C117">
        <f t="shared" si="4"/>
        <v>-9.8468170264829069E-3</v>
      </c>
      <c r="D117">
        <f t="shared" si="5"/>
        <v>7.79456386369192E-5</v>
      </c>
      <c r="F117">
        <f t="shared" si="6"/>
        <v>-5.9254511272111253E-2</v>
      </c>
      <c r="G117">
        <f t="shared" si="7"/>
        <v>1.5625164106482102E-3</v>
      </c>
    </row>
    <row r="118" spans="1:7" x14ac:dyDescent="0.25">
      <c r="A118" s="41">
        <v>43682</v>
      </c>
      <c r="B118">
        <v>70.279999000000004</v>
      </c>
      <c r="C118">
        <f t="shared" si="4"/>
        <v>-2.0700605549633131E-2</v>
      </c>
      <c r="D118">
        <f t="shared" si="5"/>
        <v>3.8739967438567271E-4</v>
      </c>
      <c r="F118">
        <f t="shared" si="6"/>
        <v>-8.4542058878989107E-2</v>
      </c>
      <c r="G118">
        <f t="shared" si="7"/>
        <v>4.2011431449161842E-3</v>
      </c>
    </row>
    <row r="119" spans="1:7" x14ac:dyDescent="0.25">
      <c r="A119" s="41">
        <v>43683</v>
      </c>
      <c r="B119">
        <v>70.959998999999996</v>
      </c>
      <c r="C119">
        <f t="shared" si="4"/>
        <v>9.6290748187802151E-3</v>
      </c>
      <c r="D119">
        <f t="shared" si="5"/>
        <v>1.1336306207689758E-4</v>
      </c>
      <c r="F119">
        <f t="shared" si="6"/>
        <v>-7.4258965345915418E-2</v>
      </c>
      <c r="G119">
        <f t="shared" si="7"/>
        <v>2.9738625299523878E-3</v>
      </c>
    </row>
    <row r="120" spans="1:7" x14ac:dyDescent="0.25">
      <c r="A120" s="41">
        <v>43684</v>
      </c>
      <c r="B120">
        <v>70.5</v>
      </c>
      <c r="C120">
        <f t="shared" si="4"/>
        <v>-6.5036140906544575E-3</v>
      </c>
      <c r="D120">
        <f t="shared" si="5"/>
        <v>3.0090488503868269E-5</v>
      </c>
      <c r="F120">
        <f t="shared" si="6"/>
        <v>-9.4794276278318934E-2</v>
      </c>
      <c r="G120">
        <f t="shared" si="7"/>
        <v>5.6352711851713417E-3</v>
      </c>
    </row>
    <row r="121" spans="1:7" x14ac:dyDescent="0.25">
      <c r="A121" s="41">
        <v>43685</v>
      </c>
      <c r="B121">
        <v>72.379997000000003</v>
      </c>
      <c r="C121">
        <f t="shared" si="4"/>
        <v>2.6317266869458785E-2</v>
      </c>
      <c r="D121">
        <f t="shared" si="5"/>
        <v>7.472241572437998E-4</v>
      </c>
      <c r="F121">
        <f t="shared" si="6"/>
        <v>-6.9250777815098391E-2</v>
      </c>
      <c r="G121">
        <f t="shared" si="7"/>
        <v>2.4527201648372938E-3</v>
      </c>
    </row>
    <row r="122" spans="1:7" x14ac:dyDescent="0.25">
      <c r="A122" s="41">
        <v>43686</v>
      </c>
      <c r="B122">
        <v>70.839995999999999</v>
      </c>
      <c r="C122">
        <f t="shared" si="4"/>
        <v>-2.1506220238324433E-2</v>
      </c>
      <c r="D122">
        <f t="shared" si="5"/>
        <v>4.1976166530482723E-4</v>
      </c>
      <c r="F122">
        <f t="shared" si="6"/>
        <v>-9.153015532337716E-2</v>
      </c>
      <c r="G122">
        <f t="shared" si="7"/>
        <v>5.1558607128718154E-3</v>
      </c>
    </row>
    <row r="123" spans="1:7" x14ac:dyDescent="0.25">
      <c r="A123" s="41">
        <v>43689</v>
      </c>
      <c r="B123">
        <v>69.629997000000003</v>
      </c>
      <c r="C123">
        <f t="shared" si="4"/>
        <v>-1.722829057978003E-2</v>
      </c>
      <c r="D123">
        <f t="shared" si="5"/>
        <v>2.6276916652679972E-4</v>
      </c>
      <c r="F123">
        <f t="shared" si="6"/>
        <v>-0.10164840362365589</v>
      </c>
      <c r="G123">
        <f t="shared" si="7"/>
        <v>6.7113075873454142E-3</v>
      </c>
    </row>
    <row r="124" spans="1:7" x14ac:dyDescent="0.25">
      <c r="A124" s="41">
        <v>43690</v>
      </c>
      <c r="B124">
        <v>70.489998</v>
      </c>
      <c r="C124">
        <f t="shared" si="4"/>
        <v>1.2275361543387613E-2</v>
      </c>
      <c r="D124">
        <f t="shared" si="5"/>
        <v>1.7671703181040569E-4</v>
      </c>
      <c r="F124">
        <f t="shared" si="6"/>
        <v>-7.4341035812177436E-2</v>
      </c>
      <c r="G124">
        <f t="shared" si="7"/>
        <v>2.9828203847203109E-3</v>
      </c>
    </row>
    <row r="125" spans="1:7" x14ac:dyDescent="0.25">
      <c r="A125" s="41">
        <v>43691</v>
      </c>
      <c r="B125">
        <v>67.650002000000001</v>
      </c>
      <c r="C125">
        <f t="shared" si="4"/>
        <v>-4.1123443232236323E-2</v>
      </c>
      <c r="D125">
        <f t="shared" si="5"/>
        <v>1.6084358043321671E-3</v>
      </c>
      <c r="F125">
        <f t="shared" si="6"/>
        <v>-0.10952037606524803</v>
      </c>
      <c r="G125">
        <f t="shared" si="7"/>
        <v>8.0630599749918156E-3</v>
      </c>
    </row>
    <row r="126" spans="1:7" x14ac:dyDescent="0.25">
      <c r="A126" s="41">
        <v>43692</v>
      </c>
      <c r="B126">
        <v>67.25</v>
      </c>
      <c r="C126">
        <f t="shared" si="4"/>
        <v>-5.9303656987801786E-3</v>
      </c>
      <c r="D126">
        <f t="shared" si="5"/>
        <v>2.4130017288466927E-5</v>
      </c>
      <c r="F126">
        <f t="shared" si="6"/>
        <v>-0.10693542947658463</v>
      </c>
      <c r="G126">
        <f t="shared" si="7"/>
        <v>7.6055137279959694E-3</v>
      </c>
    </row>
    <row r="127" spans="1:7" x14ac:dyDescent="0.25">
      <c r="A127" s="41">
        <v>43693</v>
      </c>
      <c r="B127">
        <v>68.300003000000004</v>
      </c>
      <c r="C127">
        <f t="shared" si="4"/>
        <v>1.5492792018660387E-2</v>
      </c>
      <c r="D127">
        <f t="shared" si="5"/>
        <v>2.7261068798995896E-4</v>
      </c>
      <c r="F127">
        <f t="shared" si="6"/>
        <v>-9.3444934142466157E-2</v>
      </c>
      <c r="G127">
        <f t="shared" si="7"/>
        <v>5.4345058820335938E-3</v>
      </c>
    </row>
    <row r="128" spans="1:7" x14ac:dyDescent="0.25">
      <c r="A128" s="41">
        <v>43696</v>
      </c>
      <c r="B128">
        <v>69.449996999999996</v>
      </c>
      <c r="C128">
        <f t="shared" si="4"/>
        <v>1.6697215503198821E-2</v>
      </c>
      <c r="D128">
        <f t="shared" si="5"/>
        <v>3.1383361874596849E-4</v>
      </c>
      <c r="F128">
        <f t="shared" si="6"/>
        <v>-7.7813985581103376E-2</v>
      </c>
      <c r="G128">
        <f t="shared" si="7"/>
        <v>3.3742334772042348E-3</v>
      </c>
    </row>
    <row r="129" spans="1:7" x14ac:dyDescent="0.25">
      <c r="A129" s="41">
        <v>43697</v>
      </c>
      <c r="B129">
        <v>69.029999000000004</v>
      </c>
      <c r="C129">
        <f t="shared" si="4"/>
        <v>-6.0658477748785355E-3</v>
      </c>
      <c r="D129">
        <f t="shared" si="5"/>
        <v>2.5479411297039125E-5</v>
      </c>
      <c r="F129">
        <f t="shared" si="6"/>
        <v>-8.7868179430084098E-2</v>
      </c>
      <c r="G129">
        <f t="shared" si="7"/>
        <v>4.643379385113805E-3</v>
      </c>
    </row>
    <row r="130" spans="1:7" x14ac:dyDescent="0.25">
      <c r="A130" s="41">
        <v>43698</v>
      </c>
      <c r="B130">
        <v>69.720000999999996</v>
      </c>
      <c r="C130">
        <f t="shared" si="4"/>
        <v>9.9460567659777014E-3</v>
      </c>
      <c r="D130">
        <f t="shared" si="5"/>
        <v>1.2021348579084887E-4</v>
      </c>
      <c r="F130">
        <f t="shared" si="6"/>
        <v>-7.778940854283993E-2</v>
      </c>
      <c r="G130">
        <f t="shared" si="7"/>
        <v>3.3713788117348403E-3</v>
      </c>
    </row>
    <row r="131" spans="1:7" x14ac:dyDescent="0.25">
      <c r="A131" s="41">
        <v>43699</v>
      </c>
      <c r="B131">
        <v>69.569999999999993</v>
      </c>
      <c r="C131">
        <f t="shared" si="4"/>
        <v>-2.1537950593567595E-3</v>
      </c>
      <c r="D131">
        <f t="shared" si="5"/>
        <v>1.2897253541711561E-6</v>
      </c>
      <c r="F131">
        <f t="shared" si="6"/>
        <v>-7.4220904440669574E-2</v>
      </c>
      <c r="G131">
        <f t="shared" si="7"/>
        <v>2.9697128178144089E-3</v>
      </c>
    </row>
    <row r="132" spans="1:7" x14ac:dyDescent="0.25">
      <c r="A132" s="41">
        <v>43700</v>
      </c>
      <c r="B132">
        <v>67.489998</v>
      </c>
      <c r="C132">
        <f t="shared" ref="C132:C195" si="8">LN(B132/B131)</f>
        <v>-3.0354030814255029E-2</v>
      </c>
      <c r="D132">
        <f t="shared" ref="D132:D195" si="9">(C132-$C$253)^2</f>
        <v>8.6059482413565784E-4</v>
      </c>
      <c r="F132">
        <f t="shared" si="6"/>
        <v>-0.10297213002862443</v>
      </c>
      <c r="G132">
        <f t="shared" si="7"/>
        <v>6.9299459788931565E-3</v>
      </c>
    </row>
    <row r="133" spans="1:7" x14ac:dyDescent="0.25">
      <c r="A133" s="41">
        <v>43703</v>
      </c>
      <c r="B133">
        <v>67.849997999999999</v>
      </c>
      <c r="C133">
        <f t="shared" si="8"/>
        <v>5.3199476827957334E-3</v>
      </c>
      <c r="D133">
        <f t="shared" si="9"/>
        <v>4.0171283255083463E-5</v>
      </c>
      <c r="F133">
        <f t="shared" si="6"/>
        <v>-0.10471179236715626</v>
      </c>
      <c r="G133">
        <f t="shared" si="7"/>
        <v>7.2226132996783326E-3</v>
      </c>
    </row>
    <row r="134" spans="1:7" x14ac:dyDescent="0.25">
      <c r="A134" s="41">
        <v>43704</v>
      </c>
      <c r="B134">
        <v>67.190002000000007</v>
      </c>
      <c r="C134">
        <f t="shared" si="8"/>
        <v>-9.7749001056981651E-3</v>
      </c>
      <c r="D134">
        <f t="shared" si="9"/>
        <v>7.6680947328257009E-5</v>
      </c>
      <c r="F134">
        <f t="shared" si="6"/>
        <v>-0.11461944183131124</v>
      </c>
      <c r="G134">
        <f t="shared" si="7"/>
        <v>9.0047970083323766E-3</v>
      </c>
    </row>
    <row r="135" spans="1:7" x14ac:dyDescent="0.25">
      <c r="A135" s="41">
        <v>43705</v>
      </c>
      <c r="B135">
        <v>67.680000000000007</v>
      </c>
      <c r="C135">
        <f t="shared" si="8"/>
        <v>7.2662585995753081E-3</v>
      </c>
      <c r="D135">
        <f t="shared" si="9"/>
        <v>6.8631165759554344E-5</v>
      </c>
      <c r="F135">
        <f t="shared" si="6"/>
        <v>-9.4127461003365595E-2</v>
      </c>
      <c r="G135">
        <f t="shared" si="7"/>
        <v>5.5356022584129279E-3</v>
      </c>
    </row>
    <row r="136" spans="1:7" x14ac:dyDescent="0.25">
      <c r="A136" s="41">
        <v>43706</v>
      </c>
      <c r="B136">
        <v>68.430000000000007</v>
      </c>
      <c r="C136">
        <f t="shared" si="8"/>
        <v>1.1020609666438579E-2</v>
      </c>
      <c r="D136">
        <f t="shared" si="9"/>
        <v>1.4493135635488443E-4</v>
      </c>
      <c r="F136">
        <f t="shared" si="6"/>
        <v>-5.7223346701806961E-2</v>
      </c>
      <c r="G136">
        <f t="shared" si="7"/>
        <v>1.4060635382834054E-3</v>
      </c>
    </row>
    <row r="137" spans="1:7" x14ac:dyDescent="0.25">
      <c r="A137" s="41">
        <v>43707</v>
      </c>
      <c r="B137">
        <v>68.480002999999996</v>
      </c>
      <c r="C137">
        <f t="shared" si="8"/>
        <v>7.304506774904252E-4</v>
      </c>
      <c r="D137">
        <f t="shared" si="9"/>
        <v>3.0575494330076716E-6</v>
      </c>
      <c r="F137">
        <f t="shared" si="6"/>
        <v>-4.664607899783367E-2</v>
      </c>
      <c r="G137">
        <f t="shared" si="7"/>
        <v>7.2469964779026119E-4</v>
      </c>
    </row>
    <row r="138" spans="1:7" x14ac:dyDescent="0.25">
      <c r="A138" s="41">
        <v>43711</v>
      </c>
      <c r="B138">
        <v>68.559997999999993</v>
      </c>
      <c r="C138">
        <f t="shared" si="8"/>
        <v>1.1674694760984675E-3</v>
      </c>
      <c r="D138">
        <f t="shared" si="9"/>
        <v>4.7768638779732884E-6</v>
      </c>
      <c r="F138">
        <f t="shared" si="6"/>
        <v>-2.4778003972102117E-2</v>
      </c>
      <c r="G138">
        <f t="shared" si="7"/>
        <v>2.5524432133098637E-5</v>
      </c>
    </row>
    <row r="139" spans="1:7" x14ac:dyDescent="0.25">
      <c r="A139" s="41">
        <v>43712</v>
      </c>
      <c r="B139">
        <v>69.290001000000004</v>
      </c>
      <c r="C139">
        <f t="shared" si="8"/>
        <v>1.0591364953391635E-2</v>
      </c>
      <c r="D139">
        <f t="shared" si="9"/>
        <v>1.3478047297759143E-4</v>
      </c>
      <c r="F139">
        <f t="shared" si="6"/>
        <v>-2.3815713837490562E-2</v>
      </c>
      <c r="G139">
        <f t="shared" si="7"/>
        <v>1.6727125752004686E-5</v>
      </c>
    </row>
    <row r="140" spans="1:7" x14ac:dyDescent="0.25">
      <c r="A140" s="41">
        <v>43713</v>
      </c>
      <c r="B140">
        <v>70.269997000000004</v>
      </c>
      <c r="C140">
        <f t="shared" si="8"/>
        <v>1.4044312440246697E-2</v>
      </c>
      <c r="D140">
        <f t="shared" si="9"/>
        <v>2.2687730188462345E-4</v>
      </c>
      <c r="F140">
        <f t="shared" si="6"/>
        <v>-3.2677873065893245E-3</v>
      </c>
      <c r="G140">
        <f t="shared" si="7"/>
        <v>2.7086726608613028E-4</v>
      </c>
    </row>
    <row r="141" spans="1:7" x14ac:dyDescent="0.25">
      <c r="A141" s="41">
        <v>43714</v>
      </c>
      <c r="B141">
        <v>70.930000000000007</v>
      </c>
      <c r="C141">
        <f t="shared" si="8"/>
        <v>9.3485527023618332E-3</v>
      </c>
      <c r="D141">
        <f t="shared" si="9"/>
        <v>1.0746819946127433E-4</v>
      </c>
      <c r="F141">
        <f t="shared" si="6"/>
        <v>-2.0236501473686261E-2</v>
      </c>
      <c r="G141">
        <f t="shared" si="7"/>
        <v>2.6078235084109216E-7</v>
      </c>
    </row>
    <row r="142" spans="1:7" x14ac:dyDescent="0.25">
      <c r="A142" s="41">
        <v>43717</v>
      </c>
      <c r="B142">
        <v>71.489998</v>
      </c>
      <c r="C142">
        <f t="shared" si="8"/>
        <v>7.8640765888237825E-3</v>
      </c>
      <c r="D142">
        <f t="shared" si="9"/>
        <v>7.8893670321809119E-5</v>
      </c>
      <c r="F142">
        <f t="shared" si="6"/>
        <v>9.1337953534620913E-3</v>
      </c>
      <c r="G142">
        <f t="shared" si="7"/>
        <v>8.3287814526257801E-4</v>
      </c>
    </row>
    <row r="143" spans="1:7" x14ac:dyDescent="0.25">
      <c r="A143" s="41">
        <v>43718</v>
      </c>
      <c r="B143">
        <v>72.069999999999993</v>
      </c>
      <c r="C143">
        <f t="shared" si="8"/>
        <v>8.0803171335302286E-3</v>
      </c>
      <c r="D143">
        <f t="shared" si="9"/>
        <v>8.2781818537752748E-5</v>
      </c>
      <c r="F143">
        <f t="shared" si="6"/>
        <v>3.444240306677223E-2</v>
      </c>
      <c r="G143">
        <f t="shared" si="7"/>
        <v>2.9341977921337648E-3</v>
      </c>
    </row>
    <row r="144" spans="1:7" x14ac:dyDescent="0.25">
      <c r="A144" s="41">
        <v>43719</v>
      </c>
      <c r="B144">
        <v>71.930000000000007</v>
      </c>
      <c r="C144">
        <f t="shared" si="8"/>
        <v>-1.9444450570846447E-3</v>
      </c>
      <c r="D144">
        <f t="shared" si="9"/>
        <v>8.5805161365680005E-7</v>
      </c>
      <c r="F144">
        <f t="shared" si="6"/>
        <v>2.0222596466300053E-2</v>
      </c>
      <c r="G144">
        <f t="shared" si="7"/>
        <v>1.595877012065825E-3</v>
      </c>
    </row>
    <row r="145" spans="1:7" x14ac:dyDescent="0.25">
      <c r="A145" s="41">
        <v>43720</v>
      </c>
      <c r="B145">
        <v>71.980002999999996</v>
      </c>
      <c r="C145">
        <f t="shared" si="8"/>
        <v>6.9492044986282995E-4</v>
      </c>
      <c r="D145">
        <f t="shared" si="9"/>
        <v>2.934556585336999E-6</v>
      </c>
      <c r="F145">
        <f t="shared" si="6"/>
        <v>6.2040960148399008E-2</v>
      </c>
      <c r="G145">
        <f t="shared" si="7"/>
        <v>6.6858084520340982E-3</v>
      </c>
    </row>
    <row r="146" spans="1:7" x14ac:dyDescent="0.25">
      <c r="A146" s="41">
        <v>43721</v>
      </c>
      <c r="B146">
        <v>72.639999000000003</v>
      </c>
      <c r="C146">
        <f t="shared" si="8"/>
        <v>9.1273761973903762E-3</v>
      </c>
      <c r="D146">
        <f t="shared" si="9"/>
        <v>1.0293138330779292E-4</v>
      </c>
      <c r="F146">
        <f t="shared" si="6"/>
        <v>7.709870204456952E-2</v>
      </c>
      <c r="G146">
        <f t="shared" si="7"/>
        <v>9.3749905750646206E-3</v>
      </c>
    </row>
    <row r="147" spans="1:7" x14ac:dyDescent="0.25">
      <c r="A147" s="41">
        <v>43724</v>
      </c>
      <c r="B147">
        <v>73.730002999999996</v>
      </c>
      <c r="C147">
        <f t="shared" si="8"/>
        <v>1.4894092164040787E-2</v>
      </c>
      <c r="D147">
        <f t="shared" si="9"/>
        <v>2.5319895112939307E-4</v>
      </c>
      <c r="F147">
        <f t="shared" si="6"/>
        <v>7.6500002189950053E-2</v>
      </c>
      <c r="G147">
        <f t="shared" si="7"/>
        <v>9.2594113465422883E-3</v>
      </c>
    </row>
    <row r="148" spans="1:7" x14ac:dyDescent="0.25">
      <c r="A148" s="41">
        <v>43725</v>
      </c>
      <c r="B148">
        <v>73.169998000000007</v>
      </c>
      <c r="C148">
        <f t="shared" si="8"/>
        <v>-7.6243391282271242E-3</v>
      </c>
      <c r="D148">
        <f t="shared" si="9"/>
        <v>4.364194219659071E-5</v>
      </c>
      <c r="F148">
        <f t="shared" si="6"/>
        <v>5.217844755852407E-2</v>
      </c>
      <c r="G148">
        <f t="shared" si="7"/>
        <v>5.1702255540746617E-3</v>
      </c>
    </row>
    <row r="149" spans="1:7" x14ac:dyDescent="0.25">
      <c r="A149" s="41">
        <v>43726</v>
      </c>
      <c r="B149">
        <v>72.819999999999993</v>
      </c>
      <c r="C149">
        <f t="shared" si="8"/>
        <v>-4.7948308150443913E-3</v>
      </c>
      <c r="D149">
        <f t="shared" si="9"/>
        <v>1.4263436546224434E-5</v>
      </c>
      <c r="F149">
        <f t="shared" si="6"/>
        <v>5.3449464518358386E-2</v>
      </c>
      <c r="G149">
        <f t="shared" si="7"/>
        <v>5.3546241581845988E-3</v>
      </c>
    </row>
    <row r="150" spans="1:7" x14ac:dyDescent="0.25">
      <c r="A150" s="41">
        <v>43727</v>
      </c>
      <c r="B150">
        <v>72.330001999999993</v>
      </c>
      <c r="C150">
        <f t="shared" si="8"/>
        <v>-6.7516342350546193E-3</v>
      </c>
      <c r="D150">
        <f t="shared" si="9"/>
        <v>3.2873021474113281E-5</v>
      </c>
      <c r="F150">
        <f t="shared" si="6"/>
        <v>3.6751773517326079E-2</v>
      </c>
      <c r="G150">
        <f t="shared" si="7"/>
        <v>3.1897200311990525E-3</v>
      </c>
    </row>
    <row r="151" spans="1:7" x14ac:dyDescent="0.25">
      <c r="A151" s="41">
        <v>43728</v>
      </c>
      <c r="B151">
        <v>72.080001999999993</v>
      </c>
      <c r="C151">
        <f t="shared" si="8"/>
        <v>-3.462367465202862E-3</v>
      </c>
      <c r="D151">
        <f t="shared" si="9"/>
        <v>5.9742757525947017E-6</v>
      </c>
      <c r="F151">
        <f t="shared" ref="F151:F214" si="10">LN(B151/B131)</f>
        <v>3.5443201111480048E-2</v>
      </c>
      <c r="G151">
        <f t="shared" ref="G151:G214" si="11">(F151-$F$253)^2</f>
        <v>3.0436223182226485E-3</v>
      </c>
    </row>
    <row r="152" spans="1:7" x14ac:dyDescent="0.25">
      <c r="A152" s="41">
        <v>43731</v>
      </c>
      <c r="B152">
        <v>72.129997000000003</v>
      </c>
      <c r="C152">
        <f t="shared" si="8"/>
        <v>6.933638769799096E-4</v>
      </c>
      <c r="D152">
        <f t="shared" si="9"/>
        <v>2.9292260191064906E-6</v>
      </c>
      <c r="F152">
        <f t="shared" si="10"/>
        <v>6.6490595802714811E-2</v>
      </c>
      <c r="G152">
        <f t="shared" si="11"/>
        <v>7.4332725852246373E-3</v>
      </c>
    </row>
    <row r="153" spans="1:7" x14ac:dyDescent="0.25">
      <c r="A153" s="41">
        <v>43732</v>
      </c>
      <c r="B153">
        <v>71.139999000000003</v>
      </c>
      <c r="C153">
        <f t="shared" si="8"/>
        <v>-1.3820252460489964E-2</v>
      </c>
      <c r="D153">
        <f t="shared" si="9"/>
        <v>1.6389422932557531E-4</v>
      </c>
      <c r="F153">
        <f t="shared" si="10"/>
        <v>4.7350395659428994E-2</v>
      </c>
      <c r="G153">
        <f t="shared" si="11"/>
        <v>4.499220443182776E-3</v>
      </c>
    </row>
    <row r="154" spans="1:7" x14ac:dyDescent="0.25">
      <c r="A154" s="41">
        <v>43733</v>
      </c>
      <c r="B154">
        <v>71.349997999999999</v>
      </c>
      <c r="C154">
        <f t="shared" si="8"/>
        <v>2.9475634284913672E-3</v>
      </c>
      <c r="D154">
        <f t="shared" si="9"/>
        <v>1.5726758495312709E-5</v>
      </c>
      <c r="F154">
        <f t="shared" si="10"/>
        <v>6.0072859193618523E-2</v>
      </c>
      <c r="G154">
        <f t="shared" si="11"/>
        <v>6.3678312663073156E-3</v>
      </c>
    </row>
    <row r="155" spans="1:7" x14ac:dyDescent="0.25">
      <c r="A155" s="41">
        <v>43734</v>
      </c>
      <c r="B155">
        <v>70.970000999999996</v>
      </c>
      <c r="C155">
        <f t="shared" si="8"/>
        <v>-5.3400492646589887E-3</v>
      </c>
      <c r="D155">
        <f t="shared" si="9"/>
        <v>1.8678948938256362E-5</v>
      </c>
      <c r="F155">
        <f t="shared" si="10"/>
        <v>4.7466551329384266E-2</v>
      </c>
      <c r="G155">
        <f t="shared" si="11"/>
        <v>4.5148165038646207E-3</v>
      </c>
    </row>
    <row r="156" spans="1:7" x14ac:dyDescent="0.25">
      <c r="A156" s="41">
        <v>43735</v>
      </c>
      <c r="B156">
        <v>71.480002999999996</v>
      </c>
      <c r="C156">
        <f t="shared" si="8"/>
        <v>7.1604656336560144E-3</v>
      </c>
      <c r="D156">
        <f t="shared" si="9"/>
        <v>6.688949691924382E-5</v>
      </c>
      <c r="F156">
        <f t="shared" si="10"/>
        <v>4.3606407296601646E-2</v>
      </c>
      <c r="G156">
        <f t="shared" si="11"/>
        <v>4.0109726534431995E-3</v>
      </c>
    </row>
    <row r="157" spans="1:7" x14ac:dyDescent="0.25">
      <c r="A157" s="41">
        <v>43738</v>
      </c>
      <c r="B157">
        <v>70.610000999999997</v>
      </c>
      <c r="C157">
        <f t="shared" si="8"/>
        <v>-1.2245940570452783E-2</v>
      </c>
      <c r="D157">
        <f t="shared" si="9"/>
        <v>1.260636335858026E-4</v>
      </c>
      <c r="F157">
        <f t="shared" si="10"/>
        <v>3.0630016048658528E-2</v>
      </c>
      <c r="G157">
        <f t="shared" si="11"/>
        <v>2.5357115274135655E-3</v>
      </c>
    </row>
    <row r="158" spans="1:7" x14ac:dyDescent="0.25">
      <c r="A158" s="41">
        <v>43739</v>
      </c>
      <c r="B158">
        <v>68.949996999999996</v>
      </c>
      <c r="C158">
        <f t="shared" si="8"/>
        <v>-2.3790230961035174E-2</v>
      </c>
      <c r="D158">
        <f t="shared" si="9"/>
        <v>5.1856838621577698E-4</v>
      </c>
      <c r="F158">
        <f t="shared" si="10"/>
        <v>5.6723156115249824E-3</v>
      </c>
      <c r="G158">
        <f t="shared" si="11"/>
        <v>6.4506594986801899E-4</v>
      </c>
    </row>
    <row r="159" spans="1:7" x14ac:dyDescent="0.25">
      <c r="A159" s="41">
        <v>43740</v>
      </c>
      <c r="B159">
        <v>67.150002000000001</v>
      </c>
      <c r="C159">
        <f t="shared" si="8"/>
        <v>-2.6452607976208409E-2</v>
      </c>
      <c r="D159">
        <f t="shared" si="9"/>
        <v>6.4691245104751783E-4</v>
      </c>
      <c r="F159">
        <f t="shared" si="10"/>
        <v>-3.1371657318075195E-2</v>
      </c>
      <c r="G159">
        <f t="shared" si="11"/>
        <v>1.3562522543456723E-4</v>
      </c>
    </row>
    <row r="160" spans="1:7" x14ac:dyDescent="0.25">
      <c r="A160" s="41">
        <v>43741</v>
      </c>
      <c r="B160">
        <v>67.980002999999996</v>
      </c>
      <c r="C160">
        <f t="shared" si="8"/>
        <v>1.2284635645283971E-2</v>
      </c>
      <c r="D160">
        <f t="shared" si="9"/>
        <v>1.7696368828944286E-4</v>
      </c>
      <c r="F160">
        <f t="shared" si="10"/>
        <v>-3.3131334113038056E-2</v>
      </c>
      <c r="G160">
        <f t="shared" si="11"/>
        <v>1.7970746168834948E-4</v>
      </c>
    </row>
    <row r="161" spans="1:7" x14ac:dyDescent="0.25">
      <c r="A161" s="41">
        <v>43742</v>
      </c>
      <c r="B161">
        <v>68.970000999999996</v>
      </c>
      <c r="C161">
        <f t="shared" si="8"/>
        <v>1.4458053543661597E-2</v>
      </c>
      <c r="D161">
        <f t="shared" si="9"/>
        <v>2.3951239025640254E-4</v>
      </c>
      <c r="F161">
        <f t="shared" si="10"/>
        <v>-2.802183327173817E-2</v>
      </c>
      <c r="G161">
        <f t="shared" si="11"/>
        <v>6.8823621496788944E-5</v>
      </c>
    </row>
    <row r="162" spans="1:7" x14ac:dyDescent="0.25">
      <c r="A162" s="41">
        <v>43745</v>
      </c>
      <c r="B162">
        <v>68.019997000000004</v>
      </c>
      <c r="C162">
        <f t="shared" si="8"/>
        <v>-1.3869906467883837E-2</v>
      </c>
      <c r="D162">
        <f t="shared" si="9"/>
        <v>1.6516804778535216E-4</v>
      </c>
      <c r="F162">
        <f t="shared" si="10"/>
        <v>-4.9755816328445952E-2</v>
      </c>
      <c r="G162">
        <f t="shared" si="11"/>
        <v>9.0179990228351386E-4</v>
      </c>
    </row>
    <row r="163" spans="1:7" x14ac:dyDescent="0.25">
      <c r="A163" s="41">
        <v>43746</v>
      </c>
      <c r="B163">
        <v>66.699996999999996</v>
      </c>
      <c r="C163">
        <f t="shared" si="8"/>
        <v>-1.9596827530307691E-2</v>
      </c>
      <c r="D163">
        <f t="shared" si="9"/>
        <v>3.4516784204491704E-4</v>
      </c>
      <c r="F163">
        <f t="shared" si="10"/>
        <v>-7.7432960992283875E-2</v>
      </c>
      <c r="G163">
        <f t="shared" si="11"/>
        <v>3.3301126279911388E-3</v>
      </c>
    </row>
    <row r="164" spans="1:7" x14ac:dyDescent="0.25">
      <c r="A164" s="41">
        <v>43747</v>
      </c>
      <c r="B164">
        <v>67.440002000000007</v>
      </c>
      <c r="C164">
        <f t="shared" si="8"/>
        <v>1.1033435405524561E-2</v>
      </c>
      <c r="D164">
        <f t="shared" si="9"/>
        <v>1.4524033243261021E-4</v>
      </c>
      <c r="F164">
        <f t="shared" si="10"/>
        <v>-6.445508052967476E-2</v>
      </c>
      <c r="G164">
        <f t="shared" si="11"/>
        <v>2.0007055898984688E-3</v>
      </c>
    </row>
    <row r="165" spans="1:7" x14ac:dyDescent="0.25">
      <c r="A165" s="41">
        <v>43748</v>
      </c>
      <c r="B165">
        <v>68.25</v>
      </c>
      <c r="C165">
        <f t="shared" si="8"/>
        <v>1.1939090715478906E-2</v>
      </c>
      <c r="D165">
        <f t="shared" si="9"/>
        <v>1.6788968017216689E-4</v>
      </c>
      <c r="F165">
        <f t="shared" si="10"/>
        <v>-5.3210910264058567E-2</v>
      </c>
      <c r="G165">
        <f t="shared" si="11"/>
        <v>1.121250403368269E-3</v>
      </c>
    </row>
    <row r="166" spans="1:7" x14ac:dyDescent="0.25">
      <c r="A166" s="41">
        <v>43749</v>
      </c>
      <c r="B166">
        <v>68.980002999999996</v>
      </c>
      <c r="C166">
        <f t="shared" si="8"/>
        <v>1.0639216934491585E-2</v>
      </c>
      <c r="D166">
        <f t="shared" si="9"/>
        <v>1.3589383786765299E-4</v>
      </c>
      <c r="F166">
        <f t="shared" si="10"/>
        <v>-5.1699069526957221E-2</v>
      </c>
      <c r="G166">
        <f t="shared" si="11"/>
        <v>1.0222878578169778E-3</v>
      </c>
    </row>
    <row r="167" spans="1:7" x14ac:dyDescent="0.25">
      <c r="A167" s="41">
        <v>43752</v>
      </c>
      <c r="B167">
        <v>69.180000000000007</v>
      </c>
      <c r="C167">
        <f t="shared" si="8"/>
        <v>2.8951525094618956E-3</v>
      </c>
      <c r="D167">
        <f t="shared" si="9"/>
        <v>1.5313813674374762E-5</v>
      </c>
      <c r="F167">
        <f t="shared" si="10"/>
        <v>-6.3698009181536036E-2</v>
      </c>
      <c r="G167">
        <f t="shared" si="11"/>
        <v>1.933552283377426E-3</v>
      </c>
    </row>
    <row r="168" spans="1:7" x14ac:dyDescent="0.25">
      <c r="A168" s="41">
        <v>43753</v>
      </c>
      <c r="B168">
        <v>69.419998000000007</v>
      </c>
      <c r="C168">
        <f t="shared" si="8"/>
        <v>3.4631781144758996E-3</v>
      </c>
      <c r="D168">
        <f t="shared" si="9"/>
        <v>2.0082160980488985E-5</v>
      </c>
      <c r="F168">
        <f t="shared" si="10"/>
        <v>-5.2610491938832951E-2</v>
      </c>
      <c r="G168">
        <f t="shared" si="11"/>
        <v>1.0814007974401492E-3</v>
      </c>
    </row>
    <row r="169" spans="1:7" x14ac:dyDescent="0.25">
      <c r="A169" s="41">
        <v>43754</v>
      </c>
      <c r="B169">
        <v>68.230002999999996</v>
      </c>
      <c r="C169">
        <f t="shared" si="8"/>
        <v>-1.7290586827238885E-2</v>
      </c>
      <c r="D169">
        <f t="shared" si="9"/>
        <v>2.6479271116281242E-4</v>
      </c>
      <c r="F169">
        <f t="shared" si="10"/>
        <v>-6.5106247951027374E-2</v>
      </c>
      <c r="G169">
        <f t="shared" si="11"/>
        <v>2.0593820665325401E-3</v>
      </c>
    </row>
    <row r="170" spans="1:7" x14ac:dyDescent="0.25">
      <c r="A170" s="41">
        <v>43755</v>
      </c>
      <c r="B170">
        <v>68.139999000000003</v>
      </c>
      <c r="C170">
        <f t="shared" si="8"/>
        <v>-1.3199972391071619E-3</v>
      </c>
      <c r="D170">
        <f t="shared" si="9"/>
        <v>9.1121232365975256E-8</v>
      </c>
      <c r="F170">
        <f t="shared" si="10"/>
        <v>-5.9674610955080046E-2</v>
      </c>
      <c r="G170">
        <f t="shared" si="11"/>
        <v>1.5959048648624566E-3</v>
      </c>
    </row>
    <row r="171" spans="1:7" x14ac:dyDescent="0.25">
      <c r="A171" s="41">
        <v>43756</v>
      </c>
      <c r="B171">
        <v>67.610000999999997</v>
      </c>
      <c r="C171">
        <f t="shared" si="8"/>
        <v>-7.8084816638549145E-3</v>
      </c>
      <c r="D171">
        <f t="shared" si="9"/>
        <v>4.610881728491003E-5</v>
      </c>
      <c r="F171">
        <f t="shared" si="10"/>
        <v>-6.4020725153732E-2</v>
      </c>
      <c r="G171">
        <f t="shared" si="11"/>
        <v>1.962037476186567E-3</v>
      </c>
    </row>
    <row r="172" spans="1:7" x14ac:dyDescent="0.25">
      <c r="A172" s="41">
        <v>43759</v>
      </c>
      <c r="B172">
        <v>68.739998</v>
      </c>
      <c r="C172">
        <f t="shared" si="8"/>
        <v>1.6575326433248459E-2</v>
      </c>
      <c r="D172">
        <f t="shared" si="9"/>
        <v>3.0952986066796502E-4</v>
      </c>
      <c r="F172">
        <f t="shared" si="10"/>
        <v>-4.8138762597463358E-2</v>
      </c>
      <c r="G172">
        <f t="shared" si="11"/>
        <v>8.0729457169457944E-4</v>
      </c>
    </row>
    <row r="173" spans="1:7" x14ac:dyDescent="0.25">
      <c r="A173" s="41">
        <v>43760</v>
      </c>
      <c r="B173">
        <v>69.089995999999999</v>
      </c>
      <c r="C173">
        <f t="shared" si="8"/>
        <v>5.0787022786569552E-3</v>
      </c>
      <c r="D173">
        <f t="shared" si="9"/>
        <v>3.7171416299981989E-5</v>
      </c>
      <c r="F173">
        <f t="shared" si="10"/>
        <v>-2.9239807858316497E-2</v>
      </c>
      <c r="G173">
        <f t="shared" si="11"/>
        <v>9.05157187378565E-5</v>
      </c>
    </row>
    <row r="174" spans="1:7" x14ac:dyDescent="0.25">
      <c r="A174" s="41">
        <v>43761</v>
      </c>
      <c r="B174">
        <v>69.75</v>
      </c>
      <c r="C174">
        <f t="shared" si="8"/>
        <v>9.5074760962718802E-3</v>
      </c>
      <c r="D174">
        <f t="shared" si="9"/>
        <v>1.1078847427130689E-4</v>
      </c>
      <c r="F174">
        <f t="shared" si="10"/>
        <v>-2.2679895190536134E-2</v>
      </c>
      <c r="G174">
        <f t="shared" si="11"/>
        <v>8.7264837774037257E-6</v>
      </c>
    </row>
    <row r="175" spans="1:7" x14ac:dyDescent="0.25">
      <c r="A175" s="41">
        <v>43762</v>
      </c>
      <c r="B175">
        <v>69.089995999999999</v>
      </c>
      <c r="C175">
        <f t="shared" si="8"/>
        <v>-9.5074760962717605E-3</v>
      </c>
      <c r="D175">
        <f t="shared" si="9"/>
        <v>7.2068924087792291E-5</v>
      </c>
      <c r="F175">
        <f t="shared" si="10"/>
        <v>-2.6847322022148901E-2</v>
      </c>
      <c r="G175">
        <f t="shared" si="11"/>
        <v>5.0715606740804318E-5</v>
      </c>
    </row>
    <row r="176" spans="1:7" x14ac:dyDescent="0.25">
      <c r="A176" s="41">
        <v>43763</v>
      </c>
      <c r="B176">
        <v>69.25</v>
      </c>
      <c r="C176">
        <f t="shared" si="8"/>
        <v>2.3132004622447356E-3</v>
      </c>
      <c r="D176">
        <f t="shared" si="9"/>
        <v>1.1097791316243938E-5</v>
      </c>
      <c r="F176">
        <f t="shared" si="10"/>
        <v>-3.1694587193560178E-2</v>
      </c>
      <c r="G176">
        <f t="shared" si="11"/>
        <v>1.4325107837142309E-4</v>
      </c>
    </row>
    <row r="177" spans="1:7" x14ac:dyDescent="0.25">
      <c r="A177" s="41">
        <v>43766</v>
      </c>
      <c r="B177">
        <v>68.639999000000003</v>
      </c>
      <c r="C177">
        <f t="shared" si="8"/>
        <v>-8.8477044565056541E-3</v>
      </c>
      <c r="D177">
        <f t="shared" si="9"/>
        <v>6.1302168793095078E-5</v>
      </c>
      <c r="F177">
        <f t="shared" si="10"/>
        <v>-2.8296351079613088E-2</v>
      </c>
      <c r="G177">
        <f t="shared" si="11"/>
        <v>7.3453781173780884E-5</v>
      </c>
    </row>
    <row r="178" spans="1:7" x14ac:dyDescent="0.25">
      <c r="A178" s="41">
        <v>43767</v>
      </c>
      <c r="B178">
        <v>68.440002000000007</v>
      </c>
      <c r="C178">
        <f t="shared" si="8"/>
        <v>-2.9179623642730185E-3</v>
      </c>
      <c r="D178">
        <f t="shared" si="9"/>
        <v>3.6093466634749711E-6</v>
      </c>
      <c r="F178">
        <f t="shared" si="10"/>
        <v>-7.4240824828509609E-3</v>
      </c>
      <c r="G178">
        <f t="shared" si="11"/>
        <v>1.5133306432095584E-4</v>
      </c>
    </row>
    <row r="179" spans="1:7" x14ac:dyDescent="0.25">
      <c r="A179" s="41">
        <v>43768</v>
      </c>
      <c r="B179">
        <v>67.720000999999996</v>
      </c>
      <c r="C179">
        <f t="shared" si="8"/>
        <v>-1.0575906215048463E-2</v>
      </c>
      <c r="D179">
        <f t="shared" si="9"/>
        <v>9.1351003928148564E-5</v>
      </c>
      <c r="F179">
        <f t="shared" si="10"/>
        <v>8.4526192783090509E-3</v>
      </c>
      <c r="G179">
        <f t="shared" si="11"/>
        <v>7.9402516944469825E-4</v>
      </c>
    </row>
    <row r="180" spans="1:7" x14ac:dyDescent="0.25">
      <c r="A180" s="41">
        <v>43769</v>
      </c>
      <c r="B180">
        <v>67.569999999999993</v>
      </c>
      <c r="C180">
        <f t="shared" si="8"/>
        <v>-2.2174744675376797E-3</v>
      </c>
      <c r="D180">
        <f t="shared" si="9"/>
        <v>1.4384168309516355E-6</v>
      </c>
      <c r="F180">
        <f t="shared" si="10"/>
        <v>-6.0494908345123978E-3</v>
      </c>
      <c r="G180">
        <f t="shared" si="11"/>
        <v>1.8704233339855023E-4</v>
      </c>
    </row>
    <row r="181" spans="1:7" x14ac:dyDescent="0.25">
      <c r="A181" s="41">
        <v>43770</v>
      </c>
      <c r="B181">
        <v>69.599997999999999</v>
      </c>
      <c r="C181">
        <f t="shared" si="8"/>
        <v>2.9600441040658322E-2</v>
      </c>
      <c r="D181">
        <f t="shared" si="9"/>
        <v>9.3749715605796302E-4</v>
      </c>
      <c r="F181">
        <f t="shared" si="10"/>
        <v>9.0928966624841019E-3</v>
      </c>
      <c r="G181">
        <f t="shared" si="11"/>
        <v>8.3051917592683749E-4</v>
      </c>
    </row>
    <row r="182" spans="1:7" x14ac:dyDescent="0.25">
      <c r="A182" s="41">
        <v>43773</v>
      </c>
      <c r="B182">
        <v>71.669998000000007</v>
      </c>
      <c r="C182">
        <f t="shared" si="8"/>
        <v>2.9307683495407501E-2</v>
      </c>
      <c r="D182">
        <f t="shared" si="9"/>
        <v>9.1965522512505642E-4</v>
      </c>
      <c r="F182">
        <f t="shared" si="10"/>
        <v>5.2270486625775436E-2</v>
      </c>
      <c r="G182">
        <f t="shared" si="11"/>
        <v>5.183470031081573E-3</v>
      </c>
    </row>
    <row r="183" spans="1:7" x14ac:dyDescent="0.25">
      <c r="A183" s="41">
        <v>43774</v>
      </c>
      <c r="B183">
        <v>73.089995999999999</v>
      </c>
      <c r="C183">
        <f t="shared" si="8"/>
        <v>1.9619281665101213E-2</v>
      </c>
      <c r="D183">
        <f t="shared" si="9"/>
        <v>4.2590293782876606E-4</v>
      </c>
      <c r="F183">
        <f t="shared" si="10"/>
        <v>9.1486595821184291E-2</v>
      </c>
      <c r="G183">
        <f t="shared" si="11"/>
        <v>1.2368204311060838E-2</v>
      </c>
    </row>
    <row r="184" spans="1:7" x14ac:dyDescent="0.25">
      <c r="A184" s="41">
        <v>43775</v>
      </c>
      <c r="B184">
        <v>71.489998</v>
      </c>
      <c r="C184">
        <f t="shared" si="8"/>
        <v>-2.2133951962430679E-2</v>
      </c>
      <c r="D184">
        <f t="shared" si="9"/>
        <v>4.45877755438268E-4</v>
      </c>
      <c r="F184">
        <f t="shared" si="10"/>
        <v>5.8319208453229215E-2</v>
      </c>
      <c r="G184">
        <f t="shared" si="11"/>
        <v>6.0910284861405792E-3</v>
      </c>
    </row>
    <row r="185" spans="1:7" x14ac:dyDescent="0.25">
      <c r="A185" s="41">
        <v>43776</v>
      </c>
      <c r="B185">
        <v>73.010002</v>
      </c>
      <c r="C185">
        <f t="shared" si="8"/>
        <v>2.1038893658682285E-2</v>
      </c>
      <c r="D185">
        <f t="shared" si="9"/>
        <v>4.8651248248995839E-4</v>
      </c>
      <c r="F185">
        <f t="shared" si="10"/>
        <v>6.7419011396432638E-2</v>
      </c>
      <c r="G185">
        <f t="shared" si="11"/>
        <v>7.5942238944989218E-3</v>
      </c>
    </row>
    <row r="186" spans="1:7" x14ac:dyDescent="0.25">
      <c r="A186" s="41">
        <v>43777</v>
      </c>
      <c r="B186">
        <v>70.769997000000004</v>
      </c>
      <c r="C186">
        <f t="shared" si="8"/>
        <v>-3.1161305764652786E-2</v>
      </c>
      <c r="D186">
        <f t="shared" si="9"/>
        <v>9.0861078578364845E-4</v>
      </c>
      <c r="F186">
        <f t="shared" si="10"/>
        <v>2.5618488697288142E-2</v>
      </c>
      <c r="G186">
        <f t="shared" si="11"/>
        <v>2.056107504786344E-3</v>
      </c>
    </row>
    <row r="187" spans="1:7" x14ac:dyDescent="0.25">
      <c r="A187" s="41">
        <v>43780</v>
      </c>
      <c r="B187">
        <v>70.339995999999999</v>
      </c>
      <c r="C187">
        <f t="shared" si="8"/>
        <v>-6.0945695176618832E-3</v>
      </c>
      <c r="D187">
        <f t="shared" si="9"/>
        <v>2.5770194491530552E-5</v>
      </c>
      <c r="F187">
        <f t="shared" si="10"/>
        <v>1.6628766670164344E-2</v>
      </c>
      <c r="G187">
        <f t="shared" si="11"/>
        <v>1.3216569128478371E-3</v>
      </c>
    </row>
    <row r="188" spans="1:7" x14ac:dyDescent="0.25">
      <c r="A188" s="41">
        <v>43781</v>
      </c>
      <c r="B188">
        <v>69.370002999999997</v>
      </c>
      <c r="C188">
        <f t="shared" si="8"/>
        <v>-1.3886029535618032E-2</v>
      </c>
      <c r="D188">
        <f t="shared" si="9"/>
        <v>1.6558272772491215E-4</v>
      </c>
      <c r="F188">
        <f t="shared" si="10"/>
        <v>-7.204409799296739E-4</v>
      </c>
      <c r="G188">
        <f t="shared" si="11"/>
        <v>3.6120492357288338E-4</v>
      </c>
    </row>
    <row r="189" spans="1:7" x14ac:dyDescent="0.25">
      <c r="A189" s="41">
        <v>43782</v>
      </c>
      <c r="B189">
        <v>68.800003000000004</v>
      </c>
      <c r="C189">
        <f t="shared" si="8"/>
        <v>-8.2507520996207995E-3</v>
      </c>
      <c r="D189">
        <f t="shared" si="9"/>
        <v>5.2310760196086797E-5</v>
      </c>
      <c r="F189">
        <f t="shared" si="10"/>
        <v>8.3193937476884489E-3</v>
      </c>
      <c r="G189">
        <f t="shared" si="11"/>
        <v>7.8653473998888546E-4</v>
      </c>
    </row>
    <row r="190" spans="1:7" x14ac:dyDescent="0.25">
      <c r="A190" s="41">
        <v>43783</v>
      </c>
      <c r="B190">
        <v>68.5</v>
      </c>
      <c r="C190">
        <f t="shared" si="8"/>
        <v>-4.3700432757686446E-3</v>
      </c>
      <c r="D190">
        <f t="shared" si="9"/>
        <v>1.1235293763622846E-5</v>
      </c>
      <c r="F190">
        <f t="shared" si="10"/>
        <v>5.2693477110268231E-3</v>
      </c>
      <c r="G190">
        <f t="shared" si="11"/>
        <v>6.2475905579979416E-4</v>
      </c>
    </row>
    <row r="191" spans="1:7" x14ac:dyDescent="0.25">
      <c r="A191" s="41">
        <v>43784</v>
      </c>
      <c r="B191">
        <v>69.190002000000007</v>
      </c>
      <c r="C191">
        <f t="shared" si="8"/>
        <v>1.0022627148450947E-2</v>
      </c>
      <c r="D191">
        <f t="shared" si="9"/>
        <v>1.2189841342160038E-4</v>
      </c>
      <c r="F191">
        <f t="shared" si="10"/>
        <v>2.3100456523332816E-2</v>
      </c>
      <c r="G191">
        <f t="shared" si="11"/>
        <v>1.8340910692354285E-3</v>
      </c>
    </row>
    <row r="192" spans="1:7" x14ac:dyDescent="0.25">
      <c r="A192" s="41">
        <v>43787</v>
      </c>
      <c r="B192">
        <v>68.519997000000004</v>
      </c>
      <c r="C192">
        <f t="shared" si="8"/>
        <v>-9.7307427435495662E-3</v>
      </c>
      <c r="D192">
        <f t="shared" si="9"/>
        <v>7.5909545843263541E-5</v>
      </c>
      <c r="F192">
        <f t="shared" si="10"/>
        <v>-3.2056126534651744E-3</v>
      </c>
      <c r="G192">
        <f t="shared" si="11"/>
        <v>2.7291767833039442E-4</v>
      </c>
    </row>
    <row r="193" spans="1:7" x14ac:dyDescent="0.25">
      <c r="A193" s="41">
        <v>43788</v>
      </c>
      <c r="B193">
        <v>67.819999999999993</v>
      </c>
      <c r="C193">
        <f t="shared" si="8"/>
        <v>-1.026849297558863E-2</v>
      </c>
      <c r="D193">
        <f t="shared" si="9"/>
        <v>8.5569135576767823E-5</v>
      </c>
      <c r="F193">
        <f t="shared" si="10"/>
        <v>-1.8552807907710776E-2</v>
      </c>
      <c r="G193">
        <f t="shared" si="11"/>
        <v>1.3759877274250069E-6</v>
      </c>
    </row>
    <row r="194" spans="1:7" x14ac:dyDescent="0.25">
      <c r="A194" s="41">
        <v>43789</v>
      </c>
      <c r="B194">
        <v>68.029999000000004</v>
      </c>
      <c r="C194">
        <f t="shared" si="8"/>
        <v>3.0916329600794656E-3</v>
      </c>
      <c r="D194">
        <f t="shared" si="9"/>
        <v>1.6890186954355127E-5</v>
      </c>
      <c r="F194">
        <f t="shared" si="10"/>
        <v>-2.4968651043902976E-2</v>
      </c>
      <c r="G194">
        <f t="shared" si="11"/>
        <v>2.7487141665929357E-5</v>
      </c>
    </row>
    <row r="195" spans="1:7" x14ac:dyDescent="0.25">
      <c r="A195" s="41">
        <v>43790</v>
      </c>
      <c r="B195">
        <v>69.669998000000007</v>
      </c>
      <c r="C195">
        <f t="shared" si="8"/>
        <v>2.382101067769481E-2</v>
      </c>
      <c r="D195">
        <f t="shared" si="9"/>
        <v>6.1698312335792672E-4</v>
      </c>
      <c r="F195">
        <f t="shared" si="10"/>
        <v>8.3598357300635161E-3</v>
      </c>
      <c r="G195">
        <f t="shared" si="11"/>
        <v>7.888047846696765E-4</v>
      </c>
    </row>
    <row r="196" spans="1:7" x14ac:dyDescent="0.25">
      <c r="A196" s="41">
        <v>43791</v>
      </c>
      <c r="B196">
        <v>69.370002999999997</v>
      </c>
      <c r="C196">
        <f t="shared" ref="C196:C252" si="12">LN(B196/B195)</f>
        <v>-4.3152396916977167E-3</v>
      </c>
      <c r="D196">
        <f t="shared" ref="D196:D252" si="13">(C196-$C$253)^2</f>
        <v>1.087090394604442E-5</v>
      </c>
      <c r="F196">
        <f t="shared" si="10"/>
        <v>1.7313955761211644E-3</v>
      </c>
      <c r="G196">
        <f t="shared" si="11"/>
        <v>4.6041265561221116E-4</v>
      </c>
    </row>
    <row r="197" spans="1:7" x14ac:dyDescent="0.25">
      <c r="A197" s="41">
        <v>43794</v>
      </c>
      <c r="B197">
        <v>68.910004000000001</v>
      </c>
      <c r="C197">
        <f t="shared" si="12"/>
        <v>-6.6531772277265786E-3</v>
      </c>
      <c r="D197">
        <f t="shared" si="13"/>
        <v>3.1753708766698346E-5</v>
      </c>
      <c r="F197">
        <f t="shared" si="10"/>
        <v>3.9259228049003878E-3</v>
      </c>
      <c r="G197">
        <f t="shared" si="11"/>
        <v>5.5940554983755679E-4</v>
      </c>
    </row>
    <row r="198" spans="1:7" x14ac:dyDescent="0.25">
      <c r="A198" s="41">
        <v>43795</v>
      </c>
      <c r="B198">
        <v>68.739998</v>
      </c>
      <c r="C198">
        <f t="shared" si="12"/>
        <v>-2.4701210892962185E-3</v>
      </c>
      <c r="D198">
        <f t="shared" si="13"/>
        <v>2.1082656284000884E-6</v>
      </c>
      <c r="F198">
        <f t="shared" si="10"/>
        <v>4.3737640798770143E-3</v>
      </c>
      <c r="G198">
        <f t="shared" si="11"/>
        <v>5.8079057654199337E-4</v>
      </c>
    </row>
    <row r="199" spans="1:7" x14ac:dyDescent="0.25">
      <c r="A199" s="41">
        <v>43796</v>
      </c>
      <c r="B199">
        <v>68.699996999999996</v>
      </c>
      <c r="C199">
        <f t="shared" si="12"/>
        <v>-5.8208676636594878E-4</v>
      </c>
      <c r="D199">
        <f t="shared" si="13"/>
        <v>1.9013745395798839E-7</v>
      </c>
      <c r="F199">
        <f t="shared" si="10"/>
        <v>1.4367583528559685E-2</v>
      </c>
      <c r="G199">
        <f t="shared" si="11"/>
        <v>1.1623610465291124E-3</v>
      </c>
    </row>
    <row r="200" spans="1:7" x14ac:dyDescent="0.25">
      <c r="A200" s="41">
        <v>43798</v>
      </c>
      <c r="B200">
        <v>68.129997000000003</v>
      </c>
      <c r="C200">
        <f t="shared" si="12"/>
        <v>-8.3315548080699284E-3</v>
      </c>
      <c r="D200">
        <f t="shared" si="13"/>
        <v>5.3486119488113871E-5</v>
      </c>
      <c r="F200">
        <f t="shared" si="10"/>
        <v>8.2535031880272888E-3</v>
      </c>
      <c r="G200">
        <f t="shared" si="11"/>
        <v>7.8284325019012705E-4</v>
      </c>
    </row>
    <row r="201" spans="1:7" x14ac:dyDescent="0.25">
      <c r="A201" s="41">
        <v>43801</v>
      </c>
      <c r="B201">
        <v>68.419998000000007</v>
      </c>
      <c r="C201">
        <f t="shared" si="12"/>
        <v>4.247549566128995E-3</v>
      </c>
      <c r="D201">
        <f t="shared" si="13"/>
        <v>2.7727426606626937E-5</v>
      </c>
      <c r="F201">
        <f t="shared" si="10"/>
        <v>-1.7099388286501978E-2</v>
      </c>
      <c r="G201">
        <f t="shared" si="11"/>
        <v>6.8982115202345626E-6</v>
      </c>
    </row>
    <row r="202" spans="1:7" x14ac:dyDescent="0.25">
      <c r="A202" s="41">
        <v>43802</v>
      </c>
      <c r="B202">
        <v>67.879997000000003</v>
      </c>
      <c r="C202">
        <f t="shared" si="12"/>
        <v>-7.9237541478541281E-3</v>
      </c>
      <c r="D202">
        <f t="shared" si="13"/>
        <v>4.7687585445549081E-5</v>
      </c>
      <c r="F202">
        <f t="shared" si="10"/>
        <v>-5.4330825929763467E-2</v>
      </c>
      <c r="G202">
        <f t="shared" si="11"/>
        <v>1.1975055397906655E-3</v>
      </c>
    </row>
    <row r="203" spans="1:7" x14ac:dyDescent="0.25">
      <c r="A203" s="41">
        <v>43803</v>
      </c>
      <c r="B203">
        <v>68.650002000000001</v>
      </c>
      <c r="C203">
        <f t="shared" si="12"/>
        <v>1.127976517687905E-2</v>
      </c>
      <c r="D203">
        <f t="shared" si="13"/>
        <v>1.5123833161025352E-4</v>
      </c>
      <c r="F203">
        <f t="shared" si="10"/>
        <v>-6.2670342417985539E-2</v>
      </c>
      <c r="G203">
        <f t="shared" si="11"/>
        <v>1.8442308942664275E-3</v>
      </c>
    </row>
    <row r="204" spans="1:7" x14ac:dyDescent="0.25">
      <c r="A204" s="41">
        <v>43804</v>
      </c>
      <c r="B204">
        <v>68.410004000000001</v>
      </c>
      <c r="C204">
        <f t="shared" si="12"/>
        <v>-3.5020901033757457E-3</v>
      </c>
      <c r="D204">
        <f t="shared" si="13"/>
        <v>6.1700364196252792E-6</v>
      </c>
      <c r="F204">
        <f t="shared" si="10"/>
        <v>-4.4038480558930684E-2</v>
      </c>
      <c r="G204">
        <f t="shared" si="11"/>
        <v>5.9110483422057723E-4</v>
      </c>
    </row>
    <row r="205" spans="1:7" x14ac:dyDescent="0.25">
      <c r="A205" s="41">
        <v>43805</v>
      </c>
      <c r="B205">
        <v>69.510002</v>
      </c>
      <c r="C205">
        <f t="shared" si="12"/>
        <v>1.5951584641343951E-2</v>
      </c>
      <c r="D205">
        <f t="shared" si="13"/>
        <v>2.8797136104042763E-4</v>
      </c>
      <c r="F205">
        <f t="shared" si="10"/>
        <v>-4.9125789576269133E-2</v>
      </c>
      <c r="G205">
        <f t="shared" si="11"/>
        <v>8.6435745018824221E-4</v>
      </c>
    </row>
    <row r="206" spans="1:7" x14ac:dyDescent="0.25">
      <c r="A206" s="41">
        <v>43808</v>
      </c>
      <c r="B206">
        <v>69.660004000000001</v>
      </c>
      <c r="C206">
        <f t="shared" si="12"/>
        <v>2.1556664743837342E-3</v>
      </c>
      <c r="D206">
        <f t="shared" si="13"/>
        <v>1.007301137272644E-5</v>
      </c>
      <c r="F206">
        <f t="shared" si="10"/>
        <v>-1.5808817337232644E-2</v>
      </c>
      <c r="G206">
        <f t="shared" si="11"/>
        <v>1.5343011235822011E-5</v>
      </c>
    </row>
    <row r="207" spans="1:7" x14ac:dyDescent="0.25">
      <c r="A207" s="41">
        <v>43809</v>
      </c>
      <c r="B207">
        <v>69.059997999999993</v>
      </c>
      <c r="C207">
        <f t="shared" si="12"/>
        <v>-8.6506593580949181E-3</v>
      </c>
      <c r="D207">
        <f t="shared" si="13"/>
        <v>5.8255438720968758E-5</v>
      </c>
      <c r="F207">
        <f t="shared" si="10"/>
        <v>-1.8364907177665681E-2</v>
      </c>
      <c r="G207">
        <f t="shared" si="11"/>
        <v>1.8521189318009725E-6</v>
      </c>
    </row>
    <row r="208" spans="1:7" x14ac:dyDescent="0.25">
      <c r="A208" s="41">
        <v>43810</v>
      </c>
      <c r="B208">
        <v>68.959998999999996</v>
      </c>
      <c r="C208">
        <f t="shared" si="12"/>
        <v>-1.4490511472440442E-3</v>
      </c>
      <c r="D208">
        <f t="shared" si="13"/>
        <v>1.8568932689697973E-7</v>
      </c>
      <c r="F208">
        <f t="shared" si="10"/>
        <v>-5.9279287892915859E-3</v>
      </c>
      <c r="G208">
        <f t="shared" si="11"/>
        <v>1.9038215896446223E-4</v>
      </c>
    </row>
    <row r="209" spans="1:7" x14ac:dyDescent="0.25">
      <c r="A209" s="41">
        <v>43811</v>
      </c>
      <c r="B209">
        <v>70.339995999999999</v>
      </c>
      <c r="C209">
        <f t="shared" si="12"/>
        <v>1.981395832490964E-2</v>
      </c>
      <c r="D209">
        <f t="shared" si="13"/>
        <v>4.339760832460242E-4</v>
      </c>
      <c r="F209">
        <f t="shared" si="10"/>
        <v>2.2136781635238786E-2</v>
      </c>
      <c r="G209">
        <f t="shared" si="11"/>
        <v>1.7524784991123908E-3</v>
      </c>
    </row>
    <row r="210" spans="1:7" x14ac:dyDescent="0.25">
      <c r="A210" s="41">
        <v>43812</v>
      </c>
      <c r="B210">
        <v>69.230002999999996</v>
      </c>
      <c r="C210">
        <f t="shared" si="12"/>
        <v>-1.5906232155439227E-2</v>
      </c>
      <c r="D210">
        <f t="shared" si="13"/>
        <v>2.2165545767222647E-4</v>
      </c>
      <c r="F210">
        <f t="shared" si="10"/>
        <v>1.0600592755568232E-2</v>
      </c>
      <c r="G210">
        <f t="shared" si="11"/>
        <v>9.1969209549591191E-4</v>
      </c>
    </row>
    <row r="211" spans="1:7" x14ac:dyDescent="0.25">
      <c r="A211" s="41">
        <v>43815</v>
      </c>
      <c r="B211">
        <v>70</v>
      </c>
      <c r="C211">
        <f t="shared" si="12"/>
        <v>1.1060904025611135E-2</v>
      </c>
      <c r="D211">
        <f t="shared" si="13"/>
        <v>1.4590316693722477E-4</v>
      </c>
      <c r="F211">
        <f t="shared" si="10"/>
        <v>1.1638869632728362E-2</v>
      </c>
      <c r="G211">
        <f t="shared" si="11"/>
        <v>9.8374456750373145E-4</v>
      </c>
    </row>
    <row r="212" spans="1:7" x14ac:dyDescent="0.25">
      <c r="A212" s="41">
        <v>43816</v>
      </c>
      <c r="B212">
        <v>69.680000000000007</v>
      </c>
      <c r="C212">
        <f t="shared" si="12"/>
        <v>-4.5819095051115094E-3</v>
      </c>
      <c r="D212">
        <f t="shared" si="13"/>
        <v>1.270049369320066E-5</v>
      </c>
      <c r="F212">
        <f t="shared" si="10"/>
        <v>1.6787702871166429E-2</v>
      </c>
      <c r="G212">
        <f t="shared" si="11"/>
        <v>1.333238297465951E-3</v>
      </c>
    </row>
    <row r="213" spans="1:7" x14ac:dyDescent="0.25">
      <c r="A213" s="41">
        <v>43817</v>
      </c>
      <c r="B213">
        <v>69.870002999999997</v>
      </c>
      <c r="C213">
        <f t="shared" si="12"/>
        <v>2.7230829569935785E-3</v>
      </c>
      <c r="D213">
        <f t="shared" si="13"/>
        <v>1.3996706584357763E-5</v>
      </c>
      <c r="F213">
        <f t="shared" si="10"/>
        <v>2.9779278803748657E-2</v>
      </c>
      <c r="G213">
        <f t="shared" si="11"/>
        <v>2.450756088805264E-3</v>
      </c>
    </row>
    <row r="214" spans="1:7" x14ac:dyDescent="0.25">
      <c r="A214" s="41">
        <v>43818</v>
      </c>
      <c r="B214">
        <v>69.389999000000003</v>
      </c>
      <c r="C214">
        <f t="shared" si="12"/>
        <v>-6.8936650010821554E-3</v>
      </c>
      <c r="D214">
        <f t="shared" si="13"/>
        <v>3.4521860987429075E-5</v>
      </c>
      <c r="F214">
        <f t="shared" si="10"/>
        <v>1.9793980842587055E-2</v>
      </c>
      <c r="G214">
        <f t="shared" si="11"/>
        <v>1.561815681445661E-3</v>
      </c>
    </row>
    <row r="215" spans="1:7" x14ac:dyDescent="0.25">
      <c r="A215" s="41">
        <v>43819</v>
      </c>
      <c r="B215">
        <v>69.940002000000007</v>
      </c>
      <c r="C215">
        <f t="shared" si="12"/>
        <v>7.8950097310097611E-3</v>
      </c>
      <c r="D215">
        <f t="shared" si="13"/>
        <v>7.9444136565962376E-5</v>
      </c>
      <c r="F215">
        <f t="shared" ref="F215:F252" si="14">LN(B215/B195)</f>
        <v>3.8679798959019673E-3</v>
      </c>
      <c r="G215">
        <f t="shared" ref="G215:G252" si="15">(F215-$F$253)^2</f>
        <v>5.5666800415664895E-4</v>
      </c>
    </row>
    <row r="216" spans="1:7" x14ac:dyDescent="0.25">
      <c r="A216" s="41">
        <v>43822</v>
      </c>
      <c r="B216">
        <v>70.290001000000004</v>
      </c>
      <c r="C216">
        <f t="shared" si="12"/>
        <v>4.9917951834199661E-3</v>
      </c>
      <c r="D216">
        <f t="shared" si="13"/>
        <v>3.6119252428340835E-5</v>
      </c>
      <c r="F216">
        <f t="shared" si="14"/>
        <v>1.3175014771019568E-2</v>
      </c>
      <c r="G216">
        <f t="shared" si="15"/>
        <v>1.0824657801330921E-3</v>
      </c>
    </row>
    <row r="217" spans="1:7" x14ac:dyDescent="0.25">
      <c r="A217" s="41">
        <v>43823</v>
      </c>
      <c r="B217">
        <v>70.019997000000004</v>
      </c>
      <c r="C217">
        <f t="shared" si="12"/>
        <v>-3.8486827329714331E-3</v>
      </c>
      <c r="D217">
        <f t="shared" si="13"/>
        <v>8.0120044160147515E-6</v>
      </c>
      <c r="F217">
        <f t="shared" si="14"/>
        <v>1.5979509265774693E-2</v>
      </c>
      <c r="G217">
        <f t="shared" si="15"/>
        <v>1.2748714620633714E-3</v>
      </c>
    </row>
    <row r="218" spans="1:7" x14ac:dyDescent="0.25">
      <c r="A218" s="41">
        <v>43825</v>
      </c>
      <c r="B218">
        <v>70.129997000000003</v>
      </c>
      <c r="C218">
        <f t="shared" si="12"/>
        <v>1.5697470895023149E-3</v>
      </c>
      <c r="D218">
        <f t="shared" si="13"/>
        <v>6.6971301001959697E-6</v>
      </c>
      <c r="F218">
        <f t="shared" si="14"/>
        <v>2.0019377444573452E-2</v>
      </c>
      <c r="G218">
        <f t="shared" si="15"/>
        <v>1.5796817485495098E-3</v>
      </c>
    </row>
    <row r="219" spans="1:7" x14ac:dyDescent="0.25">
      <c r="A219" s="41">
        <v>43826</v>
      </c>
      <c r="B219">
        <v>69.889999000000003</v>
      </c>
      <c r="C219">
        <f t="shared" si="12"/>
        <v>-3.4280565902806001E-3</v>
      </c>
      <c r="D219">
        <f t="shared" si="13"/>
        <v>5.8077254320948518E-6</v>
      </c>
      <c r="F219">
        <f t="shared" si="14"/>
        <v>1.7173407620658547E-2</v>
      </c>
      <c r="G219">
        <f t="shared" si="15"/>
        <v>1.3615539539863115E-3</v>
      </c>
    </row>
    <row r="220" spans="1:7" x14ac:dyDescent="0.25">
      <c r="A220" s="41">
        <v>43829</v>
      </c>
      <c r="B220">
        <v>69.480002999999996</v>
      </c>
      <c r="C220">
        <f t="shared" si="12"/>
        <v>-5.8835786300429236E-3</v>
      </c>
      <c r="D220">
        <f t="shared" si="13"/>
        <v>2.3672548502306149E-5</v>
      </c>
      <c r="F220">
        <f t="shared" si="14"/>
        <v>1.9621383798685648E-2</v>
      </c>
      <c r="G220">
        <f t="shared" si="15"/>
        <v>1.5482034651162532E-3</v>
      </c>
    </row>
    <row r="221" spans="1:7" x14ac:dyDescent="0.25">
      <c r="A221" s="41">
        <v>43830</v>
      </c>
      <c r="B221">
        <v>69.779999000000004</v>
      </c>
      <c r="C221">
        <f t="shared" si="12"/>
        <v>4.3084368770781849E-3</v>
      </c>
      <c r="D221">
        <f t="shared" si="13"/>
        <v>2.8372360533426714E-5</v>
      </c>
      <c r="F221">
        <f t="shared" si="14"/>
        <v>1.9682271109634844E-2</v>
      </c>
      <c r="G221">
        <f t="shared" si="15"/>
        <v>1.5529986648220495E-3</v>
      </c>
    </row>
    <row r="222" spans="1:7" x14ac:dyDescent="0.25">
      <c r="A222" s="41">
        <v>43832</v>
      </c>
      <c r="B222">
        <v>70.900002000000001</v>
      </c>
      <c r="C222">
        <f t="shared" si="12"/>
        <v>1.5923040318951906E-2</v>
      </c>
      <c r="D222">
        <f t="shared" si="13"/>
        <v>2.8700339756188508E-4</v>
      </c>
      <c r="F222">
        <f t="shared" si="14"/>
        <v>4.352906557644081E-2</v>
      </c>
      <c r="G222">
        <f t="shared" si="15"/>
        <v>4.0011821863817319E-3</v>
      </c>
    </row>
    <row r="223" spans="1:7" x14ac:dyDescent="0.25">
      <c r="A223" s="41">
        <v>43833</v>
      </c>
      <c r="B223">
        <v>70.330001999999993</v>
      </c>
      <c r="C223">
        <f t="shared" si="12"/>
        <v>-8.0719829895330511E-3</v>
      </c>
      <c r="D223">
        <f t="shared" si="13"/>
        <v>4.9756781296493819E-5</v>
      </c>
      <c r="F223">
        <f t="shared" si="14"/>
        <v>2.4177317410028699E-2</v>
      </c>
      <c r="G223">
        <f t="shared" si="15"/>
        <v>1.9274866106964441E-3</v>
      </c>
    </row>
    <row r="224" spans="1:7" x14ac:dyDescent="0.25">
      <c r="A224" s="41">
        <v>43836</v>
      </c>
      <c r="B224">
        <v>70.870002999999997</v>
      </c>
      <c r="C224">
        <f t="shared" si="12"/>
        <v>7.6487763958991628E-3</v>
      </c>
      <c r="D224">
        <f t="shared" si="13"/>
        <v>7.5115341057790613E-5</v>
      </c>
      <c r="F224">
        <f t="shared" si="14"/>
        <v>3.5328183909303569E-2</v>
      </c>
      <c r="G224">
        <f t="shared" si="15"/>
        <v>3.0309447712925817E-3</v>
      </c>
    </row>
    <row r="225" spans="1:7" x14ac:dyDescent="0.25">
      <c r="A225" s="41">
        <v>43837</v>
      </c>
      <c r="B225">
        <v>70.290001000000004</v>
      </c>
      <c r="C225">
        <f t="shared" si="12"/>
        <v>-8.217699738603609E-3</v>
      </c>
      <c r="D225">
        <f t="shared" si="13"/>
        <v>5.1833742465610372E-5</v>
      </c>
      <c r="F225">
        <f t="shared" si="14"/>
        <v>1.1158899529356189E-2</v>
      </c>
      <c r="G225">
        <f t="shared" si="15"/>
        <v>9.5386669973129389E-4</v>
      </c>
    </row>
    <row r="226" spans="1:7" x14ac:dyDescent="0.25">
      <c r="A226" s="41">
        <v>43838</v>
      </c>
      <c r="B226">
        <v>69.230002999999996</v>
      </c>
      <c r="C226">
        <f t="shared" si="12"/>
        <v>-1.5195217390840883E-2</v>
      </c>
      <c r="D226">
        <f t="shared" si="13"/>
        <v>2.0098968488756276E-4</v>
      </c>
      <c r="F226">
        <f t="shared" si="14"/>
        <v>-6.1919843358684374E-3</v>
      </c>
      <c r="G226">
        <f t="shared" si="15"/>
        <v>1.831650580516437E-4</v>
      </c>
    </row>
    <row r="227" spans="1:7" x14ac:dyDescent="0.25">
      <c r="A227" s="41">
        <v>43839</v>
      </c>
      <c r="B227">
        <v>69.760002</v>
      </c>
      <c r="C227">
        <f t="shared" si="12"/>
        <v>7.626470246700671E-3</v>
      </c>
      <c r="D227">
        <f t="shared" si="13"/>
        <v>7.4729187815815996E-5</v>
      </c>
      <c r="F227">
        <f t="shared" si="14"/>
        <v>1.0085145268927249E-2</v>
      </c>
      <c r="G227">
        <f t="shared" si="15"/>
        <v>8.8869442179976557E-4</v>
      </c>
    </row>
    <row r="228" spans="1:7" x14ac:dyDescent="0.25">
      <c r="A228" s="41">
        <v>43840</v>
      </c>
      <c r="B228">
        <v>69.139999000000003</v>
      </c>
      <c r="C228">
        <f t="shared" si="12"/>
        <v>-8.9273882403776844E-3</v>
      </c>
      <c r="D228">
        <f t="shared" si="13"/>
        <v>6.2556297850398007E-5</v>
      </c>
      <c r="F228">
        <f t="shared" si="14"/>
        <v>2.6068081757934787E-3</v>
      </c>
      <c r="G228">
        <f t="shared" si="15"/>
        <v>4.9874685922677935E-4</v>
      </c>
    </row>
    <row r="229" spans="1:7" x14ac:dyDescent="0.25">
      <c r="A229" s="41">
        <v>43843</v>
      </c>
      <c r="B229">
        <v>69.800003000000004</v>
      </c>
      <c r="C229">
        <f t="shared" si="12"/>
        <v>9.5006327181978278E-3</v>
      </c>
      <c r="D229">
        <f t="shared" si="13"/>
        <v>1.1064445964028945E-4</v>
      </c>
      <c r="F229">
        <f t="shared" si="14"/>
        <v>-7.7065174309184524E-3</v>
      </c>
      <c r="G229">
        <f t="shared" si="15"/>
        <v>1.4446394531758514E-4</v>
      </c>
    </row>
    <row r="230" spans="1:7" x14ac:dyDescent="0.25">
      <c r="A230" s="41">
        <v>43844</v>
      </c>
      <c r="B230">
        <v>69.199996999999996</v>
      </c>
      <c r="C230">
        <f t="shared" si="12"/>
        <v>-8.6332334772468884E-3</v>
      </c>
      <c r="D230">
        <f t="shared" si="13"/>
        <v>5.7989735437922865E-5</v>
      </c>
      <c r="F230">
        <f t="shared" si="14"/>
        <v>-4.3351875272614051E-4</v>
      </c>
      <c r="G230">
        <f t="shared" si="15"/>
        <v>3.7219338671772224E-4</v>
      </c>
    </row>
    <row r="231" spans="1:7" x14ac:dyDescent="0.25">
      <c r="A231" s="41">
        <v>43845</v>
      </c>
      <c r="B231">
        <v>69.089995999999999</v>
      </c>
      <c r="C231">
        <f t="shared" si="12"/>
        <v>-1.5908746658185218E-3</v>
      </c>
      <c r="D231">
        <f t="shared" si="13"/>
        <v>3.2803152352544357E-7</v>
      </c>
      <c r="F231">
        <f t="shared" si="14"/>
        <v>-1.3085297444155751E-2</v>
      </c>
      <c r="G231">
        <f t="shared" si="15"/>
        <v>4.4096711677499456E-5</v>
      </c>
    </row>
    <row r="232" spans="1:7" x14ac:dyDescent="0.25">
      <c r="A232" s="41">
        <v>43846</v>
      </c>
      <c r="B232">
        <v>68.819999999999993</v>
      </c>
      <c r="C232">
        <f t="shared" si="12"/>
        <v>-3.9155442358689736E-3</v>
      </c>
      <c r="D232">
        <f t="shared" si="13"/>
        <v>8.3949843207266145E-6</v>
      </c>
      <c r="F232">
        <f t="shared" si="14"/>
        <v>-1.2418932174913211E-2</v>
      </c>
      <c r="G232">
        <f t="shared" si="15"/>
        <v>5.3390798797353203E-5</v>
      </c>
    </row>
    <row r="233" spans="1:7" x14ac:dyDescent="0.25">
      <c r="A233" s="41">
        <v>43847</v>
      </c>
      <c r="B233">
        <v>68.559997999999993</v>
      </c>
      <c r="C233">
        <f t="shared" si="12"/>
        <v>-3.7851552513389476E-3</v>
      </c>
      <c r="D233">
        <f t="shared" si="13"/>
        <v>7.6564049301116423E-6</v>
      </c>
      <c r="F233">
        <f t="shared" si="14"/>
        <v>-1.8927170383245859E-2</v>
      </c>
      <c r="G233">
        <f t="shared" si="15"/>
        <v>6.3786188027451233E-7</v>
      </c>
    </row>
    <row r="234" spans="1:7" x14ac:dyDescent="0.25">
      <c r="A234" s="41">
        <v>43851</v>
      </c>
      <c r="B234">
        <v>67.580001999999993</v>
      </c>
      <c r="C234">
        <f t="shared" si="12"/>
        <v>-1.4397134237297261E-2</v>
      </c>
      <c r="D234">
        <f t="shared" si="13"/>
        <v>1.7899763924949348E-4</v>
      </c>
      <c r="F234">
        <f t="shared" si="14"/>
        <v>-2.6430639619460981E-2</v>
      </c>
      <c r="G234">
        <f t="shared" si="15"/>
        <v>4.4954432602955144E-5</v>
      </c>
    </row>
    <row r="235" spans="1:7" x14ac:dyDescent="0.25">
      <c r="A235" s="41">
        <v>43852</v>
      </c>
      <c r="B235">
        <v>67.190002000000007</v>
      </c>
      <c r="C235">
        <f t="shared" si="12"/>
        <v>-5.7876541823054144E-3</v>
      </c>
      <c r="D235">
        <f t="shared" si="13"/>
        <v>2.274831988178726E-5</v>
      </c>
      <c r="F235">
        <f t="shared" si="14"/>
        <v>-4.0113303532776298E-2</v>
      </c>
      <c r="G235">
        <f t="shared" si="15"/>
        <v>4.1564895715310608E-4</v>
      </c>
    </row>
    <row r="236" spans="1:7" x14ac:dyDescent="0.25">
      <c r="A236" s="41">
        <v>43853</v>
      </c>
      <c r="B236">
        <v>66.769997000000004</v>
      </c>
      <c r="C236">
        <f t="shared" si="12"/>
        <v>-6.2706237589740489E-3</v>
      </c>
      <c r="D236">
        <f t="shared" si="13"/>
        <v>2.758864548808946E-5</v>
      </c>
      <c r="F236">
        <f t="shared" si="14"/>
        <v>-5.1375722475170207E-2</v>
      </c>
      <c r="G236">
        <f t="shared" si="15"/>
        <v>1.0017155075602037E-3</v>
      </c>
    </row>
    <row r="237" spans="1:7" x14ac:dyDescent="0.25">
      <c r="A237" s="41">
        <v>43854</v>
      </c>
      <c r="B237">
        <v>66.319999999999993</v>
      </c>
      <c r="C237">
        <f t="shared" si="12"/>
        <v>-6.7623221123790838E-3</v>
      </c>
      <c r="D237">
        <f t="shared" si="13"/>
        <v>3.299569359266829E-5</v>
      </c>
      <c r="F237">
        <f t="shared" si="14"/>
        <v>-5.4289361854577889E-2</v>
      </c>
      <c r="G237">
        <f t="shared" si="15"/>
        <v>1.1946375309979862E-3</v>
      </c>
    </row>
    <row r="238" spans="1:7" x14ac:dyDescent="0.25">
      <c r="A238" s="41">
        <v>43857</v>
      </c>
      <c r="B238">
        <v>64.739998</v>
      </c>
      <c r="C238">
        <f t="shared" si="12"/>
        <v>-2.4112293221743582E-2</v>
      </c>
      <c r="D238">
        <f t="shared" si="13"/>
        <v>5.3334017617724617E-4</v>
      </c>
      <c r="F238">
        <f t="shared" si="14"/>
        <v>-7.9971402165823838E-2</v>
      </c>
      <c r="G238">
        <f t="shared" si="15"/>
        <v>3.6295286112897149E-3</v>
      </c>
    </row>
    <row r="239" spans="1:7" x14ac:dyDescent="0.25">
      <c r="A239" s="41">
        <v>43858</v>
      </c>
      <c r="B239">
        <v>64.650002000000001</v>
      </c>
      <c r="C239">
        <f t="shared" si="12"/>
        <v>-1.391081451621656E-3</v>
      </c>
      <c r="D239">
        <f t="shared" si="13"/>
        <v>1.3908957587596881E-7</v>
      </c>
      <c r="F239">
        <f t="shared" si="14"/>
        <v>-7.7934427027164799E-2</v>
      </c>
      <c r="G239">
        <f t="shared" si="15"/>
        <v>3.3882404255523189E-3</v>
      </c>
    </row>
    <row r="240" spans="1:7" x14ac:dyDescent="0.25">
      <c r="A240" s="41">
        <v>43859</v>
      </c>
      <c r="B240">
        <v>64.110000999999997</v>
      </c>
      <c r="C240">
        <f t="shared" si="12"/>
        <v>-8.3877625563178581E-3</v>
      </c>
      <c r="D240">
        <f t="shared" si="13"/>
        <v>5.4311420596269207E-5</v>
      </c>
      <c r="F240">
        <f t="shared" si="14"/>
        <v>-8.0438610953439751E-2</v>
      </c>
      <c r="G240">
        <f t="shared" si="15"/>
        <v>3.6860414140549784E-3</v>
      </c>
    </row>
    <row r="241" spans="1:7" x14ac:dyDescent="0.25">
      <c r="A241" s="41">
        <v>43860</v>
      </c>
      <c r="B241">
        <v>64.790001000000004</v>
      </c>
      <c r="C241">
        <f t="shared" si="12"/>
        <v>1.0550912298990087E-2</v>
      </c>
      <c r="D241">
        <f t="shared" si="13"/>
        <v>1.3384283927247474E-4</v>
      </c>
      <c r="F241">
        <f t="shared" si="14"/>
        <v>-7.4196135531527804E-2</v>
      </c>
      <c r="G241">
        <f t="shared" si="15"/>
        <v>2.9670138643639425E-3</v>
      </c>
    </row>
    <row r="242" spans="1:7" x14ac:dyDescent="0.25">
      <c r="A242" s="41">
        <v>43861</v>
      </c>
      <c r="B242">
        <v>62.119999</v>
      </c>
      <c r="C242">
        <f t="shared" si="12"/>
        <v>-4.2083303713735351E-2</v>
      </c>
      <c r="D242">
        <f t="shared" si="13"/>
        <v>1.6863481387556218E-3</v>
      </c>
      <c r="F242">
        <f t="shared" si="14"/>
        <v>-0.13220247956421499</v>
      </c>
      <c r="G242">
        <f t="shared" si="15"/>
        <v>1.2650996035728059E-2</v>
      </c>
    </row>
    <row r="243" spans="1:7" x14ac:dyDescent="0.25">
      <c r="A243" s="41">
        <v>43864</v>
      </c>
      <c r="B243">
        <v>60.73</v>
      </c>
      <c r="C243">
        <f t="shared" si="12"/>
        <v>-2.2630172273127223E-2</v>
      </c>
      <c r="D243">
        <f t="shared" si="13"/>
        <v>4.670801852344449E-4</v>
      </c>
      <c r="F243">
        <f t="shared" si="14"/>
        <v>-0.14676066884780914</v>
      </c>
      <c r="G243">
        <f t="shared" si="15"/>
        <v>1.6137849534010512E-2</v>
      </c>
    </row>
    <row r="244" spans="1:7" x14ac:dyDescent="0.25">
      <c r="A244" s="41">
        <v>43865</v>
      </c>
      <c r="B244">
        <v>59.970001000000003</v>
      </c>
      <c r="C244">
        <f t="shared" si="12"/>
        <v>-1.259335605406149E-2</v>
      </c>
      <c r="D244">
        <f t="shared" si="13"/>
        <v>1.3398575859279414E-4</v>
      </c>
      <c r="F244">
        <f t="shared" si="14"/>
        <v>-0.16700280129776993</v>
      </c>
      <c r="G244">
        <f t="shared" si="15"/>
        <v>2.1690505408523998E-2</v>
      </c>
    </row>
    <row r="245" spans="1:7" x14ac:dyDescent="0.25">
      <c r="A245" s="41">
        <v>43866</v>
      </c>
      <c r="B245">
        <v>62.73</v>
      </c>
      <c r="C245">
        <f t="shared" si="12"/>
        <v>4.49953482532294E-2</v>
      </c>
      <c r="D245">
        <f t="shared" si="13"/>
        <v>2.117240576926401E-3</v>
      </c>
      <c r="F245">
        <f t="shared" si="14"/>
        <v>-0.11378975330593692</v>
      </c>
      <c r="G245">
        <f t="shared" si="15"/>
        <v>8.8480211145252948E-3</v>
      </c>
    </row>
    <row r="246" spans="1:7" x14ac:dyDescent="0.25">
      <c r="A246" s="41">
        <v>43867</v>
      </c>
      <c r="B246">
        <v>61.880001</v>
      </c>
      <c r="C246">
        <f t="shared" si="12"/>
        <v>-1.3642760243476307E-2</v>
      </c>
      <c r="D246">
        <f t="shared" si="13"/>
        <v>1.5938118014408799E-4</v>
      </c>
      <c r="F246">
        <f t="shared" si="14"/>
        <v>-0.11223729615857234</v>
      </c>
      <c r="G246">
        <f t="shared" si="15"/>
        <v>8.5583708267586225E-3</v>
      </c>
    </row>
    <row r="247" spans="1:7" x14ac:dyDescent="0.25">
      <c r="A247" s="41">
        <v>43868</v>
      </c>
      <c r="B247">
        <v>61.470001000000003</v>
      </c>
      <c r="C247">
        <f t="shared" si="12"/>
        <v>-6.6477746781593025E-3</v>
      </c>
      <c r="D247">
        <f t="shared" si="13"/>
        <v>3.1692850756808E-5</v>
      </c>
      <c r="F247">
        <f t="shared" si="14"/>
        <v>-0.12651154108343232</v>
      </c>
      <c r="G247">
        <f t="shared" si="15"/>
        <v>1.1403187463598917E-2</v>
      </c>
    </row>
    <row r="248" spans="1:7" x14ac:dyDescent="0.25">
      <c r="A248" s="41">
        <v>43871</v>
      </c>
      <c r="B248">
        <v>59.959999000000003</v>
      </c>
      <c r="C248">
        <f t="shared" si="12"/>
        <v>-2.4871610630404595E-2</v>
      </c>
      <c r="D248">
        <f t="shared" si="13"/>
        <v>5.6898833291554331E-4</v>
      </c>
      <c r="F248">
        <f t="shared" si="14"/>
        <v>-0.1424557634734592</v>
      </c>
      <c r="G248">
        <f t="shared" si="15"/>
        <v>1.5062635848638086E-2</v>
      </c>
    </row>
    <row r="249" spans="1:7" x14ac:dyDescent="0.25">
      <c r="A249" s="41">
        <v>43872</v>
      </c>
      <c r="B249">
        <v>60.529998999999997</v>
      </c>
      <c r="C249">
        <f t="shared" si="12"/>
        <v>9.4614368262505699E-3</v>
      </c>
      <c r="D249">
        <f t="shared" si="13"/>
        <v>1.0982141104709465E-4</v>
      </c>
      <c r="F249">
        <f t="shared" si="14"/>
        <v>-0.14249495936540651</v>
      </c>
      <c r="G249">
        <f t="shared" si="15"/>
        <v>1.5072258403147779E-2</v>
      </c>
    </row>
    <row r="250" spans="1:7" x14ac:dyDescent="0.25">
      <c r="A250" s="41">
        <v>43873</v>
      </c>
      <c r="B250">
        <v>61.27</v>
      </c>
      <c r="C250">
        <f t="shared" si="12"/>
        <v>1.2151233354701033E-2</v>
      </c>
      <c r="D250">
        <f t="shared" si="13"/>
        <v>1.7343224449625319E-4</v>
      </c>
      <c r="F250">
        <f t="shared" si="14"/>
        <v>-0.12171049253345845</v>
      </c>
      <c r="G250">
        <f t="shared" si="15"/>
        <v>1.0400870792302494E-2</v>
      </c>
    </row>
    <row r="251" spans="1:7" x14ac:dyDescent="0.25">
      <c r="A251" s="41">
        <v>43874</v>
      </c>
      <c r="B251">
        <v>60.93</v>
      </c>
      <c r="C251">
        <f t="shared" si="12"/>
        <v>-5.5646624771602433E-3</v>
      </c>
      <c r="D251">
        <f t="shared" si="13"/>
        <v>2.0670918441004466E-5</v>
      </c>
      <c r="F251">
        <f t="shared" si="14"/>
        <v>-0.12568428034480028</v>
      </c>
      <c r="G251">
        <f t="shared" si="15"/>
        <v>1.1227192576341175E-2</v>
      </c>
    </row>
    <row r="252" spans="1:7" x14ac:dyDescent="0.25">
      <c r="A252" s="41">
        <v>43875</v>
      </c>
      <c r="B252">
        <v>60.650002000000001</v>
      </c>
      <c r="C252">
        <f t="shared" si="12"/>
        <v>-4.6059958942521175E-3</v>
      </c>
      <c r="D252">
        <f t="shared" si="13"/>
        <v>1.2872750800011532E-5</v>
      </c>
      <c r="F252">
        <f t="shared" si="14"/>
        <v>-0.12637473200318333</v>
      </c>
      <c r="G252">
        <f t="shared" si="15"/>
        <v>1.1373987671293797E-2</v>
      </c>
    </row>
    <row r="253" spans="1:7" x14ac:dyDescent="0.25">
      <c r="B253" s="17" t="s">
        <v>34</v>
      </c>
      <c r="C253" s="17">
        <f>AVERAGE(C3:C252)</f>
        <v>-1.0181343027171916E-3</v>
      </c>
      <c r="D253" s="18">
        <f>SUM(D1:D252)/250</f>
        <v>1.4503688495611192E-4</v>
      </c>
      <c r="E253" s="17" t="s">
        <v>34</v>
      </c>
      <c r="F253" s="17">
        <f>AVERAGE(F22:F252)</f>
        <v>-1.9725832940446653E-2</v>
      </c>
      <c r="G253" s="18">
        <f>AVERAGE(G22:G252)</f>
        <v>2.7300180711196304E-3</v>
      </c>
    </row>
    <row r="254" spans="1:7" x14ac:dyDescent="0.25">
      <c r="C254" t="s">
        <v>10</v>
      </c>
      <c r="D254" s="19">
        <f>D253^0.5</f>
        <v>1.204312604584507E-2</v>
      </c>
      <c r="E254" s="19"/>
      <c r="F254" t="s">
        <v>35</v>
      </c>
      <c r="G254" s="19">
        <f>G253^0.5</f>
        <v>5.2249574841520291E-2</v>
      </c>
    </row>
    <row r="255" spans="1:7" x14ac:dyDescent="0.25">
      <c r="C255" t="s">
        <v>36</v>
      </c>
      <c r="D255">
        <f>COUNT(D3:D252)</f>
        <v>250</v>
      </c>
    </row>
    <row r="257" spans="3:7" x14ac:dyDescent="0.25">
      <c r="C257" t="s">
        <v>37</v>
      </c>
    </row>
    <row r="258" spans="3:7" x14ac:dyDescent="0.25">
      <c r="D258" s="18">
        <f>_xlfn.VAR.S(C3:C252)</f>
        <v>1.4561936240573489E-4</v>
      </c>
      <c r="E258" s="18"/>
      <c r="G258" s="18">
        <f>_xlfn.VAR.S(F22:F252)</f>
        <v>2.7418877149071059E-3</v>
      </c>
    </row>
    <row r="259" spans="3:7" x14ac:dyDescent="0.25">
      <c r="D259" s="19">
        <f>_xlfn.STDEV.S(C3:C252)</f>
        <v>1.2067284798401622E-2</v>
      </c>
      <c r="E259" s="19"/>
      <c r="G259">
        <f>_xlfn.STDEV.S(F22:F252)</f>
        <v>5.2363037678376773E-2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Ex01</vt:lpstr>
      <vt:lpstr>Ex02</vt:lpstr>
      <vt:lpstr>Ex03</vt:lpstr>
    </vt:vector>
  </TitlesOfParts>
  <Company>Ekonomicko-správní fakulta Masarykovy univerzity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csystem</dc:creator>
  <cp:lastModifiedBy>csystem</cp:lastModifiedBy>
  <dcterms:created xsi:type="dcterms:W3CDTF">2020-02-18T17:20:32Z</dcterms:created>
  <dcterms:modified xsi:type="dcterms:W3CDTF">2020-02-18T18:36:21Z</dcterms:modified>
</cp:coreProperties>
</file>