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5970\Desktop\Apot2020\"/>
    </mc:Choice>
  </mc:AlternateContent>
  <bookViews>
    <workbookView xWindow="0" yWindow="0" windowWidth="28800" windowHeight="12300" activeTab="1"/>
  </bookViews>
  <sheets>
    <sheet name="Ex01_covar_correl_M" sheetId="1" r:id="rId1"/>
    <sheet name="Ex0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1" i="2" l="1"/>
  <c r="G260" i="2"/>
  <c r="F260" i="2"/>
  <c r="E260" i="2"/>
  <c r="D261" i="2" s="1" a="1"/>
  <c r="D263" i="2" s="1"/>
  <c r="G254" i="2"/>
  <c r="F254" i="2"/>
  <c r="E254" i="2"/>
  <c r="G253" i="2"/>
  <c r="F253" i="2"/>
  <c r="E253" i="2"/>
  <c r="G252" i="2"/>
  <c r="F252" i="2"/>
  <c r="E252" i="2"/>
  <c r="G251" i="2"/>
  <c r="F251" i="2"/>
  <c r="E251" i="2"/>
  <c r="G250" i="2"/>
  <c r="F250" i="2"/>
  <c r="E250" i="2"/>
  <c r="G249" i="2"/>
  <c r="F249" i="2"/>
  <c r="E249" i="2"/>
  <c r="G248" i="2"/>
  <c r="F248" i="2"/>
  <c r="E248" i="2"/>
  <c r="G247" i="2"/>
  <c r="F247" i="2"/>
  <c r="E247" i="2"/>
  <c r="G246" i="2"/>
  <c r="F246" i="2"/>
  <c r="E246" i="2"/>
  <c r="G245" i="2"/>
  <c r="F245" i="2"/>
  <c r="E245" i="2"/>
  <c r="G244" i="2"/>
  <c r="F244" i="2"/>
  <c r="E244" i="2"/>
  <c r="G243" i="2"/>
  <c r="F243" i="2"/>
  <c r="E243" i="2"/>
  <c r="G242" i="2"/>
  <c r="F242" i="2"/>
  <c r="E242" i="2"/>
  <c r="G241" i="2"/>
  <c r="F241" i="2"/>
  <c r="E241" i="2"/>
  <c r="G240" i="2"/>
  <c r="F240" i="2"/>
  <c r="E240" i="2"/>
  <c r="G239" i="2"/>
  <c r="F239" i="2"/>
  <c r="E239" i="2"/>
  <c r="G238" i="2"/>
  <c r="F238" i="2"/>
  <c r="E238" i="2"/>
  <c r="G237" i="2"/>
  <c r="F237" i="2"/>
  <c r="E237" i="2"/>
  <c r="G236" i="2"/>
  <c r="F236" i="2"/>
  <c r="E236" i="2"/>
  <c r="G235" i="2"/>
  <c r="F235" i="2"/>
  <c r="E235" i="2"/>
  <c r="G234" i="2"/>
  <c r="F234" i="2"/>
  <c r="E234" i="2"/>
  <c r="G233" i="2"/>
  <c r="F233" i="2"/>
  <c r="E233" i="2"/>
  <c r="G232" i="2"/>
  <c r="F232" i="2"/>
  <c r="E232" i="2"/>
  <c r="G231" i="2"/>
  <c r="F231" i="2"/>
  <c r="E231" i="2"/>
  <c r="G230" i="2"/>
  <c r="F230" i="2"/>
  <c r="E230" i="2"/>
  <c r="G229" i="2"/>
  <c r="F229" i="2"/>
  <c r="E229" i="2"/>
  <c r="G228" i="2"/>
  <c r="F228" i="2"/>
  <c r="E228" i="2"/>
  <c r="G227" i="2"/>
  <c r="F227" i="2"/>
  <c r="E227" i="2"/>
  <c r="G226" i="2"/>
  <c r="F226" i="2"/>
  <c r="E226" i="2"/>
  <c r="G225" i="2"/>
  <c r="F225" i="2"/>
  <c r="E225" i="2"/>
  <c r="G224" i="2"/>
  <c r="F224" i="2"/>
  <c r="E224" i="2"/>
  <c r="G223" i="2"/>
  <c r="F223" i="2"/>
  <c r="E223" i="2"/>
  <c r="G222" i="2"/>
  <c r="F222" i="2"/>
  <c r="E222" i="2"/>
  <c r="G221" i="2"/>
  <c r="F221" i="2"/>
  <c r="E221" i="2"/>
  <c r="G220" i="2"/>
  <c r="F220" i="2"/>
  <c r="E220" i="2"/>
  <c r="G219" i="2"/>
  <c r="F219" i="2"/>
  <c r="E219" i="2"/>
  <c r="G218" i="2"/>
  <c r="F218" i="2"/>
  <c r="E218" i="2"/>
  <c r="G217" i="2"/>
  <c r="F217" i="2"/>
  <c r="E217" i="2"/>
  <c r="G216" i="2"/>
  <c r="F216" i="2"/>
  <c r="E216" i="2"/>
  <c r="G215" i="2"/>
  <c r="F215" i="2"/>
  <c r="E215" i="2"/>
  <c r="G214" i="2"/>
  <c r="F214" i="2"/>
  <c r="E214" i="2"/>
  <c r="G213" i="2"/>
  <c r="F213" i="2"/>
  <c r="E213" i="2"/>
  <c r="G212" i="2"/>
  <c r="F212" i="2"/>
  <c r="E212" i="2"/>
  <c r="G211" i="2"/>
  <c r="F211" i="2"/>
  <c r="E211" i="2"/>
  <c r="G210" i="2"/>
  <c r="F210" i="2"/>
  <c r="E210" i="2"/>
  <c r="G209" i="2"/>
  <c r="F209" i="2"/>
  <c r="E209" i="2"/>
  <c r="G208" i="2"/>
  <c r="F208" i="2"/>
  <c r="E208" i="2"/>
  <c r="G207" i="2"/>
  <c r="F207" i="2"/>
  <c r="E207" i="2"/>
  <c r="G206" i="2"/>
  <c r="F206" i="2"/>
  <c r="E206" i="2"/>
  <c r="G205" i="2"/>
  <c r="F205" i="2"/>
  <c r="E205" i="2"/>
  <c r="G204" i="2"/>
  <c r="F204" i="2"/>
  <c r="E204" i="2"/>
  <c r="G203" i="2"/>
  <c r="F203" i="2"/>
  <c r="E203" i="2"/>
  <c r="G202" i="2"/>
  <c r="F202" i="2"/>
  <c r="E202" i="2"/>
  <c r="G201" i="2"/>
  <c r="F201" i="2"/>
  <c r="E201" i="2"/>
  <c r="G200" i="2"/>
  <c r="F200" i="2"/>
  <c r="E200" i="2"/>
  <c r="G199" i="2"/>
  <c r="F199" i="2"/>
  <c r="E199" i="2"/>
  <c r="G198" i="2"/>
  <c r="F198" i="2"/>
  <c r="E198" i="2"/>
  <c r="G197" i="2"/>
  <c r="F197" i="2"/>
  <c r="E197" i="2"/>
  <c r="G196" i="2"/>
  <c r="F196" i="2"/>
  <c r="E196" i="2"/>
  <c r="G195" i="2"/>
  <c r="F195" i="2"/>
  <c r="E195" i="2"/>
  <c r="G194" i="2"/>
  <c r="F194" i="2"/>
  <c r="E194" i="2"/>
  <c r="G193" i="2"/>
  <c r="F193" i="2"/>
  <c r="E193" i="2"/>
  <c r="G192" i="2"/>
  <c r="F192" i="2"/>
  <c r="E192" i="2"/>
  <c r="G191" i="2"/>
  <c r="F191" i="2"/>
  <c r="E191" i="2"/>
  <c r="G190" i="2"/>
  <c r="F190" i="2"/>
  <c r="E190" i="2"/>
  <c r="G189" i="2"/>
  <c r="F189" i="2"/>
  <c r="E189" i="2"/>
  <c r="G188" i="2"/>
  <c r="F188" i="2"/>
  <c r="E188" i="2"/>
  <c r="G187" i="2"/>
  <c r="F187" i="2"/>
  <c r="E187" i="2"/>
  <c r="G186" i="2"/>
  <c r="F186" i="2"/>
  <c r="E186" i="2"/>
  <c r="G185" i="2"/>
  <c r="F185" i="2"/>
  <c r="E185" i="2"/>
  <c r="G184" i="2"/>
  <c r="F184" i="2"/>
  <c r="E184" i="2"/>
  <c r="G183" i="2"/>
  <c r="F183" i="2"/>
  <c r="E183" i="2"/>
  <c r="G182" i="2"/>
  <c r="F182" i="2"/>
  <c r="E182" i="2"/>
  <c r="G181" i="2"/>
  <c r="F181" i="2"/>
  <c r="E181" i="2"/>
  <c r="G180" i="2"/>
  <c r="F180" i="2"/>
  <c r="E180" i="2"/>
  <c r="G179" i="2"/>
  <c r="F179" i="2"/>
  <c r="E179" i="2"/>
  <c r="G178" i="2"/>
  <c r="F178" i="2"/>
  <c r="E178" i="2"/>
  <c r="G177" i="2"/>
  <c r="F177" i="2"/>
  <c r="E177" i="2"/>
  <c r="G176" i="2"/>
  <c r="F176" i="2"/>
  <c r="E176" i="2"/>
  <c r="G175" i="2"/>
  <c r="F175" i="2"/>
  <c r="E175" i="2"/>
  <c r="G174" i="2"/>
  <c r="F174" i="2"/>
  <c r="E174" i="2"/>
  <c r="G173" i="2"/>
  <c r="F173" i="2"/>
  <c r="E173" i="2"/>
  <c r="G172" i="2"/>
  <c r="F172" i="2"/>
  <c r="E172" i="2"/>
  <c r="G171" i="2"/>
  <c r="F171" i="2"/>
  <c r="E171" i="2"/>
  <c r="G170" i="2"/>
  <c r="F170" i="2"/>
  <c r="E170" i="2"/>
  <c r="G169" i="2"/>
  <c r="F169" i="2"/>
  <c r="E169" i="2"/>
  <c r="G168" i="2"/>
  <c r="F168" i="2"/>
  <c r="E168" i="2"/>
  <c r="G167" i="2"/>
  <c r="F167" i="2"/>
  <c r="E167" i="2"/>
  <c r="G166" i="2"/>
  <c r="F166" i="2"/>
  <c r="E166" i="2"/>
  <c r="G165" i="2"/>
  <c r="F165" i="2"/>
  <c r="E165" i="2"/>
  <c r="G164" i="2"/>
  <c r="F164" i="2"/>
  <c r="E164" i="2"/>
  <c r="G163" i="2"/>
  <c r="F163" i="2"/>
  <c r="E163" i="2"/>
  <c r="G162" i="2"/>
  <c r="F162" i="2"/>
  <c r="E162" i="2"/>
  <c r="G161" i="2"/>
  <c r="F161" i="2"/>
  <c r="E161" i="2"/>
  <c r="G160" i="2"/>
  <c r="F160" i="2"/>
  <c r="E160" i="2"/>
  <c r="G159" i="2"/>
  <c r="F159" i="2"/>
  <c r="E159" i="2"/>
  <c r="G158" i="2"/>
  <c r="F158" i="2"/>
  <c r="E158" i="2"/>
  <c r="G157" i="2"/>
  <c r="F157" i="2"/>
  <c r="E157" i="2"/>
  <c r="G156" i="2"/>
  <c r="F156" i="2"/>
  <c r="E156" i="2"/>
  <c r="G155" i="2"/>
  <c r="F155" i="2"/>
  <c r="E155" i="2"/>
  <c r="G154" i="2"/>
  <c r="F154" i="2"/>
  <c r="E154" i="2"/>
  <c r="G153" i="2"/>
  <c r="F153" i="2"/>
  <c r="E153" i="2"/>
  <c r="G152" i="2"/>
  <c r="F152" i="2"/>
  <c r="E152" i="2"/>
  <c r="G151" i="2"/>
  <c r="F151" i="2"/>
  <c r="E151" i="2"/>
  <c r="G150" i="2"/>
  <c r="F150" i="2"/>
  <c r="E150" i="2"/>
  <c r="G149" i="2"/>
  <c r="F149" i="2"/>
  <c r="E149" i="2"/>
  <c r="G148" i="2"/>
  <c r="F148" i="2"/>
  <c r="E148" i="2"/>
  <c r="G147" i="2"/>
  <c r="F147" i="2"/>
  <c r="E147" i="2"/>
  <c r="G146" i="2"/>
  <c r="F146" i="2"/>
  <c r="E146" i="2"/>
  <c r="G145" i="2"/>
  <c r="F145" i="2"/>
  <c r="E145" i="2"/>
  <c r="G144" i="2"/>
  <c r="F144" i="2"/>
  <c r="E144" i="2"/>
  <c r="G143" i="2"/>
  <c r="F143" i="2"/>
  <c r="E143" i="2"/>
  <c r="G142" i="2"/>
  <c r="F142" i="2"/>
  <c r="E142" i="2"/>
  <c r="G141" i="2"/>
  <c r="F141" i="2"/>
  <c r="E141" i="2"/>
  <c r="G140" i="2"/>
  <c r="F140" i="2"/>
  <c r="E140" i="2"/>
  <c r="G139" i="2"/>
  <c r="F139" i="2"/>
  <c r="E139" i="2"/>
  <c r="G138" i="2"/>
  <c r="F138" i="2"/>
  <c r="E138" i="2"/>
  <c r="G137" i="2"/>
  <c r="F137" i="2"/>
  <c r="E137" i="2"/>
  <c r="G136" i="2"/>
  <c r="F136" i="2"/>
  <c r="E136" i="2"/>
  <c r="G135" i="2"/>
  <c r="F135" i="2"/>
  <c r="E135" i="2"/>
  <c r="G134" i="2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2" i="2"/>
  <c r="F22" i="2"/>
  <c r="E22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G6" i="2"/>
  <c r="F6" i="2"/>
  <c r="E6" i="2"/>
  <c r="G5" i="2"/>
  <c r="F5" i="2"/>
  <c r="E5" i="2"/>
  <c r="G4" i="2"/>
  <c r="F4" i="2"/>
  <c r="E4" i="2"/>
  <c r="G3" i="2"/>
  <c r="F3" i="2"/>
  <c r="E3" i="2"/>
  <c r="J52" i="2" l="1"/>
  <c r="I34" i="2"/>
  <c r="I98" i="2"/>
  <c r="K19" i="2"/>
  <c r="K43" i="2"/>
  <c r="J62" i="2"/>
  <c r="K83" i="2"/>
  <c r="K111" i="2"/>
  <c r="K143" i="2"/>
  <c r="I44" i="2"/>
  <c r="J11" i="2"/>
  <c r="K37" i="2"/>
  <c r="J75" i="2"/>
  <c r="J128" i="2"/>
  <c r="I170" i="2"/>
  <c r="K198" i="2"/>
  <c r="F268" i="2"/>
  <c r="E268" i="2"/>
  <c r="F262" i="2"/>
  <c r="F255" i="2"/>
  <c r="J20" i="2" s="1"/>
  <c r="G268" i="2"/>
  <c r="G262" i="2"/>
  <c r="J3" i="2"/>
  <c r="J8" i="2"/>
  <c r="J17" i="2"/>
  <c r="J21" i="2"/>
  <c r="J35" i="2"/>
  <c r="J40" i="2"/>
  <c r="I46" i="2"/>
  <c r="J49" i="2"/>
  <c r="J53" i="2"/>
  <c r="J67" i="2"/>
  <c r="J72" i="2"/>
  <c r="J81" i="2"/>
  <c r="J85" i="2"/>
  <c r="J100" i="2"/>
  <c r="K109" i="2"/>
  <c r="J113" i="2"/>
  <c r="J116" i="2"/>
  <c r="K125" i="2"/>
  <c r="J129" i="2"/>
  <c r="J132" i="2"/>
  <c r="K141" i="2"/>
  <c r="J145" i="2"/>
  <c r="J148" i="2"/>
  <c r="I157" i="2"/>
  <c r="J158" i="2"/>
  <c r="J166" i="2"/>
  <c r="J172" i="2"/>
  <c r="K197" i="2"/>
  <c r="K221" i="2"/>
  <c r="G269" i="2"/>
  <c r="F269" i="2"/>
  <c r="G263" i="2"/>
  <c r="E269" i="2"/>
  <c r="F263" i="2"/>
  <c r="E263" i="2"/>
  <c r="G255" i="2"/>
  <c r="K11" i="2" s="1"/>
  <c r="J9" i="2"/>
  <c r="J13" i="2"/>
  <c r="K21" i="2"/>
  <c r="J27" i="2"/>
  <c r="J32" i="2"/>
  <c r="I38" i="2"/>
  <c r="J41" i="2"/>
  <c r="J45" i="2"/>
  <c r="K53" i="2"/>
  <c r="J59" i="2"/>
  <c r="J64" i="2"/>
  <c r="J73" i="2"/>
  <c r="J77" i="2"/>
  <c r="K85" i="2"/>
  <c r="J91" i="2"/>
  <c r="J96" i="2"/>
  <c r="J101" i="2"/>
  <c r="J104" i="2"/>
  <c r="J117" i="2"/>
  <c r="J120" i="2"/>
  <c r="J133" i="2"/>
  <c r="J136" i="2"/>
  <c r="I138" i="2"/>
  <c r="J149" i="2"/>
  <c r="J152" i="2"/>
  <c r="K160" i="2"/>
  <c r="K172" i="2"/>
  <c r="K182" i="2"/>
  <c r="K190" i="2"/>
  <c r="K200" i="2"/>
  <c r="K220" i="2"/>
  <c r="K236" i="2"/>
  <c r="K244" i="2"/>
  <c r="K252" i="2"/>
  <c r="J29" i="2"/>
  <c r="J43" i="2"/>
  <c r="J48" i="2"/>
  <c r="K69" i="2"/>
  <c r="J89" i="2"/>
  <c r="J93" i="2"/>
  <c r="J109" i="2"/>
  <c r="J125" i="2"/>
  <c r="J141" i="2"/>
  <c r="K156" i="2"/>
  <c r="J5" i="2"/>
  <c r="K13" i="2"/>
  <c r="J19" i="2"/>
  <c r="J24" i="2"/>
  <c r="J33" i="2"/>
  <c r="J37" i="2"/>
  <c r="K45" i="2"/>
  <c r="J51" i="2"/>
  <c r="J56" i="2"/>
  <c r="J65" i="2"/>
  <c r="J69" i="2"/>
  <c r="K77" i="2"/>
  <c r="J83" i="2"/>
  <c r="J88" i="2"/>
  <c r="J97" i="2"/>
  <c r="K101" i="2"/>
  <c r="J105" i="2"/>
  <c r="J108" i="2"/>
  <c r="K117" i="2"/>
  <c r="J121" i="2"/>
  <c r="J124" i="2"/>
  <c r="K133" i="2"/>
  <c r="J137" i="2"/>
  <c r="J140" i="2"/>
  <c r="K149" i="2"/>
  <c r="J153" i="2"/>
  <c r="J156" i="2"/>
  <c r="K157" i="2"/>
  <c r="J164" i="2"/>
  <c r="K165" i="2"/>
  <c r="J174" i="2"/>
  <c r="K180" i="2"/>
  <c r="K181" i="2"/>
  <c r="J214" i="2"/>
  <c r="J230" i="2"/>
  <c r="J7" i="2"/>
  <c r="J15" i="2"/>
  <c r="J23" i="2"/>
  <c r="J31" i="2"/>
  <c r="J39" i="2"/>
  <c r="J47" i="2"/>
  <c r="J55" i="2"/>
  <c r="J63" i="2"/>
  <c r="J71" i="2"/>
  <c r="J79" i="2"/>
  <c r="J87" i="2"/>
  <c r="J95" i="2"/>
  <c r="J103" i="2"/>
  <c r="J111" i="2"/>
  <c r="J119" i="2"/>
  <c r="J127" i="2"/>
  <c r="J135" i="2"/>
  <c r="J143" i="2"/>
  <c r="J151" i="2"/>
  <c r="K159" i="2"/>
  <c r="K167" i="2"/>
  <c r="K175" i="2"/>
  <c r="J178" i="2"/>
  <c r="J190" i="2"/>
  <c r="J194" i="2"/>
  <c r="I196" i="2"/>
  <c r="J206" i="2"/>
  <c r="K214" i="2"/>
  <c r="I218" i="2"/>
  <c r="K230" i="2"/>
  <c r="J238" i="2"/>
  <c r="J246" i="2"/>
  <c r="J254" i="2"/>
  <c r="K161" i="2"/>
  <c r="I165" i="2"/>
  <c r="K168" i="2"/>
  <c r="K169" i="2"/>
  <c r="I173" i="2"/>
  <c r="K176" i="2"/>
  <c r="K177" i="2"/>
  <c r="I184" i="2"/>
  <c r="K189" i="2"/>
  <c r="I202" i="2"/>
  <c r="K205" i="2"/>
  <c r="K212" i="2"/>
  <c r="K213" i="2"/>
  <c r="J222" i="2"/>
  <c r="K228" i="2"/>
  <c r="K229" i="2"/>
  <c r="K238" i="2"/>
  <c r="I240" i="2"/>
  <c r="K246" i="2"/>
  <c r="K254" i="2"/>
  <c r="J99" i="2"/>
  <c r="J107" i="2"/>
  <c r="J115" i="2"/>
  <c r="J123" i="2"/>
  <c r="J131" i="2"/>
  <c r="J139" i="2"/>
  <c r="J147" i="2"/>
  <c r="K155" i="2"/>
  <c r="K163" i="2"/>
  <c r="K171" i="2"/>
  <c r="J182" i="2"/>
  <c r="J186" i="2"/>
  <c r="I188" i="2"/>
  <c r="J198" i="2"/>
  <c r="J202" i="2"/>
  <c r="I208" i="2"/>
  <c r="K222" i="2"/>
  <c r="I226" i="2"/>
  <c r="J210" i="2"/>
  <c r="J218" i="2"/>
  <c r="I220" i="2"/>
  <c r="J226" i="2"/>
  <c r="J234" i="2"/>
  <c r="I236" i="2"/>
  <c r="J242" i="2"/>
  <c r="J250" i="2"/>
  <c r="I252" i="2"/>
  <c r="D262" i="2"/>
  <c r="E261" i="2"/>
  <c r="G267" i="2"/>
  <c r="E262" i="2"/>
  <c r="F267" i="2"/>
  <c r="G261" i="2"/>
  <c r="E267" i="2"/>
  <c r="F261" i="2"/>
  <c r="I164" i="2"/>
  <c r="I168" i="2"/>
  <c r="I182" i="2"/>
  <c r="K185" i="2"/>
  <c r="K193" i="2"/>
  <c r="I198" i="2"/>
  <c r="K201" i="2"/>
  <c r="K209" i="2"/>
  <c r="I214" i="2"/>
  <c r="K217" i="2"/>
  <c r="K225" i="2"/>
  <c r="I230" i="2"/>
  <c r="K233" i="2"/>
  <c r="K241" i="2"/>
  <c r="I246" i="2"/>
  <c r="K249" i="2"/>
  <c r="E255" i="2"/>
  <c r="I26" i="2" s="1"/>
  <c r="K237" i="2"/>
  <c r="I242" i="2"/>
  <c r="K245" i="2"/>
  <c r="I250" i="2"/>
  <c r="K253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I33" i="1"/>
  <c r="I32" i="1"/>
  <c r="I31" i="1"/>
  <c r="I30" i="1"/>
  <c r="I29" i="1"/>
  <c r="I28" i="1"/>
  <c r="AD27" i="1"/>
  <c r="AD37" i="1" s="1"/>
  <c r="I27" i="1"/>
  <c r="J26" i="1" s="1" a="1"/>
  <c r="N26" i="1" s="1"/>
  <c r="AD26" i="1"/>
  <c r="AD36" i="1" s="1"/>
  <c r="J26" i="1"/>
  <c r="AD25" i="1"/>
  <c r="AD35" i="1" s="1"/>
  <c r="AD24" i="1"/>
  <c r="AD34" i="1" s="1"/>
  <c r="AD23" i="1"/>
  <c r="AD33" i="1" s="1"/>
  <c r="AD22" i="1"/>
  <c r="AD32" i="1" s="1"/>
  <c r="AD21" i="1"/>
  <c r="AD31" i="1" s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Q10" i="1"/>
  <c r="P10" i="1"/>
  <c r="O10" i="1"/>
  <c r="N10" i="1"/>
  <c r="M10" i="1"/>
  <c r="L10" i="1"/>
  <c r="K10" i="1"/>
  <c r="AC10" i="1" s="1"/>
  <c r="AC9" i="1"/>
  <c r="Q9" i="1"/>
  <c r="P9" i="1"/>
  <c r="O9" i="1"/>
  <c r="N9" i="1"/>
  <c r="M9" i="1"/>
  <c r="L9" i="1"/>
  <c r="K9" i="1"/>
  <c r="O43" i="1" s="1"/>
  <c r="Q8" i="1"/>
  <c r="P8" i="1"/>
  <c r="O8" i="1"/>
  <c r="N8" i="1"/>
  <c r="R8" i="1" s="1"/>
  <c r="M8" i="1"/>
  <c r="L8" i="1"/>
  <c r="K8" i="1"/>
  <c r="AC7" i="1"/>
  <c r="Q7" i="1"/>
  <c r="P7" i="1"/>
  <c r="O7" i="1"/>
  <c r="N7" i="1"/>
  <c r="M7" i="1"/>
  <c r="L7" i="1"/>
  <c r="K7" i="1"/>
  <c r="Q6" i="1"/>
  <c r="P6" i="1"/>
  <c r="O6" i="1"/>
  <c r="N6" i="1"/>
  <c r="M6" i="1"/>
  <c r="L6" i="1"/>
  <c r="K6" i="1"/>
  <c r="L28" i="1" s="1"/>
  <c r="AC5" i="1"/>
  <c r="Q5" i="1"/>
  <c r="Z14" i="1" s="1"/>
  <c r="P5" i="1"/>
  <c r="O5" i="1"/>
  <c r="X14" i="1" s="1"/>
  <c r="N5" i="1"/>
  <c r="W14" i="1" s="1"/>
  <c r="M5" i="1"/>
  <c r="V14" i="1" s="1"/>
  <c r="L5" i="1"/>
  <c r="R5" i="1" s="1"/>
  <c r="K5" i="1"/>
  <c r="Q4" i="1"/>
  <c r="P4" i="1"/>
  <c r="O4" i="1"/>
  <c r="N4" i="1"/>
  <c r="M4" i="1"/>
  <c r="L4" i="1"/>
  <c r="K4" i="1"/>
  <c r="AC4" i="1" s="1"/>
  <c r="I224" i="2" l="1"/>
  <c r="I204" i="2"/>
  <c r="I200" i="2"/>
  <c r="I234" i="2"/>
  <c r="I216" i="2"/>
  <c r="I195" i="2"/>
  <c r="I177" i="2"/>
  <c r="I161" i="2"/>
  <c r="I62" i="2"/>
  <c r="I146" i="2"/>
  <c r="I114" i="2"/>
  <c r="I178" i="2"/>
  <c r="I154" i="2"/>
  <c r="K196" i="2"/>
  <c r="I169" i="2"/>
  <c r="I150" i="2"/>
  <c r="I134" i="2"/>
  <c r="I118" i="2"/>
  <c r="I102" i="2"/>
  <c r="K61" i="2"/>
  <c r="I194" i="2"/>
  <c r="K164" i="2"/>
  <c r="J112" i="2"/>
  <c r="J61" i="2"/>
  <c r="J25" i="2"/>
  <c r="K5" i="2"/>
  <c r="I36" i="2"/>
  <c r="K139" i="2"/>
  <c r="K107" i="2"/>
  <c r="K79" i="2"/>
  <c r="K55" i="2"/>
  <c r="J38" i="2"/>
  <c r="K15" i="2"/>
  <c r="I90" i="2"/>
  <c r="J44" i="2"/>
  <c r="I253" i="2"/>
  <c r="I247" i="2"/>
  <c r="I245" i="2"/>
  <c r="I239" i="2"/>
  <c r="I237" i="2"/>
  <c r="I231" i="2"/>
  <c r="I229" i="2"/>
  <c r="I223" i="2"/>
  <c r="I221" i="2"/>
  <c r="I215" i="2"/>
  <c r="I213" i="2"/>
  <c r="I207" i="2"/>
  <c r="I205" i="2"/>
  <c r="I193" i="2"/>
  <c r="I191" i="2"/>
  <c r="I189" i="2"/>
  <c r="I151" i="2"/>
  <c r="I143" i="2"/>
  <c r="I135" i="2"/>
  <c r="I127" i="2"/>
  <c r="I119" i="2"/>
  <c r="I111" i="2"/>
  <c r="I103" i="2"/>
  <c r="I227" i="2"/>
  <c r="I225" i="2"/>
  <c r="I211" i="2"/>
  <c r="I209" i="2"/>
  <c r="I175" i="2"/>
  <c r="I167" i="2"/>
  <c r="I251" i="2"/>
  <c r="I249" i="2"/>
  <c r="I243" i="2"/>
  <c r="I241" i="2"/>
  <c r="I201" i="2"/>
  <c r="I199" i="2"/>
  <c r="I197" i="2"/>
  <c r="I185" i="2"/>
  <c r="I183" i="2"/>
  <c r="I181" i="2"/>
  <c r="I147" i="2"/>
  <c r="I139" i="2"/>
  <c r="I131" i="2"/>
  <c r="I123" i="2"/>
  <c r="I115" i="2"/>
  <c r="I107" i="2"/>
  <c r="I99" i="2"/>
  <c r="I91" i="2"/>
  <c r="I83" i="2"/>
  <c r="I75" i="2"/>
  <c r="I67" i="2"/>
  <c r="I59" i="2"/>
  <c r="I51" i="2"/>
  <c r="I43" i="2"/>
  <c r="I35" i="2"/>
  <c r="I27" i="2"/>
  <c r="I19" i="2"/>
  <c r="I11" i="2"/>
  <c r="I3" i="2"/>
  <c r="I235" i="2"/>
  <c r="I233" i="2"/>
  <c r="I219" i="2"/>
  <c r="I217" i="2"/>
  <c r="I171" i="2"/>
  <c r="I159" i="2"/>
  <c r="I148" i="2"/>
  <c r="I145" i="2"/>
  <c r="I132" i="2"/>
  <c r="I129" i="2"/>
  <c r="I116" i="2"/>
  <c r="I113" i="2"/>
  <c r="I100" i="2"/>
  <c r="I95" i="2"/>
  <c r="I85" i="2"/>
  <c r="I81" i="2"/>
  <c r="I72" i="2"/>
  <c r="I63" i="2"/>
  <c r="I53" i="2"/>
  <c r="I49" i="2"/>
  <c r="I40" i="2"/>
  <c r="I31" i="2"/>
  <c r="I21" i="2"/>
  <c r="I17" i="2"/>
  <c r="I8" i="2"/>
  <c r="I149" i="2"/>
  <c r="I133" i="2"/>
  <c r="I120" i="2"/>
  <c r="I96" i="2"/>
  <c r="I82" i="2"/>
  <c r="I77" i="2"/>
  <c r="I73" i="2"/>
  <c r="I60" i="2"/>
  <c r="I55" i="2"/>
  <c r="I50" i="2"/>
  <c r="I23" i="2"/>
  <c r="I13" i="2"/>
  <c r="I9" i="2"/>
  <c r="I144" i="2"/>
  <c r="I141" i="2"/>
  <c r="I128" i="2"/>
  <c r="I125" i="2"/>
  <c r="I112" i="2"/>
  <c r="I109" i="2"/>
  <c r="I93" i="2"/>
  <c r="I89" i="2"/>
  <c r="I80" i="2"/>
  <c r="I71" i="2"/>
  <c r="I61" i="2"/>
  <c r="I57" i="2"/>
  <c r="I48" i="2"/>
  <c r="I39" i="2"/>
  <c r="I29" i="2"/>
  <c r="I25" i="2"/>
  <c r="I16" i="2"/>
  <c r="I7" i="2"/>
  <c r="I163" i="2"/>
  <c r="I155" i="2"/>
  <c r="I153" i="2"/>
  <c r="I140" i="2"/>
  <c r="I137" i="2"/>
  <c r="I124" i="2"/>
  <c r="I121" i="2"/>
  <c r="I108" i="2"/>
  <c r="I105" i="2"/>
  <c r="I97" i="2"/>
  <c r="I88" i="2"/>
  <c r="I84" i="2"/>
  <c r="I79" i="2"/>
  <c r="I74" i="2"/>
  <c r="I69" i="2"/>
  <c r="I65" i="2"/>
  <c r="I56" i="2"/>
  <c r="I52" i="2"/>
  <c r="I47" i="2"/>
  <c r="I42" i="2"/>
  <c r="I37" i="2"/>
  <c r="I33" i="2"/>
  <c r="I24" i="2"/>
  <c r="I20" i="2"/>
  <c r="I15" i="2"/>
  <c r="I10" i="2"/>
  <c r="I5" i="2"/>
  <c r="I152" i="2"/>
  <c r="I136" i="2"/>
  <c r="I117" i="2"/>
  <c r="I104" i="2"/>
  <c r="I101" i="2"/>
  <c r="I92" i="2"/>
  <c r="I87" i="2"/>
  <c r="I64" i="2"/>
  <c r="I45" i="2"/>
  <c r="I41" i="2"/>
  <c r="I32" i="2"/>
  <c r="I28" i="2"/>
  <c r="I18" i="2"/>
  <c r="I176" i="2"/>
  <c r="I160" i="2"/>
  <c r="I228" i="2"/>
  <c r="I248" i="2"/>
  <c r="I187" i="2"/>
  <c r="I142" i="2"/>
  <c r="I126" i="2"/>
  <c r="I192" i="2"/>
  <c r="I106" i="2"/>
  <c r="I70" i="2"/>
  <c r="I6" i="2"/>
  <c r="I179" i="2"/>
  <c r="I78" i="2"/>
  <c r="I14" i="2"/>
  <c r="K192" i="2"/>
  <c r="I158" i="2"/>
  <c r="I86" i="2"/>
  <c r="J57" i="2"/>
  <c r="I22" i="2"/>
  <c r="I76" i="2"/>
  <c r="I12" i="2"/>
  <c r="K127" i="2"/>
  <c r="J94" i="2"/>
  <c r="K75" i="2"/>
  <c r="K51" i="2"/>
  <c r="J30" i="2"/>
  <c r="I66" i="2"/>
  <c r="J84" i="2"/>
  <c r="I244" i="2"/>
  <c r="I212" i="2"/>
  <c r="I232" i="2"/>
  <c r="I110" i="2"/>
  <c r="I254" i="2"/>
  <c r="I238" i="2"/>
  <c r="I222" i="2"/>
  <c r="I206" i="2"/>
  <c r="I190" i="2"/>
  <c r="I172" i="2"/>
  <c r="I156" i="2"/>
  <c r="I210" i="2"/>
  <c r="I186" i="2"/>
  <c r="I174" i="2"/>
  <c r="I166" i="2"/>
  <c r="I180" i="2"/>
  <c r="I94" i="2"/>
  <c r="I30" i="2"/>
  <c r="I130" i="2"/>
  <c r="I162" i="2"/>
  <c r="I122" i="2"/>
  <c r="K204" i="2"/>
  <c r="K194" i="2"/>
  <c r="K188" i="2"/>
  <c r="K178" i="2"/>
  <c r="K153" i="2"/>
  <c r="K150" i="2"/>
  <c r="K145" i="2"/>
  <c r="K142" i="2"/>
  <c r="K137" i="2"/>
  <c r="K134" i="2"/>
  <c r="K129" i="2"/>
  <c r="K126" i="2"/>
  <c r="K121" i="2"/>
  <c r="K118" i="2"/>
  <c r="K113" i="2"/>
  <c r="K110" i="2"/>
  <c r="K105" i="2"/>
  <c r="K102" i="2"/>
  <c r="K226" i="2"/>
  <c r="K224" i="2"/>
  <c r="K210" i="2"/>
  <c r="K208" i="2"/>
  <c r="K174" i="2"/>
  <c r="K166" i="2"/>
  <c r="K250" i="2"/>
  <c r="K248" i="2"/>
  <c r="K242" i="2"/>
  <c r="K240" i="2"/>
  <c r="K202" i="2"/>
  <c r="K186" i="2"/>
  <c r="K146" i="2"/>
  <c r="K138" i="2"/>
  <c r="K130" i="2"/>
  <c r="K122" i="2"/>
  <c r="K114" i="2"/>
  <c r="K106" i="2"/>
  <c r="K98" i="2"/>
  <c r="K90" i="2"/>
  <c r="K82" i="2"/>
  <c r="K74" i="2"/>
  <c r="K66" i="2"/>
  <c r="K58" i="2"/>
  <c r="K50" i="2"/>
  <c r="K42" i="2"/>
  <c r="K34" i="2"/>
  <c r="K26" i="2"/>
  <c r="K18" i="2"/>
  <c r="K10" i="2"/>
  <c r="K234" i="2"/>
  <c r="K232" i="2"/>
  <c r="K218" i="2"/>
  <c r="K216" i="2"/>
  <c r="K170" i="2"/>
  <c r="K158" i="2"/>
  <c r="K147" i="2"/>
  <c r="K144" i="2"/>
  <c r="K131" i="2"/>
  <c r="K128" i="2"/>
  <c r="K115" i="2"/>
  <c r="K112" i="2"/>
  <c r="K99" i="2"/>
  <c r="K94" i="2"/>
  <c r="K89" i="2"/>
  <c r="K84" i="2"/>
  <c r="K80" i="2"/>
  <c r="K71" i="2"/>
  <c r="K67" i="2"/>
  <c r="K62" i="2"/>
  <c r="K57" i="2"/>
  <c r="K52" i="2"/>
  <c r="K48" i="2"/>
  <c r="K39" i="2"/>
  <c r="K35" i="2"/>
  <c r="K30" i="2"/>
  <c r="K25" i="2"/>
  <c r="K20" i="2"/>
  <c r="K16" i="2"/>
  <c r="K7" i="2"/>
  <c r="K3" i="2"/>
  <c r="K135" i="2"/>
  <c r="K116" i="2"/>
  <c r="K103" i="2"/>
  <c r="K100" i="2"/>
  <c r="K86" i="2"/>
  <c r="K72" i="2"/>
  <c r="K63" i="2"/>
  <c r="K59" i="2"/>
  <c r="K54" i="2"/>
  <c r="K44" i="2"/>
  <c r="K40" i="2"/>
  <c r="K31" i="2"/>
  <c r="K27" i="2"/>
  <c r="K22" i="2"/>
  <c r="K17" i="2"/>
  <c r="K8" i="2"/>
  <c r="K140" i="2"/>
  <c r="K124" i="2"/>
  <c r="K108" i="2"/>
  <c r="K97" i="2"/>
  <c r="K92" i="2"/>
  <c r="K88" i="2"/>
  <c r="K70" i="2"/>
  <c r="K65" i="2"/>
  <c r="K60" i="2"/>
  <c r="K56" i="2"/>
  <c r="K38" i="2"/>
  <c r="K33" i="2"/>
  <c r="K28" i="2"/>
  <c r="K24" i="2"/>
  <c r="K6" i="2"/>
  <c r="K162" i="2"/>
  <c r="K154" i="2"/>
  <c r="K152" i="2"/>
  <c r="K136" i="2"/>
  <c r="K120" i="2"/>
  <c r="K104" i="2"/>
  <c r="K96" i="2"/>
  <c r="K78" i="2"/>
  <c r="K73" i="2"/>
  <c r="K68" i="2"/>
  <c r="K64" i="2"/>
  <c r="K46" i="2"/>
  <c r="K41" i="2"/>
  <c r="K36" i="2"/>
  <c r="K32" i="2"/>
  <c r="K14" i="2"/>
  <c r="K9" i="2"/>
  <c r="K4" i="2"/>
  <c r="K151" i="2"/>
  <c r="K148" i="2"/>
  <c r="K132" i="2"/>
  <c r="K119" i="2"/>
  <c r="K95" i="2"/>
  <c r="K91" i="2"/>
  <c r="K81" i="2"/>
  <c r="K76" i="2"/>
  <c r="K49" i="2"/>
  <c r="K12" i="2"/>
  <c r="I203" i="2"/>
  <c r="K173" i="2"/>
  <c r="K93" i="2"/>
  <c r="K29" i="2"/>
  <c r="J253" i="2"/>
  <c r="J249" i="2"/>
  <c r="J245" i="2"/>
  <c r="J241" i="2"/>
  <c r="J237" i="2"/>
  <c r="J233" i="2"/>
  <c r="J229" i="2"/>
  <c r="J225" i="2"/>
  <c r="J221" i="2"/>
  <c r="J217" i="2"/>
  <c r="J213" i="2"/>
  <c r="J209" i="2"/>
  <c r="J205" i="2"/>
  <c r="J201" i="2"/>
  <c r="J197" i="2"/>
  <c r="J193" i="2"/>
  <c r="J189" i="2"/>
  <c r="J185" i="2"/>
  <c r="J181" i="2"/>
  <c r="J252" i="2"/>
  <c r="J251" i="2"/>
  <c r="J244" i="2"/>
  <c r="J243" i="2"/>
  <c r="J236" i="2"/>
  <c r="J248" i="2"/>
  <c r="J247" i="2"/>
  <c r="J240" i="2"/>
  <c r="J239" i="2"/>
  <c r="J232" i="2"/>
  <c r="J231" i="2"/>
  <c r="J224" i="2"/>
  <c r="J223" i="2"/>
  <c r="J216" i="2"/>
  <c r="J215" i="2"/>
  <c r="J208" i="2"/>
  <c r="J207" i="2"/>
  <c r="J200" i="2"/>
  <c r="J199" i="2"/>
  <c r="J192" i="2"/>
  <c r="J191" i="2"/>
  <c r="J184" i="2"/>
  <c r="J183" i="2"/>
  <c r="J228" i="2"/>
  <c r="J227" i="2"/>
  <c r="J212" i="2"/>
  <c r="J211" i="2"/>
  <c r="J177" i="2"/>
  <c r="J176" i="2"/>
  <c r="J175" i="2"/>
  <c r="J170" i="2"/>
  <c r="J169" i="2"/>
  <c r="J168" i="2"/>
  <c r="J167" i="2"/>
  <c r="J162" i="2"/>
  <c r="J161" i="2"/>
  <c r="J160" i="2"/>
  <c r="J159" i="2"/>
  <c r="J154" i="2"/>
  <c r="J204" i="2"/>
  <c r="J203" i="2"/>
  <c r="J188" i="2"/>
  <c r="J187" i="2"/>
  <c r="J235" i="2"/>
  <c r="J220" i="2"/>
  <c r="J219" i="2"/>
  <c r="J173" i="2"/>
  <c r="J171" i="2"/>
  <c r="J165" i="2"/>
  <c r="J163" i="2"/>
  <c r="J157" i="2"/>
  <c r="J155" i="2"/>
  <c r="J146" i="2"/>
  <c r="J130" i="2"/>
  <c r="J114" i="2"/>
  <c r="J98" i="2"/>
  <c r="J86" i="2"/>
  <c r="J66" i="2"/>
  <c r="J54" i="2"/>
  <c r="J34" i="2"/>
  <c r="J22" i="2"/>
  <c r="J118" i="2"/>
  <c r="J102" i="2"/>
  <c r="J90" i="2"/>
  <c r="J78" i="2"/>
  <c r="J46" i="2"/>
  <c r="J36" i="2"/>
  <c r="J4" i="2"/>
  <c r="J196" i="2"/>
  <c r="J195" i="2"/>
  <c r="J142" i="2"/>
  <c r="J126" i="2"/>
  <c r="J110" i="2"/>
  <c r="J74" i="2"/>
  <c r="J42" i="2"/>
  <c r="J10" i="2"/>
  <c r="J138" i="2"/>
  <c r="J122" i="2"/>
  <c r="J106" i="2"/>
  <c r="J92" i="2"/>
  <c r="J82" i="2"/>
  <c r="J60" i="2"/>
  <c r="J50" i="2"/>
  <c r="J28" i="2"/>
  <c r="J18" i="2"/>
  <c r="J180" i="2"/>
  <c r="J179" i="2"/>
  <c r="J150" i="2"/>
  <c r="J134" i="2"/>
  <c r="J68" i="2"/>
  <c r="J58" i="2"/>
  <c r="J26" i="2"/>
  <c r="J14" i="2"/>
  <c r="K206" i="2"/>
  <c r="K184" i="2"/>
  <c r="J144" i="2"/>
  <c r="J80" i="2"/>
  <c r="I54" i="2"/>
  <c r="J16" i="2"/>
  <c r="I68" i="2"/>
  <c r="I4" i="2"/>
  <c r="K123" i="2"/>
  <c r="K87" i="2"/>
  <c r="J70" i="2"/>
  <c r="K47" i="2"/>
  <c r="K23" i="2"/>
  <c r="J6" i="2"/>
  <c r="I58" i="2"/>
  <c r="J76" i="2"/>
  <c r="J12" i="2"/>
  <c r="J255" i="2" s="1"/>
  <c r="Z29" i="1"/>
  <c r="Z17" i="1"/>
  <c r="V17" i="1"/>
  <c r="V32" i="1" s="1"/>
  <c r="W29" i="1"/>
  <c r="T8" i="1"/>
  <c r="X17" i="1"/>
  <c r="V29" i="1"/>
  <c r="W13" i="1"/>
  <c r="U17" i="1"/>
  <c r="Y17" i="1"/>
  <c r="X32" i="1"/>
  <c r="X29" i="1"/>
  <c r="Y14" i="1"/>
  <c r="V8" i="1"/>
  <c r="Z8" i="1"/>
  <c r="R4" i="1"/>
  <c r="Y13" i="1" s="1"/>
  <c r="U5" i="1"/>
  <c r="Y5" i="1"/>
  <c r="L40" i="1"/>
  <c r="W8" i="1"/>
  <c r="V5" i="1"/>
  <c r="Z5" i="1"/>
  <c r="X8" i="1"/>
  <c r="V9" i="1"/>
  <c r="Z9" i="1"/>
  <c r="AC6" i="1"/>
  <c r="R7" i="1"/>
  <c r="W16" i="1" s="1"/>
  <c r="U8" i="1"/>
  <c r="R9" i="1"/>
  <c r="U9" i="1" s="1"/>
  <c r="W9" i="1"/>
  <c r="W17" i="1"/>
  <c r="R6" i="1"/>
  <c r="V15" i="1" s="1"/>
  <c r="J43" i="1"/>
  <c r="J39" i="1"/>
  <c r="J44" i="1"/>
  <c r="J40" i="1"/>
  <c r="J41" i="1"/>
  <c r="J32" i="1"/>
  <c r="J28" i="1"/>
  <c r="J42" i="1"/>
  <c r="J31" i="1"/>
  <c r="J45" i="1"/>
  <c r="J30" i="1"/>
  <c r="J29" i="1"/>
  <c r="J27" i="1"/>
  <c r="T4" i="1"/>
  <c r="L45" i="1"/>
  <c r="L41" i="1"/>
  <c r="L42" i="1"/>
  <c r="L33" i="1"/>
  <c r="L32" i="1"/>
  <c r="L31" i="1"/>
  <c r="L43" i="1"/>
  <c r="L27" i="1"/>
  <c r="L44" i="1"/>
  <c r="L30" i="1"/>
  <c r="L29" i="1"/>
  <c r="L39" i="1"/>
  <c r="N43" i="1"/>
  <c r="N39" i="1"/>
  <c r="N44" i="1"/>
  <c r="N40" i="1"/>
  <c r="N45" i="1"/>
  <c r="N33" i="1"/>
  <c r="N28" i="1"/>
  <c r="N41" i="1"/>
  <c r="N32" i="1"/>
  <c r="N27" i="1"/>
  <c r="P45" i="1"/>
  <c r="P41" i="1"/>
  <c r="P42" i="1"/>
  <c r="P33" i="1"/>
  <c r="P32" i="1"/>
  <c r="P31" i="1"/>
  <c r="P39" i="1"/>
  <c r="P28" i="1"/>
  <c r="P27" i="1"/>
  <c r="P40" i="1"/>
  <c r="P43" i="1"/>
  <c r="P30" i="1"/>
  <c r="P29" i="1"/>
  <c r="U14" i="1"/>
  <c r="T15" i="1"/>
  <c r="U4" i="1"/>
  <c r="Y4" i="1"/>
  <c r="W5" i="1"/>
  <c r="Y8" i="1"/>
  <c r="AC8" i="1"/>
  <c r="K44" i="1"/>
  <c r="K40" i="1"/>
  <c r="K45" i="1"/>
  <c r="K41" i="1"/>
  <c r="K30" i="1"/>
  <c r="K29" i="1"/>
  <c r="K28" i="1"/>
  <c r="K42" i="1"/>
  <c r="K31" i="1"/>
  <c r="K43" i="1"/>
  <c r="K27" i="1"/>
  <c r="K33" i="1"/>
  <c r="T5" i="1"/>
  <c r="X5" i="1"/>
  <c r="V6" i="1"/>
  <c r="Z6" i="1"/>
  <c r="M42" i="1"/>
  <c r="M33" i="1"/>
  <c r="M32" i="1"/>
  <c r="M31" i="1"/>
  <c r="M43" i="1"/>
  <c r="M39" i="1"/>
  <c r="M44" i="1"/>
  <c r="M30" i="1"/>
  <c r="M29" i="1"/>
  <c r="M45" i="1"/>
  <c r="M40" i="1"/>
  <c r="M28" i="1"/>
  <c r="O44" i="1"/>
  <c r="O40" i="1"/>
  <c r="O45" i="1"/>
  <c r="O41" i="1"/>
  <c r="O30" i="1"/>
  <c r="O29" i="1"/>
  <c r="O28" i="1"/>
  <c r="O33" i="1"/>
  <c r="O39" i="1"/>
  <c r="O32" i="1"/>
  <c r="O27" i="1"/>
  <c r="O42" i="1"/>
  <c r="O31" i="1"/>
  <c r="T9" i="1"/>
  <c r="X9" i="1"/>
  <c r="T13" i="1"/>
  <c r="T17" i="1"/>
  <c r="M26" i="1"/>
  <c r="P26" i="1"/>
  <c r="L26" i="1"/>
  <c r="O26" i="1"/>
  <c r="K26" i="1"/>
  <c r="N30" i="1"/>
  <c r="K39" i="1"/>
  <c r="M41" i="1"/>
  <c r="R10" i="1"/>
  <c r="W19" i="1" s="1"/>
  <c r="W54" i="1" s="1"/>
  <c r="T14" i="1"/>
  <c r="T18" i="1"/>
  <c r="M27" i="1"/>
  <c r="N29" i="1"/>
  <c r="N31" i="1"/>
  <c r="K32" i="1"/>
  <c r="J33" i="1"/>
  <c r="N42" i="1"/>
  <c r="P44" i="1"/>
  <c r="AE20" i="1" a="1"/>
  <c r="K255" i="2" l="1"/>
  <c r="I255" i="2"/>
  <c r="V38" i="1"/>
  <c r="V36" i="1"/>
  <c r="V30" i="1"/>
  <c r="Y25" i="1"/>
  <c r="Y23" i="1"/>
  <c r="Y21" i="1"/>
  <c r="Y24" i="1"/>
  <c r="Y22" i="1"/>
  <c r="V10" i="1"/>
  <c r="X16" i="1"/>
  <c r="Y19" i="1"/>
  <c r="Y54" i="1" s="1"/>
  <c r="Z7" i="1"/>
  <c r="W10" i="1"/>
  <c r="X10" i="1"/>
  <c r="W27" i="1"/>
  <c r="W24" i="1"/>
  <c r="W22" i="1"/>
  <c r="W25" i="1"/>
  <c r="W21" i="1"/>
  <c r="U10" i="1"/>
  <c r="AI20" i="1"/>
  <c r="AI30" i="1" s="1"/>
  <c r="AE20" i="1"/>
  <c r="AE30" i="1" s="1"/>
  <c r="AH20" i="1"/>
  <c r="AH30" i="1" s="1"/>
  <c r="AK20" i="1"/>
  <c r="AK30" i="1" s="1"/>
  <c r="AJ20" i="1"/>
  <c r="AJ30" i="1" s="1"/>
  <c r="AF20" i="1"/>
  <c r="AF30" i="1" s="1"/>
  <c r="AG20" i="1"/>
  <c r="AG30" i="1" s="1"/>
  <c r="T19" i="1"/>
  <c r="T54" i="1" s="1"/>
  <c r="T48" i="1"/>
  <c r="T47" i="1"/>
  <c r="Z19" i="1"/>
  <c r="T38" i="1"/>
  <c r="T36" i="1"/>
  <c r="T39" i="1"/>
  <c r="T40" i="1"/>
  <c r="Y15" i="1"/>
  <c r="V7" i="1"/>
  <c r="W18" i="1"/>
  <c r="V16" i="1"/>
  <c r="X13" i="1"/>
  <c r="X18" i="1"/>
  <c r="Y16" i="1"/>
  <c r="Z15" i="1"/>
  <c r="Y9" i="1"/>
  <c r="X7" i="1"/>
  <c r="W34" i="1"/>
  <c r="Z49" i="1"/>
  <c r="Z47" i="1"/>
  <c r="Z32" i="1"/>
  <c r="W45" i="1"/>
  <c r="W42" i="1"/>
  <c r="W43" i="1"/>
  <c r="W44" i="1"/>
  <c r="Z16" i="1"/>
  <c r="U47" i="1"/>
  <c r="T52" i="1"/>
  <c r="T51" i="1"/>
  <c r="T26" i="1"/>
  <c r="T25" i="1"/>
  <c r="T23" i="1"/>
  <c r="T21" i="1"/>
  <c r="T22" i="1"/>
  <c r="T27" i="1"/>
  <c r="V19" i="1"/>
  <c r="T7" i="1"/>
  <c r="AA5" i="1"/>
  <c r="AB5" i="1" s="1"/>
  <c r="AC22" i="1" s="1"/>
  <c r="U32" i="1"/>
  <c r="U29" i="1"/>
  <c r="U31" i="1"/>
  <c r="U34" i="1"/>
  <c r="X19" i="1"/>
  <c r="U15" i="1"/>
  <c r="Y18" i="1"/>
  <c r="Y26" i="1" s="1"/>
  <c r="Z18" i="1"/>
  <c r="X6" i="1"/>
  <c r="X4" i="1"/>
  <c r="U7" i="1"/>
  <c r="W4" i="1"/>
  <c r="Y6" i="1"/>
  <c r="V18" i="1"/>
  <c r="U16" i="1"/>
  <c r="U18" i="1"/>
  <c r="T16" i="1"/>
  <c r="T24" i="1" s="1"/>
  <c r="W31" i="1"/>
  <c r="Z4" i="1"/>
  <c r="W7" i="1"/>
  <c r="AA9" i="1"/>
  <c r="AB9" i="1" s="1"/>
  <c r="AC26" i="1" s="1"/>
  <c r="Y7" i="1"/>
  <c r="Y33" i="1"/>
  <c r="Y30" i="1"/>
  <c r="Y29" i="1"/>
  <c r="Y32" i="1"/>
  <c r="Y31" i="1"/>
  <c r="AA8" i="1"/>
  <c r="AB8" i="1" s="1"/>
  <c r="AC25" i="1" s="1"/>
  <c r="V49" i="1"/>
  <c r="V47" i="1"/>
  <c r="T34" i="1"/>
  <c r="T33" i="1"/>
  <c r="T32" i="1"/>
  <c r="T30" i="1"/>
  <c r="T29" i="1"/>
  <c r="AA29" i="1" s="1"/>
  <c r="AF22" i="1" s="1"/>
  <c r="Z10" i="1"/>
  <c r="U19" i="1"/>
  <c r="U54" i="1" s="1"/>
  <c r="W49" i="1"/>
  <c r="W48" i="1"/>
  <c r="W47" i="1"/>
  <c r="Y10" i="1"/>
  <c r="T10" i="1"/>
  <c r="AA10" i="1" s="1"/>
  <c r="AB10" i="1" s="1"/>
  <c r="AC27" i="1" s="1"/>
  <c r="T6" i="1"/>
  <c r="W6" i="1"/>
  <c r="V13" i="1"/>
  <c r="Z13" i="1"/>
  <c r="U6" i="1"/>
  <c r="Y48" i="1"/>
  <c r="Y47" i="1"/>
  <c r="X15" i="1"/>
  <c r="X48" i="1"/>
  <c r="X47" i="1"/>
  <c r="W15" i="1"/>
  <c r="W32" i="1"/>
  <c r="V4" i="1"/>
  <c r="AA4" i="1" s="1"/>
  <c r="AB4" i="1" s="1"/>
  <c r="AC21" i="1" s="1"/>
  <c r="U13" i="1"/>
  <c r="X38" i="1" l="1"/>
  <c r="X37" i="1"/>
  <c r="X36" i="1"/>
  <c r="X39" i="1"/>
  <c r="X40" i="1"/>
  <c r="X30" i="1"/>
  <c r="AA6" i="1"/>
  <c r="AB6" i="1" s="1"/>
  <c r="AC23" i="1" s="1"/>
  <c r="V44" i="1"/>
  <c r="V45" i="1"/>
  <c r="V42" i="1"/>
  <c r="V43" i="1"/>
  <c r="V31" i="1"/>
  <c r="Y43" i="1"/>
  <c r="Y44" i="1"/>
  <c r="Y45" i="1"/>
  <c r="Y42" i="1"/>
  <c r="W52" i="1"/>
  <c r="W51" i="1"/>
  <c r="W33" i="1"/>
  <c r="Z54" i="1"/>
  <c r="Z34" i="1"/>
  <c r="X42" i="1"/>
  <c r="X43" i="1"/>
  <c r="X44" i="1"/>
  <c r="X45" i="1"/>
  <c r="X31" i="1"/>
  <c r="V37" i="1"/>
  <c r="AA34" i="1"/>
  <c r="AF27" i="1" s="1"/>
  <c r="T42" i="1"/>
  <c r="T43" i="1"/>
  <c r="T44" i="1"/>
  <c r="T45" i="1"/>
  <c r="U52" i="1"/>
  <c r="U51" i="1"/>
  <c r="Z52" i="1"/>
  <c r="Z51" i="1"/>
  <c r="Z33" i="1"/>
  <c r="AA7" i="1"/>
  <c r="AB7" i="1" s="1"/>
  <c r="AC24" i="1" s="1"/>
  <c r="AE19" i="1" s="1" a="1"/>
  <c r="AA26" i="1"/>
  <c r="AE26" i="1" s="1"/>
  <c r="U48" i="1"/>
  <c r="AA48" i="1" s="1"/>
  <c r="AI26" i="1" s="1"/>
  <c r="X52" i="1"/>
  <c r="X51" i="1"/>
  <c r="X33" i="1"/>
  <c r="T49" i="1"/>
  <c r="Y27" i="1"/>
  <c r="W38" i="1"/>
  <c r="AA38" i="1" s="1"/>
  <c r="AG25" i="1" s="1"/>
  <c r="W37" i="1"/>
  <c r="W36" i="1"/>
  <c r="W39" i="1"/>
  <c r="W40" i="1"/>
  <c r="W30" i="1"/>
  <c r="V52" i="1"/>
  <c r="AA52" i="1" s="1"/>
  <c r="AJ27" i="1" s="1"/>
  <c r="V51" i="1"/>
  <c r="AA51" i="1" s="1"/>
  <c r="AJ26" i="1" s="1"/>
  <c r="V33" i="1"/>
  <c r="U39" i="1"/>
  <c r="AA39" i="1" s="1"/>
  <c r="AG26" i="1" s="1"/>
  <c r="U40" i="1"/>
  <c r="AA40" i="1" s="1"/>
  <c r="AG27" i="1" s="1"/>
  <c r="U37" i="1"/>
  <c r="U38" i="1"/>
  <c r="U36" i="1"/>
  <c r="AA36" i="1" s="1"/>
  <c r="AG23" i="1" s="1"/>
  <c r="Z44" i="1"/>
  <c r="Z45" i="1"/>
  <c r="Z42" i="1"/>
  <c r="Z43" i="1"/>
  <c r="Z31" i="1"/>
  <c r="Z40" i="1"/>
  <c r="Z38" i="1"/>
  <c r="Z37" i="1"/>
  <c r="Z36" i="1"/>
  <c r="Z39" i="1"/>
  <c r="Z30" i="1"/>
  <c r="U25" i="1"/>
  <c r="AA25" i="1" s="1"/>
  <c r="AE25" i="1" s="1"/>
  <c r="U23" i="1"/>
  <c r="AA23" i="1" s="1"/>
  <c r="AE23" i="1" s="1"/>
  <c r="U21" i="1"/>
  <c r="AA21" i="1" s="1"/>
  <c r="AE21" i="1" s="1"/>
  <c r="U27" i="1"/>
  <c r="AA27" i="1" s="1"/>
  <c r="AE27" i="1" s="1"/>
  <c r="U26" i="1"/>
  <c r="U24" i="1"/>
  <c r="AA24" i="1" s="1"/>
  <c r="AE24" i="1" s="1"/>
  <c r="U22" i="1"/>
  <c r="AA22" i="1" s="1"/>
  <c r="AE22" i="1" s="1"/>
  <c r="Z25" i="1"/>
  <c r="Z23" i="1"/>
  <c r="Z27" i="1"/>
  <c r="Z26" i="1"/>
  <c r="Z24" i="1"/>
  <c r="Z22" i="1"/>
  <c r="Z21" i="1"/>
  <c r="X54" i="1"/>
  <c r="X34" i="1"/>
  <c r="V25" i="1"/>
  <c r="V23" i="1"/>
  <c r="V27" i="1"/>
  <c r="V26" i="1"/>
  <c r="V24" i="1"/>
  <c r="V22" i="1"/>
  <c r="V21" i="1"/>
  <c r="T31" i="1"/>
  <c r="X49" i="1"/>
  <c r="Y49" i="1"/>
  <c r="AA32" i="1"/>
  <c r="AF25" i="1" s="1"/>
  <c r="V48" i="1"/>
  <c r="Y34" i="1"/>
  <c r="U43" i="1"/>
  <c r="U44" i="1"/>
  <c r="U42" i="1"/>
  <c r="U45" i="1"/>
  <c r="Y52" i="1"/>
  <c r="Y51" i="1"/>
  <c r="U33" i="1"/>
  <c r="AA33" i="1" s="1"/>
  <c r="AF26" i="1" s="1"/>
  <c r="U30" i="1"/>
  <c r="AA30" i="1" s="1"/>
  <c r="AF23" i="1" s="1"/>
  <c r="V54" i="1"/>
  <c r="AA54" i="1" s="1"/>
  <c r="AK27" i="1" s="1"/>
  <c r="V34" i="1"/>
  <c r="U49" i="1"/>
  <c r="Z48" i="1"/>
  <c r="X26" i="1"/>
  <c r="X24" i="1"/>
  <c r="X25" i="1"/>
  <c r="X23" i="1"/>
  <c r="X21" i="1"/>
  <c r="X22" i="1"/>
  <c r="X27" i="1"/>
  <c r="Y39" i="1"/>
  <c r="Y40" i="1"/>
  <c r="Y38" i="1"/>
  <c r="Y37" i="1"/>
  <c r="Y36" i="1"/>
  <c r="T37" i="1"/>
  <c r="AA47" i="1"/>
  <c r="AI25" i="1" s="1"/>
  <c r="W23" i="1"/>
  <c r="W26" i="1"/>
  <c r="V39" i="1"/>
  <c r="V40" i="1"/>
  <c r="AE35" i="1" l="1"/>
  <c r="AE34" i="1"/>
  <c r="AJ37" i="1"/>
  <c r="AK26" i="1"/>
  <c r="AE37" i="1"/>
  <c r="AG35" i="1"/>
  <c r="AK19" i="1"/>
  <c r="AG19" i="1"/>
  <c r="AG37" i="1" s="1"/>
  <c r="AJ19" i="1"/>
  <c r="AF19" i="1"/>
  <c r="AF32" i="1" s="1"/>
  <c r="AE19" i="1"/>
  <c r="AH19" i="1"/>
  <c r="AI19" i="1"/>
  <c r="AI36" i="1" s="1"/>
  <c r="AK37" i="1"/>
  <c r="AE33" i="1"/>
  <c r="AE32" i="1"/>
  <c r="AF21" i="1" a="1"/>
  <c r="AE31" i="1"/>
  <c r="AJ36" i="1"/>
  <c r="AF37" i="1"/>
  <c r="AI35" i="1"/>
  <c r="AA44" i="1"/>
  <c r="AH26" i="1" s="1"/>
  <c r="AH36" i="1" s="1"/>
  <c r="AA37" i="1"/>
  <c r="AG24" i="1" s="1"/>
  <c r="AA31" i="1"/>
  <c r="AF24" i="1" s="1"/>
  <c r="AF34" i="1" s="1"/>
  <c r="AA49" i="1"/>
  <c r="AI27" i="1" s="1"/>
  <c r="AI37" i="1" s="1"/>
  <c r="AA43" i="1"/>
  <c r="AH25" i="1" s="1"/>
  <c r="AE36" i="1"/>
  <c r="AA45" i="1"/>
  <c r="AH27" i="1" s="1"/>
  <c r="AH37" i="1" s="1"/>
  <c r="AA42" i="1"/>
  <c r="AH24" i="1" s="1"/>
  <c r="AH34" i="1" s="1"/>
  <c r="AG34" i="1" l="1"/>
  <c r="AH23" i="1" a="1"/>
  <c r="AJ25" i="1" a="1"/>
  <c r="AF33" i="1"/>
  <c r="AH35" i="1"/>
  <c r="AI24" i="1" a="1"/>
  <c r="AF36" i="1"/>
  <c r="AG36" i="1"/>
  <c r="AG22" i="1" a="1"/>
  <c r="AF35" i="1"/>
  <c r="AK21" i="1"/>
  <c r="AK31" i="1" s="1"/>
  <c r="AG21" i="1"/>
  <c r="AG31" i="1" s="1"/>
  <c r="AJ21" i="1"/>
  <c r="AJ31" i="1" s="1"/>
  <c r="AF21" i="1"/>
  <c r="AF31" i="1" s="1"/>
  <c r="AH21" i="1"/>
  <c r="AH31" i="1" s="1"/>
  <c r="AI21" i="1"/>
  <c r="AI31" i="1" s="1"/>
  <c r="AK36" i="1"/>
  <c r="AG33" i="1"/>
  <c r="AK25" i="1" l="1"/>
  <c r="AK35" i="1" s="1"/>
  <c r="AJ25" i="1"/>
  <c r="AJ35" i="1" s="1"/>
  <c r="AH23" i="1"/>
  <c r="AH33" i="1" s="1"/>
  <c r="AK23" i="1"/>
  <c r="AK33" i="1" s="1"/>
  <c r="AJ23" i="1"/>
  <c r="AJ33" i="1" s="1"/>
  <c r="AI23" i="1"/>
  <c r="AI33" i="1" s="1"/>
  <c r="AJ24" i="1"/>
  <c r="AJ34" i="1" s="1"/>
  <c r="AI24" i="1"/>
  <c r="AI34" i="1" s="1"/>
  <c r="AK24" i="1"/>
  <c r="AK34" i="1" s="1"/>
  <c r="AJ22" i="1"/>
  <c r="AJ32" i="1" s="1"/>
  <c r="AI22" i="1"/>
  <c r="AI32" i="1" s="1"/>
  <c r="AH22" i="1"/>
  <c r="AH32" i="1" s="1"/>
  <c r="AG22" i="1"/>
  <c r="AG32" i="1" s="1"/>
  <c r="AK22" i="1"/>
  <c r="AK32" i="1" s="1"/>
</calcChain>
</file>

<file path=xl/sharedStrings.xml><?xml version="1.0" encoding="utf-8"?>
<sst xmlns="http://schemas.openxmlformats.org/spreadsheetml/2006/main" count="61" uniqueCount="56">
  <si>
    <t>Year</t>
  </si>
  <si>
    <t>q-returns</t>
  </si>
  <si>
    <t>Company</t>
  </si>
  <si>
    <t>I.</t>
  </si>
  <si>
    <t>II.</t>
  </si>
  <si>
    <t>III.</t>
  </si>
  <si>
    <t>IV.</t>
  </si>
  <si>
    <t>E(ri)</t>
  </si>
  <si>
    <t>Var</t>
  </si>
  <si>
    <t>sigma</t>
  </si>
  <si>
    <t>function of excel</t>
  </si>
  <si>
    <t>A</t>
  </si>
  <si>
    <t>B</t>
  </si>
  <si>
    <t>C</t>
  </si>
  <si>
    <t>D</t>
  </si>
  <si>
    <t>E</t>
  </si>
  <si>
    <t>F</t>
  </si>
  <si>
    <t>G</t>
  </si>
  <si>
    <t>two-years returns</t>
  </si>
  <si>
    <t>A-A</t>
  </si>
  <si>
    <t>A-B</t>
  </si>
  <si>
    <t>A-C</t>
  </si>
  <si>
    <t>Covariance matrice with function</t>
  </si>
  <si>
    <t>A-D</t>
  </si>
  <si>
    <t>A-E</t>
  </si>
  <si>
    <t>A-F</t>
  </si>
  <si>
    <t>A-G</t>
  </si>
  <si>
    <t>B-B</t>
  </si>
  <si>
    <t>B-C</t>
  </si>
  <si>
    <t>B-D</t>
  </si>
  <si>
    <t>B-E</t>
  </si>
  <si>
    <t>B-F</t>
  </si>
  <si>
    <t>B-G</t>
  </si>
  <si>
    <t>Correl Matrice by excel function</t>
  </si>
  <si>
    <t>C-C</t>
  </si>
  <si>
    <t>C-D</t>
  </si>
  <si>
    <t>C-E</t>
  </si>
  <si>
    <t>C-F</t>
  </si>
  <si>
    <t>C-G</t>
  </si>
  <si>
    <t>D-D</t>
  </si>
  <si>
    <t>D-E</t>
  </si>
  <si>
    <t>D-F</t>
  </si>
  <si>
    <t>D-G</t>
  </si>
  <si>
    <t>E-E</t>
  </si>
  <si>
    <t>E-F</t>
  </si>
  <si>
    <t>E-G</t>
  </si>
  <si>
    <t>F-F</t>
  </si>
  <si>
    <t>F-G</t>
  </si>
  <si>
    <t>G-G</t>
  </si>
  <si>
    <t>Date</t>
  </si>
  <si>
    <t>Exxon</t>
  </si>
  <si>
    <t>Appl</t>
  </si>
  <si>
    <t>Goldman</t>
  </si>
  <si>
    <t>E (ri)</t>
  </si>
  <si>
    <t>Covar M</t>
  </si>
  <si>
    <t>Correl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</si>
</sst>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3" borderId="0" xfId="0" applyFill="1" applyBorder="1"/>
    <xf numFmtId="0" fontId="0" fillId="4" borderId="0" xfId="0" applyFill="1" applyBorder="1"/>
    <xf numFmtId="0" fontId="0" fillId="5" borderId="0" xfId="0" applyFill="1"/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0" fillId="0" borderId="0" xfId="0" applyNumberFormat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workbookViewId="0">
      <selection activeCell="E30" sqref="E30"/>
    </sheetView>
  </sheetViews>
  <sheetFormatPr defaultRowHeight="15" x14ac:dyDescent="0.25"/>
  <sheetData>
    <row r="1" spans="1:29" ht="21.75" thickTop="1" thickBot="1" x14ac:dyDescent="0.3">
      <c r="A1" s="19"/>
      <c r="B1" s="21" t="s">
        <v>0</v>
      </c>
      <c r="C1" s="22"/>
      <c r="D1" s="22"/>
      <c r="E1" s="22"/>
      <c r="F1" s="22"/>
      <c r="G1" s="22"/>
      <c r="H1" s="22"/>
      <c r="I1" s="23"/>
    </row>
    <row r="2" spans="1:29" ht="21.75" thickTop="1" thickBot="1" x14ac:dyDescent="0.3">
      <c r="A2" s="20"/>
      <c r="B2" s="24">
        <v>2014</v>
      </c>
      <c r="C2" s="25"/>
      <c r="D2" s="25"/>
      <c r="E2" s="26"/>
      <c r="F2" s="27">
        <v>2015</v>
      </c>
      <c r="G2" s="28"/>
      <c r="H2" s="28"/>
      <c r="I2" s="29"/>
      <c r="J2" t="s">
        <v>1</v>
      </c>
    </row>
    <row r="3" spans="1:29" ht="38.25" thickBot="1" x14ac:dyDescent="0.3">
      <c r="A3" s="1" t="s">
        <v>2</v>
      </c>
      <c r="B3" s="2" t="s">
        <v>3</v>
      </c>
      <c r="C3" s="3" t="s">
        <v>4</v>
      </c>
      <c r="D3" s="3" t="s">
        <v>5</v>
      </c>
      <c r="E3" s="3" t="s">
        <v>6</v>
      </c>
      <c r="F3" s="2" t="s">
        <v>3</v>
      </c>
      <c r="G3" s="2" t="s">
        <v>4</v>
      </c>
      <c r="H3" s="2" t="s">
        <v>5</v>
      </c>
      <c r="I3" s="4" t="s">
        <v>6</v>
      </c>
      <c r="R3" s="5" t="s">
        <v>7</v>
      </c>
      <c r="AA3" s="6" t="s">
        <v>8</v>
      </c>
      <c r="AB3" t="s">
        <v>9</v>
      </c>
      <c r="AC3" t="s">
        <v>10</v>
      </c>
    </row>
    <row r="4" spans="1:29" ht="20.25" thickTop="1" thickBot="1" x14ac:dyDescent="0.3">
      <c r="A4" s="7" t="s">
        <v>11</v>
      </c>
      <c r="B4" s="8">
        <v>1010</v>
      </c>
      <c r="C4" s="8">
        <v>1055</v>
      </c>
      <c r="D4" s="8">
        <v>1100</v>
      </c>
      <c r="E4" s="8">
        <v>1031</v>
      </c>
      <c r="F4" s="8">
        <v>988</v>
      </c>
      <c r="G4" s="8">
        <v>1065</v>
      </c>
      <c r="H4" s="8">
        <v>918</v>
      </c>
      <c r="I4" s="9">
        <v>1060</v>
      </c>
      <c r="K4">
        <f>LN(C4/B4)</f>
        <v>4.3590436074861773E-2</v>
      </c>
      <c r="L4">
        <f t="shared" ref="L4:Q10" si="0">LN(D4/C4)</f>
        <v>4.1769412876295146E-2</v>
      </c>
      <c r="M4">
        <f t="shared" si="0"/>
        <v>-6.4780974769502009E-2</v>
      </c>
      <c r="N4">
        <f t="shared" si="0"/>
        <v>-4.2601786269092085E-2</v>
      </c>
      <c r="O4">
        <f t="shared" si="0"/>
        <v>7.5047380395657767E-2</v>
      </c>
      <c r="P4">
        <f t="shared" si="0"/>
        <v>-0.14853268752303506</v>
      </c>
      <c r="Q4">
        <f t="shared" si="0"/>
        <v>0.14382679648562233</v>
      </c>
      <c r="R4" s="5">
        <f>AVERAGE(K4:Q4)</f>
        <v>6.9026538958296951E-3</v>
      </c>
      <c r="T4">
        <f>(K4-$R4)^2</f>
        <v>1.3459933612161037E-3</v>
      </c>
      <c r="U4">
        <f t="shared" ref="U4:Z10" si="1">(L4-$R4)^2</f>
        <v>1.215690881801868E-3</v>
      </c>
      <c r="V4">
        <f t="shared" si="1"/>
        <v>5.1385426186291655E-3</v>
      </c>
      <c r="W4">
        <f t="shared" si="1"/>
        <v>2.4506895960423208E-3</v>
      </c>
      <c r="X4">
        <f t="shared" si="1"/>
        <v>4.6437037497363701E-3</v>
      </c>
      <c r="Y4">
        <f t="shared" si="1"/>
        <v>2.4160145361999053E-2</v>
      </c>
      <c r="Z4">
        <f t="shared" si="1"/>
        <v>1.8748220823949863E-2</v>
      </c>
      <c r="AA4" s="6">
        <f>SUM(T4:Z4)/6</f>
        <v>9.6171643988957906E-3</v>
      </c>
      <c r="AB4">
        <f>AA4^0.5</f>
        <v>9.8067142300037435E-2</v>
      </c>
      <c r="AC4">
        <f>_xlfn.VAR.S(K4:Q4)</f>
        <v>9.6171643988957906E-3</v>
      </c>
    </row>
    <row r="5" spans="1:29" ht="19.5" thickBot="1" x14ac:dyDescent="0.3">
      <c r="A5" s="10" t="s">
        <v>12</v>
      </c>
      <c r="B5" s="11">
        <v>2650</v>
      </c>
      <c r="C5" s="11">
        <v>3000</v>
      </c>
      <c r="D5" s="11">
        <v>3848</v>
      </c>
      <c r="E5" s="11">
        <v>3228</v>
      </c>
      <c r="F5" s="11">
        <v>3638</v>
      </c>
      <c r="G5" s="11">
        <v>4205</v>
      </c>
      <c r="H5" s="11">
        <v>3979</v>
      </c>
      <c r="I5" s="12">
        <v>4731</v>
      </c>
      <c r="K5">
        <f t="shared" ref="K5:K10" si="2">LN(C5/B5)</f>
        <v>0.12405264866997882</v>
      </c>
      <c r="L5">
        <f t="shared" si="0"/>
        <v>0.24894124413535032</v>
      </c>
      <c r="M5">
        <f t="shared" si="0"/>
        <v>-0.17569078239575775</v>
      </c>
      <c r="N5">
        <f t="shared" si="0"/>
        <v>0.11957132968822823</v>
      </c>
      <c r="O5">
        <f t="shared" si="0"/>
        <v>0.14484021332898087</v>
      </c>
      <c r="P5">
        <f t="shared" si="0"/>
        <v>-5.5243761980119738E-2</v>
      </c>
      <c r="Q5">
        <f t="shared" si="0"/>
        <v>0.17310606520421934</v>
      </c>
      <c r="R5" s="5">
        <f t="shared" ref="R5:R10" si="3">AVERAGE(K5:Q5)</f>
        <v>8.2796708092982882E-2</v>
      </c>
      <c r="T5">
        <f t="shared" ref="T5:T10" si="4">(K5-$R5)^2</f>
        <v>1.7020526328926202E-3</v>
      </c>
      <c r="U5">
        <f t="shared" si="1"/>
        <v>2.7604006856733539E-2</v>
      </c>
      <c r="V5">
        <f t="shared" si="1"/>
        <v>6.6815782739166787E-2</v>
      </c>
      <c r="W5">
        <f t="shared" si="1"/>
        <v>1.3523727934734854E-3</v>
      </c>
      <c r="X5">
        <f t="shared" si="1"/>
        <v>3.8493965419693094E-3</v>
      </c>
      <c r="Y5">
        <f t="shared" si="1"/>
        <v>1.9055171378003135E-2</v>
      </c>
      <c r="Z5">
        <f t="shared" si="1"/>
        <v>8.1557799818448348E-3</v>
      </c>
      <c r="AA5" s="6">
        <f t="shared" ref="AA5:AA10" si="5">SUM(T5:Z5)/6</f>
        <v>2.1422427154013952E-2</v>
      </c>
      <c r="AB5">
        <f t="shared" ref="AB5:AB10" si="6">AA5^0.5</f>
        <v>0.14636402274470989</v>
      </c>
      <c r="AC5">
        <f t="shared" ref="AC5:AC10" si="7">_xlfn.VAR.S(K5:Q5)</f>
        <v>2.1422427154013948E-2</v>
      </c>
    </row>
    <row r="6" spans="1:29" ht="19.5" thickBot="1" x14ac:dyDescent="0.3">
      <c r="A6" s="10" t="s">
        <v>13</v>
      </c>
      <c r="B6" s="11">
        <v>1505</v>
      </c>
      <c r="C6" s="11">
        <v>2030</v>
      </c>
      <c r="D6" s="11">
        <v>2190</v>
      </c>
      <c r="E6" s="11">
        <v>2325</v>
      </c>
      <c r="F6" s="11">
        <v>2250</v>
      </c>
      <c r="G6" s="11">
        <v>2443</v>
      </c>
      <c r="H6" s="11">
        <v>1700</v>
      </c>
      <c r="I6" s="12">
        <v>1796</v>
      </c>
      <c r="K6">
        <f t="shared" si="2"/>
        <v>0.29924289485285688</v>
      </c>
      <c r="L6">
        <f t="shared" si="0"/>
        <v>7.58657507747134E-2</v>
      </c>
      <c r="M6">
        <f t="shared" si="0"/>
        <v>5.9818495210910205E-2</v>
      </c>
      <c r="N6">
        <f t="shared" si="0"/>
        <v>-3.2789822822990838E-2</v>
      </c>
      <c r="O6">
        <f t="shared" si="0"/>
        <v>8.2296576059274609E-2</v>
      </c>
      <c r="P6">
        <f t="shared" si="0"/>
        <v>-0.36259854121343293</v>
      </c>
      <c r="Q6">
        <f t="shared" si="0"/>
        <v>5.4933718817837401E-2</v>
      </c>
      <c r="R6" s="5">
        <f t="shared" si="3"/>
        <v>2.5252724525595537E-2</v>
      </c>
      <c r="T6">
        <f t="shared" si="4"/>
        <v>7.5070613435961692E-2</v>
      </c>
      <c r="U6">
        <f t="shared" si="1"/>
        <v>2.5616784260938941E-3</v>
      </c>
      <c r="V6">
        <f t="shared" si="1"/>
        <v>1.1947925030697589E-3</v>
      </c>
      <c r="W6">
        <f t="shared" si="1"/>
        <v>3.368937302712891E-3</v>
      </c>
      <c r="X6">
        <f t="shared" si="1"/>
        <v>3.2540009977964201E-3</v>
      </c>
      <c r="Y6">
        <f t="shared" si="1"/>
        <v>0.15042860433536645</v>
      </c>
      <c r="Z6">
        <f t="shared" si="1"/>
        <v>8.809614221760942E-4</v>
      </c>
      <c r="AA6" s="6">
        <f t="shared" si="5"/>
        <v>3.9459931403862863E-2</v>
      </c>
      <c r="AB6">
        <f t="shared" si="6"/>
        <v>0.19864524007351111</v>
      </c>
      <c r="AC6">
        <f t="shared" si="7"/>
        <v>3.945993140386287E-2</v>
      </c>
    </row>
    <row r="7" spans="1:29" ht="19.5" thickBot="1" x14ac:dyDescent="0.3">
      <c r="A7" s="10" t="s">
        <v>14</v>
      </c>
      <c r="B7" s="11">
        <v>178</v>
      </c>
      <c r="C7" s="11">
        <v>300</v>
      </c>
      <c r="D7" s="11">
        <v>325</v>
      </c>
      <c r="E7" s="11">
        <v>396</v>
      </c>
      <c r="F7" s="11">
        <v>351</v>
      </c>
      <c r="G7" s="11">
        <v>370</v>
      </c>
      <c r="H7" s="11">
        <v>335</v>
      </c>
      <c r="I7" s="12">
        <v>327</v>
      </c>
      <c r="K7">
        <f t="shared" si="2"/>
        <v>0.52199892436411588</v>
      </c>
      <c r="L7">
        <f t="shared" si="0"/>
        <v>8.0042707673536356E-2</v>
      </c>
      <c r="M7">
        <f t="shared" si="0"/>
        <v>0.19758902892474309</v>
      </c>
      <c r="N7">
        <f t="shared" si="0"/>
        <v>-0.12062798778861475</v>
      </c>
      <c r="O7">
        <f t="shared" si="0"/>
        <v>5.2716782172404414E-2</v>
      </c>
      <c r="P7">
        <f t="shared" si="0"/>
        <v>-9.9372473813203729E-2</v>
      </c>
      <c r="Q7">
        <f t="shared" si="0"/>
        <v>-2.4170360927813068E-2</v>
      </c>
      <c r="R7" s="5">
        <f t="shared" si="3"/>
        <v>8.6882374372166879E-2</v>
      </c>
      <c r="T7">
        <f t="shared" si="4"/>
        <v>0.18932641207689624</v>
      </c>
      <c r="U7">
        <f t="shared" si="1"/>
        <v>4.6781040548355355E-5</v>
      </c>
      <c r="V7">
        <f t="shared" si="1"/>
        <v>1.2255963362223442E-2</v>
      </c>
      <c r="W7">
        <f t="shared" si="1"/>
        <v>4.3060550404098744E-2</v>
      </c>
      <c r="X7">
        <f t="shared" si="1"/>
        <v>1.1672876903604699E-3</v>
      </c>
      <c r="Y7">
        <f t="shared" si="1"/>
        <v>3.4690868472555453E-2</v>
      </c>
      <c r="Z7">
        <f t="shared" si="1"/>
        <v>1.2332710017607412E-2</v>
      </c>
      <c r="AA7" s="6">
        <f t="shared" si="5"/>
        <v>4.8813428844048358E-2</v>
      </c>
      <c r="AB7">
        <f t="shared" si="6"/>
        <v>0.22093761301337614</v>
      </c>
      <c r="AC7">
        <f t="shared" si="7"/>
        <v>4.8813428844048358E-2</v>
      </c>
    </row>
    <row r="8" spans="1:29" ht="19.5" thickBot="1" x14ac:dyDescent="0.3">
      <c r="A8" s="10" t="s">
        <v>15</v>
      </c>
      <c r="B8" s="11">
        <v>281</v>
      </c>
      <c r="C8" s="11">
        <v>372</v>
      </c>
      <c r="D8" s="11">
        <v>358</v>
      </c>
      <c r="E8" s="11">
        <v>494</v>
      </c>
      <c r="F8" s="11">
        <v>460</v>
      </c>
      <c r="G8" s="11">
        <v>539</v>
      </c>
      <c r="H8" s="11">
        <v>443</v>
      </c>
      <c r="I8" s="12">
        <v>468</v>
      </c>
      <c r="K8">
        <f t="shared" si="2"/>
        <v>0.28053918493940078</v>
      </c>
      <c r="L8">
        <f t="shared" si="0"/>
        <v>-3.8360867872446212E-2</v>
      </c>
      <c r="M8">
        <f t="shared" si="0"/>
        <v>0.32200253078722224</v>
      </c>
      <c r="N8">
        <f t="shared" si="0"/>
        <v>-7.1309027704781799E-2</v>
      </c>
      <c r="O8">
        <f t="shared" si="0"/>
        <v>0.15848908142585647</v>
      </c>
      <c r="P8">
        <f t="shared" si="0"/>
        <v>-0.19614580086386152</v>
      </c>
      <c r="Q8">
        <f t="shared" si="0"/>
        <v>5.4898525872511143E-2</v>
      </c>
      <c r="R8" s="5">
        <f t="shared" si="3"/>
        <v>7.2873375226271575E-2</v>
      </c>
      <c r="T8">
        <f t="shared" si="4"/>
        <v>4.3125088523809585E-2</v>
      </c>
      <c r="U8">
        <f t="shared" si="1"/>
        <v>1.2373056837744647E-2</v>
      </c>
      <c r="V8">
        <f t="shared" si="1"/>
        <v>6.2065336150512358E-2</v>
      </c>
      <c r="W8">
        <f t="shared" si="1"/>
        <v>2.0788565314972633E-2</v>
      </c>
      <c r="X8">
        <f t="shared" si="1"/>
        <v>7.3300491480536387E-3</v>
      </c>
      <c r="Y8">
        <f t="shared" si="1"/>
        <v>7.2371317104214031E-2</v>
      </c>
      <c r="Z8">
        <f t="shared" si="1"/>
        <v>3.2309520929038181E-4</v>
      </c>
      <c r="AA8" s="6">
        <f t="shared" si="5"/>
        <v>3.6396084714766207E-2</v>
      </c>
      <c r="AB8">
        <f t="shared" si="6"/>
        <v>0.19077757917209823</v>
      </c>
      <c r="AC8">
        <f t="shared" si="7"/>
        <v>3.6396084714766214E-2</v>
      </c>
    </row>
    <row r="9" spans="1:29" ht="19.5" thickBot="1" x14ac:dyDescent="0.3">
      <c r="A9" s="10" t="s">
        <v>16</v>
      </c>
      <c r="B9" s="11">
        <v>2645</v>
      </c>
      <c r="C9" s="11">
        <v>3125</v>
      </c>
      <c r="D9" s="11">
        <v>3400</v>
      </c>
      <c r="E9" s="11">
        <v>3330</v>
      </c>
      <c r="F9" s="11">
        <v>3400</v>
      </c>
      <c r="G9" s="11">
        <v>3425</v>
      </c>
      <c r="H9" s="11">
        <v>3475</v>
      </c>
      <c r="I9" s="12">
        <v>4100</v>
      </c>
      <c r="K9">
        <f t="shared" si="2"/>
        <v>0.16676321787810208</v>
      </c>
      <c r="L9">
        <f t="shared" si="0"/>
        <v>8.4341148433750956E-2</v>
      </c>
      <c r="M9">
        <f t="shared" si="0"/>
        <v>-2.0803127629763284E-2</v>
      </c>
      <c r="N9">
        <f t="shared" si="0"/>
        <v>2.0803127629763326E-2</v>
      </c>
      <c r="O9">
        <f t="shared" si="0"/>
        <v>7.3260400920728812E-3</v>
      </c>
      <c r="P9">
        <f t="shared" si="0"/>
        <v>1.4493007302566824E-2</v>
      </c>
      <c r="Q9">
        <f t="shared" si="0"/>
        <v>0.16539249469350667</v>
      </c>
      <c r="R9" s="5">
        <f t="shared" si="3"/>
        <v>6.2616558342857065E-2</v>
      </c>
      <c r="T9">
        <f t="shared" si="4"/>
        <v>1.0846526692350242E-2</v>
      </c>
      <c r="U9">
        <f t="shared" si="1"/>
        <v>4.7195781461736505E-4</v>
      </c>
      <c r="V9">
        <f t="shared" si="1"/>
        <v>6.9588440077705928E-3</v>
      </c>
      <c r="W9">
        <f t="shared" si="1"/>
        <v>1.7483629879986905E-3</v>
      </c>
      <c r="X9">
        <f t="shared" si="1"/>
        <v>3.0570414084402989E-3</v>
      </c>
      <c r="Y9">
        <f t="shared" si="1"/>
        <v>2.3158761647274202E-3</v>
      </c>
      <c r="Z9">
        <f t="shared" si="1"/>
        <v>1.0562893092752778E-2</v>
      </c>
      <c r="AA9" s="6">
        <f t="shared" si="5"/>
        <v>5.9935836947762307E-3</v>
      </c>
      <c r="AB9">
        <f t="shared" si="6"/>
        <v>7.7418238773406811E-2</v>
      </c>
      <c r="AC9">
        <f t="shared" si="7"/>
        <v>5.9935836947762324E-3</v>
      </c>
    </row>
    <row r="10" spans="1:29" ht="19.5" thickBot="1" x14ac:dyDescent="0.3">
      <c r="A10" s="13" t="s">
        <v>17</v>
      </c>
      <c r="B10" s="14">
        <v>547</v>
      </c>
      <c r="C10" s="14">
        <v>800</v>
      </c>
      <c r="D10" s="14">
        <v>803</v>
      </c>
      <c r="E10" s="14">
        <v>1070</v>
      </c>
      <c r="F10" s="14">
        <v>975</v>
      </c>
      <c r="G10" s="14">
        <v>952</v>
      </c>
      <c r="H10" s="14">
        <v>997</v>
      </c>
      <c r="I10" s="15">
        <v>944</v>
      </c>
      <c r="K10">
        <f t="shared" si="2"/>
        <v>0.38016292524594608</v>
      </c>
      <c r="L10">
        <f t="shared" si="0"/>
        <v>3.742986278834297E-3</v>
      </c>
      <c r="M10">
        <f t="shared" si="0"/>
        <v>0.28705921350919017</v>
      </c>
      <c r="N10">
        <f t="shared" si="0"/>
        <v>-9.2976456458104637E-2</v>
      </c>
      <c r="O10">
        <f t="shared" si="0"/>
        <v>-2.3872436206481915E-2</v>
      </c>
      <c r="P10">
        <f t="shared" si="0"/>
        <v>4.6185735170473072E-2</v>
      </c>
      <c r="Q10">
        <f t="shared" si="0"/>
        <v>-5.4624603816337609E-2</v>
      </c>
      <c r="R10" s="5">
        <f t="shared" si="3"/>
        <v>7.7953909103359934E-2</v>
      </c>
      <c r="T10">
        <f t="shared" si="4"/>
        <v>9.1330289437869902E-2</v>
      </c>
      <c r="U10">
        <f t="shared" si="1"/>
        <v>5.5072610664677005E-3</v>
      </c>
      <c r="V10">
        <f t="shared" si="1"/>
        <v>4.3725028330654933E-2</v>
      </c>
      <c r="W10">
        <f t="shared" si="1"/>
        <v>2.9217189870975914E-2</v>
      </c>
      <c r="X10">
        <f t="shared" si="1"/>
        <v>1.0368604599159151E-2</v>
      </c>
      <c r="Y10">
        <f t="shared" si="1"/>
        <v>1.0092168750301523E-3</v>
      </c>
      <c r="Z10">
        <f t="shared" si="1"/>
        <v>1.7577062087998412E-2</v>
      </c>
      <c r="AA10" s="6">
        <f t="shared" si="5"/>
        <v>3.3122442044692689E-2</v>
      </c>
      <c r="AB10">
        <f t="shared" si="6"/>
        <v>0.18199571985267315</v>
      </c>
      <c r="AC10">
        <f t="shared" si="7"/>
        <v>3.3122442044692689E-2</v>
      </c>
    </row>
    <row r="11" spans="1:29" ht="15.75" thickTop="1" x14ac:dyDescent="0.25"/>
    <row r="13" spans="1:29" x14ac:dyDescent="0.25">
      <c r="J13" t="s">
        <v>18</v>
      </c>
      <c r="T13">
        <f>(K4-$R4)</f>
        <v>3.6687782179032076E-2</v>
      </c>
      <c r="U13">
        <f t="shared" ref="U13:Z19" si="8">(L4-$R4)</f>
        <v>3.486675898046545E-2</v>
      </c>
      <c r="V13">
        <f t="shared" si="8"/>
        <v>-7.1683628665331706E-2</v>
      </c>
      <c r="W13">
        <f t="shared" si="8"/>
        <v>-4.9504440164921781E-2</v>
      </c>
      <c r="X13">
        <f t="shared" si="8"/>
        <v>6.8144726499828071E-2</v>
      </c>
      <c r="Y13">
        <f t="shared" si="8"/>
        <v>-0.15543534141886475</v>
      </c>
      <c r="Z13">
        <f t="shared" si="8"/>
        <v>0.13692414258979263</v>
      </c>
    </row>
    <row r="14" spans="1:29" x14ac:dyDescent="0.25">
      <c r="J14" t="str">
        <f>A4</f>
        <v>A</v>
      </c>
      <c r="K14">
        <f>LN(I4/B4)</f>
        <v>4.8318577270807732E-2</v>
      </c>
      <c r="T14">
        <f t="shared" ref="T14:T19" si="9">(K5-$R5)</f>
        <v>4.1255940576995942E-2</v>
      </c>
      <c r="U14">
        <f t="shared" si="8"/>
        <v>0.16614453604236745</v>
      </c>
      <c r="V14">
        <f t="shared" si="8"/>
        <v>-0.25848749048874065</v>
      </c>
      <c r="W14">
        <f t="shared" si="8"/>
        <v>3.6774621595245346E-2</v>
      </c>
      <c r="X14">
        <f t="shared" si="8"/>
        <v>6.2043505235997984E-2</v>
      </c>
      <c r="Y14">
        <f t="shared" si="8"/>
        <v>-0.13804047007310261</v>
      </c>
      <c r="Z14">
        <f t="shared" si="8"/>
        <v>9.0309357111236457E-2</v>
      </c>
    </row>
    <row r="15" spans="1:29" x14ac:dyDescent="0.25">
      <c r="J15" t="str">
        <f t="shared" ref="J15:J20" si="10">A5</f>
        <v>B</v>
      </c>
      <c r="K15">
        <f t="shared" ref="K15:K20" si="11">LN(I5/B5)</f>
        <v>0.57957695665088016</v>
      </c>
      <c r="T15">
        <f t="shared" si="9"/>
        <v>0.27399017032726136</v>
      </c>
      <c r="U15">
        <f t="shared" si="8"/>
        <v>5.0613026249117864E-2</v>
      </c>
      <c r="V15">
        <f t="shared" si="8"/>
        <v>3.4565770685314669E-2</v>
      </c>
      <c r="W15">
        <f t="shared" si="8"/>
        <v>-5.8042547348586375E-2</v>
      </c>
      <c r="X15">
        <f t="shared" si="8"/>
        <v>5.7043851533679073E-2</v>
      </c>
      <c r="Y15">
        <f t="shared" si="8"/>
        <v>-0.38785126573902845</v>
      </c>
      <c r="Z15">
        <f t="shared" si="8"/>
        <v>2.9680994292241865E-2</v>
      </c>
    </row>
    <row r="16" spans="1:29" x14ac:dyDescent="0.25">
      <c r="J16" t="str">
        <f t="shared" si="10"/>
        <v>C</v>
      </c>
      <c r="K16">
        <f t="shared" si="11"/>
        <v>0.17676907167916875</v>
      </c>
      <c r="T16">
        <f t="shared" si="9"/>
        <v>0.43511654999194899</v>
      </c>
      <c r="U16">
        <f t="shared" si="8"/>
        <v>-6.8396666986305227E-3</v>
      </c>
      <c r="V16">
        <f t="shared" si="8"/>
        <v>0.11070665455257621</v>
      </c>
      <c r="W16">
        <f t="shared" si="8"/>
        <v>-0.20751036216078161</v>
      </c>
      <c r="X16">
        <f t="shared" si="8"/>
        <v>-3.4165592199762465E-2</v>
      </c>
      <c r="Y16">
        <f t="shared" si="8"/>
        <v>-0.18625484818537061</v>
      </c>
      <c r="Z16">
        <f t="shared" si="8"/>
        <v>-0.11105273529997994</v>
      </c>
    </row>
    <row r="17" spans="9:37" x14ac:dyDescent="0.25">
      <c r="J17" t="str">
        <f t="shared" si="10"/>
        <v>D</v>
      </c>
      <c r="K17">
        <f t="shared" si="11"/>
        <v>0.60817662060516819</v>
      </c>
      <c r="T17">
        <f t="shared" si="9"/>
        <v>0.2076658097131292</v>
      </c>
      <c r="U17">
        <f t="shared" si="8"/>
        <v>-0.11123424309871779</v>
      </c>
      <c r="V17">
        <f t="shared" si="8"/>
        <v>0.24912915556095067</v>
      </c>
      <c r="W17">
        <f t="shared" si="8"/>
        <v>-0.14418240293105339</v>
      </c>
      <c r="X17">
        <f t="shared" si="8"/>
        <v>8.561570619958489E-2</v>
      </c>
      <c r="Y17">
        <f t="shared" si="8"/>
        <v>-0.26901917609013309</v>
      </c>
      <c r="Z17">
        <f t="shared" si="8"/>
        <v>-1.7974849353760432E-2</v>
      </c>
    </row>
    <row r="18" spans="9:37" x14ac:dyDescent="0.25">
      <c r="J18" t="str">
        <f t="shared" si="10"/>
        <v>E</v>
      </c>
      <c r="K18">
        <f t="shared" si="11"/>
        <v>0.51011362658390091</v>
      </c>
      <c r="T18">
        <f t="shared" si="9"/>
        <v>0.10414665953524502</v>
      </c>
      <c r="U18">
        <f t="shared" si="8"/>
        <v>2.1724590090893892E-2</v>
      </c>
      <c r="V18">
        <f t="shared" si="8"/>
        <v>-8.3419685972620353E-2</v>
      </c>
      <c r="W18">
        <f t="shared" si="8"/>
        <v>-4.1813430713093735E-2</v>
      </c>
      <c r="X18">
        <f t="shared" si="8"/>
        <v>-5.5290518250784182E-2</v>
      </c>
      <c r="Y18">
        <f t="shared" si="8"/>
        <v>-4.8123551040290244E-2</v>
      </c>
      <c r="Z18">
        <f t="shared" si="8"/>
        <v>0.1027759363506496</v>
      </c>
    </row>
    <row r="19" spans="9:37" x14ac:dyDescent="0.25">
      <c r="J19" t="str">
        <f t="shared" si="10"/>
        <v>F</v>
      </c>
      <c r="K19">
        <f t="shared" si="11"/>
        <v>0.43831590839999934</v>
      </c>
      <c r="T19">
        <f t="shared" si="9"/>
        <v>0.30220901614258616</v>
      </c>
      <c r="U19">
        <f t="shared" si="8"/>
        <v>-7.4210922824525641E-2</v>
      </c>
      <c r="V19">
        <f t="shared" si="8"/>
        <v>0.20910530440583025</v>
      </c>
      <c r="W19">
        <f t="shared" si="8"/>
        <v>-0.17093036556146457</v>
      </c>
      <c r="X19">
        <f t="shared" si="8"/>
        <v>-0.10182634530984185</v>
      </c>
      <c r="Y19">
        <f t="shared" si="8"/>
        <v>-3.1768173932886862E-2</v>
      </c>
      <c r="Z19">
        <f t="shared" si="8"/>
        <v>-0.13257851291969755</v>
      </c>
      <c r="AE19">
        <f t="array" ref="AE19:AK19">TRANSPOSE(AC21:AC27)</f>
        <v>9.8067142300037435E-2</v>
      </c>
      <c r="AF19">
        <v>0.14636402274470989</v>
      </c>
      <c r="AG19">
        <v>0.19864524007351111</v>
      </c>
      <c r="AH19">
        <v>0.22093761301337614</v>
      </c>
      <c r="AI19">
        <v>0.19077757917209823</v>
      </c>
      <c r="AJ19">
        <v>7.7418238773406811E-2</v>
      </c>
      <c r="AK19">
        <v>0.18199571985267315</v>
      </c>
    </row>
    <row r="20" spans="9:37" x14ac:dyDescent="0.25">
      <c r="J20" t="str">
        <f t="shared" si="10"/>
        <v>G</v>
      </c>
      <c r="K20">
        <f t="shared" si="11"/>
        <v>0.54567736372351949</v>
      </c>
      <c r="AE20" t="str">
        <f t="array" ref="AE20:AK20">TRANSPOSE(AD21:AD27)</f>
        <v>A</v>
      </c>
      <c r="AF20" t="str">
        <v>B</v>
      </c>
      <c r="AG20" t="str">
        <v>C</v>
      </c>
      <c r="AH20" t="str">
        <v>D</v>
      </c>
      <c r="AI20" t="str">
        <v>E</v>
      </c>
      <c r="AJ20" t="str">
        <v>F</v>
      </c>
      <c r="AK20" t="str">
        <v>G</v>
      </c>
    </row>
    <row r="21" spans="9:37" x14ac:dyDescent="0.25">
      <c r="S21" t="s">
        <v>19</v>
      </c>
      <c r="T21">
        <f>T$13*T13</f>
        <v>1.3459933612161037E-3</v>
      </c>
      <c r="U21">
        <f t="shared" ref="U21:Z21" si="12">U$13*U13</f>
        <v>1.215690881801868E-3</v>
      </c>
      <c r="V21">
        <f t="shared" si="12"/>
        <v>5.1385426186291655E-3</v>
      </c>
      <c r="W21">
        <f t="shared" si="12"/>
        <v>2.4506895960423208E-3</v>
      </c>
      <c r="X21">
        <f t="shared" si="12"/>
        <v>4.6437037497363701E-3</v>
      </c>
      <c r="Y21">
        <f t="shared" si="12"/>
        <v>2.4160145361999053E-2</v>
      </c>
      <c r="Z21">
        <f t="shared" si="12"/>
        <v>1.8748220823949863E-2</v>
      </c>
      <c r="AA21" s="6">
        <f>SUM(T21:Z21)/6</f>
        <v>9.6171643988957906E-3</v>
      </c>
      <c r="AC21">
        <f>AB4</f>
        <v>9.8067142300037435E-2</v>
      </c>
      <c r="AD21" t="str">
        <f>A4</f>
        <v>A</v>
      </c>
      <c r="AE21" s="16">
        <f>AA21</f>
        <v>9.6171643988957906E-3</v>
      </c>
      <c r="AF21" s="17">
        <f t="array" ref="AF21:AK21">TRANSPOSE(AE22:AE27)</f>
        <v>1.0344193544198623E-2</v>
      </c>
      <c r="AG21" s="17">
        <v>1.3408240680564149E-2</v>
      </c>
      <c r="AH21" s="17">
        <v>4.9130657015039663E-3</v>
      </c>
      <c r="AI21" s="17">
        <v>6.3679605401656307E-3</v>
      </c>
      <c r="AJ21" s="17">
        <v>5.0688337639159782E-3</v>
      </c>
      <c r="AK21" s="17">
        <v>-3.0303269065330382E-3</v>
      </c>
    </row>
    <row r="22" spans="9:37" x14ac:dyDescent="0.25">
      <c r="S22" t="s">
        <v>20</v>
      </c>
      <c r="T22">
        <f t="shared" ref="T22:Z27" si="13">T$13*T14</f>
        <v>1.513588961479918E-3</v>
      </c>
      <c r="U22">
        <f t="shared" si="13"/>
        <v>5.7929214941104812E-3</v>
      </c>
      <c r="V22">
        <f t="shared" si="13"/>
        <v>1.8529321282828345E-2</v>
      </c>
      <c r="W22">
        <f t="shared" si="13"/>
        <v>-1.8205070543494636E-3</v>
      </c>
      <c r="X22">
        <f t="shared" si="13"/>
        <v>4.2279376953977335E-3</v>
      </c>
      <c r="Y22">
        <f t="shared" si="13"/>
        <v>2.1456367595433287E-2</v>
      </c>
      <c r="Z22">
        <f t="shared" si="13"/>
        <v>1.2365531290291444E-2</v>
      </c>
      <c r="AA22" s="18">
        <f t="shared" ref="AA22:AA27" si="14">SUM(T22:Z22)/6</f>
        <v>1.0344193544198623E-2</v>
      </c>
      <c r="AC22">
        <f t="shared" ref="AC22:AC27" si="15">AB5</f>
        <v>0.14636402274470989</v>
      </c>
      <c r="AD22" t="str">
        <f t="shared" ref="AD22:AD27" si="16">A5</f>
        <v>B</v>
      </c>
      <c r="AE22" s="17">
        <f t="shared" ref="AE22:AE27" si="17">AA22</f>
        <v>1.0344193544198623E-2</v>
      </c>
      <c r="AF22" s="16">
        <f>AA29</f>
        <v>2.1422427154013952E-2</v>
      </c>
      <c r="AG22" s="17">
        <f t="array" ref="AG22:AK22">TRANSPOSE(AF23:AF27)</f>
        <v>1.1400388494744495E-2</v>
      </c>
      <c r="AH22" s="17">
        <v>-9.7846308551116472E-4</v>
      </c>
      <c r="AI22" s="17">
        <v>-6.4647336650907926E-3</v>
      </c>
      <c r="AJ22" s="17">
        <v>6.7375952196194718E-3</v>
      </c>
      <c r="AK22" s="17">
        <v>-1.2350712836738076E-2</v>
      </c>
    </row>
    <row r="23" spans="9:37" x14ac:dyDescent="0.25">
      <c r="S23" t="s">
        <v>21</v>
      </c>
      <c r="T23">
        <f t="shared" si="13"/>
        <v>1.0052091688162462E-2</v>
      </c>
      <c r="U23">
        <f t="shared" si="13"/>
        <v>1.7647121874999638E-3</v>
      </c>
      <c r="V23">
        <f t="shared" si="13"/>
        <v>-2.4777998703371051E-3</v>
      </c>
      <c r="W23">
        <f t="shared" si="13"/>
        <v>2.8733638122377335E-3</v>
      </c>
      <c r="X23">
        <f t="shared" si="13"/>
        <v>3.8872376612593585E-3</v>
      </c>
      <c r="Y23">
        <f t="shared" si="13"/>
        <v>6.0285793909884727E-2</v>
      </c>
      <c r="Z23">
        <f t="shared" si="13"/>
        <v>4.064044694677746E-3</v>
      </c>
      <c r="AA23" s="18">
        <f t="shared" si="14"/>
        <v>1.3408240680564149E-2</v>
      </c>
      <c r="AC23">
        <f t="shared" si="15"/>
        <v>0.19864524007351111</v>
      </c>
      <c r="AD23" t="str">
        <f t="shared" si="16"/>
        <v>C</v>
      </c>
      <c r="AE23" s="17">
        <f t="shared" si="17"/>
        <v>1.3408240680564149E-2</v>
      </c>
      <c r="AF23" s="17">
        <f t="shared" ref="AF23:AF27" si="18">AA30</f>
        <v>1.1400388494744495E-2</v>
      </c>
      <c r="AG23" s="16">
        <f>AA36</f>
        <v>3.9459931403862863E-2</v>
      </c>
      <c r="AH23" s="17">
        <f t="array" ref="AH23:AK23">TRANSPOSE(AG24:AG27)</f>
        <v>3.3622776386190031E-2</v>
      </c>
      <c r="AI23" s="17">
        <v>2.9489718384458883E-2</v>
      </c>
      <c r="AJ23" s="17">
        <v>7.9565814297197796E-3</v>
      </c>
      <c r="AK23" s="17">
        <v>1.6462179620135364E-2</v>
      </c>
    </row>
    <row r="24" spans="9:37" x14ac:dyDescent="0.25">
      <c r="I24" t="s">
        <v>22</v>
      </c>
      <c r="S24" t="s">
        <v>23</v>
      </c>
      <c r="T24">
        <f t="shared" si="13"/>
        <v>1.5963461208596545E-2</v>
      </c>
      <c r="U24">
        <f t="shared" si="13"/>
        <v>-2.3847701028786625E-4</v>
      </c>
      <c r="V24">
        <f t="shared" si="13"/>
        <v>-7.9358547157280263E-3</v>
      </c>
      <c r="W24">
        <f t="shared" si="13"/>
        <v>1.0272684307189662E-2</v>
      </c>
      <c r="X24">
        <f t="shared" si="13"/>
        <v>-2.3282049361574727E-3</v>
      </c>
      <c r="Y24">
        <f t="shared" si="13"/>
        <v>2.8950585918611903E-2</v>
      </c>
      <c r="Z24">
        <f t="shared" si="13"/>
        <v>-1.5205800563200951E-2</v>
      </c>
      <c r="AA24" s="18">
        <f t="shared" si="14"/>
        <v>4.9130657015039663E-3</v>
      </c>
      <c r="AC24">
        <f t="shared" si="15"/>
        <v>0.22093761301337614</v>
      </c>
      <c r="AD24" t="str">
        <f t="shared" si="16"/>
        <v>D</v>
      </c>
      <c r="AE24" s="17">
        <f t="shared" si="17"/>
        <v>4.9130657015039663E-3</v>
      </c>
      <c r="AF24" s="17">
        <f t="shared" si="18"/>
        <v>-9.7846308551116472E-4</v>
      </c>
      <c r="AG24" s="17">
        <f t="shared" ref="AG24:AG27" si="19">AA37</f>
        <v>3.3622776386190031E-2</v>
      </c>
      <c r="AH24" s="16">
        <f>AA42</f>
        <v>4.8813428844048358E-2</v>
      </c>
      <c r="AI24" s="17">
        <f t="array" ref="AI24:AK24">TRANSPOSE(AH25:AH27)</f>
        <v>3.2966067420013088E-2</v>
      </c>
      <c r="AJ24" s="17">
        <v>7.3412801941405226E-3</v>
      </c>
      <c r="AK24" s="17">
        <v>3.5790338920603897E-2</v>
      </c>
    </row>
    <row r="25" spans="9:37" x14ac:dyDescent="0.25">
      <c r="S25" t="s">
        <v>24</v>
      </c>
      <c r="T25">
        <f t="shared" si="13"/>
        <v>7.6187979927876074E-3</v>
      </c>
      <c r="U25">
        <f t="shared" si="13"/>
        <v>-3.8783775444974958E-3</v>
      </c>
      <c r="V25">
        <f t="shared" si="13"/>
        <v>-1.7858481876938843E-2</v>
      </c>
      <c r="W25">
        <f t="shared" si="13"/>
        <v>7.137669138734975E-3</v>
      </c>
      <c r="X25">
        <f t="shared" si="13"/>
        <v>5.8342588830603472E-3</v>
      </c>
      <c r="Y25">
        <f t="shared" si="13"/>
        <v>4.1815087483791535E-2</v>
      </c>
      <c r="Z25">
        <f t="shared" si="13"/>
        <v>-2.4611908359443353E-3</v>
      </c>
      <c r="AA25" s="18">
        <f t="shared" si="14"/>
        <v>6.3679605401656307E-3</v>
      </c>
      <c r="AC25">
        <f t="shared" si="15"/>
        <v>0.19077757917209823</v>
      </c>
      <c r="AD25" t="str">
        <f t="shared" si="16"/>
        <v>E</v>
      </c>
      <c r="AE25" s="17">
        <f t="shared" si="17"/>
        <v>6.3679605401656307E-3</v>
      </c>
      <c r="AF25" s="17">
        <f t="shared" si="18"/>
        <v>-6.4647336650907926E-3</v>
      </c>
      <c r="AG25" s="17">
        <f t="shared" si="19"/>
        <v>2.9489718384458883E-2</v>
      </c>
      <c r="AH25" s="17">
        <f t="shared" ref="AH25:AH27" si="20">AA43</f>
        <v>3.2966067420013088E-2</v>
      </c>
      <c r="AI25" s="16">
        <f>AA47</f>
        <v>3.6396084714766207E-2</v>
      </c>
      <c r="AJ25" s="17">
        <f t="array" ref="AJ25:AK25">TRANSPOSE(AI26:AI27)</f>
        <v>1.8037843915856601E-3</v>
      </c>
      <c r="AK25" s="17">
        <v>2.4994007821923774E-2</v>
      </c>
    </row>
    <row r="26" spans="9:37" x14ac:dyDescent="0.25">
      <c r="J26" t="str">
        <f t="array" ref="J26:P26">TRANSPOSE(I27:I33)</f>
        <v>A</v>
      </c>
      <c r="K26" t="str">
        <v>B</v>
      </c>
      <c r="L26" t="str">
        <v>C</v>
      </c>
      <c r="M26" t="str">
        <v>D</v>
      </c>
      <c r="N26" t="str">
        <v>E</v>
      </c>
      <c r="O26" t="str">
        <v>F</v>
      </c>
      <c r="P26" t="str">
        <v>G</v>
      </c>
      <c r="S26" t="s">
        <v>25</v>
      </c>
      <c r="T26">
        <f t="shared" si="13"/>
        <v>3.8209099597028831E-3</v>
      </c>
      <c r="U26">
        <f t="shared" si="13"/>
        <v>7.5746604664860527E-4</v>
      </c>
      <c r="V26">
        <f t="shared" si="13"/>
        <v>5.9798257926398975E-3</v>
      </c>
      <c r="W26">
        <f t="shared" si="13"/>
        <v>2.0699504788264517E-3</v>
      </c>
      <c r="X26">
        <f t="shared" si="13"/>
        <v>-3.7677572442334404E-3</v>
      </c>
      <c r="Y26">
        <f t="shared" si="13"/>
        <v>7.480100586235678E-3</v>
      </c>
      <c r="Z26">
        <f t="shared" si="13"/>
        <v>1.4072506963675797E-2</v>
      </c>
      <c r="AA26" s="18">
        <f t="shared" si="14"/>
        <v>5.0688337639159782E-3</v>
      </c>
      <c r="AC26">
        <f t="shared" si="15"/>
        <v>7.7418238773406811E-2</v>
      </c>
      <c r="AD26" t="str">
        <f t="shared" si="16"/>
        <v>F</v>
      </c>
      <c r="AE26" s="17">
        <f t="shared" si="17"/>
        <v>5.0688337639159782E-3</v>
      </c>
      <c r="AF26" s="17">
        <f t="shared" si="18"/>
        <v>6.7375952196194718E-3</v>
      </c>
      <c r="AG26" s="17">
        <f t="shared" si="19"/>
        <v>7.9565814297197796E-3</v>
      </c>
      <c r="AH26" s="17">
        <f t="shared" si="20"/>
        <v>7.3412801941405226E-3</v>
      </c>
      <c r="AI26" s="17">
        <f t="shared" ref="AI26:AI27" si="21">AA48</f>
        <v>1.8037843915856601E-3</v>
      </c>
      <c r="AJ26" s="16">
        <f>AA51</f>
        <v>5.9935836947762307E-3</v>
      </c>
      <c r="AK26" s="17">
        <f>AJ27</f>
        <v>2.1830819567766643E-3</v>
      </c>
    </row>
    <row r="27" spans="9:37" x14ac:dyDescent="0.25">
      <c r="I27" t="str">
        <f>A4</f>
        <v>A</v>
      </c>
      <c r="J27" s="6">
        <f>_xlfn.COVARIANCE.S($K$4:$Q$4,K4:Q4)</f>
        <v>9.6171643988957906E-3</v>
      </c>
      <c r="K27">
        <f>_xlfn.COVARIANCE.S($K$5:$Q$5,K4:Q4)</f>
        <v>1.0344193544198623E-2</v>
      </c>
      <c r="L27">
        <f>_xlfn.COVARIANCE.S($K$6:$Q$6,K4:Q4)</f>
        <v>1.3408240680564149E-2</v>
      </c>
      <c r="M27">
        <f>_xlfn.COVARIANCE.S($K$7:$Q$7,K4:Q4)</f>
        <v>4.9130657015039663E-3</v>
      </c>
      <c r="N27">
        <f>_xlfn.COVARIANCE.S($K$8:$Q$8,K4:Q4)</f>
        <v>6.3679605401656307E-3</v>
      </c>
      <c r="O27">
        <f>_xlfn.COVARIANCE.S($K$9:$Q$9,K4:Q4)</f>
        <v>5.0688337639159782E-3</v>
      </c>
      <c r="P27">
        <f>_xlfn.COVARIANCE.S($K$10:$Q$10,K4:Q4)</f>
        <v>-3.0303269065330382E-3</v>
      </c>
      <c r="S27" t="s">
        <v>26</v>
      </c>
      <c r="T27">
        <f t="shared" si="13"/>
        <v>1.108737855677879E-2</v>
      </c>
      <c r="U27">
        <f t="shared" si="13"/>
        <v>-2.5874943598406578E-3</v>
      </c>
      <c r="V27">
        <f t="shared" si="13"/>
        <v>-1.4989426992978686E-2</v>
      </c>
      <c r="W27">
        <f t="shared" si="13"/>
        <v>8.4618120543057292E-3</v>
      </c>
      <c r="X27">
        <f t="shared" si="13"/>
        <v>-6.9389284516162232E-3</v>
      </c>
      <c r="Y27">
        <f t="shared" si="13"/>
        <v>4.9378969615121492E-3</v>
      </c>
      <c r="Z27">
        <f t="shared" si="13"/>
        <v>-1.8153199207359333E-2</v>
      </c>
      <c r="AA27" s="18">
        <f t="shared" si="14"/>
        <v>-3.0303269065330382E-3</v>
      </c>
      <c r="AC27">
        <f t="shared" si="15"/>
        <v>0.18199571985267315</v>
      </c>
      <c r="AD27" t="str">
        <f t="shared" si="16"/>
        <v>G</v>
      </c>
      <c r="AE27" s="17">
        <f t="shared" si="17"/>
        <v>-3.0303269065330382E-3</v>
      </c>
      <c r="AF27" s="17">
        <f t="shared" si="18"/>
        <v>-1.2350712836738076E-2</v>
      </c>
      <c r="AG27" s="17">
        <f t="shared" si="19"/>
        <v>1.6462179620135364E-2</v>
      </c>
      <c r="AH27" s="17">
        <f t="shared" si="20"/>
        <v>3.5790338920603897E-2</v>
      </c>
      <c r="AI27" s="17">
        <f t="shared" si="21"/>
        <v>2.4994007821923774E-2</v>
      </c>
      <c r="AJ27" s="17">
        <f>AA52</f>
        <v>2.1830819567766643E-3</v>
      </c>
      <c r="AK27" s="16">
        <f>AA54</f>
        <v>3.3122442044692689E-2</v>
      </c>
    </row>
    <row r="28" spans="9:37" x14ac:dyDescent="0.25">
      <c r="I28" t="str">
        <f t="shared" ref="I28:I33" si="22">A5</f>
        <v>B</v>
      </c>
      <c r="J28">
        <f t="shared" ref="J28:J33" si="23">_xlfn.COVARIANCE.S($K$4:$Q$4,K5:Q5)</f>
        <v>1.0344193544198623E-2</v>
      </c>
      <c r="K28" s="6">
        <f t="shared" ref="K28:K33" si="24">_xlfn.COVARIANCE.S($K$5:$Q$5,K5:Q5)</f>
        <v>2.1422427154013952E-2</v>
      </c>
      <c r="L28">
        <f t="shared" ref="L28:L33" si="25">_xlfn.COVARIANCE.S($K$6:$Q$6,K5:Q5)</f>
        <v>1.1400388494744495E-2</v>
      </c>
      <c r="M28">
        <f t="shared" ref="M28:M33" si="26">_xlfn.COVARIANCE.S($K$7:$Q$7,K5:Q5)</f>
        <v>-9.7846308551116472E-4</v>
      </c>
      <c r="N28">
        <f t="shared" ref="N28:N33" si="27">_xlfn.COVARIANCE.S($K$8:$Q$8,K5:Q5)</f>
        <v>-6.4647336650907926E-3</v>
      </c>
      <c r="O28">
        <f t="shared" ref="O28:O33" si="28">_xlfn.COVARIANCE.S($K$9:$Q$9,K5:Q5)</f>
        <v>6.7375952196194718E-3</v>
      </c>
      <c r="P28">
        <f t="shared" ref="P28:P33" si="29">_xlfn.COVARIANCE.S($K$10:$Q$10,K5:Q5)</f>
        <v>-1.2350712836738076E-2</v>
      </c>
    </row>
    <row r="29" spans="9:37" x14ac:dyDescent="0.25">
      <c r="I29" t="str">
        <f t="shared" si="22"/>
        <v>C</v>
      </c>
      <c r="J29">
        <f t="shared" si="23"/>
        <v>1.3408240680564149E-2</v>
      </c>
      <c r="K29">
        <f t="shared" si="24"/>
        <v>1.1400388494744495E-2</v>
      </c>
      <c r="L29" s="6">
        <f t="shared" si="25"/>
        <v>3.9459931403862863E-2</v>
      </c>
      <c r="M29">
        <f t="shared" si="26"/>
        <v>3.3622776386190031E-2</v>
      </c>
      <c r="N29">
        <f t="shared" si="27"/>
        <v>2.9489718384458883E-2</v>
      </c>
      <c r="O29">
        <f t="shared" si="28"/>
        <v>7.9565814297197796E-3</v>
      </c>
      <c r="P29">
        <f t="shared" si="29"/>
        <v>1.6462179620135364E-2</v>
      </c>
      <c r="S29" t="s">
        <v>27</v>
      </c>
      <c r="T29">
        <f>T$14*T14</f>
        <v>1.7020526328926202E-3</v>
      </c>
      <c r="U29">
        <f t="shared" ref="U29:Z29" si="30">U$14*U14</f>
        <v>2.7604006856733539E-2</v>
      </c>
      <c r="V29">
        <f t="shared" si="30"/>
        <v>6.6815782739166787E-2</v>
      </c>
      <c r="W29">
        <f t="shared" si="30"/>
        <v>1.3523727934734854E-3</v>
      </c>
      <c r="X29">
        <f t="shared" si="30"/>
        <v>3.8493965419693094E-3</v>
      </c>
      <c r="Y29">
        <f t="shared" si="30"/>
        <v>1.9055171378003135E-2</v>
      </c>
      <c r="Z29">
        <f t="shared" si="30"/>
        <v>8.1557799818448348E-3</v>
      </c>
      <c r="AA29" s="6">
        <f>SUM(T29:Z29)/6</f>
        <v>2.1422427154013952E-2</v>
      </c>
    </row>
    <row r="30" spans="9:37" x14ac:dyDescent="0.25">
      <c r="I30" t="str">
        <f t="shared" si="22"/>
        <v>D</v>
      </c>
      <c r="J30">
        <f t="shared" si="23"/>
        <v>4.9130657015039663E-3</v>
      </c>
      <c r="K30">
        <f t="shared" si="24"/>
        <v>-9.7846308551116472E-4</v>
      </c>
      <c r="L30">
        <f t="shared" si="25"/>
        <v>3.3622776386190031E-2</v>
      </c>
      <c r="M30" s="6">
        <f t="shared" si="26"/>
        <v>4.8813428844048358E-2</v>
      </c>
      <c r="N30">
        <f t="shared" si="27"/>
        <v>3.2966067420013088E-2</v>
      </c>
      <c r="O30">
        <f t="shared" si="28"/>
        <v>7.3412801941405226E-3</v>
      </c>
      <c r="P30">
        <f t="shared" si="29"/>
        <v>3.5790338920603897E-2</v>
      </c>
      <c r="S30" t="s">
        <v>28</v>
      </c>
      <c r="T30">
        <f t="shared" ref="T30:Z34" si="31">T$14*T15</f>
        <v>1.1303722185702492E-2</v>
      </c>
      <c r="U30">
        <f t="shared" si="31"/>
        <v>8.409077763859853E-3</v>
      </c>
      <c r="V30">
        <f t="shared" si="31"/>
        <v>-8.9348193212562665E-3</v>
      </c>
      <c r="W30">
        <f t="shared" si="31"/>
        <v>-2.134492715168375E-3</v>
      </c>
      <c r="X30">
        <f t="shared" si="31"/>
        <v>3.539200501311309E-3</v>
      </c>
      <c r="Y30">
        <f t="shared" si="31"/>
        <v>5.3539171041063323E-2</v>
      </c>
      <c r="Z30">
        <f t="shared" si="31"/>
        <v>2.6804715129546417E-3</v>
      </c>
      <c r="AA30" s="18">
        <f t="shared" ref="AA30:AA34" si="32">SUM(T30:Z30)/6</f>
        <v>1.1400388494744495E-2</v>
      </c>
      <c r="AE30" t="str">
        <f>AE20</f>
        <v>A</v>
      </c>
      <c r="AF30" t="str">
        <f t="shared" ref="AF30:AK30" si="33">AF20</f>
        <v>B</v>
      </c>
      <c r="AG30" t="str">
        <f t="shared" si="33"/>
        <v>C</v>
      </c>
      <c r="AH30" t="str">
        <f t="shared" si="33"/>
        <v>D</v>
      </c>
      <c r="AI30" t="str">
        <f t="shared" si="33"/>
        <v>E</v>
      </c>
      <c r="AJ30" t="str">
        <f t="shared" si="33"/>
        <v>F</v>
      </c>
      <c r="AK30" t="str">
        <f t="shared" si="33"/>
        <v>G</v>
      </c>
    </row>
    <row r="31" spans="9:37" x14ac:dyDescent="0.25">
      <c r="I31" t="str">
        <f t="shared" si="22"/>
        <v>E</v>
      </c>
      <c r="J31">
        <f t="shared" si="23"/>
        <v>6.3679605401656307E-3</v>
      </c>
      <c r="K31">
        <f t="shared" si="24"/>
        <v>-6.4647336650907926E-3</v>
      </c>
      <c r="L31">
        <f t="shared" si="25"/>
        <v>2.9489718384458883E-2</v>
      </c>
      <c r="M31">
        <f t="shared" si="26"/>
        <v>3.2966067420013088E-2</v>
      </c>
      <c r="N31" s="6">
        <f t="shared" si="27"/>
        <v>3.6396084714766207E-2</v>
      </c>
      <c r="O31">
        <f t="shared" si="28"/>
        <v>1.8037843915856601E-3</v>
      </c>
      <c r="P31">
        <f t="shared" si="29"/>
        <v>2.4994007821923774E-2</v>
      </c>
      <c r="S31" t="s">
        <v>29</v>
      </c>
      <c r="T31">
        <f t="shared" si="31"/>
        <v>1.7951142530535331E-2</v>
      </c>
      <c r="U31">
        <f t="shared" si="31"/>
        <v>-1.1363732503283993E-3</v>
      </c>
      <c r="V31">
        <f t="shared" si="31"/>
        <v>-2.861628531569934E-2</v>
      </c>
      <c r="W31">
        <f t="shared" si="31"/>
        <v>-7.6311150455550623E-3</v>
      </c>
      <c r="X31">
        <f t="shared" si="31"/>
        <v>-2.1197530985369345E-3</v>
      </c>
      <c r="Y31">
        <f t="shared" si="31"/>
        <v>2.5710706796902922E-2</v>
      </c>
      <c r="Z31">
        <f t="shared" si="31"/>
        <v>-1.0029101130385503E-2</v>
      </c>
      <c r="AA31" s="18">
        <f t="shared" si="32"/>
        <v>-9.7846308551116472E-4</v>
      </c>
      <c r="AD31" t="str">
        <f>AD21</f>
        <v>A</v>
      </c>
      <c r="AE31">
        <f>AE21/($AC21*AE$19)</f>
        <v>0.99999999999999978</v>
      </c>
      <c r="AF31">
        <f t="shared" ref="AF31:AK31" si="34">AF21/($AC21*AF$19)</f>
        <v>0.72067387759249857</v>
      </c>
      <c r="AG31">
        <f t="shared" si="34"/>
        <v>0.68828786707551304</v>
      </c>
      <c r="AH31">
        <f t="shared" si="34"/>
        <v>0.22675631685750874</v>
      </c>
      <c r="AI31">
        <f t="shared" si="34"/>
        <v>0.34036861693674253</v>
      </c>
      <c r="AJ31">
        <f t="shared" si="34"/>
        <v>0.66763829796253615</v>
      </c>
      <c r="AK31">
        <f t="shared" si="34"/>
        <v>-0.16978713790563202</v>
      </c>
    </row>
    <row r="32" spans="9:37" x14ac:dyDescent="0.25">
      <c r="I32" t="str">
        <f t="shared" si="22"/>
        <v>F</v>
      </c>
      <c r="J32">
        <f t="shared" si="23"/>
        <v>5.0688337639159782E-3</v>
      </c>
      <c r="K32">
        <f t="shared" si="24"/>
        <v>6.7375952196194718E-3</v>
      </c>
      <c r="L32">
        <f t="shared" si="25"/>
        <v>7.9565814297197796E-3</v>
      </c>
      <c r="M32">
        <f t="shared" si="26"/>
        <v>7.3412801941405226E-3</v>
      </c>
      <c r="N32">
        <f t="shared" si="27"/>
        <v>1.8037843915856601E-3</v>
      </c>
      <c r="O32" s="6">
        <f t="shared" si="28"/>
        <v>5.9935836947762307E-3</v>
      </c>
      <c r="P32">
        <f t="shared" si="29"/>
        <v>2.1830819567766643E-3</v>
      </c>
      <c r="S32" t="s">
        <v>30</v>
      </c>
      <c r="T32">
        <f t="shared" si="31"/>
        <v>8.5674483053986058E-3</v>
      </c>
      <c r="U32">
        <f t="shared" si="31"/>
        <v>-1.8480961711660381E-2</v>
      </c>
      <c r="V32">
        <f t="shared" si="31"/>
        <v>-6.4396770228529229E-2</v>
      </c>
      <c r="W32">
        <f t="shared" si="31"/>
        <v>-5.3022533084826819E-3</v>
      </c>
      <c r="X32">
        <f t="shared" si="31"/>
        <v>5.3118985158776104E-3</v>
      </c>
      <c r="Y32">
        <f t="shared" si="31"/>
        <v>3.7135533526160738E-2</v>
      </c>
      <c r="Z32">
        <f t="shared" si="31"/>
        <v>-1.6232970893094287E-3</v>
      </c>
      <c r="AA32" s="18">
        <f t="shared" si="32"/>
        <v>-6.4647336650907926E-3</v>
      </c>
      <c r="AD32" t="str">
        <f t="shared" ref="AD32:AD36" si="35">AD22</f>
        <v>B</v>
      </c>
      <c r="AE32">
        <f t="shared" ref="AE32:AK37" si="36">AE22/($AC22*AE$19)</f>
        <v>0.72067387759249857</v>
      </c>
      <c r="AF32">
        <f t="shared" si="36"/>
        <v>1</v>
      </c>
      <c r="AG32">
        <f t="shared" si="36"/>
        <v>0.39210930712269454</v>
      </c>
      <c r="AH32">
        <f t="shared" si="36"/>
        <v>-3.0258016174100275E-2</v>
      </c>
      <c r="AI32">
        <f t="shared" si="36"/>
        <v>-0.23152024134848498</v>
      </c>
      <c r="AJ32">
        <f t="shared" si="36"/>
        <v>0.5946032675540821</v>
      </c>
      <c r="AK32">
        <f t="shared" si="36"/>
        <v>-0.4636566706480667</v>
      </c>
    </row>
    <row r="33" spans="9:37" x14ac:dyDescent="0.25">
      <c r="I33" t="str">
        <f t="shared" si="22"/>
        <v>G</v>
      </c>
      <c r="J33">
        <f t="shared" si="23"/>
        <v>-3.0303269065330382E-3</v>
      </c>
      <c r="K33">
        <f t="shared" si="24"/>
        <v>-1.2350712836738076E-2</v>
      </c>
      <c r="L33">
        <f t="shared" si="25"/>
        <v>1.6462179620135364E-2</v>
      </c>
      <c r="M33">
        <f t="shared" si="26"/>
        <v>3.5790338920603897E-2</v>
      </c>
      <c r="N33">
        <f t="shared" si="27"/>
        <v>2.4994007821923774E-2</v>
      </c>
      <c r="O33">
        <f t="shared" si="28"/>
        <v>2.1830819567766643E-3</v>
      </c>
      <c r="P33" s="6">
        <f t="shared" si="29"/>
        <v>3.3122442044692689E-2</v>
      </c>
      <c r="S33" t="s">
        <v>31</v>
      </c>
      <c r="T33">
        <f t="shared" si="31"/>
        <v>4.2966683970786963E-3</v>
      </c>
      <c r="U33">
        <f t="shared" si="31"/>
        <v>3.609421941362179E-3</v>
      </c>
      <c r="V33">
        <f t="shared" si="31"/>
        <v>2.1562945284421434E-2</v>
      </c>
      <c r="W33">
        <f t="shared" si="31"/>
        <v>-1.537673092073032E-3</v>
      </c>
      <c r="X33">
        <f t="shared" si="31"/>
        <v>-3.4304175585935705E-3</v>
      </c>
      <c r="Y33">
        <f t="shared" si="31"/>
        <v>6.6429976071886113E-3</v>
      </c>
      <c r="Z33">
        <f t="shared" si="31"/>
        <v>9.2816287383325237E-3</v>
      </c>
      <c r="AA33" s="18">
        <f t="shared" si="32"/>
        <v>6.7375952196194718E-3</v>
      </c>
      <c r="AD33" t="str">
        <f t="shared" si="35"/>
        <v>C</v>
      </c>
      <c r="AE33">
        <f t="shared" si="36"/>
        <v>0.68828786707551304</v>
      </c>
      <c r="AF33">
        <f t="shared" si="36"/>
        <v>0.39210930712269454</v>
      </c>
      <c r="AG33">
        <f t="shared" si="36"/>
        <v>1</v>
      </c>
      <c r="AH33">
        <f t="shared" si="36"/>
        <v>0.76610051036687865</v>
      </c>
      <c r="AI33">
        <f t="shared" si="36"/>
        <v>0.77815323745091303</v>
      </c>
      <c r="AJ33">
        <f t="shared" si="36"/>
        <v>0.51737455007543875</v>
      </c>
      <c r="AK33">
        <f t="shared" si="36"/>
        <v>0.45535278653647504</v>
      </c>
    </row>
    <row r="34" spans="9:37" x14ac:dyDescent="0.25">
      <c r="S34" t="s">
        <v>32</v>
      </c>
      <c r="T34">
        <f t="shared" si="31"/>
        <v>1.2467917211810942E-2</v>
      </c>
      <c r="U34">
        <f t="shared" si="31"/>
        <v>-1.232973934195675E-2</v>
      </c>
      <c r="V34">
        <f t="shared" si="31"/>
        <v>-5.4051105383747265E-2</v>
      </c>
      <c r="W34">
        <f t="shared" si="31"/>
        <v>-6.2858995126598167E-3</v>
      </c>
      <c r="X34">
        <f t="shared" si="31"/>
        <v>-6.3176633883937116E-3</v>
      </c>
      <c r="Y34">
        <f t="shared" si="31"/>
        <v>4.3852936630597869E-3</v>
      </c>
      <c r="Z34">
        <f t="shared" si="31"/>
        <v>-1.1973080268541643E-2</v>
      </c>
      <c r="AA34" s="18">
        <f t="shared" si="32"/>
        <v>-1.2350712836738076E-2</v>
      </c>
      <c r="AD34" t="str">
        <f t="shared" si="35"/>
        <v>D</v>
      </c>
      <c r="AE34">
        <f t="shared" si="36"/>
        <v>0.22675631685750874</v>
      </c>
      <c r="AF34">
        <f t="shared" si="36"/>
        <v>-3.0258016174100275E-2</v>
      </c>
      <c r="AG34">
        <f t="shared" si="36"/>
        <v>0.76610051036687865</v>
      </c>
      <c r="AH34">
        <f t="shared" si="36"/>
        <v>1.0000000000000002</v>
      </c>
      <c r="AI34">
        <f t="shared" si="36"/>
        <v>0.78211416447875981</v>
      </c>
      <c r="AJ34">
        <f t="shared" si="36"/>
        <v>0.42919915210975867</v>
      </c>
      <c r="AK34">
        <f t="shared" si="36"/>
        <v>0.89009216654760825</v>
      </c>
    </row>
    <row r="35" spans="9:37" x14ac:dyDescent="0.25">
      <c r="AD35" t="str">
        <f t="shared" si="35"/>
        <v>E</v>
      </c>
      <c r="AE35">
        <f t="shared" si="36"/>
        <v>0.34036861693674253</v>
      </c>
      <c r="AF35">
        <f t="shared" si="36"/>
        <v>-0.23152024134848498</v>
      </c>
      <c r="AG35">
        <f t="shared" si="36"/>
        <v>0.77815323745091303</v>
      </c>
      <c r="AH35">
        <f t="shared" si="36"/>
        <v>0.78211416447875981</v>
      </c>
      <c r="AI35">
        <f t="shared" si="36"/>
        <v>1</v>
      </c>
      <c r="AJ35">
        <f t="shared" si="36"/>
        <v>0.12212765097257408</v>
      </c>
      <c r="AK35">
        <f t="shared" si="36"/>
        <v>0.7198589247347924</v>
      </c>
    </row>
    <row r="36" spans="9:37" x14ac:dyDescent="0.25">
      <c r="I36" t="s">
        <v>33</v>
      </c>
      <c r="S36" t="s">
        <v>34</v>
      </c>
      <c r="T36">
        <f>T$15*T15</f>
        <v>7.5070613435961692E-2</v>
      </c>
      <c r="U36">
        <f t="shared" ref="U36:Z36" si="37">U$15*U15</f>
        <v>2.5616784260938941E-3</v>
      </c>
      <c r="V36">
        <f t="shared" si="37"/>
        <v>1.1947925030697589E-3</v>
      </c>
      <c r="W36">
        <f t="shared" si="37"/>
        <v>3.368937302712891E-3</v>
      </c>
      <c r="X36">
        <f t="shared" si="37"/>
        <v>3.2540009977964201E-3</v>
      </c>
      <c r="Y36">
        <f t="shared" si="37"/>
        <v>0.15042860433536645</v>
      </c>
      <c r="Z36">
        <f t="shared" si="37"/>
        <v>8.809614221760942E-4</v>
      </c>
      <c r="AA36" s="6">
        <f>SUM(T36:Z36)/6</f>
        <v>3.9459931403862863E-2</v>
      </c>
      <c r="AD36" t="str">
        <f t="shared" si="35"/>
        <v>F</v>
      </c>
      <c r="AE36">
        <f t="shared" si="36"/>
        <v>0.66763829796253615</v>
      </c>
      <c r="AF36">
        <f t="shared" si="36"/>
        <v>0.5946032675540821</v>
      </c>
      <c r="AG36">
        <f t="shared" si="36"/>
        <v>0.51737455007543875</v>
      </c>
      <c r="AH36">
        <f t="shared" si="36"/>
        <v>0.42919915210975867</v>
      </c>
      <c r="AI36">
        <f t="shared" si="36"/>
        <v>0.12212765097257408</v>
      </c>
      <c r="AJ36">
        <f t="shared" si="36"/>
        <v>1.0000000000000002</v>
      </c>
      <c r="AK36">
        <f t="shared" si="36"/>
        <v>0.15494072316858179</v>
      </c>
    </row>
    <row r="37" spans="9:37" x14ac:dyDescent="0.25">
      <c r="S37" t="s">
        <v>35</v>
      </c>
      <c r="T37">
        <f t="shared" ref="T37:Z40" si="38">T$15*T16</f>
        <v>0.11921765764450444</v>
      </c>
      <c r="U37">
        <f t="shared" si="38"/>
        <v>-3.4617623015300398E-4</v>
      </c>
      <c r="V37">
        <f t="shared" si="38"/>
        <v>3.8266608346026964E-3</v>
      </c>
      <c r="W37">
        <f t="shared" si="38"/>
        <v>1.2044430021039474E-2</v>
      </c>
      <c r="X37">
        <f t="shared" si="38"/>
        <v>-1.9489369690034739E-3</v>
      </c>
      <c r="Y37">
        <f t="shared" si="38"/>
        <v>7.2239178618726571E-2</v>
      </c>
      <c r="Z37">
        <f t="shared" si="38"/>
        <v>-3.2961556025765514E-3</v>
      </c>
      <c r="AA37" s="18">
        <f t="shared" ref="AA37:AA40" si="39">SUM(T37:Z37)/6</f>
        <v>3.3622776386190031E-2</v>
      </c>
      <c r="AD37" t="str">
        <f>AD27</f>
        <v>G</v>
      </c>
      <c r="AE37">
        <f t="shared" si="36"/>
        <v>-0.16978713790563202</v>
      </c>
      <c r="AF37">
        <f t="shared" si="36"/>
        <v>-0.4636566706480667</v>
      </c>
      <c r="AG37">
        <f t="shared" si="36"/>
        <v>0.45535278653647504</v>
      </c>
      <c r="AH37">
        <f t="shared" si="36"/>
        <v>0.89009216654760825</v>
      </c>
      <c r="AI37">
        <f t="shared" si="36"/>
        <v>0.7198589247347924</v>
      </c>
      <c r="AJ37">
        <f t="shared" si="36"/>
        <v>0.15494072316858179</v>
      </c>
      <c r="AK37">
        <f t="shared" si="36"/>
        <v>1</v>
      </c>
    </row>
    <row r="38" spans="9:37" x14ac:dyDescent="0.25">
      <c r="S38" t="s">
        <v>36</v>
      </c>
      <c r="T38">
        <f t="shared" si="38"/>
        <v>5.6898390574448919E-2</v>
      </c>
      <c r="U38">
        <f t="shared" si="38"/>
        <v>-5.6299016657561617E-3</v>
      </c>
      <c r="V38">
        <f t="shared" si="38"/>
        <v>8.6113412621459072E-3</v>
      </c>
      <c r="W38">
        <f t="shared" si="38"/>
        <v>8.3687139489586251E-3</v>
      </c>
      <c r="X38">
        <f t="shared" si="38"/>
        <v>4.8838496334002073E-3</v>
      </c>
      <c r="Y38">
        <f t="shared" si="38"/>
        <v>0.10433942795462869</v>
      </c>
      <c r="Z38">
        <f t="shared" si="38"/>
        <v>-5.3351140107287074E-4</v>
      </c>
      <c r="AA38" s="18">
        <f t="shared" si="39"/>
        <v>2.9489718384458883E-2</v>
      </c>
    </row>
    <row r="39" spans="9:37" x14ac:dyDescent="0.25">
      <c r="J39">
        <f>CORREL($K$4:$Q$4,K4:Q4)</f>
        <v>1</v>
      </c>
      <c r="K39">
        <f>CORREL($K$5:$Q$5,K4:Q4)</f>
        <v>0.72067387759249857</v>
      </c>
      <c r="L39">
        <f>CORREL($K$6:$Q$6,K4:Q4)</f>
        <v>0.68828786707551315</v>
      </c>
      <c r="M39">
        <f>CORREL($K$7:$Q$7,K4:Q4)</f>
        <v>0.22675631685750874</v>
      </c>
      <c r="N39">
        <f>CORREL($K$8:$Q$8,K4:Q4)</f>
        <v>0.34036861693674253</v>
      </c>
      <c r="O39">
        <f>CORREL($K$9:$Q$9,K4:Q4)</f>
        <v>0.66763829796253615</v>
      </c>
      <c r="P39">
        <f>CORREL($K$10:$Q$10,K4:Q4)</f>
        <v>-0.16978713790563199</v>
      </c>
      <c r="S39" t="s">
        <v>37</v>
      </c>
      <c r="T39">
        <f t="shared" si="38"/>
        <v>2.8535160985077079E-2</v>
      </c>
      <c r="U39">
        <f t="shared" si="38"/>
        <v>1.0995472485217383E-3</v>
      </c>
      <c r="V39">
        <f t="shared" si="38"/>
        <v>-2.8834657359705558E-3</v>
      </c>
      <c r="W39">
        <f t="shared" si="38"/>
        <v>2.4269580319715789E-3</v>
      </c>
      <c r="X39">
        <f t="shared" si="38"/>
        <v>-3.1539841143179061E-3</v>
      </c>
      <c r="Y39">
        <f t="shared" si="38"/>
        <v>1.866478018283331E-2</v>
      </c>
      <c r="Z39">
        <f t="shared" si="38"/>
        <v>3.0504919802034442E-3</v>
      </c>
      <c r="AA39" s="18">
        <f t="shared" si="39"/>
        <v>7.9565814297197796E-3</v>
      </c>
    </row>
    <row r="40" spans="9:37" x14ac:dyDescent="0.25">
      <c r="J40">
        <f t="shared" ref="J40:J44" si="40">CORREL($K$4:$Q$4,K5:Q5)</f>
        <v>0.72067387759249857</v>
      </c>
      <c r="K40">
        <f t="shared" ref="K40:K45" si="41">CORREL($K$5:$Q$5,K5:Q5)</f>
        <v>1</v>
      </c>
      <c r="L40">
        <f t="shared" ref="L40:L45" si="42">CORREL($K$6:$Q$6,K5:Q5)</f>
        <v>0.39210930712269454</v>
      </c>
      <c r="M40">
        <f t="shared" ref="M40:M45" si="43">CORREL($K$7:$Q$7,K5:Q5)</f>
        <v>-3.0258016174100271E-2</v>
      </c>
      <c r="N40">
        <f t="shared" ref="N40:N45" si="44">CORREL($K$8:$Q$8,K5:Q5)</f>
        <v>-0.23152024134848501</v>
      </c>
      <c r="O40">
        <f t="shared" ref="O40:O45" si="45">CORREL($K$9:$Q$9,K5:Q5)</f>
        <v>0.59460326755408222</v>
      </c>
      <c r="P40">
        <f t="shared" ref="P40:P45" si="46">CORREL($K$10:$Q$10,K5:Q5)</f>
        <v>-0.46365667064806665</v>
      </c>
      <c r="S40" t="s">
        <v>38</v>
      </c>
      <c r="T40">
        <f t="shared" si="38"/>
        <v>8.2802299807341259E-2</v>
      </c>
      <c r="U40">
        <f t="shared" si="38"/>
        <v>-3.7560393848889762E-3</v>
      </c>
      <c r="V40">
        <f t="shared" si="38"/>
        <v>7.2278860011748478E-3</v>
      </c>
      <c r="W40">
        <f t="shared" si="38"/>
        <v>9.9212338364124859E-3</v>
      </c>
      <c r="X40">
        <f t="shared" si="38"/>
        <v>-5.8085669240717569E-3</v>
      </c>
      <c r="Y40">
        <f t="shared" si="38"/>
        <v>1.2321326470087778E-2</v>
      </c>
      <c r="Z40">
        <f t="shared" si="38"/>
        <v>-3.9350620852434577E-3</v>
      </c>
      <c r="AA40" s="18">
        <f t="shared" si="39"/>
        <v>1.6462179620135364E-2</v>
      </c>
    </row>
    <row r="41" spans="9:37" x14ac:dyDescent="0.25">
      <c r="J41">
        <f t="shared" si="40"/>
        <v>0.68828786707551315</v>
      </c>
      <c r="K41">
        <f t="shared" si="41"/>
        <v>0.39210930712269454</v>
      </c>
      <c r="L41">
        <f t="shared" si="42"/>
        <v>1</v>
      </c>
      <c r="M41">
        <f t="shared" si="43"/>
        <v>0.76610051036687854</v>
      </c>
      <c r="N41">
        <f t="shared" si="44"/>
        <v>0.77815323745091314</v>
      </c>
      <c r="O41">
        <f t="shared" si="45"/>
        <v>0.51737455007543875</v>
      </c>
      <c r="P41">
        <f t="shared" si="46"/>
        <v>0.45535278653647504</v>
      </c>
    </row>
    <row r="42" spans="9:37" x14ac:dyDescent="0.25">
      <c r="J42">
        <f t="shared" si="40"/>
        <v>0.22675631685750874</v>
      </c>
      <c r="K42">
        <f t="shared" si="41"/>
        <v>-3.0258016174100271E-2</v>
      </c>
      <c r="L42">
        <f t="shared" si="42"/>
        <v>0.76610051036687854</v>
      </c>
      <c r="M42">
        <f t="shared" si="43"/>
        <v>1</v>
      </c>
      <c r="N42">
        <f t="shared" si="44"/>
        <v>0.78211416447875981</v>
      </c>
      <c r="O42">
        <f t="shared" si="45"/>
        <v>0.42919915210975867</v>
      </c>
      <c r="P42">
        <f t="shared" si="46"/>
        <v>0.89009216654760803</v>
      </c>
      <c r="S42" t="s">
        <v>39</v>
      </c>
      <c r="T42">
        <f>T$16*T16</f>
        <v>0.18932641207689624</v>
      </c>
      <c r="U42">
        <f t="shared" ref="U42:Z42" si="47">U$16*U16</f>
        <v>4.6781040548355355E-5</v>
      </c>
      <c r="V42">
        <f t="shared" si="47"/>
        <v>1.2255963362223442E-2</v>
      </c>
      <c r="W42">
        <f t="shared" si="47"/>
        <v>4.3060550404098744E-2</v>
      </c>
      <c r="X42">
        <f t="shared" si="47"/>
        <v>1.1672876903604699E-3</v>
      </c>
      <c r="Y42">
        <f t="shared" si="47"/>
        <v>3.4690868472555453E-2</v>
      </c>
      <c r="Z42">
        <f t="shared" si="47"/>
        <v>1.2332710017607412E-2</v>
      </c>
      <c r="AA42" s="6">
        <f>SUM(T42:Z42)/6</f>
        <v>4.8813428844048358E-2</v>
      </c>
    </row>
    <row r="43" spans="9:37" x14ac:dyDescent="0.25">
      <c r="J43">
        <f t="shared" si="40"/>
        <v>0.34036861693674253</v>
      </c>
      <c r="K43">
        <f t="shared" si="41"/>
        <v>-0.23152024134848501</v>
      </c>
      <c r="L43">
        <f t="shared" si="42"/>
        <v>0.77815323745091314</v>
      </c>
      <c r="M43">
        <f t="shared" si="43"/>
        <v>0.78211416447875981</v>
      </c>
      <c r="N43">
        <f t="shared" si="44"/>
        <v>1</v>
      </c>
      <c r="O43">
        <f t="shared" si="45"/>
        <v>0.12212765097257409</v>
      </c>
      <c r="P43">
        <f t="shared" si="46"/>
        <v>0.71985892473479218</v>
      </c>
      <c r="S43" t="s">
        <v>40</v>
      </c>
      <c r="T43">
        <f t="shared" ref="T43:Z45" si="48">T$16*T17</f>
        <v>9.035883067366135E-2</v>
      </c>
      <c r="U43">
        <f t="shared" si="48"/>
        <v>7.6080514826967218E-4</v>
      </c>
      <c r="V43">
        <f t="shared" si="48"/>
        <v>2.7580255363661186E-2</v>
      </c>
      <c r="W43">
        <f t="shared" si="48"/>
        <v>2.9919342649434629E-2</v>
      </c>
      <c r="X43">
        <f t="shared" si="48"/>
        <v>-2.9251113039096923E-3</v>
      </c>
      <c r="Y43">
        <f t="shared" si="48"/>
        <v>5.0106125801621222E-2</v>
      </c>
      <c r="Z43">
        <f t="shared" si="48"/>
        <v>1.9961561873401727E-3</v>
      </c>
      <c r="AA43" s="18">
        <f t="shared" ref="AA43:AA45" si="49">SUM(T43:Z43)/6</f>
        <v>3.2966067420013088E-2</v>
      </c>
    </row>
    <row r="44" spans="9:37" x14ac:dyDescent="0.25">
      <c r="J44">
        <f t="shared" si="40"/>
        <v>0.66763829796253615</v>
      </c>
      <c r="K44">
        <f t="shared" si="41"/>
        <v>0.59460326755408222</v>
      </c>
      <c r="L44">
        <f t="shared" si="42"/>
        <v>0.51737455007543875</v>
      </c>
      <c r="M44">
        <f t="shared" si="43"/>
        <v>0.42919915210975867</v>
      </c>
      <c r="N44">
        <f t="shared" si="44"/>
        <v>0.12212765097257409</v>
      </c>
      <c r="O44">
        <f t="shared" si="45"/>
        <v>1</v>
      </c>
      <c r="P44">
        <f t="shared" si="46"/>
        <v>0.15494072316858173</v>
      </c>
      <c r="S44" t="s">
        <v>41</v>
      </c>
      <c r="T44">
        <f t="shared" si="48"/>
        <v>4.531593519016193E-2</v>
      </c>
      <c r="U44">
        <f t="shared" si="48"/>
        <v>-1.485889553860856E-4</v>
      </c>
      <c r="V44">
        <f t="shared" si="48"/>
        <v>-9.2351143578552689E-3</v>
      </c>
      <c r="W44">
        <f t="shared" si="48"/>
        <v>8.67672015045883E-3</v>
      </c>
      <c r="X44">
        <f t="shared" si="48"/>
        <v>1.8890332990698163E-3</v>
      </c>
      <c r="Y44">
        <f t="shared" si="48"/>
        <v>8.9632446931501939E-3</v>
      </c>
      <c r="Z44">
        <f t="shared" si="48"/>
        <v>-1.1413548854756277E-2</v>
      </c>
      <c r="AA44" s="18">
        <f t="shared" si="49"/>
        <v>7.3412801941405226E-3</v>
      </c>
    </row>
    <row r="45" spans="9:37" x14ac:dyDescent="0.25">
      <c r="J45">
        <f>CORREL($K$4:$Q$4,K10:Q10)</f>
        <v>-0.16978713790563199</v>
      </c>
      <c r="K45">
        <f t="shared" si="41"/>
        <v>-0.46365667064806665</v>
      </c>
      <c r="L45">
        <f t="shared" si="42"/>
        <v>0.45535278653647504</v>
      </c>
      <c r="M45">
        <f t="shared" si="43"/>
        <v>0.89009216654760803</v>
      </c>
      <c r="N45">
        <f t="shared" si="44"/>
        <v>0.71985892473479218</v>
      </c>
      <c r="O45">
        <f t="shared" si="45"/>
        <v>0.15494072316858173</v>
      </c>
      <c r="P45">
        <f t="shared" si="46"/>
        <v>0.99999999999999989</v>
      </c>
      <c r="S45" t="s">
        <v>42</v>
      </c>
      <c r="T45">
        <f t="shared" si="48"/>
        <v>0.13149614448042332</v>
      </c>
      <c r="U45">
        <f t="shared" si="48"/>
        <v>5.0757797751754775E-4</v>
      </c>
      <c r="V45">
        <f t="shared" si="48"/>
        <v>2.3149348699967542E-2</v>
      </c>
      <c r="W45">
        <f t="shared" si="48"/>
        <v>3.5469822061934303E-2</v>
      </c>
      <c r="X45">
        <f t="shared" si="48"/>
        <v>3.4789573890482519E-3</v>
      </c>
      <c r="Y45">
        <f t="shared" si="48"/>
        <v>5.91697641299629E-3</v>
      </c>
      <c r="Z45">
        <f t="shared" si="48"/>
        <v>1.4723206501736143E-2</v>
      </c>
      <c r="AA45" s="18">
        <f t="shared" si="49"/>
        <v>3.5790338920603897E-2</v>
      </c>
    </row>
    <row r="47" spans="9:37" x14ac:dyDescent="0.25">
      <c r="S47" t="s">
        <v>43</v>
      </c>
      <c r="T47">
        <f>T$17*T17</f>
        <v>4.3125088523809585E-2</v>
      </c>
      <c r="U47">
        <f t="shared" ref="U47:Z47" si="50">U$17*U17</f>
        <v>1.2373056837744647E-2</v>
      </c>
      <c r="V47">
        <f t="shared" si="50"/>
        <v>6.2065336150512358E-2</v>
      </c>
      <c r="W47">
        <f t="shared" si="50"/>
        <v>2.0788565314972633E-2</v>
      </c>
      <c r="X47">
        <f t="shared" si="50"/>
        <v>7.3300491480536387E-3</v>
      </c>
      <c r="Y47">
        <f t="shared" si="50"/>
        <v>7.2371317104214031E-2</v>
      </c>
      <c r="Z47">
        <f t="shared" si="50"/>
        <v>3.2309520929038181E-4</v>
      </c>
      <c r="AA47" s="6">
        <f>SUM(T47:Z47)/6</f>
        <v>3.6396084714766207E-2</v>
      </c>
    </row>
    <row r="48" spans="9:37" x14ac:dyDescent="0.25">
      <c r="S48" t="s">
        <v>44</v>
      </c>
      <c r="T48">
        <f t="shared" ref="T48:Z49" si="51">T$17*T18</f>
        <v>2.1627700381304245E-2</v>
      </c>
      <c r="U48">
        <f t="shared" si="51"/>
        <v>-2.416518335390487E-3</v>
      </c>
      <c r="V48">
        <f t="shared" si="51"/>
        <v>-2.0782275923518591E-2</v>
      </c>
      <c r="W48">
        <f t="shared" si="51"/>
        <v>6.0287609150049644E-3</v>
      </c>
      <c r="X48">
        <f t="shared" si="51"/>
        <v>-4.7337367661819249E-3</v>
      </c>
      <c r="Y48">
        <f t="shared" si="51"/>
        <v>1.294615805139035E-2</v>
      </c>
      <c r="Z48">
        <f t="shared" si="51"/>
        <v>-1.8473819730945972E-3</v>
      </c>
      <c r="AA48" s="18">
        <f t="shared" ref="AA48:AA49" si="52">SUM(T48:Z48)/6</f>
        <v>1.8037843915856601E-3</v>
      </c>
    </row>
    <row r="49" spans="19:27" x14ac:dyDescent="0.25">
      <c r="S49" t="s">
        <v>45</v>
      </c>
      <c r="T49">
        <f t="shared" si="51"/>
        <v>6.2758480039858289E-2</v>
      </c>
      <c r="U49">
        <f t="shared" si="51"/>
        <v>8.2547958300434703E-3</v>
      </c>
      <c r="V49">
        <f t="shared" si="51"/>
        <v>5.2094227909940026E-2</v>
      </c>
      <c r="W49">
        <f t="shared" si="51"/>
        <v>2.4645150840535337E-2</v>
      </c>
      <c r="X49">
        <f t="shared" si="51"/>
        <v>-8.7179344634248975E-3</v>
      </c>
      <c r="Y49">
        <f t="shared" si="51"/>
        <v>8.5462479773132666E-3</v>
      </c>
      <c r="Z49">
        <f t="shared" si="51"/>
        <v>2.3830787972771448E-3</v>
      </c>
      <c r="AA49" s="18">
        <f t="shared" si="52"/>
        <v>2.4994007821923774E-2</v>
      </c>
    </row>
    <row r="51" spans="19:27" x14ac:dyDescent="0.25">
      <c r="S51" t="s">
        <v>46</v>
      </c>
      <c r="T51">
        <f>T$18*T18</f>
        <v>1.0846526692350242E-2</v>
      </c>
      <c r="U51">
        <f t="shared" ref="U51:Z52" si="53">U$18*U18</f>
        <v>4.7195781461736505E-4</v>
      </c>
      <c r="V51">
        <f t="shared" si="53"/>
        <v>6.9588440077705928E-3</v>
      </c>
      <c r="W51">
        <f t="shared" si="53"/>
        <v>1.7483629879986905E-3</v>
      </c>
      <c r="X51">
        <f t="shared" si="53"/>
        <v>3.0570414084402989E-3</v>
      </c>
      <c r="Y51">
        <f t="shared" si="53"/>
        <v>2.3158761647274202E-3</v>
      </c>
      <c r="Z51">
        <f t="shared" si="53"/>
        <v>1.0562893092752778E-2</v>
      </c>
      <c r="AA51" s="6">
        <f>SUM(T51:Z51)/6</f>
        <v>5.9935836947762307E-3</v>
      </c>
    </row>
    <row r="52" spans="19:27" x14ac:dyDescent="0.25">
      <c r="S52" t="s">
        <v>47</v>
      </c>
      <c r="T52">
        <f>T$18*T19</f>
        <v>3.1474059512683283E-2</v>
      </c>
      <c r="U52">
        <f t="shared" si="53"/>
        <v>-1.6122018786297811E-3</v>
      </c>
      <c r="V52">
        <f t="shared" si="53"/>
        <v>-1.7443498828743548E-2</v>
      </c>
      <c r="W52">
        <f t="shared" si="53"/>
        <v>7.1471849971680825E-3</v>
      </c>
      <c r="X52">
        <f t="shared" si="53"/>
        <v>5.6300314037644626E-3</v>
      </c>
      <c r="Y52">
        <f t="shared" si="53"/>
        <v>1.5287973397160989E-3</v>
      </c>
      <c r="Z52">
        <f t="shared" si="53"/>
        <v>-1.3625880805298612E-2</v>
      </c>
      <c r="AA52" s="18">
        <f t="shared" ref="AA52" si="54">SUM(T52:Z52)/6</f>
        <v>2.1830819567766643E-3</v>
      </c>
    </row>
    <row r="54" spans="19:27" x14ac:dyDescent="0.25">
      <c r="S54" t="s">
        <v>48</v>
      </c>
      <c r="T54">
        <f>T19*T19</f>
        <v>9.1330289437869902E-2</v>
      </c>
      <c r="U54">
        <f t="shared" ref="U54:Z54" si="55">U19*U19</f>
        <v>5.5072610664677005E-3</v>
      </c>
      <c r="V54">
        <f t="shared" si="55"/>
        <v>4.3725028330654933E-2</v>
      </c>
      <c r="W54">
        <f t="shared" si="55"/>
        <v>2.9217189870975914E-2</v>
      </c>
      <c r="X54">
        <f t="shared" si="55"/>
        <v>1.0368604599159151E-2</v>
      </c>
      <c r="Y54">
        <f t="shared" si="55"/>
        <v>1.0092168750301523E-3</v>
      </c>
      <c r="Z54">
        <f t="shared" si="55"/>
        <v>1.7577062087998412E-2</v>
      </c>
      <c r="AA54" s="6">
        <f>SUM(T54:Z54)/6</f>
        <v>3.3122442044692689E-2</v>
      </c>
    </row>
  </sheetData>
  <mergeCells count="4">
    <mergeCell ref="A1:A2"/>
    <mergeCell ref="B1:I1"/>
    <mergeCell ref="B2:E2"/>
    <mergeCell ref="F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tabSelected="1" workbookViewId="0">
      <selection sqref="A1:XFD1048576"/>
    </sheetView>
  </sheetViews>
  <sheetFormatPr defaultRowHeight="15" x14ac:dyDescent="0.25"/>
  <cols>
    <col min="1" max="1" width="10.7109375" bestFit="1" customWidth="1"/>
    <col min="5" max="5" width="12" bestFit="1" customWidth="1"/>
    <col min="9" max="9" width="12" bestFit="1" customWidth="1"/>
  </cols>
  <sheetData>
    <row r="1" spans="1:11" x14ac:dyDescent="0.25">
      <c r="A1" t="s">
        <v>49</v>
      </c>
      <c r="B1" t="s">
        <v>50</v>
      </c>
      <c r="C1" t="s">
        <v>51</v>
      </c>
      <c r="D1" t="s">
        <v>52</v>
      </c>
    </row>
    <row r="2" spans="1:11" x14ac:dyDescent="0.25">
      <c r="A2" s="30">
        <v>43521</v>
      </c>
      <c r="B2">
        <v>78.5</v>
      </c>
      <c r="C2">
        <v>174.229996</v>
      </c>
      <c r="D2">
        <v>198.64999399999999</v>
      </c>
    </row>
    <row r="3" spans="1:11" x14ac:dyDescent="0.25">
      <c r="A3" s="30">
        <v>43522</v>
      </c>
      <c r="B3">
        <v>78.660004000000001</v>
      </c>
      <c r="C3">
        <v>174.33000200000001</v>
      </c>
      <c r="D3">
        <v>198.89999399999999</v>
      </c>
      <c r="E3">
        <f>LN(B3/B2)</f>
        <v>2.0361930670665857E-3</v>
      </c>
      <c r="F3">
        <f t="shared" ref="F3:G18" si="0">LN(C3/C2)</f>
        <v>5.7382375096372165E-4</v>
      </c>
      <c r="G3">
        <f t="shared" si="0"/>
        <v>1.2577036372822701E-3</v>
      </c>
      <c r="I3">
        <f>(E3-E$255)^2</f>
        <v>1.197830638639777E-5</v>
      </c>
      <c r="J3">
        <f>(F3-F$255)^2</f>
        <v>2.2892583549049693E-6</v>
      </c>
      <c r="K3">
        <f>(G3-G$255)^2</f>
        <v>7.2633208598916673E-7</v>
      </c>
    </row>
    <row r="4" spans="1:11" x14ac:dyDescent="0.25">
      <c r="A4" s="30">
        <v>43523</v>
      </c>
      <c r="B4">
        <v>79.470000999999996</v>
      </c>
      <c r="C4">
        <v>174.86999499999999</v>
      </c>
      <c r="D4">
        <v>198.10000600000001</v>
      </c>
      <c r="E4">
        <f t="shared" ref="E4:G67" si="1">LN(B4/B3)</f>
        <v>1.0244786680023479E-2</v>
      </c>
      <c r="F4">
        <f t="shared" si="0"/>
        <v>3.0927459052802284E-3</v>
      </c>
      <c r="G4">
        <f t="shared" si="0"/>
        <v>-4.0301717017752325E-3</v>
      </c>
      <c r="I4">
        <f t="shared" ref="I4:K67" si="2">(E4-E$255)^2</f>
        <v>1.3617869146792587E-4</v>
      </c>
      <c r="J4">
        <f t="shared" si="2"/>
        <v>1.011819974145465E-6</v>
      </c>
      <c r="K4">
        <f t="shared" si="2"/>
        <v>1.9674761617034171E-5</v>
      </c>
    </row>
    <row r="5" spans="1:11" x14ac:dyDescent="0.25">
      <c r="A5" s="30">
        <v>43524</v>
      </c>
      <c r="B5">
        <v>79.029999000000004</v>
      </c>
      <c r="C5">
        <v>173.14999399999999</v>
      </c>
      <c r="D5">
        <v>196.699997</v>
      </c>
      <c r="E5">
        <f t="shared" si="1"/>
        <v>-5.5520899719915546E-3</v>
      </c>
      <c r="F5">
        <f t="shared" si="0"/>
        <v>-9.8845759365042453E-3</v>
      </c>
      <c r="G5">
        <f t="shared" si="0"/>
        <v>-7.092273848877311E-3</v>
      </c>
      <c r="I5">
        <f t="shared" si="2"/>
        <v>1.7034721215839091E-5</v>
      </c>
      <c r="J5">
        <f t="shared" si="2"/>
        <v>1.433151174791982E-4</v>
      </c>
      <c r="K5">
        <f t="shared" si="2"/>
        <v>5.6215899654942757E-5</v>
      </c>
    </row>
    <row r="6" spans="1:11" x14ac:dyDescent="0.25">
      <c r="A6" s="30">
        <v>43525</v>
      </c>
      <c r="B6">
        <v>80</v>
      </c>
      <c r="C6">
        <v>174.970001</v>
      </c>
      <c r="D6">
        <v>198.199997</v>
      </c>
      <c r="E6">
        <f t="shared" si="1"/>
        <v>1.2199120110420339E-2</v>
      </c>
      <c r="F6">
        <f t="shared" si="0"/>
        <v>1.0456300175399403E-2</v>
      </c>
      <c r="G6">
        <f t="shared" si="0"/>
        <v>7.5968966163004565E-3</v>
      </c>
      <c r="I6">
        <f t="shared" si="2"/>
        <v>1.8561054327192685E-4</v>
      </c>
      <c r="J6">
        <f t="shared" si="2"/>
        <v>7.0047641339506217E-5</v>
      </c>
      <c r="K6">
        <f t="shared" si="2"/>
        <v>5.1716869195034982E-5</v>
      </c>
    </row>
    <row r="7" spans="1:11" x14ac:dyDescent="0.25">
      <c r="A7" s="30">
        <v>43528</v>
      </c>
      <c r="B7">
        <v>80.309997999999993</v>
      </c>
      <c r="C7">
        <v>175.85000600000001</v>
      </c>
      <c r="D7">
        <v>195.979996</v>
      </c>
      <c r="E7">
        <f t="shared" si="1"/>
        <v>3.8674866229899702E-3</v>
      </c>
      <c r="F7">
        <f t="shared" si="0"/>
        <v>5.0168566681856345E-3</v>
      </c>
      <c r="G7">
        <f t="shared" si="0"/>
        <v>-1.1264013962235222E-2</v>
      </c>
      <c r="I7">
        <f t="shared" si="2"/>
        <v>2.8008042911035389E-5</v>
      </c>
      <c r="J7">
        <f t="shared" si="2"/>
        <v>8.5849198563881026E-6</v>
      </c>
      <c r="K7">
        <f t="shared" si="2"/>
        <v>1.3617644634950199E-4</v>
      </c>
    </row>
    <row r="8" spans="1:11" x14ac:dyDescent="0.25">
      <c r="A8" s="30">
        <v>43529</v>
      </c>
      <c r="B8">
        <v>80.190002000000007</v>
      </c>
      <c r="C8">
        <v>175.529999</v>
      </c>
      <c r="D8">
        <v>196</v>
      </c>
      <c r="E8">
        <f t="shared" si="1"/>
        <v>-1.495277537168766E-3</v>
      </c>
      <c r="F8">
        <f t="shared" si="0"/>
        <v>-1.8214302687569962E-3</v>
      </c>
      <c r="G8">
        <f t="shared" si="0"/>
        <v>1.0206643309096365E-4</v>
      </c>
      <c r="I8">
        <f t="shared" si="2"/>
        <v>4.9704768630868507E-9</v>
      </c>
      <c r="J8">
        <f t="shared" si="2"/>
        <v>1.5274680295338623E-5</v>
      </c>
      <c r="K8">
        <f t="shared" si="2"/>
        <v>9.2043075339540403E-8</v>
      </c>
    </row>
    <row r="9" spans="1:11" x14ac:dyDescent="0.25">
      <c r="A9" s="30">
        <v>43530</v>
      </c>
      <c r="B9">
        <v>79.279999000000004</v>
      </c>
      <c r="C9">
        <v>174.520004</v>
      </c>
      <c r="D9">
        <v>194.740005</v>
      </c>
      <c r="E9">
        <f t="shared" si="1"/>
        <v>-1.1412966351491903E-2</v>
      </c>
      <c r="F9">
        <f t="shared" si="0"/>
        <v>-5.7705915958047816E-3</v>
      </c>
      <c r="G9">
        <f t="shared" si="0"/>
        <v>-6.4492980046481256E-3</v>
      </c>
      <c r="I9">
        <f t="shared" si="2"/>
        <v>9.976394793135952E-5</v>
      </c>
      <c r="J9">
        <f t="shared" si="2"/>
        <v>6.1739439971996457E-5</v>
      </c>
      <c r="K9">
        <f t="shared" si="2"/>
        <v>4.6987603797387783E-5</v>
      </c>
    </row>
    <row r="10" spans="1:11" x14ac:dyDescent="0.25">
      <c r="A10" s="30">
        <v>43531</v>
      </c>
      <c r="B10">
        <v>80.160004000000001</v>
      </c>
      <c r="C10">
        <v>172.5</v>
      </c>
      <c r="D10">
        <v>192.770004</v>
      </c>
      <c r="E10">
        <f t="shared" si="1"/>
        <v>1.1038809828542263E-2</v>
      </c>
      <c r="F10">
        <f t="shared" si="0"/>
        <v>-1.1642134704003349E-2</v>
      </c>
      <c r="G10">
        <f t="shared" si="0"/>
        <v>-1.016757206625268E-2</v>
      </c>
      <c r="I10">
        <f t="shared" si="2"/>
        <v>1.5534096991639306E-4</v>
      </c>
      <c r="J10">
        <f t="shared" si="2"/>
        <v>1.8848511105737001E-4</v>
      </c>
      <c r="K10">
        <f t="shared" si="2"/>
        <v>1.1178884742419406E-4</v>
      </c>
    </row>
    <row r="11" spans="1:11" x14ac:dyDescent="0.25">
      <c r="A11" s="30">
        <v>43532</v>
      </c>
      <c r="B11">
        <v>79.010002</v>
      </c>
      <c r="C11">
        <v>172.91000399999999</v>
      </c>
      <c r="D11">
        <v>195.240005</v>
      </c>
      <c r="E11">
        <f t="shared" si="1"/>
        <v>-1.4450235188859959E-2</v>
      </c>
      <c r="F11">
        <f t="shared" si="0"/>
        <v>2.3740145787050993E-3</v>
      </c>
      <c r="G11">
        <f t="shared" si="0"/>
        <v>1.273180746883619E-2</v>
      </c>
      <c r="I11">
        <f t="shared" si="2"/>
        <v>1.6966258895035518E-4</v>
      </c>
      <c r="J11">
        <f t="shared" si="2"/>
        <v>8.2461611631673609E-8</v>
      </c>
      <c r="K11">
        <f t="shared" si="2"/>
        <v>1.5193902804699108E-4</v>
      </c>
    </row>
    <row r="12" spans="1:11" x14ac:dyDescent="0.25">
      <c r="A12" s="30">
        <v>43535</v>
      </c>
      <c r="B12">
        <v>79.779999000000004</v>
      </c>
      <c r="C12">
        <v>178.89999399999999</v>
      </c>
      <c r="D12">
        <v>195.970001</v>
      </c>
      <c r="E12">
        <f t="shared" si="1"/>
        <v>9.6983818948977538E-3</v>
      </c>
      <c r="F12">
        <f t="shared" si="0"/>
        <v>3.4055705926263675E-2</v>
      </c>
      <c r="G12">
        <f t="shared" si="0"/>
        <v>3.7319947653319798E-3</v>
      </c>
      <c r="I12">
        <f t="shared" si="2"/>
        <v>1.237246399581873E-4</v>
      </c>
      <c r="J12">
        <f t="shared" si="2"/>
        <v>1.0220075395360737E-3</v>
      </c>
      <c r="K12">
        <f t="shared" si="2"/>
        <v>1.1065883774777486E-5</v>
      </c>
    </row>
    <row r="13" spans="1:11" x14ac:dyDescent="0.25">
      <c r="A13" s="30">
        <v>43536</v>
      </c>
      <c r="B13">
        <v>80</v>
      </c>
      <c r="C13">
        <v>180.91000399999999</v>
      </c>
      <c r="D13">
        <v>196.63000500000001</v>
      </c>
      <c r="E13">
        <f t="shared" si="1"/>
        <v>2.7538007310908652E-3</v>
      </c>
      <c r="F13">
        <f t="shared" si="0"/>
        <v>1.1172735167227743E-2</v>
      </c>
      <c r="G13">
        <f t="shared" si="0"/>
        <v>3.3622242061504826E-3</v>
      </c>
      <c r="I13">
        <f t="shared" si="2"/>
        <v>1.7460502897813293E-5</v>
      </c>
      <c r="J13">
        <f t="shared" si="2"/>
        <v>8.2553249673642066E-5</v>
      </c>
      <c r="K13">
        <f t="shared" si="2"/>
        <v>8.7424992171543503E-6</v>
      </c>
    </row>
    <row r="14" spans="1:11" x14ac:dyDescent="0.25">
      <c r="A14" s="30">
        <v>43537</v>
      </c>
      <c r="B14">
        <v>80.709998999999996</v>
      </c>
      <c r="C14">
        <v>181.71000699999999</v>
      </c>
      <c r="D14">
        <v>197.25</v>
      </c>
      <c r="E14">
        <f t="shared" si="1"/>
        <v>8.8358362723609061E-3</v>
      </c>
      <c r="F14">
        <f t="shared" si="0"/>
        <v>4.4123560402746752E-3</v>
      </c>
      <c r="G14">
        <f t="shared" si="0"/>
        <v>3.1481441260485027E-3</v>
      </c>
      <c r="I14">
        <f t="shared" si="2"/>
        <v>1.0528016273089572E-4</v>
      </c>
      <c r="J14">
        <f t="shared" si="2"/>
        <v>5.407963089322019E-6</v>
      </c>
      <c r="K14">
        <f t="shared" si="2"/>
        <v>7.5223576291098853E-6</v>
      </c>
    </row>
    <row r="15" spans="1:11" x14ac:dyDescent="0.25">
      <c r="A15" s="30">
        <v>43538</v>
      </c>
      <c r="B15">
        <v>80.440002000000007</v>
      </c>
      <c r="C15">
        <v>183.729996</v>
      </c>
      <c r="D15">
        <v>197.470001</v>
      </c>
      <c r="E15">
        <f t="shared" si="1"/>
        <v>-3.3508811785392893E-3</v>
      </c>
      <c r="F15">
        <f t="shared" si="0"/>
        <v>1.1055218676680252E-2</v>
      </c>
      <c r="G15">
        <f t="shared" si="0"/>
        <v>1.1147194072949945E-3</v>
      </c>
      <c r="I15">
        <f t="shared" si="2"/>
        <v>3.7098814352726205E-6</v>
      </c>
      <c r="J15">
        <f t="shared" si="2"/>
        <v>8.0431577893296059E-5</v>
      </c>
      <c r="K15">
        <f t="shared" si="2"/>
        <v>5.0305961651503239E-7</v>
      </c>
    </row>
    <row r="16" spans="1:11" x14ac:dyDescent="0.25">
      <c r="A16" s="30">
        <v>43539</v>
      </c>
      <c r="B16">
        <v>80.150002000000001</v>
      </c>
      <c r="C16">
        <v>186.11999499999999</v>
      </c>
      <c r="D16">
        <v>198.259995</v>
      </c>
      <c r="E16">
        <f t="shared" si="1"/>
        <v>-3.6116857589288238E-3</v>
      </c>
      <c r="F16">
        <f t="shared" si="0"/>
        <v>1.2924333251492641E-2</v>
      </c>
      <c r="G16">
        <f t="shared" si="0"/>
        <v>3.9925962520637589E-3</v>
      </c>
      <c r="I16">
        <f t="shared" si="2"/>
        <v>4.7825746076112576E-6</v>
      </c>
      <c r="J16">
        <f t="shared" si="2"/>
        <v>1.1745097213845479E-4</v>
      </c>
      <c r="K16">
        <f t="shared" si="2"/>
        <v>1.2867600655695857E-5</v>
      </c>
    </row>
    <row r="17" spans="1:11" x14ac:dyDescent="0.25">
      <c r="A17" s="30">
        <v>43542</v>
      </c>
      <c r="B17">
        <v>81.080001999999993</v>
      </c>
      <c r="C17">
        <v>188.020004</v>
      </c>
      <c r="D17">
        <v>202.470001</v>
      </c>
      <c r="E17">
        <f t="shared" si="1"/>
        <v>1.1536442242020132E-2</v>
      </c>
      <c r="F17">
        <f t="shared" si="0"/>
        <v>1.0156761312678439E-2</v>
      </c>
      <c r="G17">
        <f t="shared" si="0"/>
        <v>2.1012456977085932E-2</v>
      </c>
      <c r="I17">
        <f t="shared" si="2"/>
        <v>1.6799317645679789E-4</v>
      </c>
      <c r="J17">
        <f t="shared" si="2"/>
        <v>6.5123415660318996E-5</v>
      </c>
      <c r="K17">
        <f t="shared" si="2"/>
        <v>4.2464863557366099E-4</v>
      </c>
    </row>
    <row r="18" spans="1:11" x14ac:dyDescent="0.25">
      <c r="A18" s="30">
        <v>43543</v>
      </c>
      <c r="B18">
        <v>80.870002999999997</v>
      </c>
      <c r="C18">
        <v>186.529999</v>
      </c>
      <c r="D18">
        <v>201.11999499999999</v>
      </c>
      <c r="E18">
        <f t="shared" si="1"/>
        <v>-2.5933820464896762E-3</v>
      </c>
      <c r="F18">
        <f t="shared" si="0"/>
        <v>-7.9562827293337655E-3</v>
      </c>
      <c r="G18">
        <f t="shared" si="0"/>
        <v>-6.6900123812707992E-3</v>
      </c>
      <c r="I18">
        <f t="shared" si="2"/>
        <v>1.365640259636139E-6</v>
      </c>
      <c r="J18">
        <f t="shared" si="2"/>
        <v>1.0086458089646209E-4</v>
      </c>
      <c r="K18">
        <f t="shared" si="2"/>
        <v>5.034562117375619E-5</v>
      </c>
    </row>
    <row r="19" spans="1:11" x14ac:dyDescent="0.25">
      <c r="A19" s="30">
        <v>43544</v>
      </c>
      <c r="B19">
        <v>81.319999999999993</v>
      </c>
      <c r="C19">
        <v>188.16000399999999</v>
      </c>
      <c r="D19">
        <v>194.320007</v>
      </c>
      <c r="E19">
        <f t="shared" si="1"/>
        <v>5.5490245558409285E-3</v>
      </c>
      <c r="F19">
        <f t="shared" si="1"/>
        <v>8.7006072733618288E-3</v>
      </c>
      <c r="G19">
        <f t="shared" si="1"/>
        <v>-3.4395399264186083E-2</v>
      </c>
      <c r="I19">
        <f t="shared" si="2"/>
        <v>4.8633893191614841E-5</v>
      </c>
      <c r="J19">
        <f t="shared" si="2"/>
        <v>4.3741741888341017E-5</v>
      </c>
      <c r="K19">
        <f t="shared" si="2"/>
        <v>1.2110992800423593E-3</v>
      </c>
    </row>
    <row r="20" spans="1:11" x14ac:dyDescent="0.25">
      <c r="A20" s="30">
        <v>43545</v>
      </c>
      <c r="B20">
        <v>81.790001000000004</v>
      </c>
      <c r="C20">
        <v>195.08999600000001</v>
      </c>
      <c r="D20">
        <v>194.58000200000001</v>
      </c>
      <c r="E20">
        <f t="shared" si="1"/>
        <v>5.7630102131704247E-3</v>
      </c>
      <c r="F20">
        <f t="shared" si="1"/>
        <v>3.6168284077047391E-2</v>
      </c>
      <c r="G20">
        <f t="shared" si="1"/>
        <v>1.3370791088590638E-3</v>
      </c>
      <c r="I20">
        <f t="shared" si="2"/>
        <v>5.1664269614494534E-5</v>
      </c>
      <c r="J20">
        <f t="shared" si="2"/>
        <v>1.161543925192644E-3</v>
      </c>
      <c r="K20">
        <f t="shared" si="2"/>
        <v>8.6792823124015502E-7</v>
      </c>
    </row>
    <row r="21" spans="1:11" x14ac:dyDescent="0.25">
      <c r="A21" s="30">
        <v>43546</v>
      </c>
      <c r="B21">
        <v>80.480002999999996</v>
      </c>
      <c r="C21">
        <v>191.050003</v>
      </c>
      <c r="D21">
        <v>188.96000699999999</v>
      </c>
      <c r="E21">
        <f t="shared" si="1"/>
        <v>-1.6146255345545948E-2</v>
      </c>
      <c r="F21">
        <f t="shared" si="1"/>
        <v>-2.0925780450208053E-2</v>
      </c>
      <c r="G21">
        <f t="shared" si="1"/>
        <v>-2.9308010331901599E-2</v>
      </c>
      <c r="I21">
        <f t="shared" si="2"/>
        <v>2.167219562344847E-4</v>
      </c>
      <c r="J21">
        <f t="shared" si="2"/>
        <v>5.2958131118807368E-4</v>
      </c>
      <c r="K21">
        <f t="shared" si="2"/>
        <v>8.8288987049964024E-4</v>
      </c>
    </row>
    <row r="22" spans="1:11" x14ac:dyDescent="0.25">
      <c r="A22" s="30">
        <v>43549</v>
      </c>
      <c r="B22">
        <v>79.919998000000007</v>
      </c>
      <c r="C22">
        <v>188.740005</v>
      </c>
      <c r="D22">
        <v>188.509995</v>
      </c>
      <c r="E22">
        <f t="shared" si="1"/>
        <v>-6.9826343124974209E-3</v>
      </c>
      <c r="F22">
        <f t="shared" si="1"/>
        <v>-1.2164756510948171E-2</v>
      </c>
      <c r="G22">
        <f t="shared" si="1"/>
        <v>-2.38436013889996E-3</v>
      </c>
      <c r="I22">
        <f t="shared" si="2"/>
        <v>3.0889789819582087E-5</v>
      </c>
      <c r="J22">
        <f t="shared" si="2"/>
        <v>2.0310838162562454E-4</v>
      </c>
      <c r="K22">
        <f t="shared" si="2"/>
        <v>7.7830542819535437E-6</v>
      </c>
    </row>
    <row r="23" spans="1:11" x14ac:dyDescent="0.25">
      <c r="A23" s="30">
        <v>43550</v>
      </c>
      <c r="B23">
        <v>80.959998999999996</v>
      </c>
      <c r="C23">
        <v>186.78999300000001</v>
      </c>
      <c r="D23">
        <v>190.69000199999999</v>
      </c>
      <c r="E23">
        <f t="shared" si="1"/>
        <v>1.2929083872103815E-2</v>
      </c>
      <c r="F23">
        <f t="shared" si="1"/>
        <v>-1.0385479388684881E-2</v>
      </c>
      <c r="G23">
        <f t="shared" si="1"/>
        <v>1.1498053979733754E-2</v>
      </c>
      <c r="I23">
        <f t="shared" si="2"/>
        <v>2.0603329116761221E-4</v>
      </c>
      <c r="J23">
        <f t="shared" si="2"/>
        <v>1.5555908219149579E-4</v>
      </c>
      <c r="K23">
        <f t="shared" si="2"/>
        <v>1.2304580869439458E-4</v>
      </c>
    </row>
    <row r="24" spans="1:11" x14ac:dyDescent="0.25">
      <c r="A24" s="30">
        <v>43551</v>
      </c>
      <c r="B24">
        <v>80.339995999999999</v>
      </c>
      <c r="C24">
        <v>188.470001</v>
      </c>
      <c r="D24">
        <v>190.029999</v>
      </c>
      <c r="E24">
        <f t="shared" si="1"/>
        <v>-7.6876140446410848E-3</v>
      </c>
      <c r="F24">
        <f t="shared" si="1"/>
        <v>8.9538946384492175E-3</v>
      </c>
      <c r="G24">
        <f t="shared" si="1"/>
        <v>-3.4671341638230374E-3</v>
      </c>
      <c r="I24">
        <f t="shared" si="2"/>
        <v>3.9223141272383284E-5</v>
      </c>
      <c r="J24">
        <f t="shared" si="2"/>
        <v>4.7156257022422626E-5</v>
      </c>
      <c r="K24">
        <f t="shared" si="2"/>
        <v>1.4996927082628627E-5</v>
      </c>
    </row>
    <row r="25" spans="1:11" x14ac:dyDescent="0.25">
      <c r="A25" s="30">
        <v>43552</v>
      </c>
      <c r="B25">
        <v>80.739998</v>
      </c>
      <c r="C25">
        <v>188.720001</v>
      </c>
      <c r="D25">
        <v>191.179993</v>
      </c>
      <c r="E25">
        <f t="shared" si="1"/>
        <v>4.9665115111894326E-3</v>
      </c>
      <c r="F25">
        <f t="shared" si="1"/>
        <v>1.3255920638544129E-3</v>
      </c>
      <c r="G25">
        <f t="shared" si="1"/>
        <v>6.0334068499678997E-3</v>
      </c>
      <c r="I25">
        <f t="shared" si="2"/>
        <v>4.0848555133268624E-5</v>
      </c>
      <c r="J25">
        <f t="shared" si="2"/>
        <v>5.7951863878946549E-7</v>
      </c>
      <c r="K25">
        <f t="shared" si="2"/>
        <v>3.1673870726567027E-5</v>
      </c>
    </row>
    <row r="26" spans="1:11" x14ac:dyDescent="0.25">
      <c r="A26" s="30">
        <v>43553</v>
      </c>
      <c r="B26">
        <v>80.800003000000004</v>
      </c>
      <c r="C26">
        <v>189.949997</v>
      </c>
      <c r="D26">
        <v>191.990005</v>
      </c>
      <c r="E26">
        <f t="shared" si="1"/>
        <v>7.4291200183701587E-4</v>
      </c>
      <c r="F26">
        <f t="shared" si="1"/>
        <v>6.4964234417294858E-3</v>
      </c>
      <c r="G26">
        <f t="shared" si="1"/>
        <v>4.2279573601798695E-3</v>
      </c>
      <c r="I26">
        <f t="shared" si="2"/>
        <v>4.6988709621541604E-6</v>
      </c>
      <c r="J26">
        <f t="shared" si="2"/>
        <v>1.9444309013636208E-5</v>
      </c>
      <c r="K26">
        <f t="shared" si="2"/>
        <v>1.4611543787295766E-5</v>
      </c>
    </row>
    <row r="27" spans="1:11" x14ac:dyDescent="0.25">
      <c r="A27" s="30">
        <v>43556</v>
      </c>
      <c r="B27">
        <v>81.730002999999996</v>
      </c>
      <c r="C27">
        <v>191.240005</v>
      </c>
      <c r="D27">
        <v>196.740005</v>
      </c>
      <c r="E27">
        <f t="shared" si="1"/>
        <v>1.1444165578503428E-2</v>
      </c>
      <c r="F27">
        <f t="shared" si="1"/>
        <v>6.7683460630557253E-3</v>
      </c>
      <c r="G27">
        <f t="shared" si="1"/>
        <v>2.443977211777687E-2</v>
      </c>
      <c r="I27">
        <f t="shared" si="2"/>
        <v>1.6560965550370231E-4</v>
      </c>
      <c r="J27">
        <f t="shared" si="2"/>
        <v>2.1916374680373351E-5</v>
      </c>
      <c r="K27">
        <f t="shared" si="2"/>
        <v>5.7764852188626245E-4</v>
      </c>
    </row>
    <row r="28" spans="1:11" x14ac:dyDescent="0.25">
      <c r="A28" s="30">
        <v>43557</v>
      </c>
      <c r="B28">
        <v>81.379997000000003</v>
      </c>
      <c r="C28">
        <v>194.020004</v>
      </c>
      <c r="D28">
        <v>197.5</v>
      </c>
      <c r="E28">
        <f t="shared" si="1"/>
        <v>-4.2916625248165851E-3</v>
      </c>
      <c r="F28">
        <f t="shared" si="1"/>
        <v>1.443205724650847E-2</v>
      </c>
      <c r="G28">
        <f t="shared" si="1"/>
        <v>3.8554988423128021E-3</v>
      </c>
      <c r="I28">
        <f t="shared" si="2"/>
        <v>8.2190387576931867E-6</v>
      </c>
      <c r="J28">
        <f t="shared" si="2"/>
        <v>1.5240406098147497E-4</v>
      </c>
      <c r="K28">
        <f t="shared" si="2"/>
        <v>1.1902820108159782E-5</v>
      </c>
    </row>
    <row r="29" spans="1:11" x14ac:dyDescent="0.25">
      <c r="A29" s="30">
        <v>43558</v>
      </c>
      <c r="B29">
        <v>80.900002000000001</v>
      </c>
      <c r="C29">
        <v>195.35000600000001</v>
      </c>
      <c r="D29">
        <v>200.86000100000001</v>
      </c>
      <c r="E29">
        <f t="shared" si="1"/>
        <v>-5.915656923124281E-3</v>
      </c>
      <c r="F29">
        <f t="shared" si="1"/>
        <v>6.8315850656134628E-3</v>
      </c>
      <c r="G29">
        <f t="shared" si="1"/>
        <v>1.6869568602608565E-2</v>
      </c>
      <c r="I29">
        <f t="shared" si="2"/>
        <v>2.0168012110311066E-5</v>
      </c>
      <c r="J29">
        <f t="shared" si="2"/>
        <v>2.2512479720015953E-5</v>
      </c>
      <c r="K29">
        <f t="shared" si="2"/>
        <v>2.7106712068204888E-4</v>
      </c>
    </row>
    <row r="30" spans="1:11" x14ac:dyDescent="0.25">
      <c r="A30" s="30">
        <v>43559</v>
      </c>
      <c r="B30">
        <v>82.050003000000004</v>
      </c>
      <c r="C30">
        <v>195.69000199999999</v>
      </c>
      <c r="D30">
        <v>202.229996</v>
      </c>
      <c r="E30">
        <f t="shared" si="1"/>
        <v>1.4115005312845933E-2</v>
      </c>
      <c r="F30">
        <f t="shared" si="1"/>
        <v>1.7389324811785177E-3</v>
      </c>
      <c r="G30">
        <f t="shared" si="1"/>
        <v>6.7974908102128263E-3</v>
      </c>
      <c r="I30">
        <f t="shared" si="2"/>
        <v>2.4148480102046633E-4</v>
      </c>
      <c r="J30">
        <f t="shared" si="2"/>
        <v>1.2104888206154222E-7</v>
      </c>
      <c r="K30">
        <f t="shared" si="2"/>
        <v>4.0858154396670695E-5</v>
      </c>
    </row>
    <row r="31" spans="1:11" x14ac:dyDescent="0.25">
      <c r="A31" s="30">
        <v>43560</v>
      </c>
      <c r="B31">
        <v>82.489998</v>
      </c>
      <c r="C31">
        <v>197</v>
      </c>
      <c r="D31">
        <v>202.38000500000001</v>
      </c>
      <c r="E31">
        <f t="shared" si="1"/>
        <v>5.3481955281062992E-3</v>
      </c>
      <c r="F31">
        <f t="shared" si="1"/>
        <v>6.671944041628043E-3</v>
      </c>
      <c r="G31">
        <f t="shared" si="1"/>
        <v>7.4149925361434888E-4</v>
      </c>
      <c r="I31">
        <f t="shared" si="2"/>
        <v>4.5873142348333553E-5</v>
      </c>
      <c r="J31">
        <f t="shared" si="2"/>
        <v>2.1023057294884405E-5</v>
      </c>
      <c r="K31">
        <f t="shared" si="2"/>
        <v>1.1292745412680946E-7</v>
      </c>
    </row>
    <row r="32" spans="1:11" x14ac:dyDescent="0.25">
      <c r="A32" s="30">
        <v>43563</v>
      </c>
      <c r="B32">
        <v>83</v>
      </c>
      <c r="C32">
        <v>200.10000600000001</v>
      </c>
      <c r="D32">
        <v>202.53999300000001</v>
      </c>
      <c r="E32">
        <f t="shared" si="1"/>
        <v>6.1635581693209136E-3</v>
      </c>
      <c r="F32">
        <f t="shared" si="1"/>
        <v>1.561354283670637E-2</v>
      </c>
      <c r="G32">
        <f t="shared" si="1"/>
        <v>7.9022033545170765E-4</v>
      </c>
      <c r="I32">
        <f t="shared" si="2"/>
        <v>5.7582814376039611E-5</v>
      </c>
      <c r="J32">
        <f t="shared" si="2"/>
        <v>1.8297133037093643E-4</v>
      </c>
      <c r="K32">
        <f t="shared" si="2"/>
        <v>1.4804632556894006E-7</v>
      </c>
    </row>
    <row r="33" spans="1:11" x14ac:dyDescent="0.25">
      <c r="A33" s="30">
        <v>43564</v>
      </c>
      <c r="B33">
        <v>81.93</v>
      </c>
      <c r="C33">
        <v>199.5</v>
      </c>
      <c r="D33">
        <v>200.61999499999999</v>
      </c>
      <c r="E33">
        <f t="shared" si="1"/>
        <v>-1.2975383642874511E-2</v>
      </c>
      <c r="F33">
        <f t="shared" si="1"/>
        <v>-3.0030352447766805E-3</v>
      </c>
      <c r="G33">
        <f t="shared" si="1"/>
        <v>-9.5248168104648621E-3</v>
      </c>
      <c r="I33">
        <f t="shared" si="2"/>
        <v>1.3341653857762694E-4</v>
      </c>
      <c r="J33">
        <f t="shared" si="2"/>
        <v>2.5906965191858575E-5</v>
      </c>
      <c r="K33">
        <f t="shared" si="2"/>
        <v>9.8610247588070061E-5</v>
      </c>
    </row>
    <row r="34" spans="1:11" x14ac:dyDescent="0.25">
      <c r="A34" s="30">
        <v>43565</v>
      </c>
      <c r="B34">
        <v>81.559997999999993</v>
      </c>
      <c r="C34">
        <v>200.61999499999999</v>
      </c>
      <c r="D34">
        <v>202.979996</v>
      </c>
      <c r="E34">
        <f t="shared" si="1"/>
        <v>-4.52630296929382E-3</v>
      </c>
      <c r="F34">
        <f t="shared" si="1"/>
        <v>5.5983102026810408E-3</v>
      </c>
      <c r="G34">
        <f t="shared" si="1"/>
        <v>1.1694885781697632E-2</v>
      </c>
      <c r="I34">
        <f t="shared" si="2"/>
        <v>9.6194699864559089E-6</v>
      </c>
      <c r="J34">
        <f t="shared" si="2"/>
        <v>1.2330329721772674E-5</v>
      </c>
      <c r="K34">
        <f t="shared" si="2"/>
        <v>1.2745130494773424E-4</v>
      </c>
    </row>
    <row r="35" spans="1:11" x14ac:dyDescent="0.25">
      <c r="A35" s="30">
        <v>43566</v>
      </c>
      <c r="B35">
        <v>81.949996999999996</v>
      </c>
      <c r="C35">
        <v>198.949997</v>
      </c>
      <c r="D35">
        <v>202.83000200000001</v>
      </c>
      <c r="E35">
        <f t="shared" si="1"/>
        <v>4.7703473977207542E-3</v>
      </c>
      <c r="F35">
        <f t="shared" si="1"/>
        <v>-8.3590247388273288E-3</v>
      </c>
      <c r="G35">
        <f t="shared" si="1"/>
        <v>-7.3923268312642829E-4</v>
      </c>
      <c r="I35">
        <f t="shared" si="2"/>
        <v>3.837955302372752E-5</v>
      </c>
      <c r="J35">
        <f t="shared" si="2"/>
        <v>1.0911636757848436E-4</v>
      </c>
      <c r="K35">
        <f t="shared" si="2"/>
        <v>1.3103040543161333E-6</v>
      </c>
    </row>
    <row r="36" spans="1:11" x14ac:dyDescent="0.25">
      <c r="A36" s="30">
        <v>43567</v>
      </c>
      <c r="B36">
        <v>80.919998000000007</v>
      </c>
      <c r="C36">
        <v>198.86999499999999</v>
      </c>
      <c r="D36">
        <v>207.83999600000001</v>
      </c>
      <c r="E36">
        <f t="shared" si="1"/>
        <v>-1.2648280998374563E-2</v>
      </c>
      <c r="F36">
        <f t="shared" si="1"/>
        <v>-4.0220201441502456E-4</v>
      </c>
      <c r="G36">
        <f t="shared" si="1"/>
        <v>2.4400334045545258E-2</v>
      </c>
      <c r="I36">
        <f t="shared" si="2"/>
        <v>1.2596706605958176E-4</v>
      </c>
      <c r="J36">
        <f t="shared" si="2"/>
        <v>6.1953962572887759E-6</v>
      </c>
      <c r="K36">
        <f t="shared" si="2"/>
        <v>5.7575434277762371E-4</v>
      </c>
    </row>
    <row r="37" spans="1:11" x14ac:dyDescent="0.25">
      <c r="A37" s="30">
        <v>43570</v>
      </c>
      <c r="B37">
        <v>80.650002000000001</v>
      </c>
      <c r="C37">
        <v>199.229996</v>
      </c>
      <c r="D37">
        <v>199.91000399999999</v>
      </c>
      <c r="E37">
        <f t="shared" si="1"/>
        <v>-3.342158214046161E-3</v>
      </c>
      <c r="F37">
        <f t="shared" si="1"/>
        <v>1.8085963640771922E-3</v>
      </c>
      <c r="G37">
        <f t="shared" si="1"/>
        <v>-3.8901248400060616E-2</v>
      </c>
      <c r="I37">
        <f t="shared" si="2"/>
        <v>3.6763548299652008E-6</v>
      </c>
      <c r="J37">
        <f t="shared" si="2"/>
        <v>7.7426911106087386E-8</v>
      </c>
      <c r="K37">
        <f t="shared" si="2"/>
        <v>1.5450167317269884E-3</v>
      </c>
    </row>
    <row r="38" spans="1:11" x14ac:dyDescent="0.25">
      <c r="A38" s="30">
        <v>43571</v>
      </c>
      <c r="B38">
        <v>81.199996999999996</v>
      </c>
      <c r="C38">
        <v>199.25</v>
      </c>
      <c r="D38">
        <v>201.83999600000001</v>
      </c>
      <c r="E38">
        <f t="shared" si="1"/>
        <v>6.7963808520891244E-3</v>
      </c>
      <c r="F38">
        <f t="shared" si="1"/>
        <v>1.0040152689027849E-4</v>
      </c>
      <c r="G38">
        <f t="shared" si="1"/>
        <v>9.607999238469573E-3</v>
      </c>
      <c r="I38">
        <f t="shared" si="2"/>
        <v>6.75874188065717E-5</v>
      </c>
      <c r="J38">
        <f t="shared" si="2"/>
        <v>3.9459905663419666E-6</v>
      </c>
      <c r="K38">
        <f t="shared" si="2"/>
        <v>8.4686867391435514E-5</v>
      </c>
    </row>
    <row r="39" spans="1:11" x14ac:dyDescent="0.25">
      <c r="A39" s="30">
        <v>43572</v>
      </c>
      <c r="B39">
        <v>81.430000000000007</v>
      </c>
      <c r="C39">
        <v>203.13000500000001</v>
      </c>
      <c r="D39">
        <v>207.89999399999999</v>
      </c>
      <c r="E39">
        <f t="shared" si="1"/>
        <v>2.8285452572212148E-3</v>
      </c>
      <c r="F39">
        <f t="shared" si="1"/>
        <v>1.9285875110117728E-2</v>
      </c>
      <c r="G39">
        <f t="shared" si="1"/>
        <v>2.9581881488813036E-2</v>
      </c>
      <c r="I39">
        <f t="shared" si="2"/>
        <v>1.8090741106600155E-5</v>
      </c>
      <c r="J39">
        <f t="shared" si="2"/>
        <v>2.9580635192230978E-4</v>
      </c>
      <c r="K39">
        <f t="shared" si="2"/>
        <v>8.5126401144885186E-4</v>
      </c>
    </row>
    <row r="40" spans="1:11" x14ac:dyDescent="0.25">
      <c r="A40" s="30">
        <v>43573</v>
      </c>
      <c r="B40">
        <v>81.129997000000003</v>
      </c>
      <c r="C40">
        <v>203.86000100000001</v>
      </c>
      <c r="D40">
        <v>205.91000399999999</v>
      </c>
      <c r="E40">
        <f t="shared" si="1"/>
        <v>-3.6909860497571032E-3</v>
      </c>
      <c r="F40">
        <f t="shared" si="1"/>
        <v>3.5872958651517284E-3</v>
      </c>
      <c r="G40">
        <f t="shared" si="1"/>
        <v>-9.6179664579201882E-3</v>
      </c>
      <c r="I40">
        <f t="shared" si="2"/>
        <v>5.1357083149161365E-6</v>
      </c>
      <c r="J40">
        <f t="shared" si="2"/>
        <v>2.2513279521606636E-6</v>
      </c>
      <c r="K40">
        <f t="shared" si="2"/>
        <v>1.0046892660641431E-4</v>
      </c>
    </row>
    <row r="41" spans="1:11" x14ac:dyDescent="0.25">
      <c r="A41" s="30">
        <v>43577</v>
      </c>
      <c r="B41">
        <v>82.900002000000001</v>
      </c>
      <c r="C41">
        <v>204.529999</v>
      </c>
      <c r="D41">
        <v>204.60000600000001</v>
      </c>
      <c r="E41">
        <f t="shared" si="1"/>
        <v>2.1582316837418482E-2</v>
      </c>
      <c r="F41">
        <f t="shared" si="1"/>
        <v>3.2811704552227006E-3</v>
      </c>
      <c r="G41">
        <f t="shared" si="1"/>
        <v>-6.3823167029788564E-3</v>
      </c>
      <c r="I41">
        <f t="shared" si="2"/>
        <v>5.2932631752711159E-4</v>
      </c>
      <c r="J41">
        <f t="shared" si="2"/>
        <v>1.4263935156877059E-6</v>
      </c>
      <c r="K41">
        <f t="shared" si="2"/>
        <v>4.6073810076001956E-5</v>
      </c>
    </row>
    <row r="42" spans="1:11" x14ac:dyDescent="0.25">
      <c r="A42" s="30">
        <v>43578</v>
      </c>
      <c r="B42">
        <v>83.379997000000003</v>
      </c>
      <c r="C42">
        <v>207.479996</v>
      </c>
      <c r="D42">
        <v>204.13999899999999</v>
      </c>
      <c r="E42">
        <f t="shared" si="1"/>
        <v>5.7733502060975704E-3</v>
      </c>
      <c r="F42">
        <f t="shared" si="1"/>
        <v>1.432027110341587E-2</v>
      </c>
      <c r="G42">
        <f t="shared" si="1"/>
        <v>-2.2508547662856626E-3</v>
      </c>
      <c r="I42">
        <f t="shared" si="2"/>
        <v>5.1813019845676081E-5</v>
      </c>
      <c r="J42">
        <f t="shared" si="2"/>
        <v>1.4965651164898622E-4</v>
      </c>
      <c r="K42">
        <f t="shared" si="2"/>
        <v>7.0559680280233387E-6</v>
      </c>
    </row>
    <row r="43" spans="1:11" x14ac:dyDescent="0.25">
      <c r="A43" s="30">
        <v>43579</v>
      </c>
      <c r="B43">
        <v>81.760002</v>
      </c>
      <c r="C43">
        <v>207.16000399999999</v>
      </c>
      <c r="D43">
        <v>200.53999300000001</v>
      </c>
      <c r="E43">
        <f t="shared" si="1"/>
        <v>-1.9620285555565414E-2</v>
      </c>
      <c r="F43">
        <f t="shared" si="1"/>
        <v>-1.5434693397953271E-3</v>
      </c>
      <c r="G43">
        <f t="shared" si="1"/>
        <v>-1.7792334886729027E-2</v>
      </c>
      <c r="I43">
        <f t="shared" si="2"/>
        <v>3.3107657059848987E-4</v>
      </c>
      <c r="J43">
        <f t="shared" si="2"/>
        <v>1.317924232180427E-5</v>
      </c>
      <c r="K43">
        <f t="shared" si="2"/>
        <v>3.3115946395783047E-4</v>
      </c>
    </row>
    <row r="44" spans="1:11" x14ac:dyDescent="0.25">
      <c r="A44" s="30">
        <v>43580</v>
      </c>
      <c r="B44">
        <v>82.220000999999996</v>
      </c>
      <c r="C44">
        <v>205.279999</v>
      </c>
      <c r="D44">
        <v>201.39999399999999</v>
      </c>
      <c r="E44">
        <f t="shared" si="1"/>
        <v>5.6104427149896155E-3</v>
      </c>
      <c r="F44">
        <f t="shared" si="1"/>
        <v>-9.1165648685061513E-3</v>
      </c>
      <c r="G44">
        <f t="shared" si="1"/>
        <v>4.2792573029774668E-3</v>
      </c>
      <c r="I44">
        <f t="shared" si="2"/>
        <v>4.9494301357891662E-5</v>
      </c>
      <c r="J44">
        <f t="shared" si="2"/>
        <v>1.2551657820412542E-4</v>
      </c>
      <c r="K44">
        <f t="shared" si="2"/>
        <v>1.500636403788419E-5</v>
      </c>
    </row>
    <row r="45" spans="1:11" x14ac:dyDescent="0.25">
      <c r="A45" s="30">
        <v>43581</v>
      </c>
      <c r="B45">
        <v>80.489998</v>
      </c>
      <c r="C45">
        <v>204.300003</v>
      </c>
      <c r="D45">
        <v>203.08000200000001</v>
      </c>
      <c r="E45">
        <f t="shared" si="1"/>
        <v>-2.1265665374388083E-2</v>
      </c>
      <c r="F45">
        <f t="shared" si="1"/>
        <v>-4.7853794880669976E-3</v>
      </c>
      <c r="G45">
        <f t="shared" si="1"/>
        <v>8.3070494345274439E-3</v>
      </c>
      <c r="I45">
        <f t="shared" si="2"/>
        <v>3.9366089401470438E-4</v>
      </c>
      <c r="J45">
        <f t="shared" si="2"/>
        <v>4.7227583214720387E-5</v>
      </c>
      <c r="K45">
        <f t="shared" si="2"/>
        <v>6.2435234903715587E-5</v>
      </c>
    </row>
    <row r="46" spans="1:11" x14ac:dyDescent="0.25">
      <c r="A46" s="30">
        <v>43584</v>
      </c>
      <c r="B46">
        <v>79.970000999999996</v>
      </c>
      <c r="C46">
        <v>204.61000100000001</v>
      </c>
      <c r="D46">
        <v>206.91999799999999</v>
      </c>
      <c r="E46">
        <f t="shared" si="1"/>
        <v>-6.481351409347259E-3</v>
      </c>
      <c r="F46">
        <f t="shared" si="1"/>
        <v>1.516216557950405E-3</v>
      </c>
      <c r="G46">
        <f t="shared" si="1"/>
        <v>1.8732235542213736E-2</v>
      </c>
      <c r="I46">
        <f t="shared" si="2"/>
        <v>2.5568955596245718E-5</v>
      </c>
      <c r="J46">
        <f t="shared" si="2"/>
        <v>3.2562626823818191E-7</v>
      </c>
      <c r="K46">
        <f t="shared" si="2"/>
        <v>3.3587097850400053E-4</v>
      </c>
    </row>
    <row r="47" spans="1:11" x14ac:dyDescent="0.25">
      <c r="A47" s="30">
        <v>43585</v>
      </c>
      <c r="B47">
        <v>80.279999000000004</v>
      </c>
      <c r="C47">
        <v>200.66999799999999</v>
      </c>
      <c r="D47">
        <v>205.91999799999999</v>
      </c>
      <c r="E47">
        <f t="shared" si="1"/>
        <v>3.8689346232470855E-3</v>
      </c>
      <c r="F47">
        <f t="shared" si="1"/>
        <v>-1.9443975234000099E-2</v>
      </c>
      <c r="G47">
        <f t="shared" si="1"/>
        <v>-4.8445013344362827E-3</v>
      </c>
      <c r="I47">
        <f t="shared" si="2"/>
        <v>2.80233714028099E-5</v>
      </c>
      <c r="J47">
        <f t="shared" si="2"/>
        <v>4.6357657648745765E-4</v>
      </c>
      <c r="K47">
        <f t="shared" si="2"/>
        <v>2.7562014740163681E-5</v>
      </c>
    </row>
    <row r="48" spans="1:11" x14ac:dyDescent="0.25">
      <c r="A48" s="30">
        <v>43586</v>
      </c>
      <c r="B48">
        <v>78.669998000000007</v>
      </c>
      <c r="C48">
        <v>210.520004</v>
      </c>
      <c r="D48">
        <v>204.729996</v>
      </c>
      <c r="E48">
        <f t="shared" si="1"/>
        <v>-2.0258648553235451E-2</v>
      </c>
      <c r="F48">
        <f t="shared" si="1"/>
        <v>4.7918921654333688E-2</v>
      </c>
      <c r="G48">
        <f t="shared" si="1"/>
        <v>-5.7957158087476989E-3</v>
      </c>
      <c r="I48">
        <f t="shared" si="2"/>
        <v>3.5471475805496505E-4</v>
      </c>
      <c r="J48">
        <f t="shared" si="2"/>
        <v>2.1005784914947638E-3</v>
      </c>
      <c r="K48">
        <f t="shared" si="2"/>
        <v>3.8454487775008957E-5</v>
      </c>
    </row>
    <row r="49" spans="1:11" x14ac:dyDescent="0.25">
      <c r="A49" s="30">
        <v>43587</v>
      </c>
      <c r="B49">
        <v>77.290001000000004</v>
      </c>
      <c r="C49">
        <v>209.14999399999999</v>
      </c>
      <c r="D49">
        <v>204.990005</v>
      </c>
      <c r="E49">
        <f t="shared" si="1"/>
        <v>-1.7697268861435342E-2</v>
      </c>
      <c r="F49">
        <f t="shared" si="1"/>
        <v>-6.5290102854858858E-3</v>
      </c>
      <c r="G49">
        <f t="shared" si="1"/>
        <v>1.2692035256708664E-3</v>
      </c>
      <c r="I49">
        <f t="shared" si="2"/>
        <v>2.6479402626124828E-4</v>
      </c>
      <c r="J49">
        <f t="shared" si="2"/>
        <v>7.4233104974336372E-5</v>
      </c>
      <c r="K49">
        <f t="shared" si="2"/>
        <v>7.4606592048453724E-7</v>
      </c>
    </row>
    <row r="50" spans="1:11" x14ac:dyDescent="0.25">
      <c r="A50" s="30">
        <v>43588</v>
      </c>
      <c r="B50">
        <v>77.470000999999996</v>
      </c>
      <c r="C50">
        <v>211.75</v>
      </c>
      <c r="D50">
        <v>207.520004</v>
      </c>
      <c r="E50">
        <f t="shared" si="1"/>
        <v>2.3261834949695435E-3</v>
      </c>
      <c r="F50">
        <f t="shared" si="1"/>
        <v>1.2354664331501666E-2</v>
      </c>
      <c r="G50">
        <f t="shared" si="1"/>
        <v>1.2266517991154064E-2</v>
      </c>
      <c r="I50">
        <f t="shared" si="2"/>
        <v>1.4069696594482421E-5</v>
      </c>
      <c r="J50">
        <f t="shared" si="2"/>
        <v>1.0542794379497761E-4</v>
      </c>
      <c r="K50">
        <f t="shared" si="2"/>
        <v>1.4068487576828355E-4</v>
      </c>
    </row>
    <row r="51" spans="1:11" x14ac:dyDescent="0.25">
      <c r="A51" s="30">
        <v>43591</v>
      </c>
      <c r="B51">
        <v>77.129997000000003</v>
      </c>
      <c r="C51">
        <v>208.479996</v>
      </c>
      <c r="D51">
        <v>206.429993</v>
      </c>
      <c r="E51">
        <f t="shared" si="1"/>
        <v>-4.3985065014979161E-3</v>
      </c>
      <c r="F51">
        <f t="shared" si="1"/>
        <v>-1.5563239342121645E-2</v>
      </c>
      <c r="G51">
        <f t="shared" si="1"/>
        <v>-5.2664018706864955E-3</v>
      </c>
      <c r="I51">
        <f t="shared" si="2"/>
        <v>8.8430735223939037E-6</v>
      </c>
      <c r="J51">
        <f t="shared" si="2"/>
        <v>3.1152576955978156E-4</v>
      </c>
      <c r="K51">
        <f t="shared" si="2"/>
        <v>3.2169931436653179E-5</v>
      </c>
    </row>
    <row r="52" spans="1:11" x14ac:dyDescent="0.25">
      <c r="A52" s="30">
        <v>43592</v>
      </c>
      <c r="B52">
        <v>76.720000999999996</v>
      </c>
      <c r="C52">
        <v>202.86000100000001</v>
      </c>
      <c r="D52">
        <v>202.63000500000001</v>
      </c>
      <c r="E52">
        <f t="shared" si="1"/>
        <v>-5.3298274409421765E-3</v>
      </c>
      <c r="F52">
        <f t="shared" si="1"/>
        <v>-2.7327003312684429E-2</v>
      </c>
      <c r="G52">
        <f t="shared" si="1"/>
        <v>-1.8579657419943118E-2</v>
      </c>
      <c r="I52">
        <f t="shared" si="2"/>
        <v>1.5249427316942979E-5</v>
      </c>
      <c r="J52">
        <f t="shared" si="2"/>
        <v>8.6517495963885473E-4</v>
      </c>
      <c r="K52">
        <f t="shared" si="2"/>
        <v>3.6043439677904373E-4</v>
      </c>
    </row>
    <row r="53" spans="1:11" x14ac:dyDescent="0.25">
      <c r="A53" s="30">
        <v>43593</v>
      </c>
      <c r="B53">
        <v>76.839995999999999</v>
      </c>
      <c r="C53">
        <v>202.89999399999999</v>
      </c>
      <c r="D53">
        <v>200.949997</v>
      </c>
      <c r="E53">
        <f t="shared" si="1"/>
        <v>1.5628422345403269E-3</v>
      </c>
      <c r="F53">
        <f t="shared" si="1"/>
        <v>1.9712638319342203E-4</v>
      </c>
      <c r="G53">
        <f t="shared" si="1"/>
        <v>-8.3255745866313673E-3</v>
      </c>
      <c r="I53">
        <f t="shared" si="2"/>
        <v>8.925862286509543E-6</v>
      </c>
      <c r="J53">
        <f t="shared" si="2"/>
        <v>3.5710677434766089E-6</v>
      </c>
      <c r="K53">
        <f t="shared" si="2"/>
        <v>7.6230833116794106E-5</v>
      </c>
    </row>
    <row r="54" spans="1:11" x14ac:dyDescent="0.25">
      <c r="A54" s="30">
        <v>43594</v>
      </c>
      <c r="B54">
        <v>76.769997000000004</v>
      </c>
      <c r="C54">
        <v>200.720001</v>
      </c>
      <c r="D54">
        <v>201.63000500000001</v>
      </c>
      <c r="E54">
        <f t="shared" si="1"/>
        <v>-9.113860820921661E-4</v>
      </c>
      <c r="F54">
        <f t="shared" si="1"/>
        <v>-1.0802310220319871E-2</v>
      </c>
      <c r="G54">
        <f t="shared" si="1"/>
        <v>3.3782534817578562E-3</v>
      </c>
      <c r="I54">
        <f t="shared" si="2"/>
        <v>2.6356913411646635E-7</v>
      </c>
      <c r="J54">
        <f t="shared" si="2"/>
        <v>1.6613053573090079E-4</v>
      </c>
      <c r="K54">
        <f t="shared" si="2"/>
        <v>8.8375459736012988E-6</v>
      </c>
    </row>
    <row r="55" spans="1:11" x14ac:dyDescent="0.25">
      <c r="A55" s="30">
        <v>43595</v>
      </c>
      <c r="B55">
        <v>76.559997999999993</v>
      </c>
      <c r="C55">
        <v>197.179993</v>
      </c>
      <c r="D55">
        <v>202.050003</v>
      </c>
      <c r="E55">
        <f t="shared" si="1"/>
        <v>-2.7391787406452982E-3</v>
      </c>
      <c r="F55">
        <f t="shared" si="1"/>
        <v>-1.7793925393894596E-2</v>
      </c>
      <c r="G55">
        <f t="shared" si="1"/>
        <v>2.0808469244115008E-3</v>
      </c>
      <c r="I55">
        <f t="shared" si="2"/>
        <v>1.7276547532877096E-6</v>
      </c>
      <c r="J55">
        <f t="shared" si="2"/>
        <v>3.952453606694661E-4</v>
      </c>
      <c r="K55">
        <f t="shared" si="2"/>
        <v>2.8069466444268665E-6</v>
      </c>
    </row>
    <row r="56" spans="1:11" x14ac:dyDescent="0.25">
      <c r="A56" s="30">
        <v>43598</v>
      </c>
      <c r="B56">
        <v>75.709998999999996</v>
      </c>
      <c r="C56">
        <v>185.720001</v>
      </c>
      <c r="D56">
        <v>194.970001</v>
      </c>
      <c r="E56">
        <f t="shared" si="1"/>
        <v>-1.1164482114476036E-2</v>
      </c>
      <c r="F56">
        <f t="shared" si="1"/>
        <v>-5.9876813110166148E-2</v>
      </c>
      <c r="G56">
        <f t="shared" si="1"/>
        <v>-3.5669500668931133E-2</v>
      </c>
      <c r="I56">
        <f t="shared" si="2"/>
        <v>9.4861876594417563E-5</v>
      </c>
      <c r="J56">
        <f t="shared" si="2"/>
        <v>3.8394959524777825E-3</v>
      </c>
      <c r="K56">
        <f t="shared" si="2"/>
        <v>1.3014022425430209E-3</v>
      </c>
    </row>
    <row r="57" spans="1:11" x14ac:dyDescent="0.25">
      <c r="A57" s="30">
        <v>43599</v>
      </c>
      <c r="B57">
        <v>75.809997999999993</v>
      </c>
      <c r="C57">
        <v>188.66000399999999</v>
      </c>
      <c r="D57">
        <v>196.279999</v>
      </c>
      <c r="E57">
        <f t="shared" si="1"/>
        <v>1.3199447795479312E-3</v>
      </c>
      <c r="F57">
        <f t="shared" si="1"/>
        <v>1.5706305887698741E-2</v>
      </c>
      <c r="G57">
        <f t="shared" si="1"/>
        <v>6.6965004235787252E-3</v>
      </c>
      <c r="I57">
        <f t="shared" si="2"/>
        <v>7.5334917636998439E-6</v>
      </c>
      <c r="J57">
        <f t="shared" si="2"/>
        <v>1.8548948934083017E-4</v>
      </c>
      <c r="K57">
        <f t="shared" si="2"/>
        <v>3.9577284604135226E-5</v>
      </c>
    </row>
    <row r="58" spans="1:11" x14ac:dyDescent="0.25">
      <c r="A58" s="30">
        <v>43600</v>
      </c>
      <c r="B58">
        <v>76.370002999999997</v>
      </c>
      <c r="C58">
        <v>190.91999799999999</v>
      </c>
      <c r="D58">
        <v>196.39999399999999</v>
      </c>
      <c r="E58">
        <f t="shared" si="1"/>
        <v>7.359804496264501E-3</v>
      </c>
      <c r="F58">
        <f t="shared" si="1"/>
        <v>1.1908007238234366E-2</v>
      </c>
      <c r="G58">
        <f t="shared" si="1"/>
        <v>6.1115924352674034E-4</v>
      </c>
      <c r="I58">
        <f t="shared" si="2"/>
        <v>7.7168853234395521E-5</v>
      </c>
      <c r="J58">
        <f t="shared" si="2"/>
        <v>9.6455065076735176E-5</v>
      </c>
      <c r="K58">
        <f t="shared" si="2"/>
        <v>4.231528484636214E-8</v>
      </c>
    </row>
    <row r="59" spans="1:11" x14ac:dyDescent="0.25">
      <c r="A59" s="30">
        <v>43601</v>
      </c>
      <c r="B59">
        <v>76.360000999999997</v>
      </c>
      <c r="C59">
        <v>190.08000200000001</v>
      </c>
      <c r="D59">
        <v>199.13999899999999</v>
      </c>
      <c r="E59">
        <f t="shared" si="1"/>
        <v>-1.3097622932421098E-4</v>
      </c>
      <c r="F59">
        <f t="shared" si="1"/>
        <v>-4.4094349659382749E-3</v>
      </c>
      <c r="G59">
        <f t="shared" si="1"/>
        <v>1.3854724567878491E-2</v>
      </c>
      <c r="I59">
        <f t="shared" si="2"/>
        <v>1.673917660886285E-6</v>
      </c>
      <c r="J59">
        <f t="shared" si="2"/>
        <v>4.2201760970748808E-5</v>
      </c>
      <c r="K59">
        <f t="shared" si="2"/>
        <v>1.8088292049703728E-4</v>
      </c>
    </row>
    <row r="60" spans="1:11" x14ac:dyDescent="0.25">
      <c r="A60" s="30">
        <v>43602</v>
      </c>
      <c r="B60">
        <v>75.910004000000001</v>
      </c>
      <c r="C60">
        <v>189</v>
      </c>
      <c r="D60">
        <v>197.429993</v>
      </c>
      <c r="E60">
        <f t="shared" si="1"/>
        <v>-5.9105312307532586E-3</v>
      </c>
      <c r="F60">
        <f t="shared" si="1"/>
        <v>-5.6980316365232361E-3</v>
      </c>
      <c r="G60">
        <f t="shared" si="1"/>
        <v>-8.6240342578130878E-3</v>
      </c>
      <c r="I60">
        <f t="shared" si="2"/>
        <v>2.012200063412394E-5</v>
      </c>
      <c r="J60">
        <f t="shared" si="2"/>
        <v>6.060443315923647E-5</v>
      </c>
      <c r="K60">
        <f t="shared" si="2"/>
        <v>8.1531630209061683E-5</v>
      </c>
    </row>
    <row r="61" spans="1:11" x14ac:dyDescent="0.25">
      <c r="A61" s="30">
        <v>43605</v>
      </c>
      <c r="B61">
        <v>75.900002000000001</v>
      </c>
      <c r="C61">
        <v>183.08999600000001</v>
      </c>
      <c r="D61">
        <v>197.240005</v>
      </c>
      <c r="E61">
        <f t="shared" si="1"/>
        <v>-1.3176997061016457E-4</v>
      </c>
      <c r="F61">
        <f t="shared" si="1"/>
        <v>-3.17692016823082E-2</v>
      </c>
      <c r="G61">
        <f t="shared" si="1"/>
        <v>-9.6276897477963832E-4</v>
      </c>
      <c r="I61">
        <f t="shared" si="2"/>
        <v>1.6718644064379638E-6</v>
      </c>
      <c r="J61">
        <f t="shared" si="2"/>
        <v>1.1462324575922439E-3</v>
      </c>
      <c r="K61">
        <f t="shared" si="2"/>
        <v>1.872029867603092E-6</v>
      </c>
    </row>
    <row r="62" spans="1:11" x14ac:dyDescent="0.25">
      <c r="A62" s="30">
        <v>43606</v>
      </c>
      <c r="B62">
        <v>76.25</v>
      </c>
      <c r="C62">
        <v>186.60000600000001</v>
      </c>
      <c r="D62">
        <v>199.11000100000001</v>
      </c>
      <c r="E62">
        <f t="shared" si="1"/>
        <v>4.600704735475942E-3</v>
      </c>
      <c r="F62">
        <f t="shared" si="1"/>
        <v>1.8989507190249593E-2</v>
      </c>
      <c r="G62">
        <f t="shared" si="1"/>
        <v>9.436154142540126E-3</v>
      </c>
      <c r="I62">
        <f t="shared" si="2"/>
        <v>3.6306417228682906E-5</v>
      </c>
      <c r="J62">
        <f t="shared" si="2"/>
        <v>2.8569970921895672E-4</v>
      </c>
      <c r="K62">
        <f t="shared" si="2"/>
        <v>8.1553573057158309E-5</v>
      </c>
    </row>
    <row r="63" spans="1:11" x14ac:dyDescent="0.25">
      <c r="A63" s="30">
        <v>43607</v>
      </c>
      <c r="B63">
        <v>75.559997999999993</v>
      </c>
      <c r="C63">
        <v>182.779999</v>
      </c>
      <c r="D63">
        <v>195.520004</v>
      </c>
      <c r="E63">
        <f t="shared" si="1"/>
        <v>-9.0903993232439133E-3</v>
      </c>
      <c r="F63">
        <f t="shared" si="1"/>
        <v>-2.0684082194586277E-2</v>
      </c>
      <c r="G63">
        <f t="shared" si="1"/>
        <v>-1.8194744406797327E-2</v>
      </c>
      <c r="I63">
        <f t="shared" si="2"/>
        <v>5.8761782034199004E-5</v>
      </c>
      <c r="J63">
        <f t="shared" si="2"/>
        <v>5.1851550237526876E-4</v>
      </c>
      <c r="K63">
        <f t="shared" si="2"/>
        <v>3.4596732311673923E-4</v>
      </c>
    </row>
    <row r="64" spans="1:11" x14ac:dyDescent="0.25">
      <c r="A64" s="30">
        <v>43608</v>
      </c>
      <c r="B64">
        <v>73.790001000000004</v>
      </c>
      <c r="C64">
        <v>179.66000399999999</v>
      </c>
      <c r="D64">
        <v>191.970001</v>
      </c>
      <c r="E64">
        <f t="shared" si="1"/>
        <v>-2.3703781542030039E-2</v>
      </c>
      <c r="F64">
        <f t="shared" si="1"/>
        <v>-1.7217040307660286E-2</v>
      </c>
      <c r="G64">
        <f t="shared" si="1"/>
        <v>-1.8323581412869657E-2</v>
      </c>
      <c r="I64">
        <f t="shared" si="2"/>
        <v>4.9635409113977537E-4</v>
      </c>
      <c r="J64">
        <f t="shared" si="2"/>
        <v>3.7264030763311254E-4</v>
      </c>
      <c r="K64">
        <f t="shared" si="2"/>
        <v>3.5077670944167984E-4</v>
      </c>
    </row>
    <row r="65" spans="1:11" x14ac:dyDescent="0.25">
      <c r="A65" s="30">
        <v>43609</v>
      </c>
      <c r="B65">
        <v>74.099997999999999</v>
      </c>
      <c r="C65">
        <v>178.970001</v>
      </c>
      <c r="D65">
        <v>193</v>
      </c>
      <c r="E65">
        <f t="shared" si="1"/>
        <v>4.1922706892404109E-3</v>
      </c>
      <c r="F65">
        <f t="shared" si="1"/>
        <v>-3.8479984484916206E-3</v>
      </c>
      <c r="G65">
        <f t="shared" si="1"/>
        <v>5.3510738762598343E-3</v>
      </c>
      <c r="I65">
        <f t="shared" si="2"/>
        <v>3.1551212702825252E-5</v>
      </c>
      <c r="J65">
        <f t="shared" si="2"/>
        <v>3.5222465035921273E-5</v>
      </c>
      <c r="K65">
        <f t="shared" si="2"/>
        <v>2.4459171290517395E-5</v>
      </c>
    </row>
    <row r="66" spans="1:11" x14ac:dyDescent="0.25">
      <c r="A66" s="30">
        <v>43613</v>
      </c>
      <c r="B66">
        <v>72.610000999999997</v>
      </c>
      <c r="C66">
        <v>178.229996</v>
      </c>
      <c r="D66">
        <v>189.44000199999999</v>
      </c>
      <c r="E66">
        <f t="shared" si="1"/>
        <v>-2.0312838147124573E-2</v>
      </c>
      <c r="F66">
        <f t="shared" si="1"/>
        <v>-4.1433710239968799E-3</v>
      </c>
      <c r="G66">
        <f t="shared" si="1"/>
        <v>-1.8617826651812303E-2</v>
      </c>
      <c r="I66">
        <f t="shared" si="2"/>
        <v>3.5675889438486797E-4</v>
      </c>
      <c r="J66">
        <f t="shared" si="2"/>
        <v>3.8815694874692515E-5</v>
      </c>
      <c r="K66">
        <f t="shared" si="2"/>
        <v>3.6188514779069136E-4</v>
      </c>
    </row>
    <row r="67" spans="1:11" x14ac:dyDescent="0.25">
      <c r="A67" s="30">
        <v>43614</v>
      </c>
      <c r="B67">
        <v>72.160004000000001</v>
      </c>
      <c r="C67">
        <v>177.38000500000001</v>
      </c>
      <c r="D67">
        <v>188.050003</v>
      </c>
      <c r="E67">
        <f t="shared" si="1"/>
        <v>-6.2167359776237694E-3</v>
      </c>
      <c r="F67">
        <f t="shared" si="1"/>
        <v>-4.7804764564719146E-3</v>
      </c>
      <c r="G67">
        <f t="shared" si="1"/>
        <v>-7.3644613835239913E-3</v>
      </c>
      <c r="I67">
        <f t="shared" si="2"/>
        <v>2.2962881114994919E-5</v>
      </c>
      <c r="J67">
        <f t="shared" si="2"/>
        <v>4.7160217705660705E-5</v>
      </c>
      <c r="K67">
        <f t="shared" si="2"/>
        <v>6.037156098252881E-5</v>
      </c>
    </row>
    <row r="68" spans="1:11" x14ac:dyDescent="0.25">
      <c r="A68" s="30">
        <v>43615</v>
      </c>
      <c r="B68">
        <v>71.970000999999996</v>
      </c>
      <c r="C68">
        <v>178.300003</v>
      </c>
      <c r="D68">
        <v>187.36999499999999</v>
      </c>
      <c r="E68">
        <f t="shared" ref="E68:G131" si="3">LN(B68/B67)</f>
        <v>-2.6365517723480909E-3</v>
      </c>
      <c r="F68">
        <f t="shared" si="3"/>
        <v>5.1731895582927366E-3</v>
      </c>
      <c r="G68">
        <f t="shared" si="3"/>
        <v>-3.6226559442968541E-3</v>
      </c>
      <c r="I68">
        <f t="shared" ref="I68:K131" si="4">(E68-E$255)^2</f>
        <v>1.4684006963903833E-6</v>
      </c>
      <c r="J68">
        <f t="shared" si="4"/>
        <v>9.5254716244005044E-6</v>
      </c>
      <c r="K68">
        <f t="shared" si="4"/>
        <v>1.6225657237314886E-5</v>
      </c>
    </row>
    <row r="69" spans="1:11" x14ac:dyDescent="0.25">
      <c r="A69" s="30">
        <v>43616</v>
      </c>
      <c r="B69">
        <v>70.769997000000004</v>
      </c>
      <c r="C69">
        <v>175.070007</v>
      </c>
      <c r="D69">
        <v>182.490005</v>
      </c>
      <c r="E69">
        <f t="shared" si="3"/>
        <v>-1.6814239717542145E-2</v>
      </c>
      <c r="F69">
        <f t="shared" si="3"/>
        <v>-1.8281607765822858E-2</v>
      </c>
      <c r="G69">
        <f t="shared" si="3"/>
        <v>-2.6389840525767538E-2</v>
      </c>
      <c r="I69">
        <f t="shared" si="4"/>
        <v>2.368355957225786E-4</v>
      </c>
      <c r="J69">
        <f t="shared" si="4"/>
        <v>4.1487420536401933E-4</v>
      </c>
      <c r="K69">
        <f t="shared" si="4"/>
        <v>7.1798772566460177E-4</v>
      </c>
    </row>
    <row r="70" spans="1:11" x14ac:dyDescent="0.25">
      <c r="A70" s="30">
        <v>43619</v>
      </c>
      <c r="B70">
        <v>71.879997000000003</v>
      </c>
      <c r="C70">
        <v>173.300003</v>
      </c>
      <c r="D70">
        <v>183.19000199999999</v>
      </c>
      <c r="E70">
        <f t="shared" si="3"/>
        <v>1.5562880482281443E-2</v>
      </c>
      <c r="F70">
        <f t="shared" si="3"/>
        <v>-1.0161719896265022E-2</v>
      </c>
      <c r="G70">
        <f t="shared" si="3"/>
        <v>3.8284721155094383E-3</v>
      </c>
      <c r="I70">
        <f t="shared" si="4"/>
        <v>2.8858047032155864E-4</v>
      </c>
      <c r="J70">
        <f t="shared" si="4"/>
        <v>1.5002754484759353E-4</v>
      </c>
      <c r="K70">
        <f t="shared" si="4"/>
        <v>1.1717063629520994E-5</v>
      </c>
    </row>
    <row r="71" spans="1:11" x14ac:dyDescent="0.25">
      <c r="A71" s="30">
        <v>43620</v>
      </c>
      <c r="B71">
        <v>73.589995999999999</v>
      </c>
      <c r="C71">
        <v>179.63999899999999</v>
      </c>
      <c r="D71">
        <v>189.88000500000001</v>
      </c>
      <c r="E71">
        <f t="shared" si="3"/>
        <v>2.3511072404164335E-2</v>
      </c>
      <c r="F71">
        <f t="shared" si="3"/>
        <v>3.5930628620266733E-2</v>
      </c>
      <c r="G71">
        <f t="shared" si="3"/>
        <v>3.5868443500543211E-2</v>
      </c>
      <c r="I71">
        <f t="shared" si="4"/>
        <v>6.2179653205612657E-4</v>
      </c>
      <c r="J71">
        <f t="shared" si="4"/>
        <v>1.1454011293010296E-3</v>
      </c>
      <c r="K71">
        <f t="shared" si="4"/>
        <v>1.2576237342411345E-3</v>
      </c>
    </row>
    <row r="72" spans="1:11" x14ac:dyDescent="0.25">
      <c r="A72" s="30">
        <v>43621</v>
      </c>
      <c r="B72">
        <v>72.980002999999996</v>
      </c>
      <c r="C72">
        <v>182.53999300000001</v>
      </c>
      <c r="D72">
        <v>188.44000199999999</v>
      </c>
      <c r="E72">
        <f t="shared" si="3"/>
        <v>-8.3236204678414794E-3</v>
      </c>
      <c r="F72">
        <f t="shared" si="3"/>
        <v>1.6014446088122972E-2</v>
      </c>
      <c r="G72">
        <f t="shared" si="3"/>
        <v>-7.6126555702394029E-3</v>
      </c>
      <c r="I72">
        <f t="shared" si="4"/>
        <v>4.7594055981740055E-5</v>
      </c>
      <c r="J72">
        <f t="shared" si="4"/>
        <v>1.9397784143652608E-4</v>
      </c>
      <c r="K72">
        <f t="shared" si="4"/>
        <v>6.4290056226437144E-5</v>
      </c>
    </row>
    <row r="73" spans="1:11" x14ac:dyDescent="0.25">
      <c r="A73" s="30">
        <v>43622</v>
      </c>
      <c r="B73">
        <v>74.309997999999993</v>
      </c>
      <c r="C73">
        <v>185.220001</v>
      </c>
      <c r="D73">
        <v>189.80999800000001</v>
      </c>
      <c r="E73">
        <f t="shared" si="3"/>
        <v>1.8060033139646027E-2</v>
      </c>
      <c r="F73">
        <f t="shared" si="3"/>
        <v>1.4575024400136692E-2</v>
      </c>
      <c r="G73">
        <f t="shared" si="3"/>
        <v>7.2438968447517673E-3</v>
      </c>
      <c r="I73">
        <f t="shared" si="4"/>
        <v>3.7965778441154731E-4</v>
      </c>
      <c r="J73">
        <f t="shared" si="4"/>
        <v>1.5595441793267315E-4</v>
      </c>
      <c r="K73">
        <f t="shared" si="4"/>
        <v>4.6764321738227262E-5</v>
      </c>
    </row>
    <row r="74" spans="1:11" x14ac:dyDescent="0.25">
      <c r="A74" s="30">
        <v>43623</v>
      </c>
      <c r="B74">
        <v>74.580001999999993</v>
      </c>
      <c r="C74">
        <v>190.14999399999999</v>
      </c>
      <c r="D74">
        <v>189.80999800000001</v>
      </c>
      <c r="E74">
        <f t="shared" si="3"/>
        <v>3.6268963124158997E-3</v>
      </c>
      <c r="F74">
        <f t="shared" si="3"/>
        <v>2.6268889679124031E-2</v>
      </c>
      <c r="G74">
        <f t="shared" si="3"/>
        <v>0</v>
      </c>
      <c r="I74">
        <f t="shared" si="4"/>
        <v>2.5519392426902894E-5</v>
      </c>
      <c r="J74">
        <f t="shared" si="4"/>
        <v>5.8477088442183739E-4</v>
      </c>
      <c r="K74">
        <f t="shared" si="4"/>
        <v>1.6439168932274135E-7</v>
      </c>
    </row>
    <row r="75" spans="1:11" x14ac:dyDescent="0.25">
      <c r="A75" s="30">
        <v>43626</v>
      </c>
      <c r="B75">
        <v>74.910004000000001</v>
      </c>
      <c r="C75">
        <v>192.58000200000001</v>
      </c>
      <c r="D75">
        <v>194.11999499999999</v>
      </c>
      <c r="E75">
        <f t="shared" si="3"/>
        <v>4.4150447896850915E-3</v>
      </c>
      <c r="F75">
        <f t="shared" si="3"/>
        <v>1.2698459377200398E-2</v>
      </c>
      <c r="G75">
        <f t="shared" si="3"/>
        <v>2.2452937489701497E-2</v>
      </c>
      <c r="I75">
        <f t="shared" si="4"/>
        <v>3.4103506017379388E-5</v>
      </c>
      <c r="J75">
        <f t="shared" si="4"/>
        <v>1.1260618396796726E-4</v>
      </c>
      <c r="K75">
        <f t="shared" si="4"/>
        <v>4.8609159656978524E-4</v>
      </c>
    </row>
    <row r="76" spans="1:11" x14ac:dyDescent="0.25">
      <c r="A76" s="30">
        <v>43627</v>
      </c>
      <c r="B76">
        <v>74.839995999999999</v>
      </c>
      <c r="C76">
        <v>194.80999800000001</v>
      </c>
      <c r="D76">
        <v>194.729996</v>
      </c>
      <c r="E76">
        <f t="shared" si="3"/>
        <v>-9.3499839866728531E-4</v>
      </c>
      <c r="F76">
        <f t="shared" si="3"/>
        <v>1.1513052129266997E-2</v>
      </c>
      <c r="G76">
        <f t="shared" si="3"/>
        <v>3.1374643924729092E-3</v>
      </c>
      <c r="I76">
        <f t="shared" si="4"/>
        <v>2.3988202846363772E-7</v>
      </c>
      <c r="J76">
        <f t="shared" si="4"/>
        <v>8.885322475109821E-5</v>
      </c>
      <c r="K76">
        <f t="shared" si="4"/>
        <v>7.4638892530616815E-6</v>
      </c>
    </row>
    <row r="77" spans="1:11" x14ac:dyDescent="0.25">
      <c r="A77" s="30">
        <v>43628</v>
      </c>
      <c r="B77">
        <v>74.029999000000004</v>
      </c>
      <c r="C77">
        <v>194.19000199999999</v>
      </c>
      <c r="D77">
        <v>190.220001</v>
      </c>
      <c r="E77">
        <f t="shared" si="3"/>
        <v>-1.0882045011563438E-2</v>
      </c>
      <c r="F77">
        <f t="shared" si="3"/>
        <v>-3.1876428019793576E-3</v>
      </c>
      <c r="G77">
        <f t="shared" si="3"/>
        <v>-2.3432660860914296E-2</v>
      </c>
      <c r="I77">
        <f t="shared" si="4"/>
        <v>8.9439938514592209E-5</v>
      </c>
      <c r="J77">
        <f t="shared" si="4"/>
        <v>2.7820308915919481E-5</v>
      </c>
      <c r="K77">
        <f t="shared" si="4"/>
        <v>5.6825564623055891E-4</v>
      </c>
    </row>
    <row r="78" spans="1:11" x14ac:dyDescent="0.25">
      <c r="A78" s="30">
        <v>43629</v>
      </c>
      <c r="B78">
        <v>74.680000000000007</v>
      </c>
      <c r="C78">
        <v>194.14999399999999</v>
      </c>
      <c r="D78">
        <v>191.449997</v>
      </c>
      <c r="E78">
        <f t="shared" si="3"/>
        <v>8.7419157265521928E-3</v>
      </c>
      <c r="F78">
        <f t="shared" si="3"/>
        <v>-2.0604625098441081E-4</v>
      </c>
      <c r="G78">
        <f t="shared" si="3"/>
        <v>6.445359942105401E-3</v>
      </c>
      <c r="I78">
        <f t="shared" si="4"/>
        <v>1.0336161920339883E-4</v>
      </c>
      <c r="J78">
        <f t="shared" si="4"/>
        <v>5.2573882579295474E-6</v>
      </c>
      <c r="K78">
        <f t="shared" si="4"/>
        <v>3.6480482511526417E-5</v>
      </c>
    </row>
    <row r="79" spans="1:11" x14ac:dyDescent="0.25">
      <c r="A79" s="30">
        <v>43630</v>
      </c>
      <c r="B79">
        <v>74.349997999999999</v>
      </c>
      <c r="C79">
        <v>192.740005</v>
      </c>
      <c r="D79">
        <v>191.66000399999999</v>
      </c>
      <c r="E79">
        <f t="shared" si="3"/>
        <v>-4.4286726671565503E-3</v>
      </c>
      <c r="F79">
        <f t="shared" si="3"/>
        <v>-7.2888689089114318E-3</v>
      </c>
      <c r="G79">
        <f t="shared" si="3"/>
        <v>1.0963275324913961E-3</v>
      </c>
      <c r="I79">
        <f t="shared" si="4"/>
        <v>9.0233956181391953E-6</v>
      </c>
      <c r="J79">
        <f t="shared" si="4"/>
        <v>8.7904166558498158E-5</v>
      </c>
      <c r="K79">
        <f t="shared" si="4"/>
        <v>4.7730837941709467E-7</v>
      </c>
    </row>
    <row r="80" spans="1:11" x14ac:dyDescent="0.25">
      <c r="A80" s="30">
        <v>43633</v>
      </c>
      <c r="B80">
        <v>75.089995999999999</v>
      </c>
      <c r="C80">
        <v>193.88999899999999</v>
      </c>
      <c r="D80">
        <v>190.83000200000001</v>
      </c>
      <c r="E80">
        <f t="shared" si="3"/>
        <v>9.90369483601552E-3</v>
      </c>
      <c r="F80">
        <f t="shared" si="3"/>
        <v>5.9488264205260558E-3</v>
      </c>
      <c r="G80">
        <f t="shared" si="3"/>
        <v>-4.3399999465520084E-3</v>
      </c>
      <c r="I80">
        <f t="shared" si="4"/>
        <v>1.2833424985634424E-4</v>
      </c>
      <c r="J80">
        <f t="shared" si="4"/>
        <v>1.4914836540265215E-5</v>
      </c>
      <c r="K80">
        <f t="shared" si="4"/>
        <v>2.2519318449248998E-5</v>
      </c>
    </row>
    <row r="81" spans="1:11" x14ac:dyDescent="0.25">
      <c r="A81" s="30">
        <v>43634</v>
      </c>
      <c r="B81">
        <v>75.739998</v>
      </c>
      <c r="C81">
        <v>198.449997</v>
      </c>
      <c r="D81">
        <v>194.979996</v>
      </c>
      <c r="E81">
        <f t="shared" si="3"/>
        <v>8.6190552251411544E-3</v>
      </c>
      <c r="F81">
        <f t="shared" si="3"/>
        <v>2.3246181326566206E-2</v>
      </c>
      <c r="G81">
        <f t="shared" si="3"/>
        <v>2.1513978846845715E-2</v>
      </c>
      <c r="I81">
        <f t="shared" si="4"/>
        <v>1.0087854423741011E-4</v>
      </c>
      <c r="J81">
        <f t="shared" si="4"/>
        <v>4.4771716339382135E-4</v>
      </c>
      <c r="K81">
        <f t="shared" si="4"/>
        <v>4.4556988664051501E-4</v>
      </c>
    </row>
    <row r="82" spans="1:11" x14ac:dyDescent="0.25">
      <c r="A82" s="30">
        <v>43635</v>
      </c>
      <c r="B82">
        <v>75.319999999999993</v>
      </c>
      <c r="C82">
        <v>197.86999499999999</v>
      </c>
      <c r="D82">
        <v>195.63999899999999</v>
      </c>
      <c r="E82">
        <f t="shared" si="3"/>
        <v>-5.5606922785706812E-3</v>
      </c>
      <c r="F82">
        <f t="shared" si="3"/>
        <v>-2.9269399766840955E-3</v>
      </c>
      <c r="G82">
        <f t="shared" si="3"/>
        <v>3.3792618735265499E-3</v>
      </c>
      <c r="I82">
        <f t="shared" si="4"/>
        <v>1.7105804057023135E-5</v>
      </c>
      <c r="J82">
        <f t="shared" si="4"/>
        <v>2.5138122818017938E-5</v>
      </c>
      <c r="K82">
        <f t="shared" si="4"/>
        <v>8.843542486635757E-6</v>
      </c>
    </row>
    <row r="83" spans="1:11" x14ac:dyDescent="0.25">
      <c r="A83" s="30">
        <v>43636</v>
      </c>
      <c r="B83">
        <v>76.610000999999997</v>
      </c>
      <c r="C83">
        <v>199.46000699999999</v>
      </c>
      <c r="D83">
        <v>195.699997</v>
      </c>
      <c r="E83">
        <f t="shared" si="3"/>
        <v>1.6981925792904008E-2</v>
      </c>
      <c r="F83">
        <f t="shared" si="3"/>
        <v>8.0035259332449336E-3</v>
      </c>
      <c r="G83">
        <f t="shared" si="3"/>
        <v>3.0662851271705699E-4</v>
      </c>
      <c r="I83">
        <f t="shared" si="4"/>
        <v>3.3880666825076314E-4</v>
      </c>
      <c r="J83">
        <f t="shared" si="4"/>
        <v>3.5007015288905164E-5</v>
      </c>
      <c r="K83">
        <f t="shared" si="4"/>
        <v>9.7661706073379914E-9</v>
      </c>
    </row>
    <row r="84" spans="1:11" x14ac:dyDescent="0.25">
      <c r="A84" s="30">
        <v>43637</v>
      </c>
      <c r="B84">
        <v>77.690002000000007</v>
      </c>
      <c r="C84">
        <v>198.779999</v>
      </c>
      <c r="D84">
        <v>195.94000199999999</v>
      </c>
      <c r="E84">
        <f t="shared" si="3"/>
        <v>1.3998945123812374E-2</v>
      </c>
      <c r="F84">
        <f t="shared" si="3"/>
        <v>-3.4150695593047641E-3</v>
      </c>
      <c r="G84">
        <f t="shared" si="3"/>
        <v>1.2256410512579937E-3</v>
      </c>
      <c r="I84">
        <f t="shared" si="4"/>
        <v>2.378911710911862E-4</v>
      </c>
      <c r="J84">
        <f t="shared" si="4"/>
        <v>3.0271154926642409E-5</v>
      </c>
      <c r="K84">
        <f t="shared" si="4"/>
        <v>6.7270934140750801E-7</v>
      </c>
    </row>
    <row r="85" spans="1:11" x14ac:dyDescent="0.25">
      <c r="A85" s="30">
        <v>43640</v>
      </c>
      <c r="B85">
        <v>76.949996999999996</v>
      </c>
      <c r="C85">
        <v>198.58000200000001</v>
      </c>
      <c r="D85">
        <v>197.490005</v>
      </c>
      <c r="E85">
        <f t="shared" si="3"/>
        <v>-9.5707534071353857E-3</v>
      </c>
      <c r="F85">
        <f t="shared" si="3"/>
        <v>-1.0066288322165805E-3</v>
      </c>
      <c r="G85">
        <f t="shared" si="3"/>
        <v>7.8794753419297765E-3</v>
      </c>
      <c r="I85">
        <f t="shared" si="4"/>
        <v>6.6356949086849014E-5</v>
      </c>
      <c r="J85">
        <f t="shared" si="4"/>
        <v>9.5696315769053876E-6</v>
      </c>
      <c r="K85">
        <f t="shared" si="4"/>
        <v>5.5861018187030562E-5</v>
      </c>
    </row>
    <row r="86" spans="1:11" x14ac:dyDescent="0.25">
      <c r="A86" s="30">
        <v>43641</v>
      </c>
      <c r="B86">
        <v>76.269997000000004</v>
      </c>
      <c r="C86">
        <v>195.570007</v>
      </c>
      <c r="D86">
        <v>196.05999800000001</v>
      </c>
      <c r="E86">
        <f t="shared" si="3"/>
        <v>-8.8761844563313257E-3</v>
      </c>
      <c r="F86">
        <f t="shared" si="3"/>
        <v>-1.5273644279587896E-2</v>
      </c>
      <c r="G86">
        <f t="shared" si="3"/>
        <v>-7.2672508330111291E-3</v>
      </c>
      <c r="I86">
        <f t="shared" si="4"/>
        <v>5.552348905267513E-5</v>
      </c>
      <c r="J86">
        <f t="shared" si="4"/>
        <v>3.0138687550692494E-4</v>
      </c>
      <c r="K86">
        <f t="shared" si="4"/>
        <v>5.8870375671244279E-5</v>
      </c>
    </row>
    <row r="87" spans="1:11" x14ac:dyDescent="0.25">
      <c r="A87" s="30">
        <v>43642</v>
      </c>
      <c r="B87">
        <v>76.599997999999999</v>
      </c>
      <c r="C87">
        <v>199.800003</v>
      </c>
      <c r="D87">
        <v>197.009995</v>
      </c>
      <c r="E87">
        <f t="shared" si="3"/>
        <v>4.317413794683503E-3</v>
      </c>
      <c r="F87">
        <f t="shared" si="3"/>
        <v>2.1398473832100296E-2</v>
      </c>
      <c r="G87">
        <f t="shared" si="3"/>
        <v>4.8337388589471232E-3</v>
      </c>
      <c r="I87">
        <f t="shared" si="4"/>
        <v>3.2972742813922685E-5</v>
      </c>
      <c r="J87">
        <f t="shared" si="4"/>
        <v>3.7293868835890613E-4</v>
      </c>
      <c r="K87">
        <f t="shared" si="4"/>
        <v>1.9609720518445419E-5</v>
      </c>
    </row>
    <row r="88" spans="1:11" x14ac:dyDescent="0.25">
      <c r="A88" s="30">
        <v>43643</v>
      </c>
      <c r="B88">
        <v>75.819999999999993</v>
      </c>
      <c r="C88">
        <v>199.740005</v>
      </c>
      <c r="D88">
        <v>199.320007</v>
      </c>
      <c r="E88">
        <f t="shared" si="3"/>
        <v>-1.0234940548696054E-2</v>
      </c>
      <c r="F88">
        <f t="shared" si="3"/>
        <v>-3.0033538193754213E-4</v>
      </c>
      <c r="G88">
        <f t="shared" si="3"/>
        <v>1.1657145041040894E-2</v>
      </c>
      <c r="I88">
        <f t="shared" si="4"/>
        <v>7.7619000639728278E-5</v>
      </c>
      <c r="J88">
        <f t="shared" si="4"/>
        <v>5.6986697063723965E-6</v>
      </c>
      <c r="K88">
        <f t="shared" si="4"/>
        <v>1.2660058616018366E-4</v>
      </c>
    </row>
    <row r="89" spans="1:11" x14ac:dyDescent="0.25">
      <c r="A89" s="30">
        <v>43644</v>
      </c>
      <c r="B89">
        <v>76.629997000000003</v>
      </c>
      <c r="C89">
        <v>197.91999799999999</v>
      </c>
      <c r="D89">
        <v>204.60000600000001</v>
      </c>
      <c r="E89">
        <f t="shared" si="3"/>
        <v>1.062649574496518E-2</v>
      </c>
      <c r="F89">
        <f t="shared" si="3"/>
        <v>-9.1536473084458496E-3</v>
      </c>
      <c r="G89">
        <f t="shared" si="3"/>
        <v>2.6145274310429747E-2</v>
      </c>
      <c r="I89">
        <f t="shared" si="4"/>
        <v>1.4523314894113396E-4</v>
      </c>
      <c r="J89">
        <f t="shared" si="4"/>
        <v>1.2634885347267958E-4</v>
      </c>
      <c r="K89">
        <f t="shared" si="4"/>
        <v>6.6253842939956338E-4</v>
      </c>
    </row>
    <row r="90" spans="1:11" x14ac:dyDescent="0.25">
      <c r="A90" s="30">
        <v>43647</v>
      </c>
      <c r="B90">
        <v>76.559997999999993</v>
      </c>
      <c r="C90">
        <v>201.550003</v>
      </c>
      <c r="D90">
        <v>206.86000100000001</v>
      </c>
      <c r="E90">
        <f t="shared" si="3"/>
        <v>-9.1388481175753685E-4</v>
      </c>
      <c r="F90">
        <f t="shared" si="3"/>
        <v>1.8174605908734036E-2</v>
      </c>
      <c r="G90">
        <f t="shared" si="3"/>
        <v>1.0985357940806111E-2</v>
      </c>
      <c r="I90">
        <f t="shared" si="4"/>
        <v>2.610097328895222E-7</v>
      </c>
      <c r="J90">
        <f t="shared" si="4"/>
        <v>2.5881578465217231E-4</v>
      </c>
      <c r="K90">
        <f t="shared" si="4"/>
        <v>1.1193440019147358E-4</v>
      </c>
    </row>
    <row r="91" spans="1:11" x14ac:dyDescent="0.25">
      <c r="A91" s="30">
        <v>43648</v>
      </c>
      <c r="B91">
        <v>75.720000999999996</v>
      </c>
      <c r="C91">
        <v>202.729996</v>
      </c>
      <c r="D91">
        <v>205.979996</v>
      </c>
      <c r="E91">
        <f t="shared" si="3"/>
        <v>-1.1032381473723953E-2</v>
      </c>
      <c r="F91">
        <f t="shared" si="3"/>
        <v>5.8375203016073386E-3</v>
      </c>
      <c r="G91">
        <f t="shared" si="3"/>
        <v>-4.2631835055506077E-3</v>
      </c>
      <c r="I91">
        <f t="shared" si="4"/>
        <v>9.2306084317824173E-5</v>
      </c>
      <c r="J91">
        <f t="shared" si="4"/>
        <v>1.4067503109032278E-5</v>
      </c>
      <c r="K91">
        <f t="shared" si="4"/>
        <v>2.1796161686746565E-5</v>
      </c>
    </row>
    <row r="92" spans="1:11" x14ac:dyDescent="0.25">
      <c r="A92" s="30">
        <v>43649</v>
      </c>
      <c r="B92">
        <v>76.440002000000007</v>
      </c>
      <c r="C92">
        <v>204.41000399999999</v>
      </c>
      <c r="D92">
        <v>206.03999300000001</v>
      </c>
      <c r="E92">
        <f t="shared" si="3"/>
        <v>9.4638059887115732E-3</v>
      </c>
      <c r="F92">
        <f t="shared" si="3"/>
        <v>8.2527756309739436E-3</v>
      </c>
      <c r="G92">
        <f t="shared" si="3"/>
        <v>2.9123344510396758E-4</v>
      </c>
      <c r="I92">
        <f t="shared" si="4"/>
        <v>1.1856121616192661E-4</v>
      </c>
      <c r="J92">
        <f t="shared" si="4"/>
        <v>3.8018598441625628E-5</v>
      </c>
      <c r="K92">
        <f t="shared" si="4"/>
        <v>1.304598111091755E-8</v>
      </c>
    </row>
    <row r="93" spans="1:11" x14ac:dyDescent="0.25">
      <c r="A93" s="30">
        <v>43651</v>
      </c>
      <c r="B93">
        <v>76.129997000000003</v>
      </c>
      <c r="C93">
        <v>204.229996</v>
      </c>
      <c r="D93">
        <v>207.89999399999999</v>
      </c>
      <c r="E93">
        <f t="shared" si="3"/>
        <v>-4.063779624542129E-3</v>
      </c>
      <c r="F93">
        <f t="shared" si="3"/>
        <v>-8.8101023709472005E-4</v>
      </c>
      <c r="G93">
        <f t="shared" si="3"/>
        <v>8.9868752805395448E-3</v>
      </c>
      <c r="I93">
        <f t="shared" si="4"/>
        <v>6.964340509154026E-6</v>
      </c>
      <c r="J93">
        <f t="shared" si="4"/>
        <v>8.8082138544722483E-6</v>
      </c>
      <c r="K93">
        <f t="shared" si="4"/>
        <v>7.3640817794140369E-5</v>
      </c>
    </row>
    <row r="94" spans="1:11" x14ac:dyDescent="0.25">
      <c r="A94" s="30">
        <v>43654</v>
      </c>
      <c r="B94">
        <v>76.480002999999996</v>
      </c>
      <c r="C94">
        <v>200.020004</v>
      </c>
      <c r="D94">
        <v>205.75</v>
      </c>
      <c r="E94">
        <f t="shared" si="3"/>
        <v>4.5869420572447776E-3</v>
      </c>
      <c r="F94">
        <f t="shared" si="3"/>
        <v>-2.0829408596935148E-2</v>
      </c>
      <c r="G94">
        <f t="shared" si="3"/>
        <v>-1.0395326446758703E-2</v>
      </c>
      <c r="I94">
        <f t="shared" si="4"/>
        <v>3.6140753136869651E-5</v>
      </c>
      <c r="J94">
        <f t="shared" si="4"/>
        <v>5.2515505839968843E-4</v>
      </c>
      <c r="K94">
        <f t="shared" si="4"/>
        <v>1.1665682477964474E-4</v>
      </c>
    </row>
    <row r="95" spans="1:11" x14ac:dyDescent="0.25">
      <c r="A95" s="30">
        <v>43655</v>
      </c>
      <c r="B95">
        <v>76.430000000000007</v>
      </c>
      <c r="C95">
        <v>201.240005</v>
      </c>
      <c r="D95">
        <v>207.770004</v>
      </c>
      <c r="E95">
        <f t="shared" si="3"/>
        <v>-6.5401871429369345E-4</v>
      </c>
      <c r="F95">
        <f t="shared" si="3"/>
        <v>6.0808689227025156E-3</v>
      </c>
      <c r="G95">
        <f t="shared" si="3"/>
        <v>9.7698783515728204E-3</v>
      </c>
      <c r="I95">
        <f t="shared" si="4"/>
        <v>5.9406668283341256E-7</v>
      </c>
      <c r="J95">
        <f t="shared" si="4"/>
        <v>1.5952160956345422E-5</v>
      </c>
      <c r="K95">
        <f t="shared" si="4"/>
        <v>8.769247246346718E-5</v>
      </c>
    </row>
    <row r="96" spans="1:11" x14ac:dyDescent="0.25">
      <c r="A96" s="30">
        <v>43656</v>
      </c>
      <c r="B96">
        <v>77.510002</v>
      </c>
      <c r="C96">
        <v>203.229996</v>
      </c>
      <c r="D96">
        <v>205.970001</v>
      </c>
      <c r="E96">
        <f t="shared" si="3"/>
        <v>1.4031696841748991E-2</v>
      </c>
      <c r="F96">
        <f t="shared" si="3"/>
        <v>9.8400724510094816E-3</v>
      </c>
      <c r="G96">
        <f t="shared" si="3"/>
        <v>-8.7011859372898154E-3</v>
      </c>
      <c r="I96">
        <f t="shared" si="4"/>
        <v>2.3890255048907306E-4</v>
      </c>
      <c r="J96">
        <f t="shared" si="4"/>
        <v>6.0112407517966085E-5</v>
      </c>
      <c r="K96">
        <f t="shared" si="4"/>
        <v>8.2930862719370166E-5</v>
      </c>
    </row>
    <row r="97" spans="1:11" x14ac:dyDescent="0.25">
      <c r="A97" s="30">
        <v>43657</v>
      </c>
      <c r="B97">
        <v>77.569999999999993</v>
      </c>
      <c r="C97">
        <v>201.75</v>
      </c>
      <c r="D97">
        <v>211.35000600000001</v>
      </c>
      <c r="E97">
        <f t="shared" si="3"/>
        <v>7.7376840623824181E-4</v>
      </c>
      <c r="F97">
        <f t="shared" si="3"/>
        <v>-7.3090157700237855E-3</v>
      </c>
      <c r="G97">
        <f t="shared" si="3"/>
        <v>2.5785023430264561E-2</v>
      </c>
      <c r="I97">
        <f t="shared" si="4"/>
        <v>4.833597190618284E-6</v>
      </c>
      <c r="J97">
        <f t="shared" si="4"/>
        <v>8.8282355200035799E-5</v>
      </c>
      <c r="K97">
        <f t="shared" si="4"/>
        <v>6.4412262313529262E-4</v>
      </c>
    </row>
    <row r="98" spans="1:11" x14ac:dyDescent="0.25">
      <c r="A98" s="30">
        <v>43658</v>
      </c>
      <c r="B98">
        <v>77.629997000000003</v>
      </c>
      <c r="C98">
        <v>203.300003</v>
      </c>
      <c r="D98">
        <v>213.94000199999999</v>
      </c>
      <c r="E98">
        <f t="shared" si="3"/>
        <v>7.731572699543126E-4</v>
      </c>
      <c r="F98">
        <f t="shared" si="3"/>
        <v>7.6534282407601118E-3</v>
      </c>
      <c r="G98">
        <f t="shared" si="3"/>
        <v>1.2180055824673217E-2</v>
      </c>
      <c r="I98">
        <f t="shared" si="4"/>
        <v>4.8309103436765995E-6</v>
      </c>
      <c r="J98">
        <f t="shared" si="4"/>
        <v>3.0986756796817933E-5</v>
      </c>
      <c r="K98">
        <f t="shared" si="4"/>
        <v>1.3864128462762093E-4</v>
      </c>
    </row>
    <row r="99" spans="1:11" x14ac:dyDescent="0.25">
      <c r="A99" s="30">
        <v>43661</v>
      </c>
      <c r="B99">
        <v>77.080001999999993</v>
      </c>
      <c r="C99">
        <v>205.21000699999999</v>
      </c>
      <c r="D99">
        <v>211.58000200000001</v>
      </c>
      <c r="E99">
        <f t="shared" si="3"/>
        <v>-7.1100422795012299E-3</v>
      </c>
      <c r="F99">
        <f t="shared" si="3"/>
        <v>9.35114377325213E-3</v>
      </c>
      <c r="G99">
        <f t="shared" si="3"/>
        <v>-1.1092424215082325E-2</v>
      </c>
      <c r="I99">
        <f t="shared" si="4"/>
        <v>3.2322253484907543E-5</v>
      </c>
      <c r="J99">
        <f t="shared" si="4"/>
        <v>5.2769916374341944E-5</v>
      </c>
      <c r="K99">
        <f t="shared" si="4"/>
        <v>1.3220116780861336E-4</v>
      </c>
    </row>
    <row r="100" spans="1:11" x14ac:dyDescent="0.25">
      <c r="A100" s="30">
        <v>43662</v>
      </c>
      <c r="B100">
        <v>75.930000000000007</v>
      </c>
      <c r="C100">
        <v>204.5</v>
      </c>
      <c r="D100">
        <v>215.520004</v>
      </c>
      <c r="E100">
        <f t="shared" si="3"/>
        <v>-1.5032006268090764E-2</v>
      </c>
      <c r="F100">
        <f t="shared" si="3"/>
        <v>-3.4659036812139639E-3</v>
      </c>
      <c r="G100">
        <f t="shared" si="3"/>
        <v>1.845054421049834E-2</v>
      </c>
      <c r="I100">
        <f t="shared" si="4"/>
        <v>1.8515671752205277E-4</v>
      </c>
      <c r="J100">
        <f t="shared" si="4"/>
        <v>3.0833109867261232E-5</v>
      </c>
      <c r="K100">
        <f t="shared" si="4"/>
        <v>3.2562533663983202E-4</v>
      </c>
    </row>
    <row r="101" spans="1:11" x14ac:dyDescent="0.25">
      <c r="A101" s="30">
        <v>43663</v>
      </c>
      <c r="B101">
        <v>75.480002999999996</v>
      </c>
      <c r="C101">
        <v>203.35000600000001</v>
      </c>
      <c r="D101">
        <v>213.300003</v>
      </c>
      <c r="E101">
        <f t="shared" si="3"/>
        <v>-5.944102979165874E-3</v>
      </c>
      <c r="F101">
        <f t="shared" si="3"/>
        <v>-5.6393136238450685E-3</v>
      </c>
      <c r="G101">
        <f t="shared" si="3"/>
        <v>-1.0354091679813658E-2</v>
      </c>
      <c r="I101">
        <f t="shared" si="4"/>
        <v>2.0424316993329216E-5</v>
      </c>
      <c r="J101">
        <f t="shared" si="4"/>
        <v>5.9693655021828613E-5</v>
      </c>
      <c r="K101">
        <f t="shared" si="4"/>
        <v>1.1576778988437279E-4</v>
      </c>
    </row>
    <row r="102" spans="1:11" x14ac:dyDescent="0.25">
      <c r="A102" s="30">
        <v>43664</v>
      </c>
      <c r="B102">
        <v>74.839995999999999</v>
      </c>
      <c r="C102">
        <v>205.66000399999999</v>
      </c>
      <c r="D102">
        <v>214.520004</v>
      </c>
      <c r="E102">
        <f t="shared" si="3"/>
        <v>-8.5153122874435851E-3</v>
      </c>
      <c r="F102">
        <f t="shared" si="3"/>
        <v>1.1295677391609858E-2</v>
      </c>
      <c r="G102">
        <f t="shared" si="3"/>
        <v>5.7033532190019793E-3</v>
      </c>
      <c r="I102">
        <f t="shared" si="4"/>
        <v>5.0275705861343133E-5</v>
      </c>
      <c r="J102">
        <f t="shared" si="4"/>
        <v>8.4802441523623481E-5</v>
      </c>
      <c r="K102">
        <f t="shared" si="4"/>
        <v>2.8067752556731708E-5</v>
      </c>
    </row>
    <row r="103" spans="1:11" x14ac:dyDescent="0.25">
      <c r="A103" s="30">
        <v>43665</v>
      </c>
      <c r="B103">
        <v>74.989998</v>
      </c>
      <c r="C103">
        <v>202.58999600000001</v>
      </c>
      <c r="D103">
        <v>213.520004</v>
      </c>
      <c r="E103">
        <f t="shared" si="3"/>
        <v>2.0022966845418548E-3</v>
      </c>
      <c r="F103">
        <f t="shared" si="3"/>
        <v>-1.5040126740072261E-2</v>
      </c>
      <c r="G103">
        <f t="shared" si="3"/>
        <v>-4.6724689311276732E-3</v>
      </c>
      <c r="I103">
        <f t="shared" si="4"/>
        <v>1.1744826693204484E-5</v>
      </c>
      <c r="J103">
        <f t="shared" si="4"/>
        <v>2.9333344459855042E-4</v>
      </c>
      <c r="K103">
        <f t="shared" si="4"/>
        <v>2.5785285554312998E-5</v>
      </c>
    </row>
    <row r="104" spans="1:11" x14ac:dyDescent="0.25">
      <c r="A104" s="30">
        <v>43668</v>
      </c>
      <c r="B104">
        <v>75.069999999999993</v>
      </c>
      <c r="C104">
        <v>207.220001</v>
      </c>
      <c r="D104">
        <v>214</v>
      </c>
      <c r="E104">
        <f t="shared" si="3"/>
        <v>1.066266941835972E-3</v>
      </c>
      <c r="F104">
        <f t="shared" si="3"/>
        <v>2.2596823138845715E-2</v>
      </c>
      <c r="G104">
        <f t="shared" si="3"/>
        <v>2.2454911919747721E-3</v>
      </c>
      <c r="I104">
        <f t="shared" si="4"/>
        <v>6.2052945805018441E-6</v>
      </c>
      <c r="J104">
        <f t="shared" si="4"/>
        <v>4.2065886362202125E-4</v>
      </c>
      <c r="K104">
        <f t="shared" si="4"/>
        <v>3.3857425714610049E-6</v>
      </c>
    </row>
    <row r="105" spans="1:11" x14ac:dyDescent="0.25">
      <c r="A105" s="30">
        <v>43669</v>
      </c>
      <c r="B105">
        <v>75.370002999999997</v>
      </c>
      <c r="C105">
        <v>208.83999600000001</v>
      </c>
      <c r="D105">
        <v>219.429993</v>
      </c>
      <c r="E105">
        <f t="shared" si="3"/>
        <v>3.9883460741022185E-3</v>
      </c>
      <c r="F105">
        <f t="shared" si="3"/>
        <v>7.7873537395379546E-3</v>
      </c>
      <c r="G105">
        <f t="shared" si="3"/>
        <v>2.5057228125092222E-2</v>
      </c>
      <c r="I105">
        <f t="shared" si="4"/>
        <v>2.9301889812123021E-5</v>
      </c>
      <c r="J105">
        <f t="shared" si="4"/>
        <v>3.2495705492322459E-5</v>
      </c>
      <c r="K105">
        <f t="shared" si="4"/>
        <v>6.0771004392827478E-4</v>
      </c>
    </row>
    <row r="106" spans="1:11" x14ac:dyDescent="0.25">
      <c r="A106" s="30">
        <v>43670</v>
      </c>
      <c r="B106">
        <v>75.360000999999997</v>
      </c>
      <c r="C106">
        <v>208.66999799999999</v>
      </c>
      <c r="D106">
        <v>222.029999</v>
      </c>
      <c r="E106">
        <f t="shared" si="3"/>
        <v>-1.3271412126651539E-4</v>
      </c>
      <c r="F106">
        <f t="shared" si="3"/>
        <v>-8.1434222815075514E-4</v>
      </c>
      <c r="G106">
        <f t="shared" si="3"/>
        <v>1.1779260226645263E-2</v>
      </c>
      <c r="I106">
        <f t="shared" si="4"/>
        <v>1.6694237130113229E-6</v>
      </c>
      <c r="J106">
        <f t="shared" si="4"/>
        <v>8.4169353749211327E-6</v>
      </c>
      <c r="K106">
        <f t="shared" si="4"/>
        <v>1.2936350333694175E-4</v>
      </c>
    </row>
    <row r="107" spans="1:11" x14ac:dyDescent="0.25">
      <c r="A107" s="30">
        <v>43671</v>
      </c>
      <c r="B107">
        <v>74.930000000000007</v>
      </c>
      <c r="C107">
        <v>207.020004</v>
      </c>
      <c r="D107">
        <v>219.979996</v>
      </c>
      <c r="E107">
        <f t="shared" si="3"/>
        <v>-5.7222991615270878E-3</v>
      </c>
      <c r="F107">
        <f t="shared" si="3"/>
        <v>-7.938620883373243E-3</v>
      </c>
      <c r="G107">
        <f t="shared" si="3"/>
        <v>-9.2758884280896292E-3</v>
      </c>
      <c r="I107">
        <f t="shared" si="4"/>
        <v>1.8468705940736311E-5</v>
      </c>
      <c r="J107">
        <f t="shared" si="4"/>
        <v>1.0051013219495966E-4</v>
      </c>
      <c r="K107">
        <f t="shared" si="4"/>
        <v>9.3728361200437366E-5</v>
      </c>
    </row>
    <row r="108" spans="1:11" x14ac:dyDescent="0.25">
      <c r="A108" s="30">
        <v>43672</v>
      </c>
      <c r="B108">
        <v>74.809997999999993</v>
      </c>
      <c r="C108">
        <v>207.740005</v>
      </c>
      <c r="D108">
        <v>222.13999899999999</v>
      </c>
      <c r="E108">
        <f t="shared" si="3"/>
        <v>-1.6028052263001174E-3</v>
      </c>
      <c r="F108">
        <f t="shared" si="3"/>
        <v>3.4718955908036313E-3</v>
      </c>
      <c r="G108">
        <f t="shared" si="3"/>
        <v>9.7711942918090825E-3</v>
      </c>
      <c r="I108">
        <f t="shared" si="4"/>
        <v>3.1694430971672446E-8</v>
      </c>
      <c r="J108">
        <f t="shared" si="4"/>
        <v>1.9183422034767612E-6</v>
      </c>
      <c r="K108">
        <f t="shared" si="4"/>
        <v>8.7717120244832267E-5</v>
      </c>
    </row>
    <row r="109" spans="1:11" x14ac:dyDescent="0.25">
      <c r="A109" s="30">
        <v>43675</v>
      </c>
      <c r="B109">
        <v>75.339995999999999</v>
      </c>
      <c r="C109">
        <v>209.679993</v>
      </c>
      <c r="D109">
        <v>220.320007</v>
      </c>
      <c r="E109">
        <f t="shared" si="3"/>
        <v>7.0596100213275916E-3</v>
      </c>
      <c r="F109">
        <f t="shared" si="3"/>
        <v>9.2952037627335067E-3</v>
      </c>
      <c r="G109">
        <f t="shared" si="3"/>
        <v>-8.2267424849960264E-3</v>
      </c>
      <c r="I109">
        <f t="shared" si="4"/>
        <v>7.1984804941034367E-5</v>
      </c>
      <c r="J109">
        <f t="shared" si="4"/>
        <v>5.1960316685882335E-5</v>
      </c>
      <c r="K109">
        <f t="shared" si="4"/>
        <v>7.4514789398150009E-5</v>
      </c>
    </row>
    <row r="110" spans="1:11" x14ac:dyDescent="0.25">
      <c r="A110" s="30">
        <v>43676</v>
      </c>
      <c r="B110">
        <v>75.349997999999999</v>
      </c>
      <c r="C110">
        <v>208.779999</v>
      </c>
      <c r="D110">
        <v>221.39999399999999</v>
      </c>
      <c r="E110">
        <f t="shared" si="3"/>
        <v>1.3274935845699844E-4</v>
      </c>
      <c r="F110">
        <f t="shared" si="3"/>
        <v>-4.3014644405242417E-3</v>
      </c>
      <c r="G110">
        <f t="shared" si="3"/>
        <v>4.8899264219527542E-3</v>
      </c>
      <c r="I110">
        <f t="shared" si="4"/>
        <v>2.4258850186664968E-6</v>
      </c>
      <c r="J110">
        <f t="shared" si="4"/>
        <v>4.081060329485635E-5</v>
      </c>
      <c r="K110">
        <f t="shared" si="4"/>
        <v>2.0110506803885837E-5</v>
      </c>
    </row>
    <row r="111" spans="1:11" x14ac:dyDescent="0.25">
      <c r="A111" s="30">
        <v>43677</v>
      </c>
      <c r="B111">
        <v>74.360000999999997</v>
      </c>
      <c r="C111">
        <v>213.03999300000001</v>
      </c>
      <c r="D111">
        <v>220.13000500000001</v>
      </c>
      <c r="E111">
        <f t="shared" si="3"/>
        <v>-1.3225722228370379E-2</v>
      </c>
      <c r="F111">
        <f t="shared" si="3"/>
        <v>2.0198847457575522E-2</v>
      </c>
      <c r="G111">
        <f t="shared" si="3"/>
        <v>-5.7526895351744508E-3</v>
      </c>
      <c r="I111">
        <f t="shared" si="4"/>
        <v>1.3926233357881902E-4</v>
      </c>
      <c r="J111">
        <f t="shared" si="4"/>
        <v>3.2804433309847447E-4</v>
      </c>
      <c r="K111">
        <f t="shared" si="4"/>
        <v>3.7922712711265446E-5</v>
      </c>
    </row>
    <row r="112" spans="1:11" x14ac:dyDescent="0.25">
      <c r="A112" s="30">
        <v>43678</v>
      </c>
      <c r="B112">
        <v>72.459998999999996</v>
      </c>
      <c r="C112">
        <v>208.429993</v>
      </c>
      <c r="D112">
        <v>211.60000600000001</v>
      </c>
      <c r="E112">
        <f t="shared" si="3"/>
        <v>-2.5883504635120097E-2</v>
      </c>
      <c r="F112">
        <f t="shared" si="3"/>
        <v>-2.1876688778835061E-2</v>
      </c>
      <c r="G112">
        <f t="shared" si="3"/>
        <v>-3.9520575299559116E-2</v>
      </c>
      <c r="I112">
        <f t="shared" si="4"/>
        <v>5.9822940995729558E-4</v>
      </c>
      <c r="J112">
        <f t="shared" si="4"/>
        <v>5.7425134799239902E-4</v>
      </c>
      <c r="K112">
        <f t="shared" si="4"/>
        <v>1.5940876918695678E-3</v>
      </c>
    </row>
    <row r="113" spans="1:11" x14ac:dyDescent="0.25">
      <c r="A113" s="30">
        <v>43679</v>
      </c>
      <c r="B113">
        <v>71.75</v>
      </c>
      <c r="C113">
        <v>204.020004</v>
      </c>
      <c r="D113">
        <v>209.36999499999999</v>
      </c>
      <c r="E113">
        <f t="shared" si="3"/>
        <v>-9.8468170264829069E-3</v>
      </c>
      <c r="F113">
        <f t="shared" si="3"/>
        <v>-2.1385172008868275E-2</v>
      </c>
      <c r="G113">
        <f t="shared" si="3"/>
        <v>-1.0594730523529184E-2</v>
      </c>
      <c r="I113">
        <f t="shared" si="4"/>
        <v>7.0930776260676818E-5</v>
      </c>
      <c r="J113">
        <f t="shared" si="4"/>
        <v>5.5093597114838383E-4</v>
      </c>
      <c r="K113">
        <f t="shared" si="4"/>
        <v>1.2100402545415291E-4</v>
      </c>
    </row>
    <row r="114" spans="1:11" x14ac:dyDescent="0.25">
      <c r="A114" s="30">
        <v>43682</v>
      </c>
      <c r="B114">
        <v>70.279999000000004</v>
      </c>
      <c r="C114">
        <v>193.33999600000001</v>
      </c>
      <c r="D114">
        <v>201.679993</v>
      </c>
      <c r="E114">
        <f t="shared" si="3"/>
        <v>-2.0700605549633131E-2</v>
      </c>
      <c r="F114">
        <f t="shared" si="3"/>
        <v>-5.376777151277623E-2</v>
      </c>
      <c r="G114">
        <f t="shared" si="3"/>
        <v>-3.7420749644787615E-2</v>
      </c>
      <c r="I114">
        <f t="shared" si="4"/>
        <v>3.7155760759339851E-4</v>
      </c>
      <c r="J114">
        <f t="shared" si="4"/>
        <v>3.1197391107111441E-3</v>
      </c>
      <c r="K114">
        <f t="shared" si="4"/>
        <v>1.4308215649261396E-3</v>
      </c>
    </row>
    <row r="115" spans="1:11" x14ac:dyDescent="0.25">
      <c r="A115" s="30">
        <v>43683</v>
      </c>
      <c r="B115">
        <v>70.959998999999996</v>
      </c>
      <c r="C115">
        <v>197</v>
      </c>
      <c r="D115">
        <v>206.009995</v>
      </c>
      <c r="E115">
        <f t="shared" si="3"/>
        <v>9.6290748187802151E-3</v>
      </c>
      <c r="F115">
        <f t="shared" si="3"/>
        <v>1.8753452390470975E-2</v>
      </c>
      <c r="G115">
        <f t="shared" si="3"/>
        <v>2.124243885881328E-2</v>
      </c>
      <c r="I115">
        <f t="shared" si="4"/>
        <v>1.2218761633715758E-4</v>
      </c>
      <c r="J115">
        <f t="shared" si="4"/>
        <v>2.7777552591830317E-4</v>
      </c>
      <c r="K115">
        <f t="shared" si="4"/>
        <v>4.3418000259532683E-4</v>
      </c>
    </row>
    <row r="116" spans="1:11" x14ac:dyDescent="0.25">
      <c r="A116" s="30">
        <v>43684</v>
      </c>
      <c r="B116">
        <v>70.5</v>
      </c>
      <c r="C116">
        <v>199.03999300000001</v>
      </c>
      <c r="D116">
        <v>205.740005</v>
      </c>
      <c r="E116">
        <f t="shared" si="3"/>
        <v>-6.5036140906544575E-3</v>
      </c>
      <c r="F116">
        <f t="shared" si="3"/>
        <v>1.0302045644015274E-2</v>
      </c>
      <c r="G116">
        <f t="shared" si="3"/>
        <v>-1.3114270246265224E-3</v>
      </c>
      <c r="I116">
        <f t="shared" si="4"/>
        <v>2.5794597080108562E-5</v>
      </c>
      <c r="J116">
        <f t="shared" si="4"/>
        <v>6.7489385582285654E-5</v>
      </c>
      <c r="K116">
        <f t="shared" si="4"/>
        <v>2.9476751308669992E-6</v>
      </c>
    </row>
    <row r="117" spans="1:11" x14ac:dyDescent="0.25">
      <c r="A117" s="30">
        <v>43685</v>
      </c>
      <c r="B117">
        <v>72.379997000000003</v>
      </c>
      <c r="C117">
        <v>203.429993</v>
      </c>
      <c r="D117">
        <v>207</v>
      </c>
      <c r="E117">
        <f t="shared" si="3"/>
        <v>2.6317266869458785E-2</v>
      </c>
      <c r="F117">
        <f t="shared" si="3"/>
        <v>2.181615657198532E-2</v>
      </c>
      <c r="G117">
        <f t="shared" si="3"/>
        <v>6.1055332599676635E-3</v>
      </c>
      <c r="I117">
        <f t="shared" si="4"/>
        <v>7.6962093858874421E-4</v>
      </c>
      <c r="J117">
        <f t="shared" si="4"/>
        <v>3.8924540839797568E-4</v>
      </c>
      <c r="K117">
        <f t="shared" si="4"/>
        <v>3.2490921238590724E-5</v>
      </c>
    </row>
    <row r="118" spans="1:11" x14ac:dyDescent="0.25">
      <c r="A118" s="30">
        <v>43686</v>
      </c>
      <c r="B118">
        <v>70.839995999999999</v>
      </c>
      <c r="C118">
        <v>200.990005</v>
      </c>
      <c r="D118">
        <v>206.89999399999999</v>
      </c>
      <c r="E118">
        <f t="shared" si="3"/>
        <v>-2.1506220238324433E-2</v>
      </c>
      <c r="F118">
        <f t="shared" si="3"/>
        <v>-1.2066750499469401E-2</v>
      </c>
      <c r="G118">
        <f t="shared" si="3"/>
        <v>-4.83237513388839E-4</v>
      </c>
      <c r="I118">
        <f t="shared" si="4"/>
        <v>4.0326440557946169E-4</v>
      </c>
      <c r="J118">
        <f t="shared" si="4"/>
        <v>2.0032449993843908E-4</v>
      </c>
      <c r="K118">
        <f t="shared" si="4"/>
        <v>7.897698512729705E-7</v>
      </c>
    </row>
    <row r="119" spans="1:11" x14ac:dyDescent="0.25">
      <c r="A119" s="30">
        <v>43689</v>
      </c>
      <c r="B119">
        <v>69.629997000000003</v>
      </c>
      <c r="C119">
        <v>200.479996</v>
      </c>
      <c r="D119">
        <v>201.520004</v>
      </c>
      <c r="E119">
        <f t="shared" si="3"/>
        <v>-1.722829057978003E-2</v>
      </c>
      <c r="F119">
        <f t="shared" si="3"/>
        <v>-2.5407092588766874E-3</v>
      </c>
      <c r="G119">
        <f t="shared" si="3"/>
        <v>-2.6346903858479136E-2</v>
      </c>
      <c r="I119">
        <f t="shared" si="4"/>
        <v>2.4975107534178607E-4</v>
      </c>
      <c r="J119">
        <f t="shared" si="4"/>
        <v>2.141433504867395E-5</v>
      </c>
      <c r="K119">
        <f t="shared" si="4"/>
        <v>7.1568856806319611E-4</v>
      </c>
    </row>
    <row r="120" spans="1:11" x14ac:dyDescent="0.25">
      <c r="A120" s="30">
        <v>43690</v>
      </c>
      <c r="B120">
        <v>70.489998</v>
      </c>
      <c r="C120">
        <v>208.970001</v>
      </c>
      <c r="D120">
        <v>204.11000100000001</v>
      </c>
      <c r="E120">
        <f t="shared" si="3"/>
        <v>1.2275361543387613E-2</v>
      </c>
      <c r="F120">
        <f t="shared" si="3"/>
        <v>4.1476234581739553E-2</v>
      </c>
      <c r="G120">
        <f t="shared" si="3"/>
        <v>1.2770417211769303E-2</v>
      </c>
      <c r="I120">
        <f t="shared" si="4"/>
        <v>1.8769376674119536E-4</v>
      </c>
      <c r="J120">
        <f t="shared" si="4"/>
        <v>1.5515233593554577E-3</v>
      </c>
      <c r="K120">
        <f t="shared" si="4"/>
        <v>1.528923535563889E-4</v>
      </c>
    </row>
    <row r="121" spans="1:11" x14ac:dyDescent="0.25">
      <c r="A121" s="30">
        <v>43691</v>
      </c>
      <c r="B121">
        <v>67.650002000000001</v>
      </c>
      <c r="C121">
        <v>202.75</v>
      </c>
      <c r="D121">
        <v>195.55999800000001</v>
      </c>
      <c r="E121">
        <f t="shared" si="3"/>
        <v>-4.1123443232236323E-2</v>
      </c>
      <c r="F121">
        <f t="shared" si="3"/>
        <v>-3.0217012781860269E-2</v>
      </c>
      <c r="G121">
        <f t="shared" si="3"/>
        <v>-4.2791841621865799E-2</v>
      </c>
      <c r="I121">
        <f t="shared" si="4"/>
        <v>1.5759841857142548E-3</v>
      </c>
      <c r="J121">
        <f t="shared" si="4"/>
        <v>1.0435397625248703E-3</v>
      </c>
      <c r="K121">
        <f t="shared" si="4"/>
        <v>1.8660062151431569E-3</v>
      </c>
    </row>
    <row r="122" spans="1:11" x14ac:dyDescent="0.25">
      <c r="A122" s="30">
        <v>43692</v>
      </c>
      <c r="B122">
        <v>67.25</v>
      </c>
      <c r="C122">
        <v>201.740005</v>
      </c>
      <c r="D122">
        <v>196.179993</v>
      </c>
      <c r="E122">
        <f t="shared" si="3"/>
        <v>-5.9303656987801786E-3</v>
      </c>
      <c r="F122">
        <f t="shared" si="3"/>
        <v>-4.9939285844573869E-3</v>
      </c>
      <c r="G122">
        <f t="shared" si="3"/>
        <v>3.1653419712475263E-3</v>
      </c>
      <c r="I122">
        <f t="shared" si="4"/>
        <v>2.0300339180494857E-5</v>
      </c>
      <c r="J122">
        <f t="shared" si="4"/>
        <v>5.0137471808140718E-5</v>
      </c>
      <c r="K122">
        <f t="shared" si="4"/>
        <v>7.6169901687313003E-6</v>
      </c>
    </row>
    <row r="123" spans="1:11" x14ac:dyDescent="0.25">
      <c r="A123" s="30">
        <v>43693</v>
      </c>
      <c r="B123">
        <v>68.300003000000004</v>
      </c>
      <c r="C123">
        <v>206.5</v>
      </c>
      <c r="D123">
        <v>199.41999799999999</v>
      </c>
      <c r="E123">
        <f t="shared" si="3"/>
        <v>1.5492792018660387E-2</v>
      </c>
      <c r="F123">
        <f t="shared" si="3"/>
        <v>2.3320647990022401E-2</v>
      </c>
      <c r="G123">
        <f t="shared" si="3"/>
        <v>1.6380573916910376E-2</v>
      </c>
      <c r="I123">
        <f t="shared" si="4"/>
        <v>2.8620410523762132E-4</v>
      </c>
      <c r="J123">
        <f t="shared" si="4"/>
        <v>4.5087403779903428E-4</v>
      </c>
      <c r="K123">
        <f t="shared" si="4"/>
        <v>2.5520450587813813E-4</v>
      </c>
    </row>
    <row r="124" spans="1:11" x14ac:dyDescent="0.25">
      <c r="A124" s="30">
        <v>43696</v>
      </c>
      <c r="B124">
        <v>69.449996999999996</v>
      </c>
      <c r="C124">
        <v>210.35000600000001</v>
      </c>
      <c r="D124">
        <v>202.199997</v>
      </c>
      <c r="E124">
        <f t="shared" si="3"/>
        <v>1.6697215503198821E-2</v>
      </c>
      <c r="F124">
        <f t="shared" si="3"/>
        <v>1.8472426159330837E-2</v>
      </c>
      <c r="G124">
        <f t="shared" si="3"/>
        <v>1.3844148378013149E-2</v>
      </c>
      <c r="I124">
        <f t="shared" si="4"/>
        <v>3.2840657344074563E-4</v>
      </c>
      <c r="J124">
        <f t="shared" si="4"/>
        <v>2.6848699859285919E-4</v>
      </c>
      <c r="K124">
        <f t="shared" si="4"/>
        <v>1.8059854824189361E-4</v>
      </c>
    </row>
    <row r="125" spans="1:11" x14ac:dyDescent="0.25">
      <c r="A125" s="30">
        <v>43697</v>
      </c>
      <c r="B125">
        <v>69.029999000000004</v>
      </c>
      <c r="C125">
        <v>210.36000100000001</v>
      </c>
      <c r="D125">
        <v>199.979996</v>
      </c>
      <c r="E125">
        <f t="shared" si="3"/>
        <v>-6.0658477748785355E-3</v>
      </c>
      <c r="F125">
        <f t="shared" si="3"/>
        <v>4.7514914480768311E-5</v>
      </c>
      <c r="G125">
        <f t="shared" si="3"/>
        <v>-1.1039950203872786E-2</v>
      </c>
      <c r="I125">
        <f t="shared" si="4"/>
        <v>2.1539547885762348E-5</v>
      </c>
      <c r="J125">
        <f t="shared" si="4"/>
        <v>4.1589009679588929E-6</v>
      </c>
      <c r="K125">
        <f t="shared" si="4"/>
        <v>1.3099724191243249E-4</v>
      </c>
    </row>
    <row r="126" spans="1:11" x14ac:dyDescent="0.25">
      <c r="A126" s="30">
        <v>43698</v>
      </c>
      <c r="B126">
        <v>69.720000999999996</v>
      </c>
      <c r="C126">
        <v>212.63999899999999</v>
      </c>
      <c r="D126">
        <v>200.679993</v>
      </c>
      <c r="E126">
        <f t="shared" si="3"/>
        <v>9.9460567659777014E-3</v>
      </c>
      <c r="F126">
        <f t="shared" si="3"/>
        <v>1.0780236787252057E-2</v>
      </c>
      <c r="G126">
        <f t="shared" si="3"/>
        <v>3.4942231889454087E-3</v>
      </c>
      <c r="I126">
        <f t="shared" si="4"/>
        <v>1.2929583615964145E-4</v>
      </c>
      <c r="J126">
        <f t="shared" si="4"/>
        <v>7.5574916808935429E-5</v>
      </c>
      <c r="K126">
        <f t="shared" si="4"/>
        <v>9.5405046769141306E-6</v>
      </c>
    </row>
    <row r="127" spans="1:11" x14ac:dyDescent="0.25">
      <c r="A127" s="30">
        <v>43699</v>
      </c>
      <c r="B127">
        <v>69.569999999999993</v>
      </c>
      <c r="C127">
        <v>212.46000699999999</v>
      </c>
      <c r="D127">
        <v>202.41999799999999</v>
      </c>
      <c r="E127">
        <f t="shared" si="3"/>
        <v>-2.1537950593567595E-3</v>
      </c>
      <c r="F127">
        <f t="shared" si="3"/>
        <v>-8.4682196290600362E-4</v>
      </c>
      <c r="G127">
        <f t="shared" si="3"/>
        <v>8.6331721456600497E-3</v>
      </c>
      <c r="I127">
        <f t="shared" si="4"/>
        <v>5.3146889355018203E-7</v>
      </c>
      <c r="J127">
        <f t="shared" si="4"/>
        <v>8.606450429228777E-6</v>
      </c>
      <c r="K127">
        <f t="shared" si="4"/>
        <v>6.7695371388084817E-5</v>
      </c>
    </row>
    <row r="128" spans="1:11" x14ac:dyDescent="0.25">
      <c r="A128" s="30">
        <v>43700</v>
      </c>
      <c r="B128">
        <v>67.489998</v>
      </c>
      <c r="C128">
        <v>202.63999899999999</v>
      </c>
      <c r="D128">
        <v>196.199997</v>
      </c>
      <c r="E128">
        <f t="shared" si="3"/>
        <v>-3.0354030814255029E-2</v>
      </c>
      <c r="F128">
        <f t="shared" si="3"/>
        <v>-4.7322767540685262E-2</v>
      </c>
      <c r="G128">
        <f t="shared" si="3"/>
        <v>-3.121020503956573E-2</v>
      </c>
      <c r="I128">
        <f t="shared" si="4"/>
        <v>8.3690178826065719E-4</v>
      </c>
      <c r="J128">
        <f t="shared" si="4"/>
        <v>2.4413106296167645E-3</v>
      </c>
      <c r="K128">
        <f t="shared" si="4"/>
        <v>9.9954979850624677E-4</v>
      </c>
    </row>
    <row r="129" spans="1:11" x14ac:dyDescent="0.25">
      <c r="A129" s="30">
        <v>43703</v>
      </c>
      <c r="B129">
        <v>67.849997999999999</v>
      </c>
      <c r="C129">
        <v>206.490005</v>
      </c>
      <c r="D129">
        <v>199.64999399999999</v>
      </c>
      <c r="E129">
        <f t="shared" si="3"/>
        <v>5.3199476827957334E-3</v>
      </c>
      <c r="F129">
        <f t="shared" si="3"/>
        <v>1.8821008534070097E-2</v>
      </c>
      <c r="G129">
        <f t="shared" si="3"/>
        <v>1.7431271615895007E-2</v>
      </c>
      <c r="I129">
        <f t="shared" si="4"/>
        <v>4.5491296589115364E-5</v>
      </c>
      <c r="J129">
        <f t="shared" si="4"/>
        <v>2.8003195207651022E-4</v>
      </c>
      <c r="K129">
        <f t="shared" si="4"/>
        <v>2.8987851826506555E-4</v>
      </c>
    </row>
    <row r="130" spans="1:11" x14ac:dyDescent="0.25">
      <c r="A130" s="30">
        <v>43704</v>
      </c>
      <c r="B130">
        <v>67.190002000000007</v>
      </c>
      <c r="C130">
        <v>204.16000399999999</v>
      </c>
      <c r="D130">
        <v>198.070007</v>
      </c>
      <c r="E130">
        <f t="shared" si="3"/>
        <v>-9.7749001056981651E-3</v>
      </c>
      <c r="F130">
        <f t="shared" si="3"/>
        <v>-1.134798954372853E-2</v>
      </c>
      <c r="G130">
        <f t="shared" si="3"/>
        <v>-7.9452645464246196E-3</v>
      </c>
      <c r="I130">
        <f t="shared" si="4"/>
        <v>6.9724573779154057E-5</v>
      </c>
      <c r="J130">
        <f t="shared" si="4"/>
        <v>1.8049500169091322E-4</v>
      </c>
      <c r="K130">
        <f t="shared" si="4"/>
        <v>6.9734474356676409E-5</v>
      </c>
    </row>
    <row r="131" spans="1:11" x14ac:dyDescent="0.25">
      <c r="A131" s="30">
        <v>43705</v>
      </c>
      <c r="B131">
        <v>67.680000000000007</v>
      </c>
      <c r="C131">
        <v>205.529999</v>
      </c>
      <c r="D131">
        <v>200.41999799999999</v>
      </c>
      <c r="E131">
        <f t="shared" si="3"/>
        <v>7.2662585995753081E-3</v>
      </c>
      <c r="F131">
        <f t="shared" si="3"/>
        <v>6.6879840685463562E-3</v>
      </c>
      <c r="G131">
        <f t="shared" si="3"/>
        <v>1.1794615740925546E-2</v>
      </c>
      <c r="I131">
        <f t="shared" si="4"/>
        <v>7.5534081163487727E-5</v>
      </c>
      <c r="J131">
        <f t="shared" si="4"/>
        <v>2.1170404535835601E-5</v>
      </c>
      <c r="K131">
        <f t="shared" si="4"/>
        <v>1.2971304046422726E-4</v>
      </c>
    </row>
    <row r="132" spans="1:11" x14ac:dyDescent="0.25">
      <c r="A132" s="30">
        <v>43706</v>
      </c>
      <c r="B132">
        <v>68.430000000000007</v>
      </c>
      <c r="C132">
        <v>209.009995</v>
      </c>
      <c r="D132">
        <v>203.44000199999999</v>
      </c>
      <c r="E132">
        <f t="shared" ref="E132:G195" si="5">LN(B132/B131)</f>
        <v>1.1020609666438579E-2</v>
      </c>
      <c r="F132">
        <f t="shared" si="5"/>
        <v>1.6790069970388975E-2</v>
      </c>
      <c r="G132">
        <f t="shared" si="5"/>
        <v>1.4955976293633818E-2</v>
      </c>
      <c r="I132">
        <f t="shared" ref="I132:K195" si="6">(E132-E$255)^2</f>
        <v>1.5488762259996083E-4</v>
      </c>
      <c r="J132">
        <f t="shared" si="6"/>
        <v>2.1618458105260614E-4</v>
      </c>
      <c r="K132">
        <f t="shared" si="6"/>
        <v>2.1171774412014624E-4</v>
      </c>
    </row>
    <row r="133" spans="1:11" x14ac:dyDescent="0.25">
      <c r="A133" s="30">
        <v>43707</v>
      </c>
      <c r="B133">
        <v>68.480002999999996</v>
      </c>
      <c r="C133">
        <v>208.740005</v>
      </c>
      <c r="D133">
        <v>203.91000399999999</v>
      </c>
      <c r="E133">
        <f t="shared" si="5"/>
        <v>7.304506774904252E-4</v>
      </c>
      <c r="F133">
        <f t="shared" si="5"/>
        <v>-1.2925914426879278E-3</v>
      </c>
      <c r="G133">
        <f t="shared" si="5"/>
        <v>2.307608698381296E-3</v>
      </c>
      <c r="I133">
        <f t="shared" si="6"/>
        <v>4.6450017220011457E-6</v>
      </c>
      <c r="J133">
        <f t="shared" si="6"/>
        <v>1.1420646631847703E-5</v>
      </c>
      <c r="K133">
        <f t="shared" si="6"/>
        <v>3.6181983927317903E-6</v>
      </c>
    </row>
    <row r="134" spans="1:11" x14ac:dyDescent="0.25">
      <c r="A134" s="30">
        <v>43711</v>
      </c>
      <c r="B134">
        <v>68.559997999999993</v>
      </c>
      <c r="C134">
        <v>205.699997</v>
      </c>
      <c r="D134">
        <v>198.970001</v>
      </c>
      <c r="E134">
        <f t="shared" si="5"/>
        <v>1.1674694760984675E-3</v>
      </c>
      <c r="F134">
        <f t="shared" si="5"/>
        <v>-1.4670700270583436E-2</v>
      </c>
      <c r="G134">
        <f t="shared" si="5"/>
        <v>-2.4524675026113853E-2</v>
      </c>
      <c r="I134">
        <f t="shared" si="6"/>
        <v>6.7197362362572007E-6</v>
      </c>
      <c r="J134">
        <f t="shared" si="6"/>
        <v>2.8081560099147031E-4</v>
      </c>
      <c r="K134">
        <f t="shared" si="6"/>
        <v>6.2151125598215739E-4</v>
      </c>
    </row>
    <row r="135" spans="1:11" x14ac:dyDescent="0.25">
      <c r="A135" s="30">
        <v>43712</v>
      </c>
      <c r="B135">
        <v>69.290001000000004</v>
      </c>
      <c r="C135">
        <v>209.19000199999999</v>
      </c>
      <c r="D135">
        <v>201.729996</v>
      </c>
      <c r="E135">
        <f t="shared" si="5"/>
        <v>1.0591364953391635E-2</v>
      </c>
      <c r="F135">
        <f t="shared" si="5"/>
        <v>1.6824157387150117E-2</v>
      </c>
      <c r="G135">
        <f t="shared" si="5"/>
        <v>1.377608520073567E-2</v>
      </c>
      <c r="I135">
        <f t="shared" si="6"/>
        <v>1.4438764168695625E-4</v>
      </c>
      <c r="J135">
        <f t="shared" si="6"/>
        <v>2.1718813235471562E-4</v>
      </c>
      <c r="K135">
        <f t="shared" si="6"/>
        <v>1.7877382015136047E-4</v>
      </c>
    </row>
    <row r="136" spans="1:11" x14ac:dyDescent="0.25">
      <c r="A136" s="30">
        <v>43713</v>
      </c>
      <c r="B136">
        <v>70.269997000000004</v>
      </c>
      <c r="C136">
        <v>213.279999</v>
      </c>
      <c r="D136">
        <v>207.050003</v>
      </c>
      <c r="E136">
        <f t="shared" si="5"/>
        <v>1.4044312440246697E-2</v>
      </c>
      <c r="F136">
        <f t="shared" si="5"/>
        <v>1.9362912280010896E-2</v>
      </c>
      <c r="G136">
        <f t="shared" si="5"/>
        <v>2.6030174663054382E-2</v>
      </c>
      <c r="I136">
        <f t="shared" si="6"/>
        <v>2.3929269495171203E-4</v>
      </c>
      <c r="J136">
        <f t="shared" si="6"/>
        <v>2.9846221458134335E-4</v>
      </c>
      <c r="K136">
        <f t="shared" si="6"/>
        <v>6.566263884891407E-4</v>
      </c>
    </row>
    <row r="137" spans="1:11" x14ac:dyDescent="0.25">
      <c r="A137" s="30">
        <v>43714</v>
      </c>
      <c r="B137">
        <v>70.930000000000007</v>
      </c>
      <c r="C137">
        <v>213.259995</v>
      </c>
      <c r="D137">
        <v>207.21000699999999</v>
      </c>
      <c r="E137">
        <f t="shared" si="5"/>
        <v>9.3485527023618332E-3</v>
      </c>
      <c r="F137">
        <f t="shared" si="5"/>
        <v>-9.3796597252559347E-5</v>
      </c>
      <c r="G137">
        <f t="shared" si="5"/>
        <v>7.7248107031401806E-4</v>
      </c>
      <c r="I137">
        <f t="shared" si="6"/>
        <v>1.1606460978270951E-4</v>
      </c>
      <c r="J137">
        <f t="shared" si="6"/>
        <v>4.7552338859642519E-6</v>
      </c>
      <c r="K137">
        <f t="shared" si="6"/>
        <v>1.3471000802846202E-7</v>
      </c>
    </row>
    <row r="138" spans="1:11" x14ac:dyDescent="0.25">
      <c r="A138" s="30">
        <v>43717</v>
      </c>
      <c r="B138">
        <v>71.489998</v>
      </c>
      <c r="C138">
        <v>214.16999799999999</v>
      </c>
      <c r="D138">
        <v>211.979996</v>
      </c>
      <c r="E138">
        <f t="shared" si="5"/>
        <v>7.8640765888237825E-3</v>
      </c>
      <c r="F138">
        <f t="shared" si="5"/>
        <v>4.2580276996288524E-3</v>
      </c>
      <c r="G138">
        <f t="shared" si="5"/>
        <v>2.275910617826005E-2</v>
      </c>
      <c r="I138">
        <f t="shared" si="6"/>
        <v>8.6282781083558982E-5</v>
      </c>
      <c r="J138">
        <f t="shared" si="6"/>
        <v>4.7139983616428315E-6</v>
      </c>
      <c r="K138">
        <f t="shared" si="6"/>
        <v>4.9968583499679397E-4</v>
      </c>
    </row>
    <row r="139" spans="1:11" x14ac:dyDescent="0.25">
      <c r="A139" s="30">
        <v>43718</v>
      </c>
      <c r="B139">
        <v>72.069999999999993</v>
      </c>
      <c r="C139">
        <v>216.699997</v>
      </c>
      <c r="D139">
        <v>215.63000500000001</v>
      </c>
      <c r="E139">
        <f t="shared" si="5"/>
        <v>8.0803171335302286E-3</v>
      </c>
      <c r="F139">
        <f t="shared" si="5"/>
        <v>1.1743811854186622E-2</v>
      </c>
      <c r="G139">
        <f t="shared" si="5"/>
        <v>1.7072087381038253E-2</v>
      </c>
      <c r="I139">
        <f t="shared" si="6"/>
        <v>9.0346794112704622E-5</v>
      </c>
      <c r="J139">
        <f t="shared" si="6"/>
        <v>9.3256848908858969E-5</v>
      </c>
      <c r="K139">
        <f t="shared" si="6"/>
        <v>2.7777671991991126E-4</v>
      </c>
    </row>
    <row r="140" spans="1:11" x14ac:dyDescent="0.25">
      <c r="A140" s="30">
        <v>43719</v>
      </c>
      <c r="B140">
        <v>71.930000000000007</v>
      </c>
      <c r="C140">
        <v>223.58999600000001</v>
      </c>
      <c r="D140">
        <v>216.800003</v>
      </c>
      <c r="E140">
        <f t="shared" si="5"/>
        <v>-1.9444450570846447E-3</v>
      </c>
      <c r="F140">
        <f t="shared" si="5"/>
        <v>3.1300104973534963E-2</v>
      </c>
      <c r="G140">
        <f t="shared" si="5"/>
        <v>5.4112842926870956E-3</v>
      </c>
      <c r="I140">
        <f t="shared" si="6"/>
        <v>2.7005600348551947E-7</v>
      </c>
      <c r="J140">
        <f t="shared" si="6"/>
        <v>8.5341407452586371E-4</v>
      </c>
      <c r="K140">
        <f t="shared" si="6"/>
        <v>2.5058352435880518E-5</v>
      </c>
    </row>
    <row r="141" spans="1:11" x14ac:dyDescent="0.25">
      <c r="A141" s="30">
        <v>43720</v>
      </c>
      <c r="B141">
        <v>71.980002999999996</v>
      </c>
      <c r="C141">
        <v>223.08999600000001</v>
      </c>
      <c r="D141">
        <v>218.740005</v>
      </c>
      <c r="E141">
        <f t="shared" si="5"/>
        <v>6.9492044986282995E-4</v>
      </c>
      <c r="F141">
        <f t="shared" si="5"/>
        <v>-2.2387401172495078E-3</v>
      </c>
      <c r="G141">
        <f t="shared" si="5"/>
        <v>8.9085493621378544E-3</v>
      </c>
      <c r="I141">
        <f t="shared" si="6"/>
        <v>4.4931127352958885E-6</v>
      </c>
      <c r="J141">
        <f t="shared" si="6"/>
        <v>1.871075823595344E-5</v>
      </c>
      <c r="K141">
        <f t="shared" si="6"/>
        <v>7.2302657094864929E-5</v>
      </c>
    </row>
    <row r="142" spans="1:11" x14ac:dyDescent="0.25">
      <c r="A142" s="30">
        <v>43721</v>
      </c>
      <c r="B142">
        <v>72.639999000000003</v>
      </c>
      <c r="C142">
        <v>218.75</v>
      </c>
      <c r="D142">
        <v>219.89999399999999</v>
      </c>
      <c r="E142">
        <f t="shared" si="5"/>
        <v>9.1273761973903762E-3</v>
      </c>
      <c r="F142">
        <f t="shared" si="5"/>
        <v>-1.9645734316851026E-2</v>
      </c>
      <c r="G142">
        <f t="shared" si="5"/>
        <v>5.2890375103183083E-3</v>
      </c>
      <c r="I142">
        <f t="shared" si="6"/>
        <v>1.1134791448221484E-4</v>
      </c>
      <c r="J142">
        <f t="shared" si="6"/>
        <v>4.7230536364287017E-4</v>
      </c>
      <c r="K142">
        <f t="shared" si="6"/>
        <v>2.3849403040018303E-5</v>
      </c>
    </row>
    <row r="143" spans="1:11" x14ac:dyDescent="0.25">
      <c r="A143" s="30">
        <v>43724</v>
      </c>
      <c r="B143">
        <v>73.730002999999996</v>
      </c>
      <c r="C143">
        <v>219.89999399999999</v>
      </c>
      <c r="D143">
        <v>217.220001</v>
      </c>
      <c r="E143">
        <f t="shared" si="5"/>
        <v>1.4894092164040787E-2</v>
      </c>
      <c r="F143">
        <f t="shared" si="5"/>
        <v>5.2433450378617198E-3</v>
      </c>
      <c r="G143">
        <f t="shared" si="5"/>
        <v>-1.2262200820067886E-2</v>
      </c>
      <c r="I143">
        <f t="shared" si="6"/>
        <v>2.6630545581290309E-4</v>
      </c>
      <c r="J143">
        <f t="shared" si="6"/>
        <v>9.9634402191821346E-6</v>
      </c>
      <c r="K143">
        <f t="shared" si="6"/>
        <v>1.604694393741527E-4</v>
      </c>
    </row>
    <row r="144" spans="1:11" x14ac:dyDescent="0.25">
      <c r="A144" s="30">
        <v>43725</v>
      </c>
      <c r="B144">
        <v>73.169998000000007</v>
      </c>
      <c r="C144">
        <v>220.699997</v>
      </c>
      <c r="D144">
        <v>215.91000399999999</v>
      </c>
      <c r="E144">
        <f t="shared" si="5"/>
        <v>-7.6243391282271242E-3</v>
      </c>
      <c r="F144">
        <f t="shared" si="5"/>
        <v>3.631429393992359E-3</v>
      </c>
      <c r="G144">
        <f t="shared" si="5"/>
        <v>-6.0489967414574406E-3</v>
      </c>
      <c r="I144">
        <f t="shared" si="6"/>
        <v>3.8434583870770205E-5</v>
      </c>
      <c r="J144">
        <f t="shared" si="6"/>
        <v>2.3857153727638316E-6</v>
      </c>
      <c r="K144">
        <f t="shared" si="6"/>
        <v>4.1659914366884388E-5</v>
      </c>
    </row>
    <row r="145" spans="1:11" x14ac:dyDescent="0.25">
      <c r="A145" s="30">
        <v>43726</v>
      </c>
      <c r="B145">
        <v>72.819999999999993</v>
      </c>
      <c r="C145">
        <v>222.770004</v>
      </c>
      <c r="D145">
        <v>217.08000200000001</v>
      </c>
      <c r="E145">
        <f t="shared" si="5"/>
        <v>-4.7948308150443913E-3</v>
      </c>
      <c r="F145">
        <f t="shared" si="5"/>
        <v>9.3355673629437648E-3</v>
      </c>
      <c r="G145">
        <f t="shared" si="5"/>
        <v>5.4042856943371693E-3</v>
      </c>
      <c r="I145">
        <f t="shared" si="6"/>
        <v>1.1357269940147878E-5</v>
      </c>
      <c r="J145">
        <f t="shared" si="6"/>
        <v>5.2543855860247387E-5</v>
      </c>
      <c r="K145">
        <f t="shared" si="6"/>
        <v>2.4988333803312836E-5</v>
      </c>
    </row>
    <row r="146" spans="1:11" x14ac:dyDescent="0.25">
      <c r="A146" s="30">
        <v>43727</v>
      </c>
      <c r="B146">
        <v>72.330001999999993</v>
      </c>
      <c r="C146">
        <v>220.96000699999999</v>
      </c>
      <c r="D146">
        <v>215.229996</v>
      </c>
      <c r="E146">
        <f t="shared" si="5"/>
        <v>-6.7516342350546193E-3</v>
      </c>
      <c r="F146">
        <f t="shared" si="5"/>
        <v>-8.1581456915980118E-3</v>
      </c>
      <c r="G146">
        <f t="shared" si="5"/>
        <v>-8.5587532170795216E-3</v>
      </c>
      <c r="I146">
        <f t="shared" si="6"/>
        <v>2.8375419420996437E-5</v>
      </c>
      <c r="J146">
        <f t="shared" si="6"/>
        <v>1.0496000392241899E-4</v>
      </c>
      <c r="K146">
        <f t="shared" si="6"/>
        <v>8.0356983244171074E-5</v>
      </c>
    </row>
    <row r="147" spans="1:11" x14ac:dyDescent="0.25">
      <c r="A147" s="30">
        <v>43728</v>
      </c>
      <c r="B147">
        <v>72.080001999999993</v>
      </c>
      <c r="C147">
        <v>217.729996</v>
      </c>
      <c r="D147">
        <v>213.740005</v>
      </c>
      <c r="E147">
        <f t="shared" si="5"/>
        <v>-3.462367465202862E-3</v>
      </c>
      <c r="F147">
        <f t="shared" si="5"/>
        <v>-1.4725976648073539E-2</v>
      </c>
      <c r="G147">
        <f t="shared" si="5"/>
        <v>-6.9468587016601729E-3</v>
      </c>
      <c r="I147">
        <f t="shared" si="6"/>
        <v>4.1517792715472499E-6</v>
      </c>
      <c r="J147">
        <f t="shared" si="6"/>
        <v>2.8267125018109369E-4</v>
      </c>
      <c r="K147">
        <f t="shared" si="6"/>
        <v>5.4056479272852774E-5</v>
      </c>
    </row>
    <row r="148" spans="1:11" x14ac:dyDescent="0.25">
      <c r="A148" s="30">
        <v>43731</v>
      </c>
      <c r="B148">
        <v>72.129997000000003</v>
      </c>
      <c r="C148">
        <v>218.720001</v>
      </c>
      <c r="D148">
        <v>213.46000699999999</v>
      </c>
      <c r="E148">
        <f t="shared" si="5"/>
        <v>6.933638769799096E-4</v>
      </c>
      <c r="F148">
        <f t="shared" si="5"/>
        <v>4.5366328548449913E-3</v>
      </c>
      <c r="G148">
        <f t="shared" si="5"/>
        <v>-1.3108522108101997E-3</v>
      </c>
      <c r="I148">
        <f t="shared" si="6"/>
        <v>4.4865162344107029E-6</v>
      </c>
      <c r="J148">
        <f t="shared" si="6"/>
        <v>6.0014199666728301E-6</v>
      </c>
      <c r="K148">
        <f t="shared" si="6"/>
        <v>2.945701689191812E-6</v>
      </c>
    </row>
    <row r="149" spans="1:11" x14ac:dyDescent="0.25">
      <c r="A149" s="30">
        <v>43732</v>
      </c>
      <c r="B149">
        <v>71.139999000000003</v>
      </c>
      <c r="C149">
        <v>217.679993</v>
      </c>
      <c r="D149">
        <v>207.75</v>
      </c>
      <c r="E149">
        <f t="shared" si="5"/>
        <v>-1.3820252460489964E-2</v>
      </c>
      <c r="F149">
        <f t="shared" si="5"/>
        <v>-4.7663152299998362E-3</v>
      </c>
      <c r="G149">
        <f t="shared" si="5"/>
        <v>-2.7114060543289891E-2</v>
      </c>
      <c r="I149">
        <f t="shared" si="6"/>
        <v>1.5364783846183073E-4</v>
      </c>
      <c r="J149">
        <f t="shared" si="6"/>
        <v>4.6965918622690443E-5</v>
      </c>
      <c r="K149">
        <f t="shared" si="6"/>
        <v>7.5732359539543528E-4</v>
      </c>
    </row>
    <row r="150" spans="1:11" x14ac:dyDescent="0.25">
      <c r="A150" s="30">
        <v>43733</v>
      </c>
      <c r="B150">
        <v>71.349997999999999</v>
      </c>
      <c r="C150">
        <v>221.029999</v>
      </c>
      <c r="D150">
        <v>210.029999</v>
      </c>
      <c r="E150">
        <f t="shared" si="5"/>
        <v>2.9475634284913672E-3</v>
      </c>
      <c r="F150">
        <f t="shared" si="5"/>
        <v>1.5272372069382936E-2</v>
      </c>
      <c r="G150">
        <f t="shared" si="5"/>
        <v>1.0914939160433743E-2</v>
      </c>
      <c r="I150">
        <f t="shared" si="6"/>
        <v>1.9117351450326425E-5</v>
      </c>
      <c r="J150">
        <f t="shared" si="6"/>
        <v>1.7385790575241033E-4</v>
      </c>
      <c r="K150">
        <f t="shared" si="6"/>
        <v>1.1044931091388714E-4</v>
      </c>
    </row>
    <row r="151" spans="1:11" x14ac:dyDescent="0.25">
      <c r="A151" s="30">
        <v>43734</v>
      </c>
      <c r="B151">
        <v>70.970000999999996</v>
      </c>
      <c r="C151">
        <v>219.88999899999999</v>
      </c>
      <c r="D151">
        <v>208.220001</v>
      </c>
      <c r="E151">
        <f t="shared" si="5"/>
        <v>-5.3400492646589887E-3</v>
      </c>
      <c r="F151">
        <f t="shared" si="5"/>
        <v>-5.1710176241273253E-3</v>
      </c>
      <c r="G151">
        <f t="shared" si="5"/>
        <v>-8.655155046771874E-3</v>
      </c>
      <c r="I151">
        <f t="shared" si="6"/>
        <v>1.5329365298959124E-5</v>
      </c>
      <c r="J151">
        <f t="shared" si="6"/>
        <v>5.2676690056992852E-5</v>
      </c>
      <c r="K151">
        <f t="shared" si="6"/>
        <v>8.2094608213055715E-5</v>
      </c>
    </row>
    <row r="152" spans="1:11" x14ac:dyDescent="0.25">
      <c r="A152" s="30">
        <v>43735</v>
      </c>
      <c r="B152">
        <v>71.480002999999996</v>
      </c>
      <c r="C152">
        <v>218.820007</v>
      </c>
      <c r="D152">
        <v>208.970001</v>
      </c>
      <c r="E152">
        <f t="shared" si="5"/>
        <v>7.1604656336560144E-3</v>
      </c>
      <c r="F152">
        <f t="shared" si="5"/>
        <v>-4.8779107245440776E-3</v>
      </c>
      <c r="G152">
        <f t="shared" si="5"/>
        <v>3.5954879281631367E-3</v>
      </c>
      <c r="I152">
        <f t="shared" si="6"/>
        <v>7.3706372675918922E-5</v>
      </c>
      <c r="J152">
        <f t="shared" si="6"/>
        <v>4.8507937635168646E-5</v>
      </c>
      <c r="K152">
        <f t="shared" si="6"/>
        <v>1.017632635106037E-5</v>
      </c>
    </row>
    <row r="153" spans="1:11" x14ac:dyDescent="0.25">
      <c r="A153" s="30">
        <v>43738</v>
      </c>
      <c r="B153">
        <v>70.610000999999997</v>
      </c>
      <c r="C153">
        <v>223.970001</v>
      </c>
      <c r="D153">
        <v>207.229996</v>
      </c>
      <c r="E153">
        <f t="shared" si="5"/>
        <v>-1.2245940570452783E-2</v>
      </c>
      <c r="F153">
        <f t="shared" si="5"/>
        <v>2.3262612740856406E-2</v>
      </c>
      <c r="G153">
        <f t="shared" si="5"/>
        <v>-8.3614375302110168E-3</v>
      </c>
      <c r="I153">
        <f t="shared" si="6"/>
        <v>1.170976042141128E-4</v>
      </c>
      <c r="J153">
        <f t="shared" si="6"/>
        <v>4.4841278875567674E-4</v>
      </c>
      <c r="K153">
        <f t="shared" si="6"/>
        <v>7.6858359927540397E-5</v>
      </c>
    </row>
    <row r="154" spans="1:11" x14ac:dyDescent="0.25">
      <c r="A154" s="30">
        <v>43739</v>
      </c>
      <c r="B154">
        <v>68.949996999999996</v>
      </c>
      <c r="C154">
        <v>224.58999600000001</v>
      </c>
      <c r="D154">
        <v>202.69000199999999</v>
      </c>
      <c r="E154">
        <f t="shared" si="5"/>
        <v>-2.3790230961035174E-2</v>
      </c>
      <c r="F154">
        <f t="shared" si="5"/>
        <v>2.764381126136362E-3</v>
      </c>
      <c r="G154">
        <f t="shared" si="5"/>
        <v>-2.2151540130013487E-2</v>
      </c>
      <c r="I154">
        <f t="shared" si="6"/>
        <v>5.0021357882447219E-4</v>
      </c>
      <c r="J154">
        <f t="shared" si="6"/>
        <v>4.5904398266219438E-7</v>
      </c>
      <c r="K154">
        <f t="shared" si="6"/>
        <v>5.0881791426099997E-4</v>
      </c>
    </row>
    <row r="155" spans="1:11" x14ac:dyDescent="0.25">
      <c r="A155" s="30">
        <v>43740</v>
      </c>
      <c r="B155">
        <v>67.150002000000001</v>
      </c>
      <c r="C155">
        <v>218.96000699999999</v>
      </c>
      <c r="D155">
        <v>198.25</v>
      </c>
      <c r="E155">
        <f t="shared" si="5"/>
        <v>-2.6452607976208409E-2</v>
      </c>
      <c r="F155">
        <f t="shared" si="5"/>
        <v>-2.5387403203666729E-2</v>
      </c>
      <c r="G155">
        <f t="shared" si="5"/>
        <v>-2.2148867602200639E-2</v>
      </c>
      <c r="I155">
        <f t="shared" si="6"/>
        <v>6.26392377021862E-4</v>
      </c>
      <c r="J155">
        <f t="shared" si="6"/>
        <v>7.5483476931521778E-4</v>
      </c>
      <c r="K155">
        <f t="shared" si="6"/>
        <v>5.0869735302331567E-4</v>
      </c>
    </row>
    <row r="156" spans="1:11" x14ac:dyDescent="0.25">
      <c r="A156" s="30">
        <v>43741</v>
      </c>
      <c r="B156">
        <v>67.980002999999996</v>
      </c>
      <c r="C156">
        <v>220.820007</v>
      </c>
      <c r="D156">
        <v>197.240005</v>
      </c>
      <c r="E156">
        <f t="shared" si="5"/>
        <v>1.2284635645283971E-2</v>
      </c>
      <c r="F156">
        <f t="shared" si="5"/>
        <v>8.4588250092851643E-3</v>
      </c>
      <c r="G156">
        <f t="shared" si="5"/>
        <v>-5.1075738092047213E-3</v>
      </c>
      <c r="I156">
        <f t="shared" si="6"/>
        <v>1.879479656919731E-4</v>
      </c>
      <c r="J156">
        <f t="shared" si="6"/>
        <v>4.0602023722308089E-5</v>
      </c>
      <c r="K156">
        <f t="shared" si="6"/>
        <v>3.0393458536200145E-5</v>
      </c>
    </row>
    <row r="157" spans="1:11" x14ac:dyDescent="0.25">
      <c r="A157" s="30">
        <v>43742</v>
      </c>
      <c r="B157">
        <v>68.970000999999996</v>
      </c>
      <c r="C157">
        <v>227.009995</v>
      </c>
      <c r="D157">
        <v>200.800003</v>
      </c>
      <c r="E157">
        <f t="shared" si="5"/>
        <v>1.4458053543661597E-2</v>
      </c>
      <c r="F157">
        <f t="shared" si="5"/>
        <v>2.7646125638060615E-2</v>
      </c>
      <c r="G157">
        <f t="shared" si="5"/>
        <v>1.7888116052060494E-2</v>
      </c>
      <c r="I157">
        <f t="shared" si="6"/>
        <v>2.5226427203315851E-4</v>
      </c>
      <c r="J157">
        <f t="shared" si="6"/>
        <v>6.5327640348755549E-4</v>
      </c>
      <c r="K157">
        <f t="shared" si="6"/>
        <v>3.0564352661799273E-4</v>
      </c>
    </row>
    <row r="158" spans="1:11" x14ac:dyDescent="0.25">
      <c r="A158" s="30">
        <v>43745</v>
      </c>
      <c r="B158">
        <v>68.019997000000004</v>
      </c>
      <c r="C158">
        <v>227.05999800000001</v>
      </c>
      <c r="D158">
        <v>200.39999399999999</v>
      </c>
      <c r="E158">
        <f t="shared" si="5"/>
        <v>-1.3869906467883837E-2</v>
      </c>
      <c r="F158">
        <f t="shared" si="5"/>
        <v>2.2024357906476983E-4</v>
      </c>
      <c r="G158">
        <f t="shared" si="5"/>
        <v>-1.9940634872235622E-3</v>
      </c>
      <c r="I158">
        <f t="shared" si="6"/>
        <v>1.5488127414904794E-4</v>
      </c>
      <c r="J158">
        <f t="shared" si="6"/>
        <v>3.4842317746005924E-6</v>
      </c>
      <c r="K158">
        <f t="shared" si="6"/>
        <v>5.7576767336511542E-6</v>
      </c>
    </row>
    <row r="159" spans="1:11" x14ac:dyDescent="0.25">
      <c r="A159" s="30">
        <v>43746</v>
      </c>
      <c r="B159">
        <v>66.699996999999996</v>
      </c>
      <c r="C159">
        <v>224.39999399999999</v>
      </c>
      <c r="D159">
        <v>197.36999499999999</v>
      </c>
      <c r="E159">
        <f t="shared" si="5"/>
        <v>-1.9596827530307691E-2</v>
      </c>
      <c r="F159">
        <f t="shared" si="5"/>
        <v>-1.1784144017570138E-2</v>
      </c>
      <c r="G159">
        <f t="shared" si="5"/>
        <v>-1.5235224837704267E-2</v>
      </c>
      <c r="I159">
        <f t="shared" si="6"/>
        <v>3.3022345942860842E-4</v>
      </c>
      <c r="J159">
        <f t="shared" si="6"/>
        <v>1.9240456602158176E-4</v>
      </c>
      <c r="K159">
        <f t="shared" si="6"/>
        <v>2.4463078602241851E-4</v>
      </c>
    </row>
    <row r="160" spans="1:11" x14ac:dyDescent="0.25">
      <c r="A160" s="30">
        <v>43747</v>
      </c>
      <c r="B160">
        <v>67.440002000000007</v>
      </c>
      <c r="C160">
        <v>227.029999</v>
      </c>
      <c r="D160">
        <v>196.85000600000001</v>
      </c>
      <c r="E160">
        <f t="shared" si="5"/>
        <v>1.1033435405524561E-2</v>
      </c>
      <c r="F160">
        <f t="shared" si="5"/>
        <v>1.1652016024256766E-2</v>
      </c>
      <c r="G160">
        <f t="shared" si="5"/>
        <v>-2.638066563078053E-3</v>
      </c>
      <c r="I160">
        <f t="shared" si="6"/>
        <v>1.5520702963646725E-4</v>
      </c>
      <c r="J160">
        <f t="shared" si="6"/>
        <v>9.1492338329369685E-5</v>
      </c>
      <c r="K160">
        <f t="shared" si="6"/>
        <v>9.2630079838063711E-6</v>
      </c>
    </row>
    <row r="161" spans="1:11" x14ac:dyDescent="0.25">
      <c r="A161" s="30">
        <v>43748</v>
      </c>
      <c r="B161">
        <v>68.25</v>
      </c>
      <c r="C161">
        <v>230.08999600000001</v>
      </c>
      <c r="D161">
        <v>199.86999499999999</v>
      </c>
      <c r="E161">
        <f t="shared" si="5"/>
        <v>1.1939090715478906E-2</v>
      </c>
      <c r="F161">
        <f t="shared" si="5"/>
        <v>1.3388356412109908E-2</v>
      </c>
      <c r="G161">
        <f t="shared" si="5"/>
        <v>1.5225082320382374E-2</v>
      </c>
      <c r="I161">
        <f t="shared" si="6"/>
        <v>1.785929316708105E-4</v>
      </c>
      <c r="J161">
        <f t="shared" si="6"/>
        <v>1.2772397305129549E-4</v>
      </c>
      <c r="K161">
        <f t="shared" si="6"/>
        <v>2.1962142949104535E-4</v>
      </c>
    </row>
    <row r="162" spans="1:11" x14ac:dyDescent="0.25">
      <c r="A162" s="30">
        <v>43749</v>
      </c>
      <c r="B162">
        <v>68.980002999999996</v>
      </c>
      <c r="C162">
        <v>236.21000699999999</v>
      </c>
      <c r="D162">
        <v>204.679993</v>
      </c>
      <c r="E162">
        <f t="shared" si="5"/>
        <v>1.0639216934491585E-2</v>
      </c>
      <c r="F162">
        <f t="shared" si="5"/>
        <v>2.625075015732363E-2</v>
      </c>
      <c r="G162">
        <f t="shared" si="5"/>
        <v>2.3780619546974694E-2</v>
      </c>
      <c r="I162">
        <f t="shared" si="6"/>
        <v>1.4553992379177472E-4</v>
      </c>
      <c r="J162">
        <f t="shared" si="6"/>
        <v>5.8389391231119853E-4</v>
      </c>
      <c r="K162">
        <f t="shared" si="6"/>
        <v>5.4639843680504637E-4</v>
      </c>
    </row>
    <row r="163" spans="1:11" x14ac:dyDescent="0.25">
      <c r="A163" s="30">
        <v>43752</v>
      </c>
      <c r="B163">
        <v>69.180000000000007</v>
      </c>
      <c r="C163">
        <v>235.86999499999999</v>
      </c>
      <c r="D163">
        <v>205.820007</v>
      </c>
      <c r="E163">
        <f t="shared" si="5"/>
        <v>2.8951525094618956E-3</v>
      </c>
      <c r="F163">
        <f t="shared" si="5"/>
        <v>-1.4404849065970361E-3</v>
      </c>
      <c r="G163">
        <f t="shared" si="5"/>
        <v>5.554284681081335E-3</v>
      </c>
      <c r="I163">
        <f t="shared" si="6"/>
        <v>1.8661781706771047E-5</v>
      </c>
      <c r="J163">
        <f t="shared" si="6"/>
        <v>1.2442114680688877E-5</v>
      </c>
      <c r="K163">
        <f t="shared" si="6"/>
        <v>2.6510473342403026E-5</v>
      </c>
    </row>
    <row r="164" spans="1:11" x14ac:dyDescent="0.25">
      <c r="A164" s="30">
        <v>43753</v>
      </c>
      <c r="B164">
        <v>69.419998000000007</v>
      </c>
      <c r="C164">
        <v>235.320007</v>
      </c>
      <c r="D164">
        <v>206.46000699999999</v>
      </c>
      <c r="E164">
        <f t="shared" si="5"/>
        <v>3.4631781144758996E-3</v>
      </c>
      <c r="F164">
        <f t="shared" si="5"/>
        <v>-2.3344648546834738E-3</v>
      </c>
      <c r="G164">
        <f t="shared" si="5"/>
        <v>3.1046885240705938E-3</v>
      </c>
      <c r="I164">
        <f t="shared" si="6"/>
        <v>2.3892094723595789E-5</v>
      </c>
      <c r="J164">
        <f t="shared" si="6"/>
        <v>1.9548054045653298E-5</v>
      </c>
      <c r="K164">
        <f t="shared" si="6"/>
        <v>7.285875382820148E-6</v>
      </c>
    </row>
    <row r="165" spans="1:11" x14ac:dyDescent="0.25">
      <c r="A165" s="30">
        <v>43754</v>
      </c>
      <c r="B165">
        <v>68.230002999999996</v>
      </c>
      <c r="C165">
        <v>234.36999499999999</v>
      </c>
      <c r="D165">
        <v>207.41999799999999</v>
      </c>
      <c r="E165">
        <f t="shared" si="5"/>
        <v>-1.7290586827238885E-2</v>
      </c>
      <c r="F165">
        <f t="shared" si="5"/>
        <v>-4.0452779129883012E-3</v>
      </c>
      <c r="G165">
        <f t="shared" si="5"/>
        <v>4.6389905770003077E-3</v>
      </c>
      <c r="I165">
        <f t="shared" si="6"/>
        <v>2.5172395548313887E-4</v>
      </c>
      <c r="J165">
        <f t="shared" si="6"/>
        <v>3.7603032964653101E-5</v>
      </c>
      <c r="K165">
        <f t="shared" si="6"/>
        <v>1.7922845071598547E-5</v>
      </c>
    </row>
    <row r="166" spans="1:11" x14ac:dyDescent="0.25">
      <c r="A166" s="30">
        <v>43755</v>
      </c>
      <c r="B166">
        <v>68.139999000000003</v>
      </c>
      <c r="C166">
        <v>235.279999</v>
      </c>
      <c r="D166">
        <v>206.46000699999999</v>
      </c>
      <c r="E166">
        <f t="shared" si="5"/>
        <v>-1.3199972391071619E-3</v>
      </c>
      <c r="F166">
        <f t="shared" si="5"/>
        <v>3.8752481654900817E-3</v>
      </c>
      <c r="G166">
        <f t="shared" si="5"/>
        <v>-4.6389905770003632E-3</v>
      </c>
      <c r="I166">
        <f t="shared" si="6"/>
        <v>1.0978573694103944E-8</v>
      </c>
      <c r="J166">
        <f t="shared" si="6"/>
        <v>3.1983562674290531E-6</v>
      </c>
      <c r="K166">
        <f t="shared" si="6"/>
        <v>2.5446405454042793E-5</v>
      </c>
    </row>
    <row r="167" spans="1:11" x14ac:dyDescent="0.25">
      <c r="A167" s="30">
        <v>43756</v>
      </c>
      <c r="B167">
        <v>67.610000999999997</v>
      </c>
      <c r="C167">
        <v>236.41000399999999</v>
      </c>
      <c r="D167">
        <v>206.520004</v>
      </c>
      <c r="E167">
        <f t="shared" si="5"/>
        <v>-7.8084816638549145E-3</v>
      </c>
      <c r="F167">
        <f t="shared" si="5"/>
        <v>4.7913127459797492E-3</v>
      </c>
      <c r="G167">
        <f t="shared" si="5"/>
        <v>2.9055643771626767E-4</v>
      </c>
      <c r="I167">
        <f t="shared" si="6"/>
        <v>4.0751698919062399E-5</v>
      </c>
      <c r="J167">
        <f t="shared" si="6"/>
        <v>7.3141010046124326E-6</v>
      </c>
      <c r="K167">
        <f t="shared" si="6"/>
        <v>1.3201093670367822E-8</v>
      </c>
    </row>
    <row r="168" spans="1:11" x14ac:dyDescent="0.25">
      <c r="A168" s="30">
        <v>43759</v>
      </c>
      <c r="B168">
        <v>68.739998</v>
      </c>
      <c r="C168">
        <v>240.509995</v>
      </c>
      <c r="D168">
        <v>209.25</v>
      </c>
      <c r="E168">
        <f t="shared" si="5"/>
        <v>1.6575326433248459E-2</v>
      </c>
      <c r="F168">
        <f t="shared" si="5"/>
        <v>1.7194045192349183E-2</v>
      </c>
      <c r="G168">
        <f t="shared" si="5"/>
        <v>1.3132429989552399E-2</v>
      </c>
      <c r="I168">
        <f t="shared" si="6"/>
        <v>3.2400368502366866E-4</v>
      </c>
      <c r="J168">
        <f t="shared" si="6"/>
        <v>2.2822724748484361E-4</v>
      </c>
      <c r="K168">
        <f t="shared" si="6"/>
        <v>1.619759572887638E-4</v>
      </c>
    </row>
    <row r="169" spans="1:11" x14ac:dyDescent="0.25">
      <c r="A169" s="30">
        <v>43760</v>
      </c>
      <c r="B169">
        <v>69.089995999999999</v>
      </c>
      <c r="C169">
        <v>239.96000699999999</v>
      </c>
      <c r="D169">
        <v>209.60000600000001</v>
      </c>
      <c r="E169">
        <f t="shared" si="5"/>
        <v>5.0787022786569552E-3</v>
      </c>
      <c r="F169">
        <f t="shared" si="5"/>
        <v>-2.2893759773928491E-3</v>
      </c>
      <c r="G169">
        <f t="shared" si="5"/>
        <v>1.6712717032563002E-3</v>
      </c>
      <c r="I169">
        <f t="shared" si="6"/>
        <v>4.2295228787441372E-5</v>
      </c>
      <c r="J169">
        <f t="shared" si="6"/>
        <v>1.9151382510858274E-5</v>
      </c>
      <c r="K169">
        <f t="shared" si="6"/>
        <v>1.6022983815654896E-6</v>
      </c>
    </row>
    <row r="170" spans="1:11" x14ac:dyDescent="0.25">
      <c r="A170" s="30">
        <v>43761</v>
      </c>
      <c r="B170">
        <v>69.75</v>
      </c>
      <c r="C170">
        <v>243.179993</v>
      </c>
      <c r="D170">
        <v>211.320007</v>
      </c>
      <c r="E170">
        <f t="shared" si="5"/>
        <v>9.5074760962718802E-3</v>
      </c>
      <c r="F170">
        <f t="shared" si="5"/>
        <v>1.3329609126589309E-2</v>
      </c>
      <c r="G170">
        <f t="shared" si="5"/>
        <v>8.1726243483920113E-3</v>
      </c>
      <c r="I170">
        <f t="shared" si="6"/>
        <v>1.1951413432720497E-4</v>
      </c>
      <c r="J170">
        <f t="shared" si="6"/>
        <v>1.2639955903219127E-4</v>
      </c>
      <c r="K170">
        <f t="shared" si="6"/>
        <v>6.0328959297029998E-5</v>
      </c>
    </row>
    <row r="171" spans="1:11" x14ac:dyDescent="0.25">
      <c r="A171" s="30">
        <v>43762</v>
      </c>
      <c r="B171">
        <v>69.089995999999999</v>
      </c>
      <c r="C171">
        <v>243.58000200000001</v>
      </c>
      <c r="D171">
        <v>211.050003</v>
      </c>
      <c r="E171">
        <f t="shared" si="5"/>
        <v>-9.5074760962717605E-3</v>
      </c>
      <c r="F171">
        <f t="shared" si="5"/>
        <v>1.643557786809293E-3</v>
      </c>
      <c r="G171">
        <f t="shared" si="5"/>
        <v>-1.2785189780840887E-3</v>
      </c>
      <c r="I171">
        <f t="shared" si="6"/>
        <v>6.5330042006477452E-5</v>
      </c>
      <c r="J171">
        <f t="shared" si="6"/>
        <v>1.9651089403978775E-7</v>
      </c>
      <c r="K171">
        <f t="shared" si="6"/>
        <v>2.8357597710676516E-6</v>
      </c>
    </row>
    <row r="172" spans="1:11" x14ac:dyDescent="0.25">
      <c r="A172" s="30">
        <v>43763</v>
      </c>
      <c r="B172">
        <v>69.25</v>
      </c>
      <c r="C172">
        <v>246.58000200000001</v>
      </c>
      <c r="D172">
        <v>214.229996</v>
      </c>
      <c r="E172">
        <f t="shared" si="5"/>
        <v>2.3132004622447356E-3</v>
      </c>
      <c r="F172">
        <f t="shared" si="5"/>
        <v>1.2241053681545447E-2</v>
      </c>
      <c r="G172">
        <f t="shared" si="5"/>
        <v>1.4955099114458192E-2</v>
      </c>
      <c r="I172">
        <f t="shared" si="6"/>
        <v>1.3972467495739526E-5</v>
      </c>
      <c r="J172">
        <f t="shared" si="6"/>
        <v>1.0310778580032116E-4</v>
      </c>
      <c r="K172">
        <f t="shared" si="6"/>
        <v>2.1169221805656966E-4</v>
      </c>
    </row>
    <row r="173" spans="1:11" x14ac:dyDescent="0.25">
      <c r="A173" s="30">
        <v>43766</v>
      </c>
      <c r="B173">
        <v>68.639999000000003</v>
      </c>
      <c r="C173">
        <v>249.050003</v>
      </c>
      <c r="D173">
        <v>217.75</v>
      </c>
      <c r="E173">
        <f t="shared" si="5"/>
        <v>-8.8477044565056541E-3</v>
      </c>
      <c r="F173">
        <f t="shared" si="5"/>
        <v>9.9671990137017406E-3</v>
      </c>
      <c r="G173">
        <f t="shared" si="5"/>
        <v>1.6297430175005387E-2</v>
      </c>
      <c r="I173">
        <f t="shared" si="6"/>
        <v>5.5099867935902486E-5</v>
      </c>
      <c r="J173">
        <f t="shared" si="6"/>
        <v>6.2099848886998146E-5</v>
      </c>
      <c r="K173">
        <f t="shared" si="6"/>
        <v>2.5255495600768772E-4</v>
      </c>
    </row>
    <row r="174" spans="1:11" x14ac:dyDescent="0.25">
      <c r="A174" s="30">
        <v>43767</v>
      </c>
      <c r="B174">
        <v>68.440002000000007</v>
      </c>
      <c r="C174">
        <v>243.28999300000001</v>
      </c>
      <c r="D174">
        <v>217.63999899999999</v>
      </c>
      <c r="E174">
        <f t="shared" si="5"/>
        <v>-2.9179623642730185E-3</v>
      </c>
      <c r="F174">
        <f t="shared" si="5"/>
        <v>-2.3399572913283751E-2</v>
      </c>
      <c r="G174">
        <f t="shared" si="5"/>
        <v>-5.0529870963126353E-4</v>
      </c>
      <c r="I174">
        <f t="shared" si="6"/>
        <v>2.2296057327856504E-6</v>
      </c>
      <c r="J174">
        <f t="shared" si="6"/>
        <v>6.495579200917061E-4</v>
      </c>
      <c r="K174">
        <f t="shared" si="6"/>
        <v>8.2946767502068562E-7</v>
      </c>
    </row>
    <row r="175" spans="1:11" x14ac:dyDescent="0.25">
      <c r="A175" s="30">
        <v>43768</v>
      </c>
      <c r="B175">
        <v>67.720000999999996</v>
      </c>
      <c r="C175">
        <v>243.259995</v>
      </c>
      <c r="D175">
        <v>215.80999800000001</v>
      </c>
      <c r="E175">
        <f t="shared" si="5"/>
        <v>-1.0575906215048463E-2</v>
      </c>
      <c r="F175">
        <f t="shared" si="5"/>
        <v>-1.2330901563197832E-4</v>
      </c>
      <c r="G175">
        <f t="shared" si="5"/>
        <v>-8.4439353370197312E-3</v>
      </c>
      <c r="I175">
        <f t="shared" si="6"/>
        <v>8.3743185526343313E-5</v>
      </c>
      <c r="J175">
        <f t="shared" si="6"/>
        <v>4.8848173718196609E-6</v>
      </c>
      <c r="K175">
        <f t="shared" si="6"/>
        <v>7.8311664207492788E-5</v>
      </c>
    </row>
    <row r="176" spans="1:11" x14ac:dyDescent="0.25">
      <c r="A176" s="30">
        <v>43769</v>
      </c>
      <c r="B176">
        <v>67.569999999999993</v>
      </c>
      <c r="C176">
        <v>248.759995</v>
      </c>
      <c r="D176">
        <v>213.38000500000001</v>
      </c>
      <c r="E176">
        <f t="shared" si="5"/>
        <v>-2.2174744675376797E-3</v>
      </c>
      <c r="F176">
        <f t="shared" si="5"/>
        <v>2.2357746499843397E-2</v>
      </c>
      <c r="G176">
        <f t="shared" si="5"/>
        <v>-1.1323744490271976E-2</v>
      </c>
      <c r="I176">
        <f t="shared" si="6"/>
        <v>6.283709742220149E-7</v>
      </c>
      <c r="J176">
        <f t="shared" si="6"/>
        <v>4.109091119414233E-4</v>
      </c>
      <c r="K176">
        <f t="shared" si="6"/>
        <v>1.3757406086691796E-4</v>
      </c>
    </row>
    <row r="177" spans="1:11" x14ac:dyDescent="0.25">
      <c r="A177" s="30">
        <v>43770</v>
      </c>
      <c r="B177">
        <v>69.599997999999999</v>
      </c>
      <c r="C177">
        <v>255.820007</v>
      </c>
      <c r="D177">
        <v>217.38999899999999</v>
      </c>
      <c r="E177">
        <f t="shared" si="5"/>
        <v>2.9600441040658322E-2</v>
      </c>
      <c r="F177">
        <f t="shared" si="5"/>
        <v>2.7985543398242552E-2</v>
      </c>
      <c r="G177">
        <f t="shared" si="5"/>
        <v>1.8618333673370957E-2</v>
      </c>
      <c r="I177">
        <f t="shared" si="6"/>
        <v>9.6256408796653776E-4</v>
      </c>
      <c r="J177">
        <f t="shared" si="6"/>
        <v>6.7074214985497478E-4</v>
      </c>
      <c r="K177">
        <f t="shared" si="6"/>
        <v>3.3170904245159906E-4</v>
      </c>
    </row>
    <row r="178" spans="1:11" x14ac:dyDescent="0.25">
      <c r="A178" s="30">
        <v>43773</v>
      </c>
      <c r="B178">
        <v>71.669998000000007</v>
      </c>
      <c r="C178">
        <v>257.5</v>
      </c>
      <c r="D178">
        <v>219.86999499999999</v>
      </c>
      <c r="E178">
        <f t="shared" si="5"/>
        <v>2.9307683495407501E-2</v>
      </c>
      <c r="F178">
        <f t="shared" si="5"/>
        <v>6.5456205695544169E-3</v>
      </c>
      <c r="G178">
        <f t="shared" si="5"/>
        <v>1.1343468996097728E-2</v>
      </c>
      <c r="I178">
        <f t="shared" si="6"/>
        <v>9.4448406222546783E-4</v>
      </c>
      <c r="J178">
        <f t="shared" si="6"/>
        <v>1.9880605744848659E-5</v>
      </c>
      <c r="K178">
        <f t="shared" si="6"/>
        <v>1.1964020595969324E-4</v>
      </c>
    </row>
    <row r="179" spans="1:11" x14ac:dyDescent="0.25">
      <c r="A179" s="30">
        <v>43774</v>
      </c>
      <c r="B179">
        <v>73.089995999999999</v>
      </c>
      <c r="C179">
        <v>257.13000499999998</v>
      </c>
      <c r="D179">
        <v>218.63999899999999</v>
      </c>
      <c r="E179">
        <f t="shared" si="5"/>
        <v>1.9619281665101213E-2</v>
      </c>
      <c r="F179">
        <f t="shared" si="5"/>
        <v>-1.4379070794733443E-3</v>
      </c>
      <c r="G179">
        <f t="shared" si="5"/>
        <v>-5.6099028190737012E-3</v>
      </c>
      <c r="I179">
        <f t="shared" si="6"/>
        <v>4.4285235999140163E-4</v>
      </c>
      <c r="J179">
        <f t="shared" si="6"/>
        <v>1.2423935589779286E-5</v>
      </c>
      <c r="K179">
        <f t="shared" si="6"/>
        <v>3.618449901483052E-5</v>
      </c>
    </row>
    <row r="180" spans="1:11" x14ac:dyDescent="0.25">
      <c r="A180" s="30">
        <v>43775</v>
      </c>
      <c r="B180">
        <v>71.489998</v>
      </c>
      <c r="C180">
        <v>257.23998999999998</v>
      </c>
      <c r="D180">
        <v>218.41999799999999</v>
      </c>
      <c r="E180">
        <f t="shared" si="5"/>
        <v>-2.2133951962430679E-2</v>
      </c>
      <c r="F180">
        <f t="shared" si="5"/>
        <v>4.2764936814085515E-4</v>
      </c>
      <c r="G180">
        <f t="shared" si="5"/>
        <v>-1.006731433172375E-3</v>
      </c>
      <c r="I180">
        <f t="shared" si="6"/>
        <v>4.2886997201555059E-4</v>
      </c>
      <c r="J180">
        <f t="shared" si="6"/>
        <v>2.7529576202176546E-6</v>
      </c>
      <c r="K180">
        <f t="shared" si="6"/>
        <v>1.9942633202809926E-6</v>
      </c>
    </row>
    <row r="181" spans="1:11" x14ac:dyDescent="0.25">
      <c r="A181" s="30">
        <v>43776</v>
      </c>
      <c r="B181">
        <v>73.010002</v>
      </c>
      <c r="C181">
        <v>259.42999300000002</v>
      </c>
      <c r="D181">
        <v>223.28999300000001</v>
      </c>
      <c r="E181">
        <f t="shared" si="5"/>
        <v>2.1038893658682285E-2</v>
      </c>
      <c r="F181">
        <f t="shared" si="5"/>
        <v>8.4774273240045515E-3</v>
      </c>
      <c r="G181">
        <f t="shared" si="5"/>
        <v>2.2051538077650583E-2</v>
      </c>
      <c r="I181">
        <f t="shared" si="6"/>
        <v>5.0461645130992589E-4</v>
      </c>
      <c r="J181">
        <f t="shared" si="6"/>
        <v>4.0839436615413623E-5</v>
      </c>
      <c r="K181">
        <f t="shared" si="6"/>
        <v>4.6855302299361566E-4</v>
      </c>
    </row>
    <row r="182" spans="1:11" x14ac:dyDescent="0.25">
      <c r="A182" s="30">
        <v>43777</v>
      </c>
      <c r="B182">
        <v>70.769997000000004</v>
      </c>
      <c r="C182">
        <v>260.14001500000001</v>
      </c>
      <c r="D182">
        <v>222.91000399999999</v>
      </c>
      <c r="E182">
        <f t="shared" si="5"/>
        <v>-3.1161305764652786E-2</v>
      </c>
      <c r="F182">
        <f t="shared" si="5"/>
        <v>2.7331155803894166E-3</v>
      </c>
      <c r="G182">
        <f t="shared" si="5"/>
        <v>-1.7032231932595651E-3</v>
      </c>
      <c r="I182">
        <f t="shared" si="6"/>
        <v>8.8426120671251831E-4</v>
      </c>
      <c r="J182">
        <f t="shared" si="6"/>
        <v>4.1765496125946984E-7</v>
      </c>
      <c r="K182">
        <f t="shared" si="6"/>
        <v>4.4465129690572726E-6</v>
      </c>
    </row>
    <row r="183" spans="1:11" x14ac:dyDescent="0.25">
      <c r="A183" s="30">
        <v>43780</v>
      </c>
      <c r="B183">
        <v>70.339995999999999</v>
      </c>
      <c r="C183">
        <v>262.20001200000002</v>
      </c>
      <c r="D183">
        <v>219.029999</v>
      </c>
      <c r="E183">
        <f t="shared" si="5"/>
        <v>-6.0945695176618832E-3</v>
      </c>
      <c r="F183">
        <f t="shared" si="5"/>
        <v>7.8876117993364626E-3</v>
      </c>
      <c r="G183">
        <f t="shared" si="5"/>
        <v>-1.7559418326783219E-2</v>
      </c>
      <c r="I183">
        <f t="shared" si="6"/>
        <v>2.1806972167907866E-5</v>
      </c>
      <c r="J183">
        <f t="shared" si="6"/>
        <v>3.3648799402839626E-5</v>
      </c>
      <c r="K183">
        <f t="shared" si="6"/>
        <v>3.2273658203147066E-4</v>
      </c>
    </row>
    <row r="184" spans="1:11" x14ac:dyDescent="0.25">
      <c r="A184" s="30">
        <v>43781</v>
      </c>
      <c r="B184">
        <v>69.370002999999997</v>
      </c>
      <c r="C184">
        <v>261.959991</v>
      </c>
      <c r="D184">
        <v>220.41000399999999</v>
      </c>
      <c r="E184">
        <f t="shared" si="5"/>
        <v>-1.3886029535618032E-2</v>
      </c>
      <c r="F184">
        <f t="shared" si="5"/>
        <v>-9.1583110272690953E-4</v>
      </c>
      <c r="G184">
        <f t="shared" si="5"/>
        <v>6.2807642777730792E-3</v>
      </c>
      <c r="I184">
        <f t="shared" si="6"/>
        <v>1.5528284146766461E-4</v>
      </c>
      <c r="J184">
        <f t="shared" si="6"/>
        <v>9.0161135006233707E-6</v>
      </c>
      <c r="K184">
        <f t="shared" si="6"/>
        <v>3.4519289071951068E-5</v>
      </c>
    </row>
    <row r="185" spans="1:11" x14ac:dyDescent="0.25">
      <c r="A185" s="30">
        <v>43782</v>
      </c>
      <c r="B185">
        <v>68.800003000000004</v>
      </c>
      <c r="C185">
        <v>264.47000100000002</v>
      </c>
      <c r="D185">
        <v>219.320007</v>
      </c>
      <c r="E185">
        <f t="shared" si="5"/>
        <v>-8.2507520996207995E-3</v>
      </c>
      <c r="F185">
        <f t="shared" si="5"/>
        <v>9.5360411032344491E-3</v>
      </c>
      <c r="G185">
        <f t="shared" si="5"/>
        <v>-4.9575839956113683E-3</v>
      </c>
      <c r="I185">
        <f t="shared" si="6"/>
        <v>4.6593950692407792E-5</v>
      </c>
      <c r="J185">
        <f t="shared" si="6"/>
        <v>5.5490399229914588E-5</v>
      </c>
      <c r="K185">
        <f t="shared" si="6"/>
        <v>2.8762159918433815E-5</v>
      </c>
    </row>
    <row r="186" spans="1:11" x14ac:dyDescent="0.25">
      <c r="A186" s="30">
        <v>43783</v>
      </c>
      <c r="B186">
        <v>68.5</v>
      </c>
      <c r="C186">
        <v>262.64001500000001</v>
      </c>
      <c r="D186">
        <v>219.429993</v>
      </c>
      <c r="E186">
        <f t="shared" si="5"/>
        <v>-4.3700432757686446E-3</v>
      </c>
      <c r="F186">
        <f t="shared" si="5"/>
        <v>-6.9434967909635945E-3</v>
      </c>
      <c r="G186">
        <f t="shared" si="5"/>
        <v>5.0136069426262478E-4</v>
      </c>
      <c r="I186">
        <f t="shared" si="6"/>
        <v>8.6745997484828446E-6</v>
      </c>
      <c r="J186">
        <f t="shared" si="6"/>
        <v>8.1547222399193812E-5</v>
      </c>
      <c r="K186">
        <f t="shared" si="6"/>
        <v>9.1983912911078975E-9</v>
      </c>
    </row>
    <row r="187" spans="1:11" x14ac:dyDescent="0.25">
      <c r="A187" s="30">
        <v>43784</v>
      </c>
      <c r="B187">
        <v>69.190002000000007</v>
      </c>
      <c r="C187">
        <v>265.76001000000002</v>
      </c>
      <c r="D187">
        <v>220.25</v>
      </c>
      <c r="E187">
        <f t="shared" si="5"/>
        <v>1.0022627148450947E-2</v>
      </c>
      <c r="F187">
        <f t="shared" si="5"/>
        <v>1.1809353187186195E-2</v>
      </c>
      <c r="G187">
        <f t="shared" si="5"/>
        <v>3.7300216693451288E-3</v>
      </c>
      <c r="I187">
        <f t="shared" si="6"/>
        <v>1.3104303719998296E-4</v>
      </c>
      <c r="J187">
        <f t="shared" si="6"/>
        <v>9.4527004450573981E-5</v>
      </c>
      <c r="K187">
        <f t="shared" si="6"/>
        <v>1.1052760493300859E-5</v>
      </c>
    </row>
    <row r="188" spans="1:11" x14ac:dyDescent="0.25">
      <c r="A188" s="30">
        <v>43787</v>
      </c>
      <c r="B188">
        <v>68.519997000000004</v>
      </c>
      <c r="C188">
        <v>267.10000600000001</v>
      </c>
      <c r="D188">
        <v>219.729996</v>
      </c>
      <c r="E188">
        <f t="shared" si="5"/>
        <v>-9.7307427435495662E-3</v>
      </c>
      <c r="F188">
        <f t="shared" si="5"/>
        <v>5.0294590864927661E-3</v>
      </c>
      <c r="G188">
        <f t="shared" si="5"/>
        <v>-2.3637631112732277E-3</v>
      </c>
      <c r="I188">
        <f t="shared" si="6"/>
        <v>6.8989084737205425E-5</v>
      </c>
      <c r="J188">
        <f t="shared" si="6"/>
        <v>8.6589289340206671E-6</v>
      </c>
      <c r="K188">
        <f t="shared" si="6"/>
        <v>7.6685548255609675E-6</v>
      </c>
    </row>
    <row r="189" spans="1:11" x14ac:dyDescent="0.25">
      <c r="A189" s="30">
        <v>43788</v>
      </c>
      <c r="B189">
        <v>67.819999999999993</v>
      </c>
      <c r="C189">
        <v>266.290009</v>
      </c>
      <c r="D189">
        <v>220.03999300000001</v>
      </c>
      <c r="E189">
        <f t="shared" si="5"/>
        <v>-1.026849297558863E-2</v>
      </c>
      <c r="F189">
        <f t="shared" si="5"/>
        <v>-3.0371683003627501E-3</v>
      </c>
      <c r="G189">
        <f t="shared" si="5"/>
        <v>1.409814489843514E-3</v>
      </c>
      <c r="I189">
        <f t="shared" si="6"/>
        <v>7.8211331213758216E-5</v>
      </c>
      <c r="J189">
        <f t="shared" si="6"/>
        <v>2.6255597153209681E-5</v>
      </c>
      <c r="K189">
        <f t="shared" si="6"/>
        <v>1.0087431068018317E-6</v>
      </c>
    </row>
    <row r="190" spans="1:11" x14ac:dyDescent="0.25">
      <c r="A190" s="30">
        <v>43789</v>
      </c>
      <c r="B190">
        <v>68.029999000000004</v>
      </c>
      <c r="C190">
        <v>263.19000199999999</v>
      </c>
      <c r="D190">
        <v>217.91000399999999</v>
      </c>
      <c r="E190">
        <f t="shared" si="5"/>
        <v>3.0916329600794656E-3</v>
      </c>
      <c r="F190">
        <f t="shared" si="5"/>
        <v>-1.1709761871573927E-2</v>
      </c>
      <c r="G190">
        <f t="shared" si="5"/>
        <v>-9.7271643298271291E-3</v>
      </c>
      <c r="I190">
        <f t="shared" si="6"/>
        <v>2.039794924639228E-5</v>
      </c>
      <c r="J190">
        <f t="shared" si="6"/>
        <v>1.9034658963306382E-4</v>
      </c>
      <c r="K190">
        <f t="shared" si="6"/>
        <v>1.0266992280962676E-4</v>
      </c>
    </row>
    <row r="191" spans="1:11" x14ac:dyDescent="0.25">
      <c r="A191" s="30">
        <v>43790</v>
      </c>
      <c r="B191">
        <v>69.669998000000007</v>
      </c>
      <c r="C191">
        <v>262.01001000000002</v>
      </c>
      <c r="D191">
        <v>218.229996</v>
      </c>
      <c r="E191">
        <f t="shared" si="5"/>
        <v>2.382101067769481E-2</v>
      </c>
      <c r="F191">
        <f t="shared" si="5"/>
        <v>-4.4935032693425893E-3</v>
      </c>
      <c r="G191">
        <f t="shared" si="5"/>
        <v>1.4673822965906179E-3</v>
      </c>
      <c r="I191">
        <f t="shared" si="6"/>
        <v>6.373497413518452E-4</v>
      </c>
      <c r="J191">
        <f t="shared" si="6"/>
        <v>4.3301092312862769E-5</v>
      </c>
      <c r="K191">
        <f t="shared" si="6"/>
        <v>1.1276949987873155E-6</v>
      </c>
    </row>
    <row r="192" spans="1:11" x14ac:dyDescent="0.25">
      <c r="A192" s="30">
        <v>43791</v>
      </c>
      <c r="B192">
        <v>69.370002999999997</v>
      </c>
      <c r="C192">
        <v>261.77999899999998</v>
      </c>
      <c r="D192">
        <v>220.279999</v>
      </c>
      <c r="E192">
        <f t="shared" si="5"/>
        <v>-4.3152396916977167E-3</v>
      </c>
      <c r="F192">
        <f t="shared" si="5"/>
        <v>-8.7825659456082386E-4</v>
      </c>
      <c r="G192">
        <f t="shared" si="5"/>
        <v>9.349925692981393E-3</v>
      </c>
      <c r="I192">
        <f t="shared" si="6"/>
        <v>8.3547807679253744E-6</v>
      </c>
      <c r="J192">
        <f t="shared" si="6"/>
        <v>8.7918765665900241E-6</v>
      </c>
      <c r="K192">
        <f t="shared" si="6"/>
        <v>8.0003601591945055E-5</v>
      </c>
    </row>
    <row r="193" spans="1:11" x14ac:dyDescent="0.25">
      <c r="A193" s="30">
        <v>43794</v>
      </c>
      <c r="B193">
        <v>68.910004000000001</v>
      </c>
      <c r="C193">
        <v>266.36999500000002</v>
      </c>
      <c r="D193">
        <v>222.75</v>
      </c>
      <c r="E193">
        <f t="shared" si="5"/>
        <v>-6.6531772277265786E-3</v>
      </c>
      <c r="F193">
        <f t="shared" si="5"/>
        <v>1.7381848397890688E-2</v>
      </c>
      <c r="G193">
        <f t="shared" si="5"/>
        <v>1.1150606496314769E-2</v>
      </c>
      <c r="I193">
        <f t="shared" si="6"/>
        <v>2.7336180148587312E-5</v>
      </c>
      <c r="J193">
        <f t="shared" si="6"/>
        <v>2.3393687566469811E-4</v>
      </c>
      <c r="K193">
        <f t="shared" si="6"/>
        <v>1.1545833547607339E-4</v>
      </c>
    </row>
    <row r="194" spans="1:11" x14ac:dyDescent="0.25">
      <c r="A194" s="30">
        <v>43795</v>
      </c>
      <c r="B194">
        <v>68.739998</v>
      </c>
      <c r="C194">
        <v>264.290009</v>
      </c>
      <c r="D194">
        <v>222.449997</v>
      </c>
      <c r="E194">
        <f t="shared" si="5"/>
        <v>-2.4701210892962185E-3</v>
      </c>
      <c r="F194">
        <f t="shared" si="5"/>
        <v>-7.8392817861691489E-3</v>
      </c>
      <c r="G194">
        <f t="shared" si="5"/>
        <v>-1.3477225850446434E-3</v>
      </c>
      <c r="I194">
        <f t="shared" si="6"/>
        <v>1.0927465057665178E-6</v>
      </c>
      <c r="J194">
        <f t="shared" si="6"/>
        <v>9.8528157346382562E-5</v>
      </c>
      <c r="K194">
        <f t="shared" si="6"/>
        <v>3.073622703986945E-6</v>
      </c>
    </row>
    <row r="195" spans="1:11" x14ac:dyDescent="0.25">
      <c r="A195" s="30">
        <v>43796</v>
      </c>
      <c r="B195">
        <v>68.699996999999996</v>
      </c>
      <c r="C195">
        <v>267.83999599999999</v>
      </c>
      <c r="D195">
        <v>222.949997</v>
      </c>
      <c r="E195">
        <f t="shared" si="5"/>
        <v>-5.8208676636594878E-4</v>
      </c>
      <c r="F195">
        <f t="shared" si="5"/>
        <v>1.3342753211528013E-2</v>
      </c>
      <c r="G195">
        <f t="shared" si="5"/>
        <v>2.2451738516796951E-3</v>
      </c>
      <c r="I195">
        <f t="shared" si="6"/>
        <v>7.1012502352155738E-7</v>
      </c>
      <c r="J195">
        <f t="shared" si="6"/>
        <v>1.2669528327475269E-4</v>
      </c>
      <c r="K195">
        <f t="shared" si="6"/>
        <v>3.3845748352912926E-6</v>
      </c>
    </row>
    <row r="196" spans="1:11" x14ac:dyDescent="0.25">
      <c r="A196" s="30">
        <v>43798</v>
      </c>
      <c r="B196">
        <v>68.129997000000003</v>
      </c>
      <c r="C196">
        <v>267.25</v>
      </c>
      <c r="D196">
        <v>221.35000600000001</v>
      </c>
      <c r="E196">
        <f t="shared" ref="E196:G254" si="7">LN(B196/B195)</f>
        <v>-8.3315548080699284E-3</v>
      </c>
      <c r="F196">
        <f t="shared" si="7"/>
        <v>-2.2052224616666478E-3</v>
      </c>
      <c r="G196">
        <f t="shared" si="7"/>
        <v>-7.2023313330114242E-3</v>
      </c>
      <c r="I196">
        <f t="shared" ref="I196:K254" si="8">(E196-E$255)^2</f>
        <v>4.7703594495015845E-5</v>
      </c>
      <c r="J196">
        <f t="shared" si="8"/>
        <v>1.8421914169846619E-5</v>
      </c>
      <c r="K196">
        <f t="shared" si="8"/>
        <v>5.787837409114824E-5</v>
      </c>
    </row>
    <row r="197" spans="1:11" x14ac:dyDescent="0.25">
      <c r="A197" s="30">
        <v>43801</v>
      </c>
      <c r="B197">
        <v>68.419998000000007</v>
      </c>
      <c r="C197">
        <v>264.16000400000001</v>
      </c>
      <c r="D197">
        <v>217.63999899999999</v>
      </c>
      <c r="E197">
        <f t="shared" si="7"/>
        <v>4.247549566128995E-3</v>
      </c>
      <c r="F197">
        <f t="shared" si="7"/>
        <v>-1.1629554590998835E-2</v>
      </c>
      <c r="G197">
        <f t="shared" si="7"/>
        <v>-1.6902869261561392E-2</v>
      </c>
      <c r="I197">
        <f t="shared" si="8"/>
        <v>3.2175276513944381E-5</v>
      </c>
      <c r="J197">
        <f t="shared" si="8"/>
        <v>1.8813984487606739E-4</v>
      </c>
      <c r="K197">
        <f t="shared" si="8"/>
        <v>2.9957800047567749E-4</v>
      </c>
    </row>
    <row r="198" spans="1:11" x14ac:dyDescent="0.25">
      <c r="A198" s="30">
        <v>43802</v>
      </c>
      <c r="B198">
        <v>67.879997000000003</v>
      </c>
      <c r="C198">
        <v>259.45001200000002</v>
      </c>
      <c r="D198">
        <v>212.240005</v>
      </c>
      <c r="E198">
        <f t="shared" si="7"/>
        <v>-7.9237541478541281E-3</v>
      </c>
      <c r="F198">
        <f t="shared" si="7"/>
        <v>-1.7990943248721917E-2</v>
      </c>
      <c r="G198">
        <f t="shared" si="7"/>
        <v>-2.5124583635261009E-2</v>
      </c>
      <c r="I198">
        <f t="shared" si="8"/>
        <v>4.2236717899160983E-5</v>
      </c>
      <c r="J198">
        <f t="shared" si="8"/>
        <v>4.0311791343773358E-4</v>
      </c>
      <c r="K198">
        <f t="shared" si="8"/>
        <v>6.5178274252176516E-4</v>
      </c>
    </row>
    <row r="199" spans="1:11" x14ac:dyDescent="0.25">
      <c r="A199" s="30">
        <v>43803</v>
      </c>
      <c r="B199">
        <v>68.650002000000001</v>
      </c>
      <c r="C199">
        <v>261.73998999999998</v>
      </c>
      <c r="D199">
        <v>215.94000199999999</v>
      </c>
      <c r="E199">
        <f t="shared" si="7"/>
        <v>1.127976517687905E-2</v>
      </c>
      <c r="F199">
        <f t="shared" si="7"/>
        <v>8.7875543560467853E-3</v>
      </c>
      <c r="G199">
        <f t="shared" si="7"/>
        <v>1.7282867193106451E-2</v>
      </c>
      <c r="I199">
        <f t="shared" si="8"/>
        <v>1.6140536469138168E-4</v>
      </c>
      <c r="J199">
        <f t="shared" si="8"/>
        <v>4.4899394914213762E-5</v>
      </c>
      <c r="K199">
        <f t="shared" si="8"/>
        <v>2.8484712840617574E-4</v>
      </c>
    </row>
    <row r="200" spans="1:11" x14ac:dyDescent="0.25">
      <c r="A200" s="30">
        <v>43804</v>
      </c>
      <c r="B200">
        <v>68.410004000000001</v>
      </c>
      <c r="C200">
        <v>265.57998700000002</v>
      </c>
      <c r="D200">
        <v>217.13999899999999</v>
      </c>
      <c r="E200">
        <f t="shared" si="7"/>
        <v>-3.5020901033757457E-3</v>
      </c>
      <c r="F200">
        <f t="shared" si="7"/>
        <v>1.4564458191230693E-2</v>
      </c>
      <c r="G200">
        <f t="shared" si="7"/>
        <v>5.5417016175559409E-3</v>
      </c>
      <c r="I200">
        <f t="shared" si="8"/>
        <v>4.3152341822653436E-6</v>
      </c>
      <c r="J200">
        <f t="shared" si="8"/>
        <v>1.5569062432761949E-4</v>
      </c>
      <c r="K200">
        <f t="shared" si="8"/>
        <v>2.6381055509803599E-5</v>
      </c>
    </row>
    <row r="201" spans="1:11" x14ac:dyDescent="0.25">
      <c r="A201" s="30">
        <v>43805</v>
      </c>
      <c r="B201">
        <v>69.510002</v>
      </c>
      <c r="C201">
        <v>270.709991</v>
      </c>
      <c r="D201">
        <v>224.61000100000001</v>
      </c>
      <c r="E201">
        <f t="shared" si="7"/>
        <v>1.5951584641343951E-2</v>
      </c>
      <c r="F201">
        <f t="shared" si="7"/>
        <v>1.9132039342714305E-2</v>
      </c>
      <c r="G201">
        <f t="shared" si="7"/>
        <v>3.3823267164482758E-2</v>
      </c>
      <c r="I201">
        <f t="shared" si="8"/>
        <v>3.0193790664381179E-4</v>
      </c>
      <c r="J201">
        <f t="shared" si="8"/>
        <v>2.905383679219091E-4</v>
      </c>
      <c r="K201">
        <f t="shared" si="8"/>
        <v>1.1167503402822907E-3</v>
      </c>
    </row>
    <row r="202" spans="1:11" x14ac:dyDescent="0.25">
      <c r="A202" s="30">
        <v>43808</v>
      </c>
      <c r="B202">
        <v>69.660004000000001</v>
      </c>
      <c r="C202">
        <v>266.92001299999998</v>
      </c>
      <c r="D202">
        <v>221.80999800000001</v>
      </c>
      <c r="E202">
        <f t="shared" si="7"/>
        <v>2.1556664743837342E-3</v>
      </c>
      <c r="F202">
        <f t="shared" si="7"/>
        <v>-1.4099067216289639E-2</v>
      </c>
      <c r="G202">
        <f t="shared" si="7"/>
        <v>-1.2544418816893147E-2</v>
      </c>
      <c r="I202">
        <f t="shared" si="8"/>
        <v>1.2819567798427698E-5</v>
      </c>
      <c r="J202">
        <f t="shared" si="8"/>
        <v>2.6198402230332172E-4</v>
      </c>
      <c r="K202">
        <f t="shared" si="8"/>
        <v>1.676991658326736E-4</v>
      </c>
    </row>
    <row r="203" spans="1:11" x14ac:dyDescent="0.25">
      <c r="A203" s="30">
        <v>43809</v>
      </c>
      <c r="B203">
        <v>69.059997999999993</v>
      </c>
      <c r="C203">
        <v>268.48001099999999</v>
      </c>
      <c r="D203">
        <v>221.88000500000001</v>
      </c>
      <c r="E203">
        <f t="shared" si="7"/>
        <v>-8.6506593580949181E-3</v>
      </c>
      <c r="F203">
        <f t="shared" si="7"/>
        <v>5.8274275110989293E-3</v>
      </c>
      <c r="G203">
        <f t="shared" si="7"/>
        <v>3.1556717576505859E-4</v>
      </c>
      <c r="I203">
        <f t="shared" si="8"/>
        <v>5.2213391342009935E-5</v>
      </c>
      <c r="J203">
        <f t="shared" si="8"/>
        <v>1.3991895580415218E-5</v>
      </c>
      <c r="K203">
        <f t="shared" si="8"/>
        <v>8.0793625490621489E-9</v>
      </c>
    </row>
    <row r="204" spans="1:11" x14ac:dyDescent="0.25">
      <c r="A204" s="30">
        <v>43810</v>
      </c>
      <c r="B204">
        <v>68.959998999999996</v>
      </c>
      <c r="C204">
        <v>270.76998900000001</v>
      </c>
      <c r="D204">
        <v>221.19000199999999</v>
      </c>
      <c r="E204">
        <f t="shared" si="7"/>
        <v>-1.4490511472440442E-3</v>
      </c>
      <c r="F204">
        <f t="shared" si="7"/>
        <v>8.4932471605411591E-3</v>
      </c>
      <c r="G204">
        <f t="shared" si="7"/>
        <v>-3.1146480100680807E-3</v>
      </c>
      <c r="I204">
        <f t="shared" si="8"/>
        <v>5.8928625822532094E-10</v>
      </c>
      <c r="J204">
        <f t="shared" si="8"/>
        <v>4.1041882556152829E-5</v>
      </c>
      <c r="K204">
        <f t="shared" si="8"/>
        <v>1.239110724994162E-5</v>
      </c>
    </row>
    <row r="205" spans="1:11" x14ac:dyDescent="0.25">
      <c r="A205" s="30">
        <v>43811</v>
      </c>
      <c r="B205">
        <v>70.339995999999999</v>
      </c>
      <c r="C205">
        <v>271.459991</v>
      </c>
      <c r="D205">
        <v>226.050003</v>
      </c>
      <c r="E205">
        <f t="shared" si="7"/>
        <v>1.981395832490964E-2</v>
      </c>
      <c r="F205">
        <f t="shared" si="7"/>
        <v>2.545054304986508E-3</v>
      </c>
      <c r="G205">
        <f t="shared" si="7"/>
        <v>2.1734157300345371E-2</v>
      </c>
      <c r="I205">
        <f t="shared" si="8"/>
        <v>4.5108383267544722E-4</v>
      </c>
      <c r="J205">
        <f t="shared" si="8"/>
        <v>2.0994817955027525E-7</v>
      </c>
      <c r="K205">
        <f t="shared" si="8"/>
        <v>4.5491365058726813E-4</v>
      </c>
    </row>
    <row r="206" spans="1:11" x14ac:dyDescent="0.25">
      <c r="A206" s="30">
        <v>43812</v>
      </c>
      <c r="B206">
        <v>69.230002999999996</v>
      </c>
      <c r="C206">
        <v>275.14999399999999</v>
      </c>
      <c r="D206">
        <v>225</v>
      </c>
      <c r="E206">
        <f t="shared" si="7"/>
        <v>-1.5906232155439227E-2</v>
      </c>
      <c r="F206">
        <f t="shared" si="7"/>
        <v>1.3501615983717479E-2</v>
      </c>
      <c r="G206">
        <f t="shared" si="7"/>
        <v>-4.65582480759405E-3</v>
      </c>
      <c r="I206">
        <f t="shared" si="8"/>
        <v>2.0971257446060403E-4</v>
      </c>
      <c r="J206">
        <f t="shared" si="8"/>
        <v>1.3029680758844719E-4</v>
      </c>
      <c r="K206">
        <f t="shared" si="8"/>
        <v>2.5616527479633594E-5</v>
      </c>
    </row>
    <row r="207" spans="1:11" x14ac:dyDescent="0.25">
      <c r="A207" s="30">
        <v>43815</v>
      </c>
      <c r="B207">
        <v>70</v>
      </c>
      <c r="C207">
        <v>279.85998499999999</v>
      </c>
      <c r="D207">
        <v>228.03999300000001</v>
      </c>
      <c r="E207">
        <f t="shared" si="7"/>
        <v>1.1060904025611135E-2</v>
      </c>
      <c r="F207">
        <f t="shared" si="7"/>
        <v>1.6973042829858075E-2</v>
      </c>
      <c r="G207">
        <f t="shared" si="7"/>
        <v>1.3420619262591464E-2</v>
      </c>
      <c r="I207">
        <f t="shared" si="8"/>
        <v>1.5589220390972694E-4</v>
      </c>
      <c r="J207">
        <f t="shared" si="8"/>
        <v>2.2159863932247743E-4</v>
      </c>
      <c r="K207">
        <f t="shared" si="8"/>
        <v>1.6939456715599538E-4</v>
      </c>
    </row>
    <row r="208" spans="1:11" x14ac:dyDescent="0.25">
      <c r="A208" s="30">
        <v>43816</v>
      </c>
      <c r="B208">
        <v>69.680000000000007</v>
      </c>
      <c r="C208">
        <v>280.41000400000001</v>
      </c>
      <c r="D208">
        <v>231.14999399999999</v>
      </c>
      <c r="E208">
        <f t="shared" si="7"/>
        <v>-4.5819095051115094E-3</v>
      </c>
      <c r="F208">
        <f t="shared" si="7"/>
        <v>1.9634075980901186E-3</v>
      </c>
      <c r="G208">
        <f t="shared" si="7"/>
        <v>1.3545803010051814E-2</v>
      </c>
      <c r="I208">
        <f t="shared" si="8"/>
        <v>9.9674924222785524E-6</v>
      </c>
      <c r="J208">
        <f t="shared" si="8"/>
        <v>1.5238836314414146E-8</v>
      </c>
      <c r="K208">
        <f t="shared" si="8"/>
        <v>1.7266881283743265E-4</v>
      </c>
    </row>
    <row r="209" spans="1:11" x14ac:dyDescent="0.25">
      <c r="A209" s="30">
        <v>43817</v>
      </c>
      <c r="B209">
        <v>69.870002999999997</v>
      </c>
      <c r="C209">
        <v>279.73998999999998</v>
      </c>
      <c r="D209">
        <v>230.449997</v>
      </c>
      <c r="E209">
        <f t="shared" si="7"/>
        <v>2.7230829569935785E-3</v>
      </c>
      <c r="F209">
        <f t="shared" si="7"/>
        <v>-2.3922675237508044E-3</v>
      </c>
      <c r="G209">
        <f t="shared" si="7"/>
        <v>-3.0329183285544318E-3</v>
      </c>
      <c r="I209">
        <f t="shared" si="8"/>
        <v>1.7204733331720408E-5</v>
      </c>
      <c r="J209">
        <f t="shared" si="8"/>
        <v>2.0062523172133855E-5</v>
      </c>
      <c r="K209">
        <f t="shared" si="8"/>
        <v>1.1822393611764592E-5</v>
      </c>
    </row>
    <row r="210" spans="1:11" x14ac:dyDescent="0.25">
      <c r="A210" s="30">
        <v>43818</v>
      </c>
      <c r="B210">
        <v>69.389999000000003</v>
      </c>
      <c r="C210">
        <v>280.01998900000001</v>
      </c>
      <c r="D210">
        <v>229.94000199999999</v>
      </c>
      <c r="E210">
        <f t="shared" si="7"/>
        <v>-6.8936650010821554E-3</v>
      </c>
      <c r="F210">
        <f t="shared" si="7"/>
        <v>1.0004253031926985E-3</v>
      </c>
      <c r="G210">
        <f t="shared" si="7"/>
        <v>-2.2154921249936716E-3</v>
      </c>
      <c r="I210">
        <f t="shared" si="8"/>
        <v>2.9908747691171959E-5</v>
      </c>
      <c r="J210">
        <f t="shared" si="8"/>
        <v>1.1803257481930714E-6</v>
      </c>
      <c r="K210">
        <f t="shared" si="8"/>
        <v>6.8693504659110653E-6</v>
      </c>
    </row>
    <row r="211" spans="1:11" x14ac:dyDescent="0.25">
      <c r="A211" s="30">
        <v>43819</v>
      </c>
      <c r="B211">
        <v>69.940002000000007</v>
      </c>
      <c r="C211">
        <v>279.44000199999999</v>
      </c>
      <c r="D211">
        <v>228.929993</v>
      </c>
      <c r="E211">
        <f t="shared" si="7"/>
        <v>7.8950097310097611E-3</v>
      </c>
      <c r="F211">
        <f t="shared" si="7"/>
        <v>-2.0733822511222223E-3</v>
      </c>
      <c r="G211">
        <f t="shared" si="7"/>
        <v>-4.4021646308965391E-3</v>
      </c>
      <c r="I211">
        <f t="shared" si="8"/>
        <v>8.6858404734153636E-5</v>
      </c>
      <c r="J211">
        <f t="shared" si="8"/>
        <v>1.7307559672127499E-5</v>
      </c>
      <c r="K211">
        <f t="shared" si="8"/>
        <v>2.3113181997853088E-5</v>
      </c>
    </row>
    <row r="212" spans="1:11" x14ac:dyDescent="0.25">
      <c r="A212" s="30">
        <v>43822</v>
      </c>
      <c r="B212">
        <v>70.290001000000004</v>
      </c>
      <c r="C212">
        <v>284</v>
      </c>
      <c r="D212">
        <v>229.08999600000001</v>
      </c>
      <c r="E212">
        <f t="shared" si="7"/>
        <v>4.9917951834199661E-3</v>
      </c>
      <c r="F212">
        <f t="shared" si="7"/>
        <v>1.6186630505458145E-2</v>
      </c>
      <c r="G212">
        <f t="shared" si="7"/>
        <v>6.9867259225111296E-4</v>
      </c>
      <c r="I212">
        <f t="shared" si="8"/>
        <v>4.1172384830848853E-5</v>
      </c>
      <c r="J212">
        <f t="shared" si="8"/>
        <v>1.9880371781529004E-4</v>
      </c>
      <c r="K212">
        <f t="shared" si="8"/>
        <v>8.5978051740954237E-8</v>
      </c>
    </row>
    <row r="213" spans="1:11" x14ac:dyDescent="0.25">
      <c r="A213" s="30">
        <v>43823</v>
      </c>
      <c r="B213">
        <v>70.019997000000004</v>
      </c>
      <c r="C213">
        <v>284.26998900000001</v>
      </c>
      <c r="D213">
        <v>229.91000399999999</v>
      </c>
      <c r="E213">
        <f t="shared" si="7"/>
        <v>-3.8486827329714331E-3</v>
      </c>
      <c r="F213">
        <f t="shared" si="7"/>
        <v>9.5021389670676038E-4</v>
      </c>
      <c r="G213">
        <f t="shared" si="7"/>
        <v>3.573023409087299E-3</v>
      </c>
      <c r="I213">
        <f t="shared" si="8"/>
        <v>5.8753241980763679E-6</v>
      </c>
      <c r="J213">
        <f t="shared" si="8"/>
        <v>1.2919490870291309E-6</v>
      </c>
      <c r="K213">
        <f t="shared" si="8"/>
        <v>1.0033505779980279E-5</v>
      </c>
    </row>
    <row r="214" spans="1:11" x14ac:dyDescent="0.25">
      <c r="A214" s="30">
        <v>43825</v>
      </c>
      <c r="B214">
        <v>70.129997000000003</v>
      </c>
      <c r="C214">
        <v>289.91000400000001</v>
      </c>
      <c r="D214">
        <v>231.21000699999999</v>
      </c>
      <c r="E214">
        <f t="shared" si="7"/>
        <v>1.5697470895023149E-3</v>
      </c>
      <c r="F214">
        <f t="shared" si="7"/>
        <v>1.9646091725484271E-2</v>
      </c>
      <c r="G214">
        <f t="shared" si="7"/>
        <v>5.6384733395610969E-3</v>
      </c>
      <c r="I214">
        <f t="shared" si="8"/>
        <v>8.967168103723037E-6</v>
      </c>
      <c r="J214">
        <f t="shared" si="8"/>
        <v>3.0832685479501427E-4</v>
      </c>
      <c r="K214">
        <f t="shared" si="8"/>
        <v>2.7384507629140648E-5</v>
      </c>
    </row>
    <row r="215" spans="1:11" x14ac:dyDescent="0.25">
      <c r="A215" s="30">
        <v>43826</v>
      </c>
      <c r="B215">
        <v>69.889999000000003</v>
      </c>
      <c r="C215">
        <v>289.79998799999998</v>
      </c>
      <c r="D215">
        <v>230.66000399999999</v>
      </c>
      <c r="E215">
        <f t="shared" si="7"/>
        <v>-3.4280565902806001E-3</v>
      </c>
      <c r="F215">
        <f t="shared" si="7"/>
        <v>-3.7955530468337196E-4</v>
      </c>
      <c r="G215">
        <f t="shared" si="7"/>
        <v>-2.3816365941840855E-3</v>
      </c>
      <c r="I215">
        <f t="shared" si="8"/>
        <v>4.0131334109496455E-6</v>
      </c>
      <c r="J215">
        <f t="shared" si="8"/>
        <v>6.0831713052455803E-6</v>
      </c>
      <c r="K215">
        <f t="shared" si="8"/>
        <v>7.7678653409790539E-6</v>
      </c>
    </row>
    <row r="216" spans="1:11" x14ac:dyDescent="0.25">
      <c r="A216" s="30">
        <v>43829</v>
      </c>
      <c r="B216">
        <v>69.480002999999996</v>
      </c>
      <c r="C216">
        <v>291.51998900000001</v>
      </c>
      <c r="D216">
        <v>229.800003</v>
      </c>
      <c r="E216">
        <f t="shared" si="7"/>
        <v>-5.8835786300429236E-3</v>
      </c>
      <c r="F216">
        <f t="shared" si="7"/>
        <v>5.9175878596191434E-3</v>
      </c>
      <c r="G216">
        <f t="shared" si="7"/>
        <v>-3.7354036698485716E-3</v>
      </c>
      <c r="I216">
        <f t="shared" si="8"/>
        <v>1.9880921533702587E-5</v>
      </c>
      <c r="J216">
        <f t="shared" si="8"/>
        <v>1.4674527421593233E-5</v>
      </c>
      <c r="K216">
        <f t="shared" si="8"/>
        <v>1.7146689406428546E-5</v>
      </c>
    </row>
    <row r="217" spans="1:11" x14ac:dyDescent="0.25">
      <c r="A217" s="30">
        <v>43830</v>
      </c>
      <c r="B217">
        <v>69.779999000000004</v>
      </c>
      <c r="C217">
        <v>293.64999399999999</v>
      </c>
      <c r="D217">
        <v>229.929993</v>
      </c>
      <c r="E217">
        <f t="shared" si="7"/>
        <v>4.3084368770781849E-3</v>
      </c>
      <c r="F217">
        <f t="shared" si="7"/>
        <v>7.2799851977079638E-3</v>
      </c>
      <c r="G217">
        <f t="shared" si="7"/>
        <v>5.6550586037540113E-4</v>
      </c>
      <c r="I217">
        <f t="shared" si="8"/>
        <v>3.2869729070939003E-5</v>
      </c>
      <c r="J217">
        <f t="shared" si="8"/>
        <v>2.6968619117568637E-5</v>
      </c>
      <c r="K217">
        <f t="shared" si="8"/>
        <v>2.5617094128687364E-8</v>
      </c>
    </row>
    <row r="218" spans="1:11" x14ac:dyDescent="0.25">
      <c r="A218" s="30">
        <v>43832</v>
      </c>
      <c r="B218">
        <v>70.900002000000001</v>
      </c>
      <c r="C218">
        <v>300.35000600000001</v>
      </c>
      <c r="D218">
        <v>234.320007</v>
      </c>
      <c r="E218">
        <f t="shared" si="7"/>
        <v>1.5923040318951906E-2</v>
      </c>
      <c r="F218">
        <f t="shared" si="7"/>
        <v>2.2559919736823419E-2</v>
      </c>
      <c r="G218">
        <f t="shared" si="7"/>
        <v>1.8912848063293745E-2</v>
      </c>
      <c r="I218">
        <f t="shared" si="8"/>
        <v>3.00946728545956E-4</v>
      </c>
      <c r="J218">
        <f t="shared" si="8"/>
        <v>4.1914645015674956E-4</v>
      </c>
      <c r="K218">
        <f t="shared" si="8"/>
        <v>3.4252369238186404E-4</v>
      </c>
    </row>
    <row r="219" spans="1:11" x14ac:dyDescent="0.25">
      <c r="A219" s="30">
        <v>43833</v>
      </c>
      <c r="B219">
        <v>70.330001999999993</v>
      </c>
      <c r="C219">
        <v>297.42999300000002</v>
      </c>
      <c r="D219">
        <v>231.58000200000001</v>
      </c>
      <c r="E219">
        <f t="shared" si="7"/>
        <v>-8.0719829895330511E-3</v>
      </c>
      <c r="F219">
        <f t="shared" si="7"/>
        <v>-9.769601625780229E-3</v>
      </c>
      <c r="G219">
        <f t="shared" si="7"/>
        <v>-1.1762337572703277E-2</v>
      </c>
      <c r="I219">
        <f t="shared" si="8"/>
        <v>4.4185361715849606E-5</v>
      </c>
      <c r="J219">
        <f t="shared" si="8"/>
        <v>1.4057552292628993E-4</v>
      </c>
      <c r="K219">
        <f t="shared" si="8"/>
        <v>1.4805511403995073E-4</v>
      </c>
    </row>
    <row r="220" spans="1:11" x14ac:dyDescent="0.25">
      <c r="A220" s="30">
        <v>43836</v>
      </c>
      <c r="B220">
        <v>70.870002999999997</v>
      </c>
      <c r="C220">
        <v>299.79998799999998</v>
      </c>
      <c r="D220">
        <v>233.949997</v>
      </c>
      <c r="E220">
        <f t="shared" si="7"/>
        <v>7.6487763958991628E-3</v>
      </c>
      <c r="F220">
        <f t="shared" si="7"/>
        <v>7.9366659947280385E-3</v>
      </c>
      <c r="G220">
        <f t="shared" si="7"/>
        <v>1.0182009668521114E-2</v>
      </c>
      <c r="I220">
        <f t="shared" si="8"/>
        <v>8.2329351778692741E-5</v>
      </c>
      <c r="J220">
        <f t="shared" si="8"/>
        <v>3.4220308800605835E-5</v>
      </c>
      <c r="K220">
        <f t="shared" si="8"/>
        <v>9.5581071044322963E-5</v>
      </c>
    </row>
    <row r="221" spans="1:11" x14ac:dyDescent="0.25">
      <c r="A221" s="30">
        <v>43837</v>
      </c>
      <c r="B221">
        <v>70.290001000000004</v>
      </c>
      <c r="C221">
        <v>298.39001500000001</v>
      </c>
      <c r="D221">
        <v>235.490005</v>
      </c>
      <c r="E221">
        <f t="shared" si="7"/>
        <v>-8.217699738603609E-3</v>
      </c>
      <c r="F221">
        <f t="shared" si="7"/>
        <v>-4.7141396683112839E-3</v>
      </c>
      <c r="G221">
        <f t="shared" si="7"/>
        <v>6.5610664532412041E-3</v>
      </c>
      <c r="I221">
        <f t="shared" si="8"/>
        <v>4.6143813893553446E-5</v>
      </c>
      <c r="J221">
        <f t="shared" si="8"/>
        <v>4.6253505079245523E-5</v>
      </c>
      <c r="K221">
        <f t="shared" si="8"/>
        <v>3.7891583755202766E-5</v>
      </c>
    </row>
    <row r="222" spans="1:11" x14ac:dyDescent="0.25">
      <c r="A222" s="30">
        <v>43838</v>
      </c>
      <c r="B222">
        <v>69.230002999999996</v>
      </c>
      <c r="C222">
        <v>303.19000199999999</v>
      </c>
      <c r="D222">
        <v>237.759995</v>
      </c>
      <c r="E222">
        <f t="shared" si="7"/>
        <v>-1.5195217390840883E-2</v>
      </c>
      <c r="F222">
        <f t="shared" si="7"/>
        <v>1.595827231699368E-2</v>
      </c>
      <c r="G222">
        <f t="shared" si="7"/>
        <v>9.5932695575708833E-3</v>
      </c>
      <c r="I222">
        <f t="shared" si="8"/>
        <v>1.8962505807521875E-4</v>
      </c>
      <c r="J222">
        <f t="shared" si="8"/>
        <v>1.9241626610748717E-4</v>
      </c>
      <c r="K222">
        <f t="shared" si="8"/>
        <v>8.4415983199640109E-5</v>
      </c>
    </row>
    <row r="223" spans="1:11" x14ac:dyDescent="0.25">
      <c r="A223" s="30">
        <v>43839</v>
      </c>
      <c r="B223">
        <v>69.760002</v>
      </c>
      <c r="C223">
        <v>309.63000499999998</v>
      </c>
      <c r="D223">
        <v>242.60000600000001</v>
      </c>
      <c r="E223">
        <f t="shared" si="7"/>
        <v>7.626470246700671E-3</v>
      </c>
      <c r="F223">
        <f t="shared" si="7"/>
        <v>2.101837410376305E-2</v>
      </c>
      <c r="G223">
        <f t="shared" si="7"/>
        <v>2.0152280742234355E-2</v>
      </c>
      <c r="I223">
        <f t="shared" si="8"/>
        <v>8.1925057319180122E-5</v>
      </c>
      <c r="J223">
        <f t="shared" si="8"/>
        <v>3.5840248071096888E-4</v>
      </c>
      <c r="K223">
        <f t="shared" si="8"/>
        <v>3.8993722759754512E-4</v>
      </c>
    </row>
    <row r="224" spans="1:11" x14ac:dyDescent="0.25">
      <c r="A224" s="30">
        <v>43840</v>
      </c>
      <c r="B224">
        <v>69.139999000000003</v>
      </c>
      <c r="C224">
        <v>310.32998700000002</v>
      </c>
      <c r="D224">
        <v>242.11000100000001</v>
      </c>
      <c r="E224">
        <f t="shared" si="7"/>
        <v>-8.9273882403776844E-3</v>
      </c>
      <c r="F224">
        <f t="shared" si="7"/>
        <v>2.2581531275615001E-3</v>
      </c>
      <c r="G224">
        <f t="shared" si="7"/>
        <v>-2.0218487749239103E-3</v>
      </c>
      <c r="I224">
        <f t="shared" si="8"/>
        <v>5.6289191506404087E-5</v>
      </c>
      <c r="J224">
        <f t="shared" si="8"/>
        <v>2.9343637868650404E-8</v>
      </c>
      <c r="K224">
        <f t="shared" si="8"/>
        <v>5.8917912371860571E-6</v>
      </c>
    </row>
    <row r="225" spans="1:11" x14ac:dyDescent="0.25">
      <c r="A225" s="30">
        <v>43843</v>
      </c>
      <c r="B225">
        <v>69.800003000000004</v>
      </c>
      <c r="C225">
        <v>316.959991</v>
      </c>
      <c r="D225">
        <v>245.21000699999999</v>
      </c>
      <c r="E225">
        <f t="shared" si="7"/>
        <v>9.5006327181978278E-3</v>
      </c>
      <c r="F225">
        <f t="shared" si="7"/>
        <v>2.1139349033671179E-2</v>
      </c>
      <c r="G225">
        <f t="shared" si="7"/>
        <v>1.2722842344573292E-2</v>
      </c>
      <c r="I225">
        <f t="shared" si="8"/>
        <v>1.1936455409141945E-4</v>
      </c>
      <c r="J225">
        <f t="shared" si="8"/>
        <v>3.629975944541196E-4</v>
      </c>
      <c r="K225">
        <f t="shared" si="8"/>
        <v>1.5171809381154166E-4</v>
      </c>
    </row>
    <row r="226" spans="1:11" x14ac:dyDescent="0.25">
      <c r="A226" s="30">
        <v>43844</v>
      </c>
      <c r="B226">
        <v>69.199996999999996</v>
      </c>
      <c r="C226">
        <v>312.67999300000002</v>
      </c>
      <c r="D226">
        <v>245.66000399999999</v>
      </c>
      <c r="E226">
        <f t="shared" si="7"/>
        <v>-8.6332334772468884E-3</v>
      </c>
      <c r="F226">
        <f t="shared" si="7"/>
        <v>-1.3595273590465787E-2</v>
      </c>
      <c r="G226">
        <f t="shared" si="7"/>
        <v>1.8334675819472622E-3</v>
      </c>
      <c r="I226">
        <f t="shared" si="8"/>
        <v>5.1961860235992078E-5</v>
      </c>
      <c r="J226">
        <f t="shared" si="8"/>
        <v>2.4592910317277429E-4</v>
      </c>
      <c r="K226">
        <f t="shared" si="8"/>
        <v>2.0392272166768093E-6</v>
      </c>
    </row>
    <row r="227" spans="1:11" x14ac:dyDescent="0.25">
      <c r="A227" s="30">
        <v>43845</v>
      </c>
      <c r="B227">
        <v>69.089995999999999</v>
      </c>
      <c r="C227">
        <v>311.33999599999999</v>
      </c>
      <c r="D227">
        <v>245.21000699999999</v>
      </c>
      <c r="E227">
        <f t="shared" si="7"/>
        <v>-1.5908746658185218E-3</v>
      </c>
      <c r="F227">
        <f t="shared" si="7"/>
        <v>-4.2947312050120061E-3</v>
      </c>
      <c r="G227">
        <f t="shared" si="7"/>
        <v>-1.8334675819472127E-3</v>
      </c>
      <c r="I227">
        <f t="shared" si="8"/>
        <v>2.7588790628811984E-8</v>
      </c>
      <c r="J227">
        <f t="shared" si="8"/>
        <v>4.0724620535841954E-5</v>
      </c>
      <c r="K227">
        <f t="shared" si="8"/>
        <v>5.0127629100715328E-6</v>
      </c>
    </row>
    <row r="228" spans="1:11" x14ac:dyDescent="0.25">
      <c r="A228" s="30">
        <v>43846</v>
      </c>
      <c r="B228">
        <v>68.819999999999993</v>
      </c>
      <c r="C228">
        <v>315.23998999999998</v>
      </c>
      <c r="D228">
        <v>249.720001</v>
      </c>
      <c r="E228">
        <f t="shared" si="7"/>
        <v>-3.9155442358689736E-3</v>
      </c>
      <c r="F228">
        <f t="shared" si="7"/>
        <v>1.2448672003572985E-2</v>
      </c>
      <c r="G228">
        <f t="shared" si="7"/>
        <v>1.822527938636025E-2</v>
      </c>
      <c r="I228">
        <f t="shared" si="8"/>
        <v>6.2039267623433858E-6</v>
      </c>
      <c r="J228">
        <f t="shared" si="8"/>
        <v>1.0736728726587716E-4</v>
      </c>
      <c r="K228">
        <f t="shared" si="8"/>
        <v>3.1754623203691934E-4</v>
      </c>
    </row>
    <row r="229" spans="1:11" x14ac:dyDescent="0.25">
      <c r="A229" s="30">
        <v>43847</v>
      </c>
      <c r="B229">
        <v>68.559997999999993</v>
      </c>
      <c r="C229">
        <v>318.73001099999999</v>
      </c>
      <c r="D229">
        <v>249.46000699999999</v>
      </c>
      <c r="E229">
        <f t="shared" si="7"/>
        <v>-3.7851552513389476E-3</v>
      </c>
      <c r="F229">
        <f t="shared" si="7"/>
        <v>1.1010162154423938E-2</v>
      </c>
      <c r="G229">
        <f t="shared" si="7"/>
        <v>-1.0416844398548361E-3</v>
      </c>
      <c r="I229">
        <f t="shared" si="8"/>
        <v>5.5713905489646788E-6</v>
      </c>
      <c r="J229">
        <f t="shared" si="8"/>
        <v>7.9625441273272626E-5</v>
      </c>
      <c r="K229">
        <f t="shared" si="8"/>
        <v>2.0942051783775452E-6</v>
      </c>
    </row>
    <row r="230" spans="1:11" x14ac:dyDescent="0.25">
      <c r="A230" s="30">
        <v>43851</v>
      </c>
      <c r="B230">
        <v>67.580001999999993</v>
      </c>
      <c r="C230">
        <v>316.57000699999998</v>
      </c>
      <c r="D230">
        <v>245.699997</v>
      </c>
      <c r="E230">
        <f t="shared" si="7"/>
        <v>-1.4397134237297261E-2</v>
      </c>
      <c r="F230">
        <f t="shared" si="7"/>
        <v>-6.7999756396964926E-3</v>
      </c>
      <c r="G230">
        <f t="shared" si="7"/>
        <v>-1.5187342441052456E-2</v>
      </c>
      <c r="I230">
        <f t="shared" si="8"/>
        <v>1.6828208009885071E-4</v>
      </c>
      <c r="J230">
        <f t="shared" si="8"/>
        <v>7.8975728243074359E-5</v>
      </c>
      <c r="K230">
        <f t="shared" si="8"/>
        <v>2.4313525251872881E-4</v>
      </c>
    </row>
    <row r="231" spans="1:11" x14ac:dyDescent="0.25">
      <c r="A231" s="30">
        <v>43852</v>
      </c>
      <c r="B231">
        <v>67.190002000000007</v>
      </c>
      <c r="C231">
        <v>317.70001200000002</v>
      </c>
      <c r="D231">
        <v>247.050003</v>
      </c>
      <c r="E231">
        <f t="shared" si="7"/>
        <v>-5.7876541823054144E-3</v>
      </c>
      <c r="F231">
        <f t="shared" si="7"/>
        <v>3.5631707686393111E-3</v>
      </c>
      <c r="G231">
        <f t="shared" si="7"/>
        <v>5.4794901179286964E-3</v>
      </c>
      <c r="I231">
        <f t="shared" si="8"/>
        <v>1.9034706659892316E-5</v>
      </c>
      <c r="J231">
        <f t="shared" si="8"/>
        <v>2.1795133280728979E-6</v>
      </c>
      <c r="K231">
        <f t="shared" si="8"/>
        <v>2.5745858254160922E-5</v>
      </c>
    </row>
    <row r="232" spans="1:11" x14ac:dyDescent="0.25">
      <c r="A232" s="30">
        <v>43853</v>
      </c>
      <c r="B232">
        <v>66.769997000000004</v>
      </c>
      <c r="C232">
        <v>319.23001099999999</v>
      </c>
      <c r="D232">
        <v>245.58000200000001</v>
      </c>
      <c r="E232">
        <f t="shared" si="7"/>
        <v>-6.2706237589740489E-3</v>
      </c>
      <c r="F232">
        <f t="shared" si="7"/>
        <v>4.8043015327111759E-3</v>
      </c>
      <c r="G232">
        <f t="shared" si="7"/>
        <v>-5.9679895586974554E-3</v>
      </c>
      <c r="I232">
        <f t="shared" si="8"/>
        <v>2.3482241198735887E-5</v>
      </c>
      <c r="J232">
        <f t="shared" si="8"/>
        <v>7.3845250076551181E-6</v>
      </c>
      <c r="K232">
        <f t="shared" si="8"/>
        <v>4.0620763039985913E-5</v>
      </c>
    </row>
    <row r="233" spans="1:11" x14ac:dyDescent="0.25">
      <c r="A233" s="30">
        <v>43854</v>
      </c>
      <c r="B233">
        <v>66.319999999999993</v>
      </c>
      <c r="C233">
        <v>318.30999800000001</v>
      </c>
      <c r="D233">
        <v>241.91999799999999</v>
      </c>
      <c r="E233">
        <f t="shared" si="7"/>
        <v>-6.7623221123790838E-3</v>
      </c>
      <c r="F233">
        <f t="shared" si="7"/>
        <v>-2.8861361660066534E-3</v>
      </c>
      <c r="G233">
        <f t="shared" si="7"/>
        <v>-1.5015683152379966E-2</v>
      </c>
      <c r="I233">
        <f t="shared" si="8"/>
        <v>2.848939926793445E-5</v>
      </c>
      <c r="J233">
        <f t="shared" si="8"/>
        <v>2.4730624027362992E-5</v>
      </c>
      <c r="K233">
        <f t="shared" si="8"/>
        <v>2.3781142327124086E-4</v>
      </c>
    </row>
    <row r="234" spans="1:11" x14ac:dyDescent="0.25">
      <c r="A234" s="30">
        <v>43857</v>
      </c>
      <c r="B234">
        <v>64.739998</v>
      </c>
      <c r="C234">
        <v>308.95001200000002</v>
      </c>
      <c r="D234">
        <v>238.13999899999999</v>
      </c>
      <c r="E234">
        <f t="shared" si="7"/>
        <v>-2.4112293221743582E-2</v>
      </c>
      <c r="F234">
        <f t="shared" si="7"/>
        <v>-2.9846254065432721E-2</v>
      </c>
      <c r="G234">
        <f t="shared" si="7"/>
        <v>-1.5748352900153893E-2</v>
      </c>
      <c r="I234">
        <f t="shared" si="8"/>
        <v>5.1472344094352033E-4</v>
      </c>
      <c r="J234">
        <f t="shared" si="8"/>
        <v>1.0197233447173954E-3</v>
      </c>
      <c r="K234">
        <f t="shared" si="8"/>
        <v>2.6094542729511238E-4</v>
      </c>
    </row>
    <row r="235" spans="1:11" x14ac:dyDescent="0.25">
      <c r="A235" s="30">
        <v>43858</v>
      </c>
      <c r="B235">
        <v>64.650002000000001</v>
      </c>
      <c r="C235">
        <v>317.69000199999999</v>
      </c>
      <c r="D235">
        <v>242.58000200000001</v>
      </c>
      <c r="E235">
        <f t="shared" si="7"/>
        <v>-1.391081451621656E-3</v>
      </c>
      <c r="F235">
        <f t="shared" si="7"/>
        <v>2.7896580491862118E-2</v>
      </c>
      <c r="G235">
        <f t="shared" si="7"/>
        <v>1.8472829301618882E-2</v>
      </c>
      <c r="I235">
        <f t="shared" si="8"/>
        <v>1.1353177538470748E-9</v>
      </c>
      <c r="J235">
        <f t="shared" si="8"/>
        <v>6.6614201876490748E-4</v>
      </c>
      <c r="K235">
        <f t="shared" si="8"/>
        <v>3.2643010629343462E-4</v>
      </c>
    </row>
    <row r="236" spans="1:11" x14ac:dyDescent="0.25">
      <c r="A236" s="30">
        <v>43859</v>
      </c>
      <c r="B236">
        <v>64.110000999999997</v>
      </c>
      <c r="C236">
        <v>324.33999599999999</v>
      </c>
      <c r="D236">
        <v>240.11999499999999</v>
      </c>
      <c r="E236">
        <f t="shared" si="7"/>
        <v>-8.3877625563178581E-3</v>
      </c>
      <c r="F236">
        <f t="shared" si="7"/>
        <v>2.0716265118404725E-2</v>
      </c>
      <c r="G236">
        <f t="shared" si="7"/>
        <v>-1.0192783564717022E-2</v>
      </c>
      <c r="I236">
        <f t="shared" si="8"/>
        <v>4.8483182782943373E-5</v>
      </c>
      <c r="J236">
        <f t="shared" si="8"/>
        <v>3.4705498545512312E-4</v>
      </c>
      <c r="K236">
        <f t="shared" si="8"/>
        <v>1.1232260662656573E-4</v>
      </c>
    </row>
    <row r="237" spans="1:11" x14ac:dyDescent="0.25">
      <c r="A237" s="30">
        <v>43860</v>
      </c>
      <c r="B237">
        <v>64.790001000000004</v>
      </c>
      <c r="C237">
        <v>323.86999500000002</v>
      </c>
      <c r="D237">
        <v>244.13000500000001</v>
      </c>
      <c r="E237">
        <f t="shared" si="7"/>
        <v>1.0550912298990087E-2</v>
      </c>
      <c r="F237">
        <f t="shared" si="7"/>
        <v>-1.4501506884832321E-3</v>
      </c>
      <c r="G237">
        <f t="shared" si="7"/>
        <v>1.6562113218078614E-2</v>
      </c>
      <c r="I237">
        <f t="shared" si="8"/>
        <v>1.4341710851555533E-4</v>
      </c>
      <c r="J237">
        <f t="shared" si="8"/>
        <v>1.2510397071124037E-5</v>
      </c>
      <c r="K237">
        <f t="shared" si="8"/>
        <v>2.6103768717031798E-4</v>
      </c>
    </row>
    <row r="238" spans="1:11" x14ac:dyDescent="0.25">
      <c r="A238" s="30">
        <v>43861</v>
      </c>
      <c r="B238">
        <v>62.119999</v>
      </c>
      <c r="C238">
        <v>309.51001000000002</v>
      </c>
      <c r="D238">
        <v>237.75</v>
      </c>
      <c r="E238">
        <f t="shared" si="7"/>
        <v>-4.2083303713735351E-2</v>
      </c>
      <c r="F238">
        <f t="shared" si="7"/>
        <v>-4.5351751180480127E-2</v>
      </c>
      <c r="G238">
        <f t="shared" si="7"/>
        <v>-2.6481189353299218E-2</v>
      </c>
      <c r="I238">
        <f t="shared" si="8"/>
        <v>1.6531158816847865E-3</v>
      </c>
      <c r="J238">
        <f t="shared" si="8"/>
        <v>2.2504211931318372E-3</v>
      </c>
      <c r="K238">
        <f t="shared" si="8"/>
        <v>7.228915074663268E-4</v>
      </c>
    </row>
    <row r="239" spans="1:11" x14ac:dyDescent="0.25">
      <c r="A239" s="30">
        <v>43864</v>
      </c>
      <c r="B239">
        <v>60.73</v>
      </c>
      <c r="C239">
        <v>308.66000400000001</v>
      </c>
      <c r="D239">
        <v>239.009995</v>
      </c>
      <c r="E239">
        <f t="shared" si="7"/>
        <v>-2.2630172273127223E-2</v>
      </c>
      <c r="F239">
        <f t="shared" si="7"/>
        <v>-2.7500736575990282E-3</v>
      </c>
      <c r="G239">
        <f t="shared" si="7"/>
        <v>5.2856697152576793E-3</v>
      </c>
      <c r="I239">
        <f t="shared" si="8"/>
        <v>4.4966883414422024E-4</v>
      </c>
      <c r="J239">
        <f t="shared" si="8"/>
        <v>2.3395862197015259E-5</v>
      </c>
      <c r="K239">
        <f t="shared" si="8"/>
        <v>2.3816520554774196E-5</v>
      </c>
    </row>
    <row r="240" spans="1:11" x14ac:dyDescent="0.25">
      <c r="A240" s="30">
        <v>43865</v>
      </c>
      <c r="B240">
        <v>59.970001000000003</v>
      </c>
      <c r="C240">
        <v>318.85000600000001</v>
      </c>
      <c r="D240">
        <v>241.94000199999999</v>
      </c>
      <c r="E240">
        <f t="shared" si="7"/>
        <v>-1.259335605406149E-2</v>
      </c>
      <c r="F240">
        <f t="shared" si="7"/>
        <v>3.2480431146977684E-2</v>
      </c>
      <c r="G240">
        <f t="shared" si="7"/>
        <v>1.2184398657457001E-2</v>
      </c>
      <c r="I240">
        <f t="shared" si="8"/>
        <v>1.2473718202713906E-4</v>
      </c>
      <c r="J240">
        <f t="shared" si="8"/>
        <v>9.237695755727242E-4</v>
      </c>
      <c r="K240">
        <f t="shared" si="8"/>
        <v>1.3874357375491951E-4</v>
      </c>
    </row>
    <row r="241" spans="1:11" x14ac:dyDescent="0.25">
      <c r="A241" s="30">
        <v>43866</v>
      </c>
      <c r="B241">
        <v>62.73</v>
      </c>
      <c r="C241">
        <v>321.45001200000002</v>
      </c>
      <c r="D241">
        <v>244.300003</v>
      </c>
      <c r="E241">
        <f t="shared" si="7"/>
        <v>4.49953482532294E-2</v>
      </c>
      <c r="F241">
        <f t="shared" si="7"/>
        <v>8.1212563396332628E-3</v>
      </c>
      <c r="G241">
        <f t="shared" si="7"/>
        <v>9.7072207454639587E-3</v>
      </c>
      <c r="I241">
        <f t="shared" si="8"/>
        <v>2.1548279290220249E-3</v>
      </c>
      <c r="J241">
        <f t="shared" si="8"/>
        <v>3.6414020289424648E-5</v>
      </c>
      <c r="K241">
        <f t="shared" si="8"/>
        <v>8.6522893419934993E-5</v>
      </c>
    </row>
    <row r="242" spans="1:11" x14ac:dyDescent="0.25">
      <c r="A242" s="30">
        <v>43867</v>
      </c>
      <c r="B242">
        <v>61.880001</v>
      </c>
      <c r="C242">
        <v>325.209991</v>
      </c>
      <c r="D242">
        <v>241.820007</v>
      </c>
      <c r="E242">
        <f t="shared" si="7"/>
        <v>-1.3642760243476307E-2</v>
      </c>
      <c r="F242">
        <f t="shared" si="7"/>
        <v>1.162905191541185E-2</v>
      </c>
      <c r="G242">
        <f t="shared" si="7"/>
        <v>-1.0203313850427333E-2</v>
      </c>
      <c r="I242">
        <f t="shared" si="8"/>
        <v>1.4927914072762768E-4</v>
      </c>
      <c r="J242">
        <f t="shared" si="8"/>
        <v>9.1053554802895218E-5</v>
      </c>
      <c r="K242">
        <f t="shared" si="8"/>
        <v>1.1254592242000633E-4</v>
      </c>
    </row>
    <row r="243" spans="1:11" x14ac:dyDescent="0.25">
      <c r="A243" s="30">
        <v>43868</v>
      </c>
      <c r="B243">
        <v>61.470001000000003</v>
      </c>
      <c r="C243">
        <v>320.02999899999998</v>
      </c>
      <c r="D243">
        <v>238</v>
      </c>
      <c r="E243">
        <f t="shared" si="7"/>
        <v>-6.6477746781593025E-3</v>
      </c>
      <c r="F243">
        <f t="shared" si="7"/>
        <v>-1.605636155914298E-2</v>
      </c>
      <c r="G243">
        <f t="shared" si="7"/>
        <v>-1.5923003021776398E-2</v>
      </c>
      <c r="I243">
        <f t="shared" si="8"/>
        <v>2.7279715941772847E-5</v>
      </c>
      <c r="J243">
        <f t="shared" si="8"/>
        <v>3.2917624468933599E-4</v>
      </c>
      <c r="K243">
        <f t="shared" si="8"/>
        <v>2.6661845809828455E-4</v>
      </c>
    </row>
    <row r="244" spans="1:11" x14ac:dyDescent="0.25">
      <c r="A244" s="30">
        <v>43871</v>
      </c>
      <c r="B244">
        <v>59.959999000000003</v>
      </c>
      <c r="C244">
        <v>321.54998799999998</v>
      </c>
      <c r="D244">
        <v>237.36000100000001</v>
      </c>
      <c r="E244">
        <f t="shared" si="7"/>
        <v>-2.4871610630404595E-2</v>
      </c>
      <c r="F244">
        <f t="shared" si="7"/>
        <v>4.7382769868279601E-3</v>
      </c>
      <c r="G244">
        <f t="shared" si="7"/>
        <v>-2.6926934758984672E-3</v>
      </c>
      <c r="I244">
        <f t="shared" si="8"/>
        <v>5.4975405755114284E-4</v>
      </c>
      <c r="J244">
        <f t="shared" si="8"/>
        <v>7.0300476745851629E-6</v>
      </c>
      <c r="K244">
        <f t="shared" si="8"/>
        <v>9.5985081790150905E-6</v>
      </c>
    </row>
    <row r="245" spans="1:11" x14ac:dyDescent="0.25">
      <c r="A245" s="30">
        <v>43872</v>
      </c>
      <c r="B245">
        <v>60.529998999999997</v>
      </c>
      <c r="C245">
        <v>319.60998499999999</v>
      </c>
      <c r="D245">
        <v>236.46000699999999</v>
      </c>
      <c r="E245">
        <f t="shared" si="7"/>
        <v>9.4614368262505699E-3</v>
      </c>
      <c r="F245">
        <f t="shared" si="7"/>
        <v>-6.0515596798214142E-3</v>
      </c>
      <c r="G245">
        <f t="shared" si="7"/>
        <v>-3.7988901572937168E-3</v>
      </c>
      <c r="I245">
        <f t="shared" si="8"/>
        <v>1.1850962813579503E-4</v>
      </c>
      <c r="J245">
        <f t="shared" si="8"/>
        <v>6.6233765500120501E-5</v>
      </c>
      <c r="K245">
        <f t="shared" si="8"/>
        <v>1.7676496760664005E-5</v>
      </c>
    </row>
    <row r="246" spans="1:11" x14ac:dyDescent="0.25">
      <c r="A246" s="30">
        <v>43873</v>
      </c>
      <c r="B246">
        <v>61.27</v>
      </c>
      <c r="C246">
        <v>327.20001200000002</v>
      </c>
      <c r="D246">
        <v>238.64999399999999</v>
      </c>
      <c r="E246">
        <f t="shared" si="7"/>
        <v>1.2151233354701033E-2</v>
      </c>
      <c r="F246">
        <f t="shared" si="7"/>
        <v>2.3470185821593013E-2</v>
      </c>
      <c r="G246">
        <f t="shared" si="7"/>
        <v>9.2189282722022134E-3</v>
      </c>
      <c r="I246">
        <f t="shared" si="8"/>
        <v>1.8430802805020414E-4</v>
      </c>
      <c r="J246">
        <f t="shared" si="8"/>
        <v>4.5724691059609182E-4</v>
      </c>
      <c r="K246">
        <f t="shared" si="8"/>
        <v>7.7677356066114061E-5</v>
      </c>
    </row>
    <row r="247" spans="1:11" x14ac:dyDescent="0.25">
      <c r="A247" s="30">
        <v>43874</v>
      </c>
      <c r="B247">
        <v>60.93</v>
      </c>
      <c r="C247">
        <v>324.86999500000002</v>
      </c>
      <c r="D247">
        <v>238.35000600000001</v>
      </c>
      <c r="E247">
        <f t="shared" si="7"/>
        <v>-5.5646624771602433E-3</v>
      </c>
      <c r="F247">
        <f t="shared" si="7"/>
        <v>-7.1465544857819757E-3</v>
      </c>
      <c r="G247">
        <f t="shared" si="7"/>
        <v>-1.2578114865855489E-3</v>
      </c>
      <c r="I247">
        <f t="shared" si="8"/>
        <v>1.7138660638021319E-5</v>
      </c>
      <c r="J247">
        <f t="shared" si="8"/>
        <v>8.5255818964133023E-5</v>
      </c>
      <c r="K247">
        <f t="shared" si="8"/>
        <v>2.7664469232044369E-6</v>
      </c>
    </row>
    <row r="248" spans="1:11" x14ac:dyDescent="0.25">
      <c r="A248" s="30">
        <v>43875</v>
      </c>
      <c r="B248">
        <v>60.650002000000001</v>
      </c>
      <c r="C248">
        <v>324.95001200000002</v>
      </c>
      <c r="D248">
        <v>237.08000200000001</v>
      </c>
      <c r="E248">
        <f t="shared" si="7"/>
        <v>-4.6059958942521175E-3</v>
      </c>
      <c r="F248">
        <f t="shared" si="7"/>
        <v>2.4627435148942708E-4</v>
      </c>
      <c r="G248">
        <f t="shared" si="7"/>
        <v>-5.3425614682908107E-3</v>
      </c>
      <c r="I248">
        <f t="shared" si="8"/>
        <v>1.0120160472223727E-5</v>
      </c>
      <c r="J248">
        <f t="shared" si="8"/>
        <v>3.3877307910665046E-6</v>
      </c>
      <c r="K248">
        <f t="shared" si="8"/>
        <v>3.3039664006448973E-5</v>
      </c>
    </row>
    <row r="249" spans="1:11" x14ac:dyDescent="0.25">
      <c r="A249" s="30">
        <v>43879</v>
      </c>
      <c r="B249">
        <v>59.880001</v>
      </c>
      <c r="C249">
        <v>319</v>
      </c>
      <c r="D249">
        <v>233.21000699999999</v>
      </c>
      <c r="E249">
        <f t="shared" si="7"/>
        <v>-1.2777092114656673E-2</v>
      </c>
      <c r="F249">
        <f t="shared" si="7"/>
        <v>-1.8480258484270956E-2</v>
      </c>
      <c r="G249">
        <f t="shared" si="7"/>
        <v>-1.6458280136142322E-2</v>
      </c>
      <c r="I249">
        <f t="shared" si="8"/>
        <v>1.2887508279662633E-4</v>
      </c>
      <c r="J249">
        <f t="shared" si="8"/>
        <v>4.230060863127198E-4</v>
      </c>
      <c r="K249">
        <f t="shared" si="8"/>
        <v>2.8438547674156588E-4</v>
      </c>
    </row>
    <row r="250" spans="1:11" x14ac:dyDescent="0.25">
      <c r="A250" s="30">
        <v>43880</v>
      </c>
      <c r="B250">
        <v>60.34</v>
      </c>
      <c r="C250">
        <v>323.61999500000002</v>
      </c>
      <c r="D250">
        <v>237.33000200000001</v>
      </c>
      <c r="E250">
        <f t="shared" si="7"/>
        <v>7.6526574794207707E-3</v>
      </c>
      <c r="F250">
        <f t="shared" si="7"/>
        <v>1.4378869736597938E-2</v>
      </c>
      <c r="G250">
        <f t="shared" si="7"/>
        <v>1.751222090903333E-2</v>
      </c>
      <c r="I250">
        <f t="shared" si="8"/>
        <v>8.2399797270317265E-5</v>
      </c>
      <c r="J250">
        <f t="shared" si="8"/>
        <v>1.5109366857602379E-4</v>
      </c>
      <c r="K250">
        <f t="shared" si="8"/>
        <v>2.926415271062631E-4</v>
      </c>
    </row>
    <row r="251" spans="1:11" x14ac:dyDescent="0.25">
      <c r="A251" s="30">
        <v>43881</v>
      </c>
      <c r="B251">
        <v>59.860000999999997</v>
      </c>
      <c r="C251">
        <v>320.29998799999998</v>
      </c>
      <c r="D251">
        <v>232.729996</v>
      </c>
      <c r="E251">
        <f t="shared" si="7"/>
        <v>-7.9867146007159186E-3</v>
      </c>
      <c r="F251">
        <f t="shared" si="7"/>
        <v>-1.0311953371207558E-2</v>
      </c>
      <c r="G251">
        <f t="shared" si="7"/>
        <v>-1.9572619959224442E-2</v>
      </c>
      <c r="I251">
        <f t="shared" si="8"/>
        <v>4.305903914147856E-5</v>
      </c>
      <c r="J251">
        <f t="shared" si="8"/>
        <v>1.5373040636722083E-4</v>
      </c>
      <c r="K251">
        <f t="shared" si="8"/>
        <v>3.9912337719372068E-4</v>
      </c>
    </row>
    <row r="252" spans="1:11" x14ac:dyDescent="0.25">
      <c r="A252" s="30">
        <v>43882</v>
      </c>
      <c r="B252">
        <v>59.130001</v>
      </c>
      <c r="C252">
        <v>313.04998799999998</v>
      </c>
      <c r="D252">
        <v>230.61999499999999</v>
      </c>
      <c r="E252">
        <f t="shared" si="7"/>
        <v>-1.2270092385571725E-2</v>
      </c>
      <c r="F252">
        <f t="shared" si="7"/>
        <v>-2.2895135291451093E-2</v>
      </c>
      <c r="G252">
        <f t="shared" si="7"/>
        <v>-9.1076535069918082E-3</v>
      </c>
      <c r="I252">
        <f t="shared" si="8"/>
        <v>1.1762088905990761E-4</v>
      </c>
      <c r="J252">
        <f t="shared" si="8"/>
        <v>6.2409975297039592E-4</v>
      </c>
      <c r="K252">
        <f t="shared" si="8"/>
        <v>9.0499184951574755E-5</v>
      </c>
    </row>
    <row r="253" spans="1:11" x14ac:dyDescent="0.25">
      <c r="A253" s="30">
        <v>43885</v>
      </c>
      <c r="B253">
        <v>56.360000999999997</v>
      </c>
      <c r="C253">
        <v>298.17999300000002</v>
      </c>
      <c r="D253">
        <v>224.53999300000001</v>
      </c>
      <c r="E253">
        <f t="shared" si="7"/>
        <v>-4.797872197106804E-2</v>
      </c>
      <c r="F253">
        <f t="shared" si="7"/>
        <v>-4.8665576334283929E-2</v>
      </c>
      <c r="G253">
        <f t="shared" si="7"/>
        <v>-2.6717478806496435E-2</v>
      </c>
      <c r="I253">
        <f t="shared" si="8"/>
        <v>2.1672698921595631E-3</v>
      </c>
      <c r="J253">
        <f t="shared" si="8"/>
        <v>2.575809111724977E-3</v>
      </c>
      <c r="K253">
        <f t="shared" si="8"/>
        <v>7.3565339995210611E-4</v>
      </c>
    </row>
    <row r="254" spans="1:11" x14ac:dyDescent="0.25">
      <c r="A254" s="30">
        <v>43886</v>
      </c>
      <c r="B254">
        <v>54.82</v>
      </c>
      <c r="C254">
        <v>294.790009</v>
      </c>
      <c r="D254">
        <v>220.020004</v>
      </c>
      <c r="E254">
        <f t="shared" si="7"/>
        <v>-2.7704613898919705E-2</v>
      </c>
      <c r="F254">
        <f t="shared" si="7"/>
        <v>-1.1434038557029359E-2</v>
      </c>
      <c r="G254">
        <f t="shared" si="7"/>
        <v>-2.0335364364331702E-2</v>
      </c>
      <c r="I254">
        <f t="shared" si="8"/>
        <v>6.9062988376575373E-4</v>
      </c>
      <c r="J254">
        <f t="shared" si="8"/>
        <v>1.8281451606122308E-4</v>
      </c>
      <c r="K254">
        <f t="shared" si="8"/>
        <v>4.3018148213138063E-4</v>
      </c>
    </row>
    <row r="255" spans="1:11" x14ac:dyDescent="0.25">
      <c r="D255" s="31" t="s">
        <v>53</v>
      </c>
      <c r="E255" s="31">
        <f>AVERAGE(E3:E254)</f>
        <v>-1.4247759282290627E-3</v>
      </c>
      <c r="F255" s="31">
        <f t="shared" ref="F255:G255" si="9">AVERAGE(F3:F254)</f>
        <v>2.0868532797254603E-3</v>
      </c>
      <c r="G255" s="31">
        <f t="shared" si="9"/>
        <v>4.0545245013779525E-4</v>
      </c>
      <c r="H255" s="6" t="s">
        <v>8</v>
      </c>
      <c r="I255" s="6">
        <f t="shared" ref="I255:K255" si="10">AVERAGE(I3:I254)</f>
        <v>1.5617186953203679E-4</v>
      </c>
      <c r="J255" s="6">
        <f t="shared" si="10"/>
        <v>2.3598629645394921E-4</v>
      </c>
      <c r="K255" s="6">
        <f t="shared" si="10"/>
        <v>1.8815626008479323E-4</v>
      </c>
    </row>
    <row r="259" spans="4:7" x14ac:dyDescent="0.25">
      <c r="D259" t="s">
        <v>54</v>
      </c>
    </row>
    <row r="260" spans="4:7" x14ac:dyDescent="0.25">
      <c r="E260" t="str">
        <f>B1</f>
        <v>Exxon</v>
      </c>
      <c r="F260" t="str">
        <f t="shared" ref="F260:G260" si="11">C1</f>
        <v>Appl</v>
      </c>
      <c r="G260" t="str">
        <f t="shared" si="11"/>
        <v>Goldman</v>
      </c>
    </row>
    <row r="261" spans="4:7" x14ac:dyDescent="0.25">
      <c r="D261" t="str">
        <f t="array" ref="D261:D263">TRANSPOSE(E260:G260)</f>
        <v>Exxon</v>
      </c>
      <c r="E261">
        <f>_xlfn.COVARIANCE.P($E$3:$E$254,E3:E254)</f>
        <v>1.5617186953203679E-4</v>
      </c>
      <c r="F261">
        <f t="shared" ref="F261:G261" si="12">_xlfn.COVARIANCE.P($E$3:$E$254,F3:F254)</f>
        <v>8.9609459950037233E-5</v>
      </c>
      <c r="G261">
        <f t="shared" si="12"/>
        <v>9.3304689059855656E-5</v>
      </c>
    </row>
    <row r="262" spans="4:7" x14ac:dyDescent="0.25">
      <c r="D262" t="str">
        <v>Appl</v>
      </c>
      <c r="E262">
        <f>_xlfn.COVARIANCE.P($F$3:$F$254,E3:E254)</f>
        <v>8.9609459950037233E-5</v>
      </c>
      <c r="F262">
        <f t="shared" ref="F262:G262" si="13">_xlfn.COVARIANCE.P($F$3:$F$254,F3:F254)</f>
        <v>2.3598629645394921E-4</v>
      </c>
      <c r="G262">
        <f t="shared" si="13"/>
        <v>1.2217143845876018E-4</v>
      </c>
    </row>
    <row r="263" spans="4:7" x14ac:dyDescent="0.25">
      <c r="D263" t="str">
        <v>Goldman</v>
      </c>
      <c r="E263">
        <f>_xlfn.COVARIANCE.P($G$3:$G$254,E3:E254)</f>
        <v>9.3304689059855656E-5</v>
      </c>
      <c r="F263">
        <f t="shared" ref="F263:G263" si="14">_xlfn.COVARIANCE.P($G$3:$G$254,F3:F254)</f>
        <v>1.2217143845876018E-4</v>
      </c>
      <c r="G263">
        <f t="shared" si="14"/>
        <v>1.8815626008479323E-4</v>
      </c>
    </row>
    <row r="266" spans="4:7" x14ac:dyDescent="0.25">
      <c r="D266" t="s">
        <v>55</v>
      </c>
    </row>
    <row r="267" spans="4:7" x14ac:dyDescent="0.25">
      <c r="E267">
        <f>CORREL($E$3:$E$254,E3:E254)</f>
        <v>1.0000000000000002</v>
      </c>
      <c r="F267">
        <f t="shared" ref="F267:G267" si="15">CORREL($E$3:$E$254,F3:F254)</f>
        <v>0.46677658578837</v>
      </c>
      <c r="G267">
        <f t="shared" si="15"/>
        <v>0.54430550812404821</v>
      </c>
    </row>
    <row r="268" spans="4:7" x14ac:dyDescent="0.25">
      <c r="E268">
        <f>CORREL($F$3:$F$254,E3:E254)</f>
        <v>0.46677658578837</v>
      </c>
      <c r="F268">
        <f t="shared" ref="F268:G268" si="16">CORREL($F$3:$F$254,F3:F254)</f>
        <v>1.0000000000000002</v>
      </c>
      <c r="G268">
        <f t="shared" si="16"/>
        <v>0.57978497828130182</v>
      </c>
    </row>
    <row r="269" spans="4:7" x14ac:dyDescent="0.25">
      <c r="E269">
        <f>CORREL($G$3:$G$254,E3:E254)</f>
        <v>0.54430550812404821</v>
      </c>
      <c r="F269">
        <f t="shared" ref="F269:G269" si="17">CORREL($G$3:$G$254,F3:F254)</f>
        <v>0.57978497828130182</v>
      </c>
      <c r="G269">
        <f t="shared" si="17"/>
        <v>1.0000000000000002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Ex01_covar_correl_M</vt:lpstr>
      <vt:lpstr>Ex02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2020-02-25T18:10:47Z</dcterms:created>
  <dcterms:modified xsi:type="dcterms:W3CDTF">2020-02-25T18:33:57Z</dcterms:modified>
</cp:coreProperties>
</file>