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Sheet1" sheetId="1" state="visible" r:id="rId2"/>
    <sheet name="Sheet2" sheetId="2" state="visible" r:id="rId3"/>
    <sheet name="Sheet3" sheetId="3" state="visible" r:id="rId4"/>
    <sheet name="Sheet4" sheetId="4" state="visible" r:id="rId5"/>
    <sheet name="Sheet5" sheetId="5" state="visible" r:id="rId6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<sst xmlns="http://schemas.openxmlformats.org/spreadsheetml/2006/main" count="54" uniqueCount="18">
  <si>
    <t xml:space="preserve">u</t>
  </si>
  <si>
    <t xml:space="preserve">d</t>
  </si>
  <si>
    <t xml:space="preserve">t</t>
  </si>
  <si>
    <t xml:space="preserve">r</t>
  </si>
  <si>
    <t xml:space="preserve">p</t>
  </si>
  <si>
    <t xml:space="preserve">K</t>
  </si>
  <si>
    <t xml:space="preserve">rf</t>
  </si>
  <si>
    <t xml:space="preserve">sigma</t>
  </si>
  <si>
    <t xml:space="preserve">a</t>
  </si>
  <si>
    <t xml:space="preserve">q</t>
  </si>
  <si>
    <t xml:space="preserve">S0</t>
  </si>
  <si>
    <t xml:space="preserve">T</t>
  </si>
  <si>
    <t xml:space="preserve">d1</t>
  </si>
  <si>
    <t xml:space="preserve">d2</t>
  </si>
  <si>
    <t xml:space="preserve">N(-d1)</t>
  </si>
  <si>
    <t xml:space="preserve">N(d1)</t>
  </si>
  <si>
    <t xml:space="preserve">N(-d2)</t>
  </si>
  <si>
    <t xml:space="preserve">N(d2)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</si>
</sst>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#,##0.00"/>
    <numFmt numFmtId="166" formatCode="#,##0.000"/>
    <numFmt numFmtId="167" formatCode="#,##0.00000"/>
  </numFmts>
  <fonts count="4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5">
    <fill>
      <patternFill patternType="none"/>
    </fill>
    <fill>
      <patternFill patternType="gray125"/>
    </fill>
    <fill>
      <patternFill patternType="solid">
        <fgColor rgb="FFCCCCCC"/>
        <bgColor rgb="FFCCCCFF"/>
      </patternFill>
    </fill>
    <fill>
      <patternFill patternType="solid">
        <fgColor rgb="FFDEE7E5"/>
        <bgColor rgb="FFCCFFFF"/>
      </patternFill>
    </fill>
    <fill>
      <patternFill patternType="solid">
        <fgColor rgb="FFFFFF00"/>
        <bgColor rgb="FFFFFF00"/>
      </patternFill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3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3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2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4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EE7E5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M16"/>
  <sheetViews>
    <sheetView showFormulas="false" showGridLines="true" showRowColHeaders="true" showZeros="true" rightToLeft="false" tabSelected="false" showOutlineSymbols="true" defaultGridColor="true" view="normal" topLeftCell="A1" colorId="64" zoomScale="170" zoomScaleNormal="170" zoomScalePageLayoutView="100" workbookViewId="0">
      <selection pane="topLeft" activeCell="B2" activeCellId="0" sqref="B2"/>
    </sheetView>
  </sheetViews>
  <sheetFormatPr defaultRowHeight="12.8" zeroHeight="false" outlineLevelRow="0" outlineLevelCol="0"/>
  <cols>
    <col collapsed="false" customWidth="false" hidden="false" outlineLevel="0" max="1025" min="1" style="1" width="11.52"/>
  </cols>
  <sheetData>
    <row r="2" customFormat="false" ht="12.8" hidden="false" customHeight="false" outlineLevel="0" collapsed="false">
      <c r="B2" s="1" t="s">
        <v>0</v>
      </c>
      <c r="C2" s="1" t="n">
        <v>1.1</v>
      </c>
      <c r="I2" s="1" t="s">
        <v>0</v>
      </c>
      <c r="J2" s="1" t="n">
        <v>1.1</v>
      </c>
    </row>
    <row r="3" customFormat="false" ht="12.8" hidden="false" customHeight="false" outlineLevel="0" collapsed="false">
      <c r="B3" s="1" t="s">
        <v>1</v>
      </c>
      <c r="C3" s="1" t="n">
        <v>0.9</v>
      </c>
      <c r="I3" s="1" t="s">
        <v>1</v>
      </c>
      <c r="J3" s="1" t="n">
        <v>0.9</v>
      </c>
    </row>
    <row r="4" customFormat="false" ht="12.8" hidden="false" customHeight="false" outlineLevel="0" collapsed="false">
      <c r="B4" s="1" t="s">
        <v>2</v>
      </c>
      <c r="C4" s="1" t="n">
        <v>0.5</v>
      </c>
      <c r="I4" s="1" t="s">
        <v>2</v>
      </c>
      <c r="J4" s="1" t="n">
        <v>0.5</v>
      </c>
    </row>
    <row r="5" customFormat="false" ht="12.8" hidden="false" customHeight="false" outlineLevel="0" collapsed="false">
      <c r="B5" s="1" t="s">
        <v>3</v>
      </c>
      <c r="C5" s="1" t="n">
        <v>0.08</v>
      </c>
      <c r="I5" s="1" t="s">
        <v>3</v>
      </c>
      <c r="J5" s="1" t="n">
        <v>0.08</v>
      </c>
    </row>
    <row r="6" customFormat="false" ht="12.8" hidden="false" customHeight="false" outlineLevel="0" collapsed="false">
      <c r="B6" s="1" t="s">
        <v>4</v>
      </c>
      <c r="C6" s="2" t="n">
        <f aca="false">(EXP(C5*C4)-C3)/(C2-C3)</f>
        <v>0.704053870961941</v>
      </c>
      <c r="I6" s="1" t="s">
        <v>4</v>
      </c>
      <c r="J6" s="2" t="n">
        <f aca="false">(EXP(J5*J4)-J3)/(J2-J3)</f>
        <v>0.704053870961941</v>
      </c>
    </row>
    <row r="7" customFormat="false" ht="12.8" hidden="false" customHeight="false" outlineLevel="0" collapsed="false">
      <c r="B7" s="1" t="s">
        <v>5</v>
      </c>
      <c r="C7" s="1" t="n">
        <v>100</v>
      </c>
      <c r="I7" s="1" t="s">
        <v>5</v>
      </c>
      <c r="J7" s="1" t="n">
        <v>100</v>
      </c>
    </row>
    <row r="9" customFormat="false" ht="12.8" hidden="false" customHeight="false" outlineLevel="0" collapsed="false">
      <c r="F9" s="3" t="n">
        <f aca="false">D11*C2</f>
        <v>121</v>
      </c>
      <c r="M9" s="3" t="n">
        <f aca="false">K11*J2</f>
        <v>121</v>
      </c>
    </row>
    <row r="10" customFormat="false" ht="12.8" hidden="false" customHeight="false" outlineLevel="0" collapsed="false">
      <c r="F10" s="4" t="n">
        <f aca="false">F9-C7</f>
        <v>21</v>
      </c>
      <c r="M10" s="4" t="n">
        <v>0</v>
      </c>
    </row>
    <row r="11" customFormat="false" ht="12.8" hidden="false" customHeight="false" outlineLevel="0" collapsed="false">
      <c r="D11" s="3" t="n">
        <f aca="false">B13*C2</f>
        <v>110</v>
      </c>
      <c r="K11" s="3" t="n">
        <f aca="false">I13*J2</f>
        <v>110</v>
      </c>
    </row>
    <row r="12" customFormat="false" ht="12.8" hidden="false" customHeight="false" outlineLevel="0" collapsed="false">
      <c r="D12" s="5" t="n">
        <f aca="false">(C6*F10+(1-C6)*F13)*EXP(-C5*C4)</f>
        <v>14.2053980001055</v>
      </c>
      <c r="F12" s="3" t="n">
        <f aca="false">D11*C3</f>
        <v>99</v>
      </c>
      <c r="K12" s="5" t="n">
        <f aca="false">(J6*M10+(1-J6)*M13)*EXP(-J5*J4)</f>
        <v>0.284341915337774</v>
      </c>
      <c r="M12" s="3" t="n">
        <f aca="false">K11*J3</f>
        <v>99</v>
      </c>
    </row>
    <row r="13" customFormat="false" ht="12.8" hidden="false" customHeight="false" outlineLevel="0" collapsed="false">
      <c r="B13" s="3" t="n">
        <v>100</v>
      </c>
      <c r="F13" s="4" t="n">
        <v>0</v>
      </c>
      <c r="I13" s="3" t="n">
        <v>100</v>
      </c>
      <c r="M13" s="4" t="n">
        <f aca="false">J7-M12</f>
        <v>0.999999999999986</v>
      </c>
    </row>
    <row r="14" customFormat="false" ht="12.8" hidden="false" customHeight="false" outlineLevel="0" collapsed="false">
      <c r="B14" s="5" t="n">
        <f aca="false">(C6*D12+(1-C6)*D15)*EXP(-C5*C4)</f>
        <v>9.60920630197144</v>
      </c>
      <c r="D14" s="3" t="n">
        <f aca="false">B13*C3</f>
        <v>90</v>
      </c>
      <c r="I14" s="5" t="n">
        <f aca="false">(J6*K12+(1-J6)*K15)*EXP(-J5*J4)</f>
        <v>1.92084094063501</v>
      </c>
      <c r="K14" s="3" t="n">
        <f aca="false">I13*J3</f>
        <v>90</v>
      </c>
    </row>
    <row r="15" customFormat="false" ht="12.8" hidden="false" customHeight="false" outlineLevel="0" collapsed="false">
      <c r="D15" s="5" t="n">
        <f aca="false">(C6*F13+(1-C6)*F16)*EXP(-C5*C4)</f>
        <v>0</v>
      </c>
      <c r="F15" s="3" t="n">
        <f aca="false">D14*C3</f>
        <v>81</v>
      </c>
      <c r="K15" s="5" t="n">
        <f aca="false">(J6*M13+(1-J6)*M16)*EXP(-J5*J4)</f>
        <v>6.07894391523232</v>
      </c>
      <c r="M15" s="3" t="n">
        <f aca="false">K14*J3</f>
        <v>81</v>
      </c>
    </row>
    <row r="16" customFormat="false" ht="12.8" hidden="false" customHeight="false" outlineLevel="0" collapsed="false">
      <c r="F16" s="4" t="n">
        <v>0</v>
      </c>
      <c r="M16" s="4" t="n">
        <f aca="false">J7-M15</f>
        <v>19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C11"/>
  <sheetViews>
    <sheetView showFormulas="false" showGridLines="true" showRowColHeaders="true" showZeros="true" rightToLeft="false" tabSelected="false" showOutlineSymbols="true" defaultGridColor="true" view="normal" topLeftCell="A1" colorId="64" zoomScale="170" zoomScaleNormal="170" zoomScalePageLayoutView="100" workbookViewId="0">
      <selection pane="topLeft" activeCell="B2" activeCellId="0" sqref="B2"/>
    </sheetView>
  </sheetViews>
  <sheetFormatPr defaultRowHeight="12.8" zeroHeight="false" outlineLevelRow="0" outlineLevelCol="0"/>
  <cols>
    <col collapsed="false" customWidth="false" hidden="false" outlineLevel="0" max="1025" min="1" style="0" width="11.52"/>
  </cols>
  <sheetData>
    <row r="2" customFormat="false" ht="12.8" hidden="false" customHeight="false" outlineLevel="0" collapsed="false">
      <c r="B2" s="0" t="s">
        <v>3</v>
      </c>
      <c r="C2" s="0" t="n">
        <v>0.05</v>
      </c>
    </row>
    <row r="3" customFormat="false" ht="12.8" hidden="false" customHeight="false" outlineLevel="0" collapsed="false">
      <c r="B3" s="0" t="s">
        <v>6</v>
      </c>
      <c r="C3" s="0" t="n">
        <v>0.08</v>
      </c>
    </row>
    <row r="4" customFormat="false" ht="12.8" hidden="false" customHeight="false" outlineLevel="0" collapsed="false">
      <c r="B4" s="0" t="s">
        <v>7</v>
      </c>
      <c r="C4" s="0" t="n">
        <v>0.12</v>
      </c>
    </row>
    <row r="5" customFormat="false" ht="12.8" hidden="false" customHeight="false" outlineLevel="0" collapsed="false">
      <c r="B5" s="0" t="s">
        <v>2</v>
      </c>
      <c r="C5" s="0" t="n">
        <f aca="false">1/12</f>
        <v>0.0833333333333333</v>
      </c>
    </row>
    <row r="8" customFormat="false" ht="12.8" hidden="false" customHeight="false" outlineLevel="0" collapsed="false">
      <c r="B8" s="0" t="s">
        <v>0</v>
      </c>
      <c r="C8" s="6" t="n">
        <f aca="false">EXP(C4*SQRT(C5))</f>
        <v>1.03524800477271</v>
      </c>
    </row>
    <row r="9" customFormat="false" ht="12.8" hidden="false" customHeight="false" outlineLevel="0" collapsed="false">
      <c r="B9" s="0" t="s">
        <v>1</v>
      </c>
      <c r="C9" s="6" t="n">
        <f aca="false">1/C8</f>
        <v>0.965952115232088</v>
      </c>
    </row>
    <row r="10" customFormat="false" ht="12.8" hidden="false" customHeight="false" outlineLevel="0" collapsed="false">
      <c r="B10" s="0" t="s">
        <v>8</v>
      </c>
      <c r="C10" s="7" t="n">
        <f aca="false">EXP((C2-C3)*C5)</f>
        <v>0.99750312239746</v>
      </c>
    </row>
    <row r="11" customFormat="false" ht="12.8" hidden="false" customHeight="false" outlineLevel="0" collapsed="false">
      <c r="B11" s="0" t="s">
        <v>4</v>
      </c>
      <c r="C11" s="8" t="n">
        <f aca="false">(C10-C9)/(C8-C9)</f>
        <v>0.455308494840456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I16"/>
  <sheetViews>
    <sheetView showFormulas="false" showGridLines="true" showRowColHeaders="true" showZeros="true" rightToLeft="false" tabSelected="false" showOutlineSymbols="true" defaultGridColor="true" view="normal" topLeftCell="A1" colorId="64" zoomScale="170" zoomScaleNormal="170" zoomScalePageLayoutView="100" workbookViewId="0">
      <selection pane="topLeft" activeCell="D15" activeCellId="0" sqref="D15"/>
    </sheetView>
  </sheetViews>
  <sheetFormatPr defaultRowHeight="12.8" zeroHeight="false" outlineLevelRow="0" outlineLevelCol="0"/>
  <cols>
    <col collapsed="false" customWidth="false" hidden="false" outlineLevel="0" max="1025" min="1" style="0" width="11.52"/>
  </cols>
  <sheetData>
    <row r="2" customFormat="false" ht="12.8" hidden="false" customHeight="false" outlineLevel="0" collapsed="false">
      <c r="B2" s="1" t="s">
        <v>0</v>
      </c>
      <c r="C2" s="9" t="n">
        <f aca="false">I8</f>
        <v>1.13573409388289</v>
      </c>
      <c r="D2" s="1"/>
      <c r="E2" s="1"/>
      <c r="F2" s="1"/>
      <c r="H2" s="0" t="s">
        <v>3</v>
      </c>
      <c r="I2" s="0" t="n">
        <v>0.04</v>
      </c>
    </row>
    <row r="3" customFormat="false" ht="12.8" hidden="false" customHeight="false" outlineLevel="0" collapsed="false">
      <c r="B3" s="1" t="s">
        <v>1</v>
      </c>
      <c r="C3" s="9" t="n">
        <f aca="false">I9</f>
        <v>0.880487787930326</v>
      </c>
      <c r="D3" s="1"/>
      <c r="E3" s="1"/>
      <c r="F3" s="1"/>
      <c r="H3" s="0" t="s">
        <v>9</v>
      </c>
      <c r="I3" s="0" t="n">
        <v>0.025</v>
      </c>
    </row>
    <row r="4" customFormat="false" ht="12.8" hidden="false" customHeight="false" outlineLevel="0" collapsed="false">
      <c r="B4" s="1" t="s">
        <v>2</v>
      </c>
      <c r="C4" s="1" t="n">
        <f aca="false">I5</f>
        <v>0.5</v>
      </c>
      <c r="D4" s="1"/>
      <c r="E4" s="1"/>
      <c r="F4" s="1"/>
      <c r="H4" s="0" t="s">
        <v>7</v>
      </c>
      <c r="I4" s="0" t="n">
        <v>0.18</v>
      </c>
    </row>
    <row r="5" customFormat="false" ht="12.8" hidden="false" customHeight="false" outlineLevel="0" collapsed="false">
      <c r="B5" s="1" t="s">
        <v>3</v>
      </c>
      <c r="C5" s="1" t="n">
        <f aca="false">I2</f>
        <v>0.04</v>
      </c>
      <c r="D5" s="1"/>
      <c r="E5" s="1"/>
      <c r="F5" s="1"/>
      <c r="H5" s="0" t="s">
        <v>2</v>
      </c>
      <c r="I5" s="0" t="n">
        <v>0.5</v>
      </c>
    </row>
    <row r="6" customFormat="false" ht="12.8" hidden="false" customHeight="false" outlineLevel="0" collapsed="false">
      <c r="B6" s="1" t="s">
        <v>4</v>
      </c>
      <c r="C6" s="2" t="n">
        <f aca="false">I11</f>
        <v>0.49771692890951</v>
      </c>
      <c r="D6" s="1"/>
      <c r="E6" s="1"/>
      <c r="F6" s="1"/>
    </row>
    <row r="7" customFormat="false" ht="12.8" hidden="false" customHeight="false" outlineLevel="0" collapsed="false">
      <c r="B7" s="1" t="s">
        <v>5</v>
      </c>
      <c r="C7" s="1" t="n">
        <v>1480</v>
      </c>
      <c r="D7" s="1"/>
      <c r="E7" s="1"/>
      <c r="F7" s="1"/>
    </row>
    <row r="8" customFormat="false" ht="12.8" hidden="false" customHeight="false" outlineLevel="0" collapsed="false">
      <c r="B8" s="1"/>
      <c r="C8" s="1"/>
      <c r="D8" s="1"/>
      <c r="E8" s="1"/>
      <c r="F8" s="1"/>
      <c r="H8" s="0" t="s">
        <v>0</v>
      </c>
      <c r="I8" s="7" t="n">
        <f aca="false">EXP(I4*SQRT(I5))</f>
        <v>1.13573409388289</v>
      </c>
    </row>
    <row r="9" customFormat="false" ht="12.8" hidden="false" customHeight="false" outlineLevel="0" collapsed="false">
      <c r="B9" s="1"/>
      <c r="C9" s="1"/>
      <c r="D9" s="1"/>
      <c r="E9" s="1"/>
      <c r="F9" s="10" t="n">
        <f aca="false">D11*C2</f>
        <v>1934.83789801199</v>
      </c>
      <c r="H9" s="0" t="s">
        <v>1</v>
      </c>
      <c r="I9" s="7" t="n">
        <f aca="false">1/I8</f>
        <v>0.880487787930326</v>
      </c>
    </row>
    <row r="10" customFormat="false" ht="12.8" hidden="false" customHeight="false" outlineLevel="0" collapsed="false">
      <c r="B10" s="1"/>
      <c r="C10" s="1"/>
      <c r="D10" s="1"/>
      <c r="E10" s="1"/>
      <c r="F10" s="4" t="n">
        <v>0</v>
      </c>
      <c r="H10" s="0" t="s">
        <v>8</v>
      </c>
      <c r="I10" s="7" t="n">
        <f aca="false">EXP((I2-I3)*I5)</f>
        <v>1.00752819544453</v>
      </c>
    </row>
    <row r="11" customFormat="false" ht="12.8" hidden="false" customHeight="false" outlineLevel="0" collapsed="false">
      <c r="B11" s="1"/>
      <c r="C11" s="1"/>
      <c r="D11" s="10" t="n">
        <f aca="false">B13*C2</f>
        <v>1703.60114082434</v>
      </c>
      <c r="E11" s="1"/>
      <c r="F11" s="1"/>
      <c r="H11" s="0" t="s">
        <v>4</v>
      </c>
      <c r="I11" s="8" t="n">
        <f aca="false">(I10-I9)/(I8-I9)</f>
        <v>0.49771692890951</v>
      </c>
    </row>
    <row r="12" customFormat="false" ht="12.8" hidden="false" customHeight="false" outlineLevel="0" collapsed="false">
      <c r="B12" s="1"/>
      <c r="C12" s="1"/>
      <c r="D12" s="5" t="n">
        <f aca="false">(C6*F10+(1-C6)*F13)*EXP(-C5*C4)</f>
        <v>0</v>
      </c>
      <c r="E12" s="1"/>
      <c r="F12" s="10" t="n">
        <f aca="false">D11*C3</f>
        <v>1500</v>
      </c>
    </row>
    <row r="13" customFormat="false" ht="12.8" hidden="false" customHeight="false" outlineLevel="0" collapsed="false">
      <c r="B13" s="3" t="n">
        <v>1500</v>
      </c>
      <c r="C13" s="1"/>
      <c r="D13" s="1"/>
      <c r="E13" s="1"/>
      <c r="F13" s="4" t="n">
        <v>0</v>
      </c>
    </row>
    <row r="14" customFormat="false" ht="12.8" hidden="false" customHeight="false" outlineLevel="0" collapsed="false">
      <c r="B14" s="11" t="n">
        <f aca="false">(C6*D12+(1-C6)*D15)*EXP(-C5*C4)</f>
        <v>78.4137177695263</v>
      </c>
      <c r="C14" s="1"/>
      <c r="D14" s="10" t="n">
        <f aca="false">B13*C3</f>
        <v>1320.73168189549</v>
      </c>
      <c r="E14" s="1"/>
      <c r="F14" s="1"/>
    </row>
    <row r="15" customFormat="false" ht="12.8" hidden="false" customHeight="false" outlineLevel="0" collapsed="false">
      <c r="B15" s="1"/>
      <c r="C15" s="1"/>
      <c r="D15" s="5" t="n">
        <f aca="false">D16</f>
        <v>159.26831810451</v>
      </c>
      <c r="E15" s="1"/>
      <c r="F15" s="10" t="n">
        <f aca="false">D14*C3</f>
        <v>1162.88811704166</v>
      </c>
    </row>
    <row r="16" customFormat="false" ht="12.8" hidden="false" customHeight="false" outlineLevel="0" collapsed="false">
      <c r="B16" s="1"/>
      <c r="C16" s="1"/>
      <c r="D16" s="2" t="n">
        <f aca="false">C7-D14</f>
        <v>159.26831810451</v>
      </c>
      <c r="E16" s="1"/>
      <c r="F16" s="5" t="n">
        <f aca="false">C7-F15</f>
        <v>317.111882958341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2:G15"/>
  <sheetViews>
    <sheetView showFormulas="false" showGridLines="true" showRowColHeaders="true" showZeros="true" rightToLeft="false" tabSelected="true" showOutlineSymbols="true" defaultGridColor="true" view="normal" topLeftCell="A1" colorId="64" zoomScale="170" zoomScaleNormal="170" zoomScalePageLayoutView="100" workbookViewId="0">
      <selection pane="topLeft" activeCell="F18" activeCellId="0" sqref="F18"/>
    </sheetView>
  </sheetViews>
  <sheetFormatPr defaultRowHeight="12.8" zeroHeight="false" outlineLevelRow="0" outlineLevelCol="0"/>
  <cols>
    <col collapsed="false" customWidth="false" hidden="false" outlineLevel="0" max="1025" min="1" style="0" width="11.52"/>
  </cols>
  <sheetData>
    <row r="2" customFormat="false" ht="12.8" hidden="false" customHeight="false" outlineLevel="0" collapsed="false">
      <c r="B2" s="0" t="s">
        <v>10</v>
      </c>
      <c r="C2" s="0" t="n">
        <f aca="false">50-1.5*EXP(-2/12*C4)</f>
        <v>48.5247928192676</v>
      </c>
      <c r="F2" s="0" t="s">
        <v>10</v>
      </c>
      <c r="G2" s="0" t="n">
        <v>52</v>
      </c>
    </row>
    <row r="3" customFormat="false" ht="12.8" hidden="false" customHeight="false" outlineLevel="0" collapsed="false">
      <c r="B3" s="0" t="s">
        <v>5</v>
      </c>
      <c r="C3" s="0" t="n">
        <v>50</v>
      </c>
      <c r="F3" s="0" t="s">
        <v>5</v>
      </c>
      <c r="G3" s="0" t="n">
        <v>50</v>
      </c>
    </row>
    <row r="4" customFormat="false" ht="12.8" hidden="false" customHeight="false" outlineLevel="0" collapsed="false">
      <c r="B4" s="0" t="s">
        <v>3</v>
      </c>
      <c r="C4" s="0" t="n">
        <v>0.1</v>
      </c>
      <c r="F4" s="0" t="s">
        <v>3</v>
      </c>
      <c r="G4" s="0" t="n">
        <v>0.12</v>
      </c>
    </row>
    <row r="5" customFormat="false" ht="12.8" hidden="false" customHeight="false" outlineLevel="0" collapsed="false">
      <c r="B5" s="0" t="s">
        <v>7</v>
      </c>
      <c r="C5" s="0" t="n">
        <v>0.4</v>
      </c>
      <c r="F5" s="0" t="s">
        <v>7</v>
      </c>
      <c r="G5" s="0" t="n">
        <v>0.3</v>
      </c>
    </row>
    <row r="6" customFormat="false" ht="12.8" hidden="false" customHeight="false" outlineLevel="0" collapsed="false">
      <c r="B6" s="0" t="s">
        <v>11</v>
      </c>
      <c r="C6" s="0" t="n">
        <v>0.25</v>
      </c>
      <c r="F6" s="0" t="s">
        <v>11</v>
      </c>
      <c r="G6" s="0" t="n">
        <v>0.25</v>
      </c>
    </row>
    <row r="9" customFormat="false" ht="12.8" hidden="false" customHeight="false" outlineLevel="0" collapsed="false">
      <c r="B9" s="0" t="s">
        <v>12</v>
      </c>
      <c r="C9" s="7" t="n">
        <f aca="false">(LN(C2/C3)+(C4+C5^2/2)*C6)/(C5*SQRT(C6))</f>
        <v>0.0752592702547105</v>
      </c>
      <c r="F9" s="0" t="s">
        <v>12</v>
      </c>
      <c r="G9" s="7" t="n">
        <f aca="false">(LN(G2/G3)+(G4+G5^2/2)*G6)/(G5*SQRT(G6))</f>
        <v>0.536471421021875</v>
      </c>
    </row>
    <row r="10" customFormat="false" ht="12.8" hidden="false" customHeight="false" outlineLevel="0" collapsed="false">
      <c r="B10" s="0" t="s">
        <v>13</v>
      </c>
      <c r="C10" s="7" t="n">
        <f aca="false">C9-C5*SQRT(C6)</f>
        <v>-0.12474072974529</v>
      </c>
      <c r="F10" s="0" t="s">
        <v>13</v>
      </c>
      <c r="G10" s="7" t="n">
        <f aca="false">G9-G5*SQRT(G6)</f>
        <v>0.386471421021875</v>
      </c>
    </row>
    <row r="12" customFormat="false" ht="12.8" hidden="false" customHeight="false" outlineLevel="0" collapsed="false">
      <c r="B12" s="0" t="s">
        <v>14</v>
      </c>
      <c r="C12" s="0" t="n">
        <f aca="false">_xlfn.NORM.DIST(-C9,0,1,1)</f>
        <v>0.470004213583469</v>
      </c>
      <c r="F12" s="0" t="s">
        <v>15</v>
      </c>
      <c r="G12" s="0" t="n">
        <f aca="false">_xlfn.NORM.DIST(G9,0,1,1)</f>
        <v>0.704183608838341</v>
      </c>
    </row>
    <row r="13" customFormat="false" ht="12.8" hidden="false" customHeight="false" outlineLevel="0" collapsed="false">
      <c r="B13" s="0" t="s">
        <v>16</v>
      </c>
      <c r="C13" s="0" t="n">
        <f aca="false">_xlfn.NORM.DIST(-C10,0,1,1)</f>
        <v>0.549635594230287</v>
      </c>
      <c r="F13" s="0" t="s">
        <v>17</v>
      </c>
      <c r="G13" s="0" t="n">
        <f aca="false">_xlfn.NORM.DIST(G10,0,1,1)</f>
        <v>0.650426217831251</v>
      </c>
    </row>
    <row r="15" customFormat="false" ht="12.8" hidden="false" customHeight="false" outlineLevel="0" collapsed="false">
      <c r="B15" s="0" t="s">
        <v>4</v>
      </c>
      <c r="C15" s="12" t="n">
        <f aca="false">C3*EXP(-C4*C6)*C13-C2*C12</f>
        <v>3.99639506449845</v>
      </c>
      <c r="F15" s="0" t="s">
        <v>4</v>
      </c>
      <c r="G15" s="12" t="n">
        <f aca="false">G2*G12-G3*EXP(-G4*G6)*G13</f>
        <v>5.0573867597344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3:F5"/>
  <sheetViews>
    <sheetView showFormulas="false" showGridLines="true" showRowColHeaders="true" showZeros="true" rightToLeft="false" tabSelected="false" showOutlineSymbols="true" defaultGridColor="true" view="normal" topLeftCell="A1" colorId="64" zoomScale="170" zoomScaleNormal="170" zoomScalePageLayoutView="100" workbookViewId="0">
      <selection pane="topLeft" activeCell="F4" activeCellId="0" sqref="F4"/>
    </sheetView>
  </sheetViews>
  <sheetFormatPr defaultRowHeight="12.8" zeroHeight="false" outlineLevelRow="0" outlineLevelCol="0"/>
  <cols>
    <col collapsed="false" customWidth="false" hidden="false" outlineLevel="0" max="1025" min="1" style="0" width="11.52"/>
  </cols>
  <sheetData>
    <row r="3" customFormat="false" ht="12.8" hidden="false" customHeight="false" outlineLevel="0" collapsed="false">
      <c r="C3" s="0" t="n">
        <v>0.5</v>
      </c>
      <c r="D3" s="0" t="n">
        <v>-0.5</v>
      </c>
      <c r="F3" s="0" t="n">
        <f aca="false">AVERAGE(C3:D3)</f>
        <v>0</v>
      </c>
    </row>
    <row r="4" customFormat="false" ht="12.8" hidden="false" customHeight="false" outlineLevel="0" collapsed="false">
      <c r="C4" s="0" t="n">
        <f aca="false">1+C3</f>
        <v>1.5</v>
      </c>
      <c r="D4" s="0" t="n">
        <f aca="false">1+D3</f>
        <v>0.5</v>
      </c>
      <c r="F4" s="13" t="n">
        <f aca="false">GEOMEAN(C4:D4)-1</f>
        <v>-0.133974596215561</v>
      </c>
    </row>
    <row r="5" customFormat="false" ht="12.8" hidden="false" customHeight="false" outlineLevel="0" collapsed="false">
      <c r="B5" s="0" t="n">
        <v>1000</v>
      </c>
      <c r="C5" s="0" t="n">
        <f aca="false">B5*(1+C3)</f>
        <v>1500</v>
      </c>
      <c r="D5" s="0" t="n">
        <f aca="false">C5*(1+D3)</f>
        <v>750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rstPageNumber="1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LibreOffice/6.1.5.2$Linux_X86_64 LibreOffice_project/10$Build-2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2021-05-06T16:03:38Z</dcterms:created>
  <dc:creator/>
  <dc:description/>
  <dc:language>en-US</dc:language>
  <cp:lastModifiedBy/>
  <dcterms:modified xsi:type="dcterms:W3CDTF">2021-05-06T17:49:41Z</dcterms:modified>
  <cp:revision>1</cp:revision>
  <dc:subject/>
  <dc:title/>
</cp:coreProperties>
</file>