
<file path=[Content_Types].xml><?xml version="1.0" encoding="utf-8"?>
<Types xmlns="http://schemas.openxmlformats.org/package/2006/content-types">
  <Default Extension="bin" ContentType="application/vnd.openxmlformats-officedocument.oleObject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rinterSettings/printerSettings1.bin" ContentType="application/vnd.openxmlformats-officedocument.spreadsheetml.printerSettings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živatel\Desktop\Tepo_MPF\"/>
    </mc:Choice>
  </mc:AlternateContent>
  <xr:revisionPtr revIDLastSave="0" documentId="13_ncr:1_{E192C60A-1870-439E-98C0-9D126AA920FF}" xr6:coauthVersionLast="45" xr6:coauthVersionMax="45" xr10:uidLastSave="{00000000-0000-0000-0000-000000000000}"/>
  <bookViews>
    <workbookView xWindow="-120" yWindow="-120" windowWidth="20730" windowHeight="11160" activeTab="4" xr2:uid="{F757EC35-B8F4-4081-925D-76D44E245FDC}"/>
  </bookViews>
  <sheets>
    <sheet name="Pr01" sheetId="1" r:id="rId1"/>
    <sheet name="Pr02" sheetId="2" r:id="rId2"/>
    <sheet name="Pr03" sheetId="3" r:id="rId3"/>
    <sheet name="Pr04" sheetId="4" r:id="rId4"/>
    <sheet name="Pr0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5" l="1"/>
  <c r="I34" i="5" a="1"/>
  <c r="I34" i="5" s="1"/>
  <c r="I31" i="5" a="1"/>
  <c r="I31" i="5" s="1"/>
  <c r="I29" i="5"/>
  <c r="I24" i="5"/>
  <c r="J24" i="5"/>
  <c r="K24" i="5"/>
  <c r="L24" i="5"/>
  <c r="M24" i="5"/>
  <c r="I25" i="5"/>
  <c r="J25" i="5"/>
  <c r="K25" i="5"/>
  <c r="L25" i="5"/>
  <c r="M25" i="5"/>
  <c r="I26" i="5"/>
  <c r="J26" i="5"/>
  <c r="K26" i="5"/>
  <c r="L26" i="5"/>
  <c r="M26" i="5"/>
  <c r="I27" i="5"/>
  <c r="J27" i="5"/>
  <c r="K27" i="5"/>
  <c r="L27" i="5"/>
  <c r="M27" i="5"/>
  <c r="J23" i="5"/>
  <c r="K23" i="5"/>
  <c r="L23" i="5"/>
  <c r="M23" i="5"/>
  <c r="I23" i="5"/>
  <c r="I15" i="5" a="1"/>
  <c r="I15" i="5" s="1"/>
  <c r="I18" i="5"/>
  <c r="J18" i="5"/>
  <c r="K18" i="5"/>
  <c r="L18" i="5"/>
  <c r="M18" i="5"/>
  <c r="I19" i="5"/>
  <c r="J19" i="5"/>
  <c r="K19" i="5"/>
  <c r="L19" i="5"/>
  <c r="M19" i="5"/>
  <c r="I20" i="5"/>
  <c r="J20" i="5"/>
  <c r="K20" i="5"/>
  <c r="L20" i="5"/>
  <c r="M20" i="5"/>
  <c r="I21" i="5"/>
  <c r="J21" i="5"/>
  <c r="K21" i="5"/>
  <c r="L21" i="5"/>
  <c r="M21" i="5"/>
  <c r="J17" i="5"/>
  <c r="K17" i="5"/>
  <c r="L17" i="5"/>
  <c r="M17" i="5"/>
  <c r="I17" i="5"/>
  <c r="I14" i="5" a="1"/>
  <c r="I14" i="5" s="1"/>
  <c r="L11" i="5"/>
  <c r="K10" i="5" a="1"/>
  <c r="K10" i="5" s="1"/>
  <c r="J9" i="5" a="1"/>
  <c r="J9" i="5" s="1"/>
  <c r="I8" i="5" a="1"/>
  <c r="I8" i="5" s="1"/>
  <c r="D19" i="5"/>
  <c r="D17" i="5"/>
  <c r="D16" i="5"/>
  <c r="D14" i="5"/>
  <c r="B14" i="4"/>
  <c r="B15" i="4"/>
  <c r="B16" i="4"/>
  <c r="B17" i="4"/>
  <c r="B18" i="4"/>
  <c r="B19" i="4"/>
  <c r="B20" i="4"/>
  <c r="B21" i="4"/>
  <c r="B22" i="4"/>
  <c r="B23" i="4"/>
  <c r="B13" i="4"/>
  <c r="A15" i="4"/>
  <c r="A16" i="4"/>
  <c r="A17" i="4"/>
  <c r="A18" i="4"/>
  <c r="A19" i="4" s="1"/>
  <c r="A20" i="4" s="1"/>
  <c r="A21" i="4" s="1"/>
  <c r="A22" i="4" s="1"/>
  <c r="A23" i="4" s="1"/>
  <c r="A14" i="4"/>
  <c r="D10" i="4"/>
  <c r="E15" i="3"/>
  <c r="F15" i="3"/>
  <c r="G15" i="3"/>
  <c r="H15" i="3"/>
  <c r="D15" i="3"/>
  <c r="E14" i="3"/>
  <c r="F14" i="3"/>
  <c r="G14" i="3"/>
  <c r="H14" i="3"/>
  <c r="D14" i="3"/>
  <c r="E12" i="3"/>
  <c r="F12" i="3"/>
  <c r="G12" i="3"/>
  <c r="H12" i="3"/>
  <c r="D12" i="3"/>
  <c r="E11" i="3"/>
  <c r="F11" i="3"/>
  <c r="G11" i="3"/>
  <c r="H11" i="3"/>
  <c r="D11" i="3"/>
  <c r="C25" i="2"/>
  <c r="D25" i="2"/>
  <c r="E25" i="2"/>
  <c r="F25" i="2"/>
  <c r="G25" i="2"/>
  <c r="H25" i="2"/>
  <c r="I25" i="2"/>
  <c r="C26" i="2"/>
  <c r="D26" i="2"/>
  <c r="E26" i="2"/>
  <c r="F26" i="2"/>
  <c r="G26" i="2"/>
  <c r="H26" i="2"/>
  <c r="I26" i="2"/>
  <c r="C27" i="2"/>
  <c r="D27" i="2"/>
  <c r="E27" i="2"/>
  <c r="F27" i="2"/>
  <c r="G27" i="2"/>
  <c r="H27" i="2"/>
  <c r="I27" i="2"/>
  <c r="C28" i="2"/>
  <c r="D28" i="2"/>
  <c r="E28" i="2"/>
  <c r="F28" i="2"/>
  <c r="G28" i="2"/>
  <c r="H28" i="2"/>
  <c r="I28" i="2"/>
  <c r="D24" i="2"/>
  <c r="E24" i="2"/>
  <c r="F24" i="2"/>
  <c r="G24" i="2"/>
  <c r="H24" i="2"/>
  <c r="I24" i="2"/>
  <c r="C24" i="2"/>
  <c r="C18" i="2"/>
  <c r="D18" i="2"/>
  <c r="E18" i="2"/>
  <c r="F18" i="2"/>
  <c r="G18" i="2"/>
  <c r="H18" i="2"/>
  <c r="I18" i="2"/>
  <c r="C19" i="2"/>
  <c r="D19" i="2"/>
  <c r="E19" i="2"/>
  <c r="F19" i="2"/>
  <c r="G19" i="2"/>
  <c r="H19" i="2"/>
  <c r="I19" i="2"/>
  <c r="C20" i="2"/>
  <c r="D20" i="2"/>
  <c r="E20" i="2"/>
  <c r="F20" i="2"/>
  <c r="G20" i="2"/>
  <c r="H20" i="2"/>
  <c r="I20" i="2"/>
  <c r="C21" i="2"/>
  <c r="D21" i="2"/>
  <c r="E21" i="2"/>
  <c r="F21" i="2"/>
  <c r="G21" i="2"/>
  <c r="H21" i="2"/>
  <c r="I21" i="2"/>
  <c r="D17" i="2"/>
  <c r="E17" i="2"/>
  <c r="F17" i="2"/>
  <c r="G17" i="2"/>
  <c r="H17" i="2"/>
  <c r="I17" i="2"/>
  <c r="C17" i="2"/>
  <c r="D14" i="2"/>
  <c r="E14" i="2"/>
  <c r="F14" i="2"/>
  <c r="G14" i="2"/>
  <c r="H14" i="2"/>
  <c r="I14" i="2"/>
  <c r="C14" i="2"/>
  <c r="L31" i="5" l="1"/>
  <c r="K31" i="5"/>
  <c r="J31" i="5"/>
  <c r="M31" i="5"/>
  <c r="K15" i="5"/>
  <c r="J15" i="5"/>
  <c r="L15" i="5"/>
  <c r="M15" i="5"/>
  <c r="L14" i="5"/>
  <c r="K14" i="5"/>
  <c r="J14" i="5"/>
  <c r="M14" i="5"/>
  <c r="K11" i="5"/>
  <c r="J11" i="5"/>
  <c r="J10" i="5"/>
  <c r="I11" i="5"/>
  <c r="I10" i="5"/>
  <c r="I9" i="5"/>
  <c r="D13" i="2"/>
  <c r="E13" i="2"/>
  <c r="F13" i="2"/>
  <c r="G13" i="2"/>
  <c r="H13" i="2"/>
  <c r="I13" i="2"/>
  <c r="C13" i="2"/>
  <c r="H12" i="1"/>
  <c r="I12" i="1" s="1"/>
  <c r="H13" i="1"/>
  <c r="I13" i="1" s="1"/>
  <c r="H14" i="1"/>
  <c r="H15" i="1"/>
  <c r="H16" i="1"/>
  <c r="I16" i="1" s="1"/>
  <c r="H11" i="1"/>
  <c r="I11" i="1" s="1"/>
  <c r="G17" i="1"/>
  <c r="G12" i="1"/>
  <c r="G13" i="1"/>
  <c r="G14" i="1"/>
  <c r="G15" i="1"/>
  <c r="G16" i="1"/>
  <c r="G11" i="1"/>
  <c r="F12" i="1"/>
  <c r="F13" i="1"/>
  <c r="F14" i="1"/>
  <c r="F15" i="1"/>
  <c r="F16" i="1"/>
  <c r="F11" i="1"/>
  <c r="I15" i="1" l="1"/>
  <c r="I17" i="1" s="1"/>
  <c r="I14" i="1"/>
  <c r="J15" i="1" l="1"/>
  <c r="J11" i="1"/>
  <c r="J16" i="1"/>
  <c r="J13" i="1"/>
  <c r="J14" i="1"/>
  <c r="J12" i="1"/>
  <c r="J17" i="1" l="1"/>
  <c r="J18" i="1" s="1"/>
</calcChain>
</file>

<file path=xl/sharedStrings.xml><?xml version="1.0" encoding="utf-8"?>
<sst xmlns="http://schemas.openxmlformats.org/spreadsheetml/2006/main" count="56" uniqueCount="35">
  <si>
    <t>Odhady 1. experta</t>
  </si>
  <si>
    <t>Odhady 2. experta</t>
  </si>
  <si>
    <t>Odhady 3. Experta</t>
  </si>
  <si>
    <r>
      <t xml:space="preserve"> </t>
    </r>
    <r>
      <rPr>
        <sz val="12"/>
        <color theme="1"/>
        <rFont val="Times New Roman"/>
        <family val="1"/>
        <charset val="238"/>
      </rPr>
      <t xml:space="preserve">v </t>
    </r>
    <r>
      <rPr>
        <b/>
        <sz val="12"/>
        <color theme="1"/>
        <rFont val="Times New Roman"/>
        <family val="1"/>
        <charset val="238"/>
      </rPr>
      <t>%</t>
    </r>
  </si>
  <si>
    <r>
      <t xml:space="preserve">  </t>
    </r>
    <r>
      <rPr>
        <sz val="12"/>
        <color theme="1"/>
        <rFont val="Times New Roman"/>
        <family val="1"/>
        <charset val="238"/>
      </rPr>
      <t xml:space="preserve">v </t>
    </r>
    <r>
      <rPr>
        <b/>
        <sz val="12"/>
        <color theme="1"/>
        <rFont val="Times New Roman"/>
        <family val="1"/>
        <charset val="238"/>
      </rPr>
      <t>%</t>
    </r>
  </si>
  <si>
    <t>Scenare cen</t>
  </si>
  <si>
    <t>p1_i</t>
  </si>
  <si>
    <t>p2_i</t>
  </si>
  <si>
    <t>p3_i</t>
  </si>
  <si>
    <t>suma_pji</t>
  </si>
  <si>
    <t>suma_pji/3</t>
  </si>
  <si>
    <t>P_0</t>
  </si>
  <si>
    <t>ri</t>
  </si>
  <si>
    <t>ri*pi</t>
  </si>
  <si>
    <t>E (ri)</t>
  </si>
  <si>
    <t>var*pi</t>
  </si>
  <si>
    <t>sigma</t>
  </si>
  <si>
    <t xml:space="preserve">     </t>
  </si>
  <si>
    <t>Rp</t>
  </si>
  <si>
    <t>Var_P</t>
  </si>
  <si>
    <t>Korrel</t>
  </si>
  <si>
    <t>Sigma_P</t>
  </si>
  <si>
    <t>A</t>
  </si>
  <si>
    <t>B</t>
  </si>
  <si>
    <t>C</t>
  </si>
  <si>
    <t>D</t>
  </si>
  <si>
    <t>E</t>
  </si>
  <si>
    <t>Cenný papír</t>
  </si>
  <si>
    <t>Oček. výnos</t>
  </si>
  <si>
    <t>Riziko</t>
  </si>
  <si>
    <t>Podíl v portfoliu</t>
  </si>
  <si>
    <t>Variacni_cast_VarP</t>
  </si>
  <si>
    <t>Covarincni_cast_VarP</t>
  </si>
  <si>
    <t>Cov_M</t>
  </si>
  <si>
    <t>wi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</si>
</sst>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i/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gray0625">
        <fgColor rgb="FF000000"/>
        <bgColor rgb="FFF2F2F2"/>
      </patternFill>
    </fill>
    <fill>
      <patternFill patternType="gray125">
        <fgColor rgb="FF000000"/>
        <bgColor rgb="FFE5E5E5"/>
      </patternFill>
    </fill>
    <fill>
      <patternFill patternType="gray125">
        <fgColor rgb="FF000000"/>
        <bgColor rgb="FFD9D9D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double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ck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double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6" fillId="0" borderId="1" xfId="0" applyFont="1" applyBorder="1" applyAlignment="1">
      <alignment vertical="top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top" wrapText="1"/>
    </xf>
    <xf numFmtId="0" fontId="6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2" borderId="0" xfId="0" applyFill="1"/>
    <xf numFmtId="0" fontId="0" fillId="3" borderId="0" xfId="0" applyFill="1"/>
    <xf numFmtId="0" fontId="1" fillId="0" borderId="0" xfId="0" applyFont="1"/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9" fontId="4" fillId="0" borderId="8" xfId="0" applyNumberFormat="1" applyFont="1" applyBorder="1" applyAlignment="1">
      <alignment horizontal="center" vertical="center" wrapText="1"/>
    </xf>
    <xf numFmtId="9" fontId="4" fillId="0" borderId="23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9" fontId="4" fillId="0" borderId="28" xfId="0" applyNumberFormat="1" applyFont="1" applyBorder="1" applyAlignment="1">
      <alignment horizontal="center" vertical="center" wrapText="1"/>
    </xf>
    <xf numFmtId="9" fontId="4" fillId="0" borderId="29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top" wrapText="1"/>
    </xf>
    <xf numFmtId="0" fontId="3" fillId="0" borderId="19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vertical="top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7" fillId="0" borderId="30" xfId="0" applyFont="1" applyBorder="1" applyAlignment="1">
      <alignment vertical="center" wrapText="1"/>
    </xf>
    <xf numFmtId="0" fontId="7" fillId="0" borderId="31" xfId="0" applyFont="1" applyBorder="1" applyAlignment="1">
      <alignment vertical="center" wrapText="1"/>
    </xf>
    <xf numFmtId="0" fontId="5" fillId="0" borderId="32" xfId="0" applyFont="1" applyBorder="1" applyAlignment="1">
      <alignment vertical="top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vertical="top" wrapText="1"/>
    </xf>
    <xf numFmtId="0" fontId="5" fillId="0" borderId="37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vertical="top" wrapText="1"/>
    </xf>
    <xf numFmtId="0" fontId="5" fillId="0" borderId="4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1" xfId="0" applyFont="1" applyBorder="1" applyAlignment="1">
      <alignment vertical="top" wrapText="1"/>
    </xf>
    <xf numFmtId="0" fontId="5" fillId="0" borderId="4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9" fillId="4" borderId="32" xfId="0" applyFont="1" applyFill="1" applyBorder="1" applyAlignment="1">
      <alignment vertical="center" wrapText="1"/>
    </xf>
    <xf numFmtId="0" fontId="10" fillId="4" borderId="43" xfId="0" applyFont="1" applyFill="1" applyBorder="1" applyAlignment="1">
      <alignment vertical="center" wrapText="1"/>
    </xf>
    <xf numFmtId="0" fontId="10" fillId="4" borderId="34" xfId="0" applyFont="1" applyFill="1" applyBorder="1" applyAlignment="1">
      <alignment vertical="center" wrapText="1"/>
    </xf>
    <xf numFmtId="0" fontId="10" fillId="4" borderId="35" xfId="0" applyFont="1" applyFill="1" applyBorder="1" applyAlignment="1">
      <alignment vertical="center" wrapText="1"/>
    </xf>
    <xf numFmtId="0" fontId="11" fillId="5" borderId="44" xfId="0" applyFont="1" applyFill="1" applyBorder="1" applyAlignment="1">
      <alignment vertical="top" wrapText="1"/>
    </xf>
    <xf numFmtId="0" fontId="11" fillId="5" borderId="1" xfId="0" applyFont="1" applyFill="1" applyBorder="1" applyAlignment="1">
      <alignment vertical="top" wrapText="1"/>
    </xf>
    <xf numFmtId="0" fontId="11" fillId="5" borderId="2" xfId="0" applyFont="1" applyFill="1" applyBorder="1" applyAlignment="1">
      <alignment vertical="top" wrapText="1"/>
    </xf>
    <xf numFmtId="0" fontId="11" fillId="5" borderId="3" xfId="0" applyFont="1" applyFill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45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4" borderId="32" xfId="0" applyFont="1" applyFill="1" applyBorder="1" applyAlignment="1">
      <alignment vertical="center" wrapText="1"/>
    </xf>
    <xf numFmtId="0" fontId="11" fillId="4" borderId="43" xfId="0" applyFont="1" applyFill="1" applyBorder="1" applyAlignment="1">
      <alignment vertical="center" wrapText="1"/>
    </xf>
    <xf numFmtId="0" fontId="11" fillId="4" borderId="34" xfId="0" applyFont="1" applyFill="1" applyBorder="1" applyAlignment="1">
      <alignment vertical="center" wrapText="1"/>
    </xf>
    <xf numFmtId="0" fontId="11" fillId="4" borderId="35" xfId="0" applyFont="1" applyFill="1" applyBorder="1" applyAlignment="1">
      <alignment vertical="center" wrapText="1"/>
    </xf>
    <xf numFmtId="0" fontId="8" fillId="6" borderId="44" xfId="0" applyFont="1" applyFill="1" applyBorder="1" applyAlignment="1">
      <alignment vertical="top" wrapText="1"/>
    </xf>
    <xf numFmtId="0" fontId="8" fillId="5" borderId="1" xfId="0" applyFont="1" applyFill="1" applyBorder="1" applyAlignment="1">
      <alignment vertical="top" wrapText="1"/>
    </xf>
    <xf numFmtId="0" fontId="8" fillId="5" borderId="2" xfId="0" applyFont="1" applyFill="1" applyBorder="1" applyAlignment="1">
      <alignment vertical="top" wrapText="1"/>
    </xf>
    <xf numFmtId="0" fontId="8" fillId="5" borderId="3" xfId="0" applyFont="1" applyFill="1" applyBorder="1" applyAlignment="1">
      <alignment vertical="top" wrapText="1"/>
    </xf>
    <xf numFmtId="0" fontId="2" fillId="0" borderId="32" xfId="0" applyFont="1" applyBorder="1" applyAlignment="1">
      <alignment vertical="top" wrapText="1"/>
    </xf>
    <xf numFmtId="0" fontId="12" fillId="0" borderId="0" xfId="0" applyFont="1"/>
    <xf numFmtId="0" fontId="2" fillId="7" borderId="46" xfId="0" applyFont="1" applyFill="1" applyBorder="1" applyAlignment="1">
      <alignment horizontal="center" vertical="center" wrapText="1"/>
    </xf>
    <xf numFmtId="0" fontId="0" fillId="7" borderId="47" xfId="0" applyFill="1" applyBorder="1"/>
    <xf numFmtId="0" fontId="0" fillId="7" borderId="48" xfId="0" applyFill="1" applyBorder="1"/>
    <xf numFmtId="0" fontId="0" fillId="7" borderId="49" xfId="0" applyFill="1" applyBorder="1"/>
    <xf numFmtId="0" fontId="0" fillId="7" borderId="0" xfId="0" applyFill="1" applyBorder="1"/>
    <xf numFmtId="0" fontId="0" fillId="7" borderId="50" xfId="0" applyFill="1" applyBorder="1"/>
    <xf numFmtId="0" fontId="0" fillId="7" borderId="51" xfId="0" applyFill="1" applyBorder="1"/>
    <xf numFmtId="0" fontId="0" fillId="7" borderId="52" xfId="0" applyFill="1" applyBorder="1"/>
    <xf numFmtId="0" fontId="0" fillId="7" borderId="53" xfId="0" applyFill="1" applyBorder="1"/>
    <xf numFmtId="0" fontId="0" fillId="8" borderId="0" xfId="0" applyFill="1"/>
    <xf numFmtId="0" fontId="12" fillId="9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4.wmf"/><Relationship Id="rId13" Type="http://schemas.openxmlformats.org/officeDocument/2006/relationships/image" Target="../media/image19.wmf"/><Relationship Id="rId18" Type="http://schemas.openxmlformats.org/officeDocument/2006/relationships/image" Target="../media/image24.wmf"/><Relationship Id="rId3" Type="http://schemas.openxmlformats.org/officeDocument/2006/relationships/image" Target="../media/image9.wmf"/><Relationship Id="rId7" Type="http://schemas.openxmlformats.org/officeDocument/2006/relationships/image" Target="../media/image13.wmf"/><Relationship Id="rId12" Type="http://schemas.openxmlformats.org/officeDocument/2006/relationships/image" Target="../media/image18.wmf"/><Relationship Id="rId17" Type="http://schemas.openxmlformats.org/officeDocument/2006/relationships/image" Target="../media/image23.wmf"/><Relationship Id="rId2" Type="http://schemas.openxmlformats.org/officeDocument/2006/relationships/image" Target="../media/image8.wmf"/><Relationship Id="rId16" Type="http://schemas.openxmlformats.org/officeDocument/2006/relationships/image" Target="../media/image22.wmf"/><Relationship Id="rId1" Type="http://schemas.openxmlformats.org/officeDocument/2006/relationships/image" Target="../media/image7.wmf"/><Relationship Id="rId6" Type="http://schemas.openxmlformats.org/officeDocument/2006/relationships/image" Target="../media/image12.wmf"/><Relationship Id="rId11" Type="http://schemas.openxmlformats.org/officeDocument/2006/relationships/image" Target="../media/image17.wmf"/><Relationship Id="rId5" Type="http://schemas.openxmlformats.org/officeDocument/2006/relationships/image" Target="../media/image11.wmf"/><Relationship Id="rId15" Type="http://schemas.openxmlformats.org/officeDocument/2006/relationships/image" Target="../media/image21.wmf"/><Relationship Id="rId10" Type="http://schemas.openxmlformats.org/officeDocument/2006/relationships/image" Target="../media/image16.wmf"/><Relationship Id="rId4" Type="http://schemas.openxmlformats.org/officeDocument/2006/relationships/image" Target="../media/image10.wmf"/><Relationship Id="rId9" Type="http://schemas.openxmlformats.org/officeDocument/2006/relationships/image" Target="../media/image15.wmf"/><Relationship Id="rId14" Type="http://schemas.openxmlformats.org/officeDocument/2006/relationships/image" Target="../media/image20.w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7.wmf"/><Relationship Id="rId2" Type="http://schemas.openxmlformats.org/officeDocument/2006/relationships/image" Target="../media/image26.wmf"/><Relationship Id="rId1" Type="http://schemas.openxmlformats.org/officeDocument/2006/relationships/image" Target="../media/image25.wmf"/><Relationship Id="rId6" Type="http://schemas.openxmlformats.org/officeDocument/2006/relationships/image" Target="../media/image30.wmf"/><Relationship Id="rId5" Type="http://schemas.openxmlformats.org/officeDocument/2006/relationships/image" Target="../media/image29.wmf"/><Relationship Id="rId4" Type="http://schemas.openxmlformats.org/officeDocument/2006/relationships/image" Target="../media/image28.w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3.wmf"/><Relationship Id="rId2" Type="http://schemas.openxmlformats.org/officeDocument/2006/relationships/image" Target="../media/image32.wmf"/><Relationship Id="rId1" Type="http://schemas.openxmlformats.org/officeDocument/2006/relationships/image" Target="../media/image31.wmf"/><Relationship Id="rId6" Type="http://schemas.openxmlformats.org/officeDocument/2006/relationships/image" Target="../media/image36.wmf"/><Relationship Id="rId5" Type="http://schemas.openxmlformats.org/officeDocument/2006/relationships/image" Target="../media/image35.wmf"/><Relationship Id="rId4" Type="http://schemas.openxmlformats.org/officeDocument/2006/relationships/image" Target="../media/image34.wmf"/></Relationships>
</file>

<file path=xl/drawings/_rels/vmlDrawing5.vml.rels><?xml version="1.0" encoding="UTF-8" standalone="yes"?>
<Relationships xmlns="http://schemas.openxmlformats.org/package/2006/relationships"><Relationship Id="rId8" Type="http://schemas.openxmlformats.org/officeDocument/2006/relationships/image" Target="../media/image39.wmf"/><Relationship Id="rId3" Type="http://schemas.openxmlformats.org/officeDocument/2006/relationships/image" Target="../media/image33.wmf"/><Relationship Id="rId7" Type="http://schemas.openxmlformats.org/officeDocument/2006/relationships/image" Target="../media/image38.wmf"/><Relationship Id="rId2" Type="http://schemas.openxmlformats.org/officeDocument/2006/relationships/image" Target="../media/image32.wmf"/><Relationship Id="rId1" Type="http://schemas.openxmlformats.org/officeDocument/2006/relationships/image" Target="../media/image31.wmf"/><Relationship Id="rId6" Type="http://schemas.openxmlformats.org/officeDocument/2006/relationships/image" Target="../media/image37.wmf"/><Relationship Id="rId5" Type="http://schemas.openxmlformats.org/officeDocument/2006/relationships/image" Target="../media/image35.wmf"/><Relationship Id="rId10" Type="http://schemas.openxmlformats.org/officeDocument/2006/relationships/image" Target="../media/image41.wmf"/><Relationship Id="rId4" Type="http://schemas.openxmlformats.org/officeDocument/2006/relationships/image" Target="../media/image34.wmf"/><Relationship Id="rId9" Type="http://schemas.openxmlformats.org/officeDocument/2006/relationships/image" Target="../media/image40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</xdr:row>
          <xdr:rowOff>0</xdr:rowOff>
        </xdr:from>
        <xdr:to>
          <xdr:col>1</xdr:col>
          <xdr:colOff>314325</xdr:colOff>
          <xdr:row>3</xdr:row>
          <xdr:rowOff>238125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</xdr:row>
          <xdr:rowOff>0</xdr:rowOff>
        </xdr:from>
        <xdr:to>
          <xdr:col>2</xdr:col>
          <xdr:colOff>295275</xdr:colOff>
          <xdr:row>3</xdr:row>
          <xdr:rowOff>238125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</xdr:row>
          <xdr:rowOff>0</xdr:rowOff>
        </xdr:from>
        <xdr:to>
          <xdr:col>3</xdr:col>
          <xdr:colOff>314325</xdr:colOff>
          <xdr:row>3</xdr:row>
          <xdr:rowOff>238125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</xdr:row>
          <xdr:rowOff>0</xdr:rowOff>
        </xdr:from>
        <xdr:to>
          <xdr:col>4</xdr:col>
          <xdr:colOff>295275</xdr:colOff>
          <xdr:row>3</xdr:row>
          <xdr:rowOff>238125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</xdr:row>
          <xdr:rowOff>0</xdr:rowOff>
        </xdr:from>
        <xdr:to>
          <xdr:col>5</xdr:col>
          <xdr:colOff>314325</xdr:colOff>
          <xdr:row>3</xdr:row>
          <xdr:rowOff>238125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</xdr:row>
          <xdr:rowOff>0</xdr:rowOff>
        </xdr:from>
        <xdr:to>
          <xdr:col>6</xdr:col>
          <xdr:colOff>295275</xdr:colOff>
          <xdr:row>3</xdr:row>
          <xdr:rowOff>238125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</xdr:row>
          <xdr:rowOff>0</xdr:rowOff>
        </xdr:from>
        <xdr:to>
          <xdr:col>2</xdr:col>
          <xdr:colOff>142875</xdr:colOff>
          <xdr:row>3</xdr:row>
          <xdr:rowOff>200025</xdr:rowOff>
        </xdr:to>
        <xdr:sp macro="" textlink="">
          <xdr:nvSpPr>
            <xdr:cNvPr id="2057" name="Object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</xdr:row>
          <xdr:rowOff>0</xdr:rowOff>
        </xdr:from>
        <xdr:to>
          <xdr:col>3</xdr:col>
          <xdr:colOff>180975</xdr:colOff>
          <xdr:row>3</xdr:row>
          <xdr:rowOff>200025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3</xdr:row>
          <xdr:rowOff>0</xdr:rowOff>
        </xdr:from>
        <xdr:to>
          <xdr:col>4</xdr:col>
          <xdr:colOff>457200</xdr:colOff>
          <xdr:row>3</xdr:row>
          <xdr:rowOff>219075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3</xdr:row>
          <xdr:rowOff>0</xdr:rowOff>
        </xdr:from>
        <xdr:to>
          <xdr:col>5</xdr:col>
          <xdr:colOff>571500</xdr:colOff>
          <xdr:row>3</xdr:row>
          <xdr:rowOff>219075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</xdr:row>
          <xdr:rowOff>0</xdr:rowOff>
        </xdr:from>
        <xdr:to>
          <xdr:col>1</xdr:col>
          <xdr:colOff>190500</xdr:colOff>
          <xdr:row>4</xdr:row>
          <xdr:rowOff>200025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4</xdr:row>
          <xdr:rowOff>0</xdr:rowOff>
        </xdr:from>
        <xdr:to>
          <xdr:col>4</xdr:col>
          <xdr:colOff>542925</xdr:colOff>
          <xdr:row>4</xdr:row>
          <xdr:rowOff>219075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</xdr:row>
          <xdr:rowOff>0</xdr:rowOff>
        </xdr:from>
        <xdr:to>
          <xdr:col>6</xdr:col>
          <xdr:colOff>38100</xdr:colOff>
          <xdr:row>4</xdr:row>
          <xdr:rowOff>219075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5</xdr:row>
          <xdr:rowOff>0</xdr:rowOff>
        </xdr:from>
        <xdr:to>
          <xdr:col>1</xdr:col>
          <xdr:colOff>200025</xdr:colOff>
          <xdr:row>6</xdr:row>
          <xdr:rowOff>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6</xdr:row>
          <xdr:rowOff>0</xdr:rowOff>
        </xdr:from>
        <xdr:to>
          <xdr:col>4</xdr:col>
          <xdr:colOff>466725</xdr:colOff>
          <xdr:row>6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</xdr:row>
          <xdr:rowOff>0</xdr:rowOff>
        </xdr:from>
        <xdr:to>
          <xdr:col>2</xdr:col>
          <xdr:colOff>161925</xdr:colOff>
          <xdr:row>8</xdr:row>
          <xdr:rowOff>200025</xdr:rowOff>
        </xdr:to>
        <xdr:sp macro="" textlink="">
          <xdr:nvSpPr>
            <xdr:cNvPr id="2066" name="Object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8</xdr:row>
          <xdr:rowOff>0</xdr:rowOff>
        </xdr:from>
        <xdr:to>
          <xdr:col>3</xdr:col>
          <xdr:colOff>180975</xdr:colOff>
          <xdr:row>8</xdr:row>
          <xdr:rowOff>200025</xdr:rowOff>
        </xdr:to>
        <xdr:sp macro="" textlink="">
          <xdr:nvSpPr>
            <xdr:cNvPr id="2065" name="Object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8</xdr:row>
          <xdr:rowOff>0</xdr:rowOff>
        </xdr:from>
        <xdr:to>
          <xdr:col>4</xdr:col>
          <xdr:colOff>180975</xdr:colOff>
          <xdr:row>8</xdr:row>
          <xdr:rowOff>200025</xdr:rowOff>
        </xdr:to>
        <xdr:sp macro="" textlink="">
          <xdr:nvSpPr>
            <xdr:cNvPr id="2064" name="Object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8</xdr:row>
          <xdr:rowOff>0</xdr:rowOff>
        </xdr:from>
        <xdr:to>
          <xdr:col>5</xdr:col>
          <xdr:colOff>180975</xdr:colOff>
          <xdr:row>8</xdr:row>
          <xdr:rowOff>200025</xdr:rowOff>
        </xdr:to>
        <xdr:sp macro="" textlink="">
          <xdr:nvSpPr>
            <xdr:cNvPr id="2063" name="Object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</xdr:row>
          <xdr:rowOff>0</xdr:rowOff>
        </xdr:from>
        <xdr:to>
          <xdr:col>6</xdr:col>
          <xdr:colOff>180975</xdr:colOff>
          <xdr:row>8</xdr:row>
          <xdr:rowOff>200025</xdr:rowOff>
        </xdr:to>
        <xdr:sp macro="" textlink="">
          <xdr:nvSpPr>
            <xdr:cNvPr id="2062" name="Object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0</xdr:rowOff>
        </xdr:from>
        <xdr:to>
          <xdr:col>7</xdr:col>
          <xdr:colOff>180975</xdr:colOff>
          <xdr:row>8</xdr:row>
          <xdr:rowOff>200025</xdr:rowOff>
        </xdr:to>
        <xdr:sp macro="" textlink="">
          <xdr:nvSpPr>
            <xdr:cNvPr id="2061" name="Object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8</xdr:row>
          <xdr:rowOff>0</xdr:rowOff>
        </xdr:from>
        <xdr:to>
          <xdr:col>8</xdr:col>
          <xdr:colOff>200025</xdr:colOff>
          <xdr:row>8</xdr:row>
          <xdr:rowOff>200025</xdr:rowOff>
        </xdr:to>
        <xdr:sp macro="" textlink="">
          <xdr:nvSpPr>
            <xdr:cNvPr id="2060" name="Object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9</xdr:row>
          <xdr:rowOff>0</xdr:rowOff>
        </xdr:from>
        <xdr:to>
          <xdr:col>1</xdr:col>
          <xdr:colOff>200025</xdr:colOff>
          <xdr:row>9</xdr:row>
          <xdr:rowOff>200025</xdr:rowOff>
        </xdr:to>
        <xdr:sp macro="" textlink="">
          <xdr:nvSpPr>
            <xdr:cNvPr id="2059" name="Object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1</xdr:col>
          <xdr:colOff>219075</xdr:colOff>
          <xdr:row>11</xdr:row>
          <xdr:rowOff>0</xdr:rowOff>
        </xdr:to>
        <xdr:sp macro="" textlink="">
          <xdr:nvSpPr>
            <xdr:cNvPr id="2058" name="Object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</xdr:row>
          <xdr:rowOff>0</xdr:rowOff>
        </xdr:from>
        <xdr:to>
          <xdr:col>2</xdr:col>
          <xdr:colOff>523875</xdr:colOff>
          <xdr:row>4</xdr:row>
          <xdr:rowOff>47625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3CE56456-4A94-474B-A42B-B1A4295833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</xdr:row>
          <xdr:rowOff>0</xdr:rowOff>
        </xdr:from>
        <xdr:to>
          <xdr:col>2</xdr:col>
          <xdr:colOff>257175</xdr:colOff>
          <xdr:row>5</xdr:row>
          <xdr:rowOff>47625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8B908EB9-20D0-4853-B8CB-FF09866E8C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</xdr:row>
          <xdr:rowOff>0</xdr:rowOff>
        </xdr:from>
        <xdr:to>
          <xdr:col>2</xdr:col>
          <xdr:colOff>276225</xdr:colOff>
          <xdr:row>6</xdr:row>
          <xdr:rowOff>57150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C6F89A16-83C1-4368-A5DD-343D13FD71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</xdr:row>
          <xdr:rowOff>0</xdr:rowOff>
        </xdr:from>
        <xdr:to>
          <xdr:col>2</xdr:col>
          <xdr:colOff>276225</xdr:colOff>
          <xdr:row>7</xdr:row>
          <xdr:rowOff>57150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DDB67C43-E060-463D-BFB9-FC1CA74601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0</xdr:row>
          <xdr:rowOff>0</xdr:rowOff>
        </xdr:from>
        <xdr:to>
          <xdr:col>13</xdr:col>
          <xdr:colOff>47625</xdr:colOff>
          <xdr:row>3</xdr:row>
          <xdr:rowOff>104775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31096647-E59A-493F-BD1B-FE59742AB0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0</xdr:row>
          <xdr:rowOff>0</xdr:rowOff>
        </xdr:from>
        <xdr:to>
          <xdr:col>15</xdr:col>
          <xdr:colOff>238125</xdr:colOff>
          <xdr:row>3</xdr:row>
          <xdr:rowOff>104775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4463D9F0-045E-4A2F-84E9-CD9ADFB24B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</xdr:row>
          <xdr:rowOff>0</xdr:rowOff>
        </xdr:from>
        <xdr:to>
          <xdr:col>2</xdr:col>
          <xdr:colOff>228600</xdr:colOff>
          <xdr:row>5</xdr:row>
          <xdr:rowOff>47625</xdr:rowOff>
        </xdr:to>
        <xdr:sp macro="" textlink="">
          <xdr:nvSpPr>
            <xdr:cNvPr id="4102" name="Object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9B01038C-A76A-41B3-BC12-8F75196ED5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</xdr:row>
          <xdr:rowOff>0</xdr:rowOff>
        </xdr:from>
        <xdr:to>
          <xdr:col>3</xdr:col>
          <xdr:colOff>161925</xdr:colOff>
          <xdr:row>5</xdr:row>
          <xdr:rowOff>47625</xdr:rowOff>
        </xdr:to>
        <xdr:sp macro="" textlink="">
          <xdr:nvSpPr>
            <xdr:cNvPr id="4101" name="Object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591B739F-8DF3-4AFF-BDA1-8CD161194C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4</xdr:row>
          <xdr:rowOff>0</xdr:rowOff>
        </xdr:from>
        <xdr:to>
          <xdr:col>4</xdr:col>
          <xdr:colOff>228600</xdr:colOff>
          <xdr:row>5</xdr:row>
          <xdr:rowOff>19050</xdr:rowOff>
        </xdr:to>
        <xdr:sp macro="" textlink="">
          <xdr:nvSpPr>
            <xdr:cNvPr id="4100" name="Object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A94393DC-2D29-4B17-8A70-02DC5ECCAB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</xdr:row>
          <xdr:rowOff>0</xdr:rowOff>
        </xdr:from>
        <xdr:to>
          <xdr:col>5</xdr:col>
          <xdr:colOff>238125</xdr:colOff>
          <xdr:row>5</xdr:row>
          <xdr:rowOff>47625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A26F2727-2393-440F-A75E-C5E79B5D57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</xdr:row>
          <xdr:rowOff>0</xdr:rowOff>
        </xdr:from>
        <xdr:to>
          <xdr:col>2</xdr:col>
          <xdr:colOff>257175</xdr:colOff>
          <xdr:row>6</xdr:row>
          <xdr:rowOff>47625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5641D720-B340-4C9A-B3AE-6421DA615D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</xdr:row>
          <xdr:rowOff>0</xdr:rowOff>
        </xdr:from>
        <xdr:to>
          <xdr:col>2</xdr:col>
          <xdr:colOff>266700</xdr:colOff>
          <xdr:row>7</xdr:row>
          <xdr:rowOff>57150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353A5748-2CA1-4A75-B1AA-C0EA77E219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</xdr:row>
          <xdr:rowOff>0</xdr:rowOff>
        </xdr:from>
        <xdr:to>
          <xdr:col>2</xdr:col>
          <xdr:colOff>228600</xdr:colOff>
          <xdr:row>5</xdr:row>
          <xdr:rowOff>9525</xdr:rowOff>
        </xdr:to>
        <xdr:sp macro="" textlink="">
          <xdr:nvSpPr>
            <xdr:cNvPr id="5129" name="Object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860D60E8-0411-49A8-8728-3DD8A7F135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4</xdr:row>
          <xdr:rowOff>0</xdr:rowOff>
        </xdr:from>
        <xdr:to>
          <xdr:col>3</xdr:col>
          <xdr:colOff>161925</xdr:colOff>
          <xdr:row>5</xdr:row>
          <xdr:rowOff>9525</xdr:rowOff>
        </xdr:to>
        <xdr:sp macro="" textlink="">
          <xdr:nvSpPr>
            <xdr:cNvPr id="5128" name="Object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BCC56B9A-0571-43CE-952F-B096BABE36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4</xdr:row>
          <xdr:rowOff>0</xdr:rowOff>
        </xdr:from>
        <xdr:to>
          <xdr:col>4</xdr:col>
          <xdr:colOff>228600</xdr:colOff>
          <xdr:row>4</xdr:row>
          <xdr:rowOff>238125</xdr:rowOff>
        </xdr:to>
        <xdr:sp macro="" textlink="">
          <xdr:nvSpPr>
            <xdr:cNvPr id="5127" name="Object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42FDF0F2-2F72-4EFB-A00A-11BD4F10AF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4</xdr:row>
          <xdr:rowOff>0</xdr:rowOff>
        </xdr:from>
        <xdr:to>
          <xdr:col>5</xdr:col>
          <xdr:colOff>238125</xdr:colOff>
          <xdr:row>5</xdr:row>
          <xdr:rowOff>9525</xdr:rowOff>
        </xdr:to>
        <xdr:sp macro="" textlink="">
          <xdr:nvSpPr>
            <xdr:cNvPr id="5126" name="Object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C648E299-BCEF-4834-BB6A-F7DA641322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</xdr:row>
          <xdr:rowOff>0</xdr:rowOff>
        </xdr:from>
        <xdr:to>
          <xdr:col>2</xdr:col>
          <xdr:colOff>257175</xdr:colOff>
          <xdr:row>6</xdr:row>
          <xdr:rowOff>47625</xdr:rowOff>
        </xdr:to>
        <xdr:sp macro="" textlink="">
          <xdr:nvSpPr>
            <xdr:cNvPr id="5125" name="Object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6A6AC128-2F4A-4C7C-9C99-B3AA18F52A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</xdr:row>
          <xdr:rowOff>0</xdr:rowOff>
        </xdr:from>
        <xdr:to>
          <xdr:col>2</xdr:col>
          <xdr:colOff>266700</xdr:colOff>
          <xdr:row>7</xdr:row>
          <xdr:rowOff>57150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A373385F-15A3-4CF4-B1E3-CCB17703A1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7</xdr:row>
          <xdr:rowOff>0</xdr:rowOff>
        </xdr:from>
        <xdr:to>
          <xdr:col>2</xdr:col>
          <xdr:colOff>266700</xdr:colOff>
          <xdr:row>8</xdr:row>
          <xdr:rowOff>47625</xdr:rowOff>
        </xdr:to>
        <xdr:sp macro="" textlink="">
          <xdr:nvSpPr>
            <xdr:cNvPr id="5123" name="Object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4C07D409-B51B-4B29-B988-9E415D3E45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</xdr:row>
          <xdr:rowOff>0</xdr:rowOff>
        </xdr:from>
        <xdr:to>
          <xdr:col>2</xdr:col>
          <xdr:colOff>266700</xdr:colOff>
          <xdr:row>9</xdr:row>
          <xdr:rowOff>47625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6AC8D82-36B6-47FB-9C13-7114D3D86F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9</xdr:row>
          <xdr:rowOff>0</xdr:rowOff>
        </xdr:from>
        <xdr:to>
          <xdr:col>2</xdr:col>
          <xdr:colOff>266700</xdr:colOff>
          <xdr:row>10</xdr:row>
          <xdr:rowOff>47625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9A449991-6F2A-4930-BB07-0DFF1AA0EC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0</xdr:row>
          <xdr:rowOff>0</xdr:rowOff>
        </xdr:from>
        <xdr:to>
          <xdr:col>13</xdr:col>
          <xdr:colOff>28575</xdr:colOff>
          <xdr:row>5</xdr:row>
          <xdr:rowOff>47625</xdr:rowOff>
        </xdr:to>
        <xdr:sp macro="" textlink="">
          <xdr:nvSpPr>
            <xdr:cNvPr id="5130" name="Object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6267C685-0DEE-4DE4-BFA9-01CAC8D693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wmf"/><Relationship Id="rId13" Type="http://schemas.openxmlformats.org/officeDocument/2006/relationships/oleObject" Target="../embeddings/oleObject6.bin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3.bin"/><Relationship Id="rId12" Type="http://schemas.openxmlformats.org/officeDocument/2006/relationships/image" Target="../media/image5.wmf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wmf"/><Relationship Id="rId11" Type="http://schemas.openxmlformats.org/officeDocument/2006/relationships/oleObject" Target="../embeddings/oleObject5.bin"/><Relationship Id="rId5" Type="http://schemas.openxmlformats.org/officeDocument/2006/relationships/oleObject" Target="../embeddings/oleObject2.bin"/><Relationship Id="rId10" Type="http://schemas.openxmlformats.org/officeDocument/2006/relationships/image" Target="../media/image4.wmf"/><Relationship Id="rId4" Type="http://schemas.openxmlformats.org/officeDocument/2006/relationships/image" Target="../media/image1.wmf"/><Relationship Id="rId9" Type="http://schemas.openxmlformats.org/officeDocument/2006/relationships/oleObject" Target="../embeddings/oleObject4.bin"/><Relationship Id="rId14" Type="http://schemas.openxmlformats.org/officeDocument/2006/relationships/image" Target="../media/image6.wmf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oleObject" Target="../embeddings/oleObject12.bin"/><Relationship Id="rId18" Type="http://schemas.openxmlformats.org/officeDocument/2006/relationships/image" Target="../media/image14.wmf"/><Relationship Id="rId26" Type="http://schemas.openxmlformats.org/officeDocument/2006/relationships/image" Target="../media/image18.wmf"/><Relationship Id="rId21" Type="http://schemas.openxmlformats.org/officeDocument/2006/relationships/oleObject" Target="../embeddings/oleObject16.bin"/><Relationship Id="rId34" Type="http://schemas.openxmlformats.org/officeDocument/2006/relationships/image" Target="../media/image22.wmf"/><Relationship Id="rId7" Type="http://schemas.openxmlformats.org/officeDocument/2006/relationships/oleObject" Target="../embeddings/oleObject9.bin"/><Relationship Id="rId12" Type="http://schemas.openxmlformats.org/officeDocument/2006/relationships/image" Target="../media/image11.wmf"/><Relationship Id="rId17" Type="http://schemas.openxmlformats.org/officeDocument/2006/relationships/oleObject" Target="../embeddings/oleObject14.bin"/><Relationship Id="rId25" Type="http://schemas.openxmlformats.org/officeDocument/2006/relationships/oleObject" Target="../embeddings/oleObject18.bin"/><Relationship Id="rId33" Type="http://schemas.openxmlformats.org/officeDocument/2006/relationships/oleObject" Target="../embeddings/oleObject22.bin"/><Relationship Id="rId38" Type="http://schemas.openxmlformats.org/officeDocument/2006/relationships/image" Target="../media/image24.wmf"/><Relationship Id="rId2" Type="http://schemas.openxmlformats.org/officeDocument/2006/relationships/vmlDrawing" Target="../drawings/vmlDrawing2.vml"/><Relationship Id="rId16" Type="http://schemas.openxmlformats.org/officeDocument/2006/relationships/image" Target="../media/image13.wmf"/><Relationship Id="rId20" Type="http://schemas.openxmlformats.org/officeDocument/2006/relationships/image" Target="../media/image15.wmf"/><Relationship Id="rId29" Type="http://schemas.openxmlformats.org/officeDocument/2006/relationships/oleObject" Target="../embeddings/oleObject20.bin"/><Relationship Id="rId1" Type="http://schemas.openxmlformats.org/officeDocument/2006/relationships/drawing" Target="../drawings/drawing2.xml"/><Relationship Id="rId6" Type="http://schemas.openxmlformats.org/officeDocument/2006/relationships/image" Target="../media/image8.wmf"/><Relationship Id="rId11" Type="http://schemas.openxmlformats.org/officeDocument/2006/relationships/oleObject" Target="../embeddings/oleObject11.bin"/><Relationship Id="rId24" Type="http://schemas.openxmlformats.org/officeDocument/2006/relationships/image" Target="../media/image17.wmf"/><Relationship Id="rId32" Type="http://schemas.openxmlformats.org/officeDocument/2006/relationships/image" Target="../media/image21.wmf"/><Relationship Id="rId37" Type="http://schemas.openxmlformats.org/officeDocument/2006/relationships/oleObject" Target="../embeddings/oleObject24.bin"/><Relationship Id="rId5" Type="http://schemas.openxmlformats.org/officeDocument/2006/relationships/oleObject" Target="../embeddings/oleObject8.bin"/><Relationship Id="rId15" Type="http://schemas.openxmlformats.org/officeDocument/2006/relationships/oleObject" Target="../embeddings/oleObject13.bin"/><Relationship Id="rId23" Type="http://schemas.openxmlformats.org/officeDocument/2006/relationships/oleObject" Target="../embeddings/oleObject17.bin"/><Relationship Id="rId28" Type="http://schemas.openxmlformats.org/officeDocument/2006/relationships/image" Target="../media/image19.wmf"/><Relationship Id="rId36" Type="http://schemas.openxmlformats.org/officeDocument/2006/relationships/image" Target="../media/image23.wmf"/><Relationship Id="rId10" Type="http://schemas.openxmlformats.org/officeDocument/2006/relationships/image" Target="../media/image10.wmf"/><Relationship Id="rId19" Type="http://schemas.openxmlformats.org/officeDocument/2006/relationships/oleObject" Target="../embeddings/oleObject15.bin"/><Relationship Id="rId31" Type="http://schemas.openxmlformats.org/officeDocument/2006/relationships/oleObject" Target="../embeddings/oleObject21.bin"/><Relationship Id="rId4" Type="http://schemas.openxmlformats.org/officeDocument/2006/relationships/image" Target="../media/image7.wmf"/><Relationship Id="rId9" Type="http://schemas.openxmlformats.org/officeDocument/2006/relationships/oleObject" Target="../embeddings/oleObject10.bin"/><Relationship Id="rId14" Type="http://schemas.openxmlformats.org/officeDocument/2006/relationships/image" Target="../media/image12.wmf"/><Relationship Id="rId22" Type="http://schemas.openxmlformats.org/officeDocument/2006/relationships/image" Target="../media/image16.wmf"/><Relationship Id="rId27" Type="http://schemas.openxmlformats.org/officeDocument/2006/relationships/oleObject" Target="../embeddings/oleObject19.bin"/><Relationship Id="rId30" Type="http://schemas.openxmlformats.org/officeDocument/2006/relationships/image" Target="../media/image20.wmf"/><Relationship Id="rId35" Type="http://schemas.openxmlformats.org/officeDocument/2006/relationships/oleObject" Target="../embeddings/oleObject23.bin"/><Relationship Id="rId8" Type="http://schemas.openxmlformats.org/officeDocument/2006/relationships/image" Target="../media/image9.wmf"/><Relationship Id="rId3" Type="http://schemas.openxmlformats.org/officeDocument/2006/relationships/oleObject" Target="../embeddings/oleObject7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7.bin"/><Relationship Id="rId13" Type="http://schemas.openxmlformats.org/officeDocument/2006/relationships/image" Target="../media/image29.wmf"/><Relationship Id="rId3" Type="http://schemas.openxmlformats.org/officeDocument/2006/relationships/vmlDrawing" Target="../drawings/vmlDrawing3.vml"/><Relationship Id="rId7" Type="http://schemas.openxmlformats.org/officeDocument/2006/relationships/image" Target="../media/image26.wmf"/><Relationship Id="rId12" Type="http://schemas.openxmlformats.org/officeDocument/2006/relationships/oleObject" Target="../embeddings/oleObject29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6.bin"/><Relationship Id="rId11" Type="http://schemas.openxmlformats.org/officeDocument/2006/relationships/image" Target="../media/image28.wmf"/><Relationship Id="rId5" Type="http://schemas.openxmlformats.org/officeDocument/2006/relationships/image" Target="../media/image25.wmf"/><Relationship Id="rId15" Type="http://schemas.openxmlformats.org/officeDocument/2006/relationships/image" Target="../media/image30.wmf"/><Relationship Id="rId10" Type="http://schemas.openxmlformats.org/officeDocument/2006/relationships/oleObject" Target="../embeddings/oleObject28.bin"/><Relationship Id="rId4" Type="http://schemas.openxmlformats.org/officeDocument/2006/relationships/oleObject" Target="../embeddings/oleObject25.bin"/><Relationship Id="rId9" Type="http://schemas.openxmlformats.org/officeDocument/2006/relationships/image" Target="../media/image27.wmf"/><Relationship Id="rId14" Type="http://schemas.openxmlformats.org/officeDocument/2006/relationships/oleObject" Target="../embeddings/oleObject30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3.wmf"/><Relationship Id="rId13" Type="http://schemas.openxmlformats.org/officeDocument/2006/relationships/oleObject" Target="../embeddings/oleObject36.bin"/><Relationship Id="rId3" Type="http://schemas.openxmlformats.org/officeDocument/2006/relationships/oleObject" Target="../embeddings/oleObject31.bin"/><Relationship Id="rId7" Type="http://schemas.openxmlformats.org/officeDocument/2006/relationships/oleObject" Target="../embeddings/oleObject33.bin"/><Relationship Id="rId12" Type="http://schemas.openxmlformats.org/officeDocument/2006/relationships/image" Target="../media/image35.wmf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6" Type="http://schemas.openxmlformats.org/officeDocument/2006/relationships/image" Target="../media/image32.wmf"/><Relationship Id="rId11" Type="http://schemas.openxmlformats.org/officeDocument/2006/relationships/oleObject" Target="../embeddings/oleObject35.bin"/><Relationship Id="rId5" Type="http://schemas.openxmlformats.org/officeDocument/2006/relationships/oleObject" Target="../embeddings/oleObject32.bin"/><Relationship Id="rId10" Type="http://schemas.openxmlformats.org/officeDocument/2006/relationships/image" Target="../media/image34.wmf"/><Relationship Id="rId4" Type="http://schemas.openxmlformats.org/officeDocument/2006/relationships/image" Target="../media/image31.wmf"/><Relationship Id="rId9" Type="http://schemas.openxmlformats.org/officeDocument/2006/relationships/oleObject" Target="../embeddings/oleObject34.bin"/><Relationship Id="rId14" Type="http://schemas.openxmlformats.org/officeDocument/2006/relationships/image" Target="../media/image36.wmf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3.wmf"/><Relationship Id="rId13" Type="http://schemas.openxmlformats.org/officeDocument/2006/relationships/oleObject" Target="../embeddings/oleObject42.bin"/><Relationship Id="rId18" Type="http://schemas.openxmlformats.org/officeDocument/2006/relationships/image" Target="../media/image39.wmf"/><Relationship Id="rId3" Type="http://schemas.openxmlformats.org/officeDocument/2006/relationships/oleObject" Target="../embeddings/oleObject37.bin"/><Relationship Id="rId21" Type="http://schemas.openxmlformats.org/officeDocument/2006/relationships/oleObject" Target="../embeddings/oleObject46.bin"/><Relationship Id="rId7" Type="http://schemas.openxmlformats.org/officeDocument/2006/relationships/oleObject" Target="../embeddings/oleObject39.bin"/><Relationship Id="rId12" Type="http://schemas.openxmlformats.org/officeDocument/2006/relationships/image" Target="../media/image35.wmf"/><Relationship Id="rId17" Type="http://schemas.openxmlformats.org/officeDocument/2006/relationships/oleObject" Target="../embeddings/oleObject44.bin"/><Relationship Id="rId2" Type="http://schemas.openxmlformats.org/officeDocument/2006/relationships/vmlDrawing" Target="../drawings/vmlDrawing5.vml"/><Relationship Id="rId16" Type="http://schemas.openxmlformats.org/officeDocument/2006/relationships/image" Target="../media/image38.wmf"/><Relationship Id="rId20" Type="http://schemas.openxmlformats.org/officeDocument/2006/relationships/image" Target="../media/image40.wmf"/><Relationship Id="rId1" Type="http://schemas.openxmlformats.org/officeDocument/2006/relationships/drawing" Target="../drawings/drawing5.xml"/><Relationship Id="rId6" Type="http://schemas.openxmlformats.org/officeDocument/2006/relationships/image" Target="../media/image32.wmf"/><Relationship Id="rId11" Type="http://schemas.openxmlformats.org/officeDocument/2006/relationships/oleObject" Target="../embeddings/oleObject41.bin"/><Relationship Id="rId5" Type="http://schemas.openxmlformats.org/officeDocument/2006/relationships/oleObject" Target="../embeddings/oleObject38.bin"/><Relationship Id="rId15" Type="http://schemas.openxmlformats.org/officeDocument/2006/relationships/oleObject" Target="../embeddings/oleObject43.bin"/><Relationship Id="rId10" Type="http://schemas.openxmlformats.org/officeDocument/2006/relationships/image" Target="../media/image34.wmf"/><Relationship Id="rId19" Type="http://schemas.openxmlformats.org/officeDocument/2006/relationships/oleObject" Target="../embeddings/oleObject45.bin"/><Relationship Id="rId4" Type="http://schemas.openxmlformats.org/officeDocument/2006/relationships/image" Target="../media/image31.wmf"/><Relationship Id="rId9" Type="http://schemas.openxmlformats.org/officeDocument/2006/relationships/oleObject" Target="../embeddings/oleObject40.bin"/><Relationship Id="rId14" Type="http://schemas.openxmlformats.org/officeDocument/2006/relationships/image" Target="../media/image37.wmf"/><Relationship Id="rId22" Type="http://schemas.openxmlformats.org/officeDocument/2006/relationships/image" Target="../media/image41.w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426DD-4A3D-445F-984A-608254D6EC7A}">
  <dimension ref="B2:L18"/>
  <sheetViews>
    <sheetView workbookViewId="0">
      <selection activeCell="L6" sqref="L6"/>
    </sheetView>
  </sheetViews>
  <sheetFormatPr defaultRowHeight="15" x14ac:dyDescent="0.25"/>
  <cols>
    <col min="8" max="8" width="16.28515625" bestFit="1" customWidth="1"/>
  </cols>
  <sheetData>
    <row r="2" spans="2:12" ht="15.75" thickBot="1" x14ac:dyDescent="0.3"/>
    <row r="3" spans="2:12" ht="16.5" thickTop="1" thickBot="1" x14ac:dyDescent="0.3">
      <c r="B3" s="38" t="s">
        <v>0</v>
      </c>
      <c r="C3" s="39"/>
      <c r="D3" s="40" t="s">
        <v>1</v>
      </c>
      <c r="E3" s="39"/>
      <c r="F3" s="40" t="s">
        <v>2</v>
      </c>
      <c r="G3" s="41"/>
    </row>
    <row r="4" spans="2:12" ht="21.75" thickTop="1" thickBot="1" x14ac:dyDescent="0.3">
      <c r="B4" s="1"/>
      <c r="C4" s="2" t="s">
        <v>3</v>
      </c>
      <c r="D4" s="3"/>
      <c r="E4" s="2" t="s">
        <v>4</v>
      </c>
      <c r="F4" s="3"/>
      <c r="G4" s="4" t="s">
        <v>3</v>
      </c>
    </row>
    <row r="5" spans="2:12" ht="16.5" thickTop="1" thickBot="1" x14ac:dyDescent="0.3">
      <c r="B5" s="5">
        <v>80</v>
      </c>
      <c r="C5" s="6">
        <v>10</v>
      </c>
      <c r="D5" s="6">
        <v>100</v>
      </c>
      <c r="E5" s="6">
        <v>20</v>
      </c>
      <c r="F5" s="6">
        <v>120</v>
      </c>
      <c r="G5" s="7">
        <v>50</v>
      </c>
      <c r="K5" t="s">
        <v>11</v>
      </c>
      <c r="L5">
        <v>120</v>
      </c>
    </row>
    <row r="6" spans="2:12" ht="15.75" thickBot="1" x14ac:dyDescent="0.3">
      <c r="B6" s="8">
        <v>100</v>
      </c>
      <c r="C6" s="9">
        <v>80</v>
      </c>
      <c r="D6" s="9">
        <v>120</v>
      </c>
      <c r="E6" s="9">
        <v>30</v>
      </c>
      <c r="F6" s="9">
        <v>160</v>
      </c>
      <c r="G6" s="10">
        <v>50</v>
      </c>
    </row>
    <row r="7" spans="2:12" ht="15.75" thickBot="1" x14ac:dyDescent="0.3">
      <c r="B7" s="11">
        <v>180</v>
      </c>
      <c r="C7" s="12">
        <v>10</v>
      </c>
      <c r="D7" s="12">
        <v>150</v>
      </c>
      <c r="E7" s="12">
        <v>50</v>
      </c>
      <c r="F7" s="12"/>
      <c r="G7" s="13"/>
    </row>
    <row r="8" spans="2:12" ht="15.75" thickTop="1" x14ac:dyDescent="0.25"/>
    <row r="10" spans="2:12" x14ac:dyDescent="0.25">
      <c r="B10" t="s">
        <v>5</v>
      </c>
      <c r="C10" t="s">
        <v>6</v>
      </c>
      <c r="D10" t="s">
        <v>7</v>
      </c>
      <c r="E10" t="s">
        <v>8</v>
      </c>
      <c r="F10" t="s">
        <v>9</v>
      </c>
      <c r="G10" t="s">
        <v>10</v>
      </c>
      <c r="H10" t="s">
        <v>12</v>
      </c>
      <c r="I10" t="s">
        <v>13</v>
      </c>
      <c r="J10" t="s">
        <v>15</v>
      </c>
    </row>
    <row r="11" spans="2:12" x14ac:dyDescent="0.25">
      <c r="B11">
        <v>80</v>
      </c>
      <c r="C11">
        <v>0.1</v>
      </c>
      <c r="F11">
        <f>SUM(C11:E11)</f>
        <v>0.1</v>
      </c>
      <c r="G11">
        <f>F11/3</f>
        <v>3.3333333333333333E-2</v>
      </c>
      <c r="H11">
        <f>LN(B11/$L$5)</f>
        <v>-0.40546510810816444</v>
      </c>
      <c r="I11">
        <f>H11*G11</f>
        <v>-1.3515503603605481E-2</v>
      </c>
      <c r="J11">
        <f>(H11-$I$17)^2*G11</f>
        <v>6.1584282906948758E-3</v>
      </c>
    </row>
    <row r="12" spans="2:12" x14ac:dyDescent="0.25">
      <c r="B12">
        <v>100</v>
      </c>
      <c r="C12">
        <v>0.8</v>
      </c>
      <c r="D12">
        <v>0.2</v>
      </c>
      <c r="F12">
        <f t="shared" ref="F12:F16" si="0">SUM(C12:E12)</f>
        <v>1</v>
      </c>
      <c r="G12">
        <f t="shared" ref="G12:G16" si="1">F12/3</f>
        <v>0.33333333333333331</v>
      </c>
      <c r="H12">
        <f t="shared" ref="H12:H16" si="2">LN(B12/$L$5)</f>
        <v>-0.18232155679395459</v>
      </c>
      <c r="I12">
        <f t="shared" ref="I12:I16" si="3">H12*G12</f>
        <v>-6.0773852264651526E-2</v>
      </c>
      <c r="J12">
        <f t="shared" ref="J12:J16" si="4">(H12-$I$17)^2*G12</f>
        <v>1.4239605581910366E-2</v>
      </c>
    </row>
    <row r="13" spans="2:12" x14ac:dyDescent="0.25">
      <c r="B13">
        <v>120</v>
      </c>
      <c r="D13">
        <v>0.3</v>
      </c>
      <c r="E13">
        <v>0.5</v>
      </c>
      <c r="F13">
        <f t="shared" si="0"/>
        <v>0.8</v>
      </c>
      <c r="G13">
        <f t="shared" si="1"/>
        <v>0.26666666666666666</v>
      </c>
      <c r="H13">
        <f t="shared" si="2"/>
        <v>0</v>
      </c>
      <c r="I13">
        <f t="shared" si="3"/>
        <v>0</v>
      </c>
      <c r="J13">
        <f t="shared" si="4"/>
        <v>1.5829130579233242E-4</v>
      </c>
    </row>
    <row r="14" spans="2:12" x14ac:dyDescent="0.25">
      <c r="B14">
        <v>150</v>
      </c>
      <c r="D14">
        <v>0.5</v>
      </c>
      <c r="F14">
        <f t="shared" si="0"/>
        <v>0.5</v>
      </c>
      <c r="G14">
        <f t="shared" si="1"/>
        <v>0.16666666666666666</v>
      </c>
      <c r="H14">
        <f t="shared" si="2"/>
        <v>0.22314355131420976</v>
      </c>
      <c r="I14">
        <f t="shared" si="3"/>
        <v>3.7190591885701625E-2</v>
      </c>
      <c r="J14">
        <f t="shared" si="4"/>
        <v>6.5855681226862847E-3</v>
      </c>
    </row>
    <row r="15" spans="2:12" x14ac:dyDescent="0.25">
      <c r="B15">
        <v>160</v>
      </c>
      <c r="E15">
        <v>0.5</v>
      </c>
      <c r="F15">
        <f t="shared" si="0"/>
        <v>0.5</v>
      </c>
      <c r="G15">
        <f t="shared" si="1"/>
        <v>0.16666666666666666</v>
      </c>
      <c r="H15">
        <f t="shared" si="2"/>
        <v>0.28768207245178085</v>
      </c>
      <c r="I15">
        <f t="shared" si="3"/>
        <v>4.7947012075296808E-2</v>
      </c>
      <c r="J15">
        <f t="shared" si="4"/>
        <v>1.1556089674243597E-2</v>
      </c>
    </row>
    <row r="16" spans="2:12" x14ac:dyDescent="0.25">
      <c r="B16">
        <v>180</v>
      </c>
      <c r="C16">
        <v>0.1</v>
      </c>
      <c r="F16">
        <f t="shared" si="0"/>
        <v>0.1</v>
      </c>
      <c r="G16">
        <f t="shared" si="1"/>
        <v>3.3333333333333333E-2</v>
      </c>
      <c r="H16">
        <f t="shared" si="2"/>
        <v>0.40546510810816438</v>
      </c>
      <c r="I16">
        <f t="shared" si="3"/>
        <v>1.351550360360548E-2</v>
      </c>
      <c r="J16">
        <f t="shared" si="4"/>
        <v>4.8412747952975713E-3</v>
      </c>
    </row>
    <row r="17" spans="7:10" x14ac:dyDescent="0.25">
      <c r="G17">
        <f>SUM(G11:G16)</f>
        <v>0.99999999999999989</v>
      </c>
      <c r="H17" s="14" t="s">
        <v>14</v>
      </c>
      <c r="I17" s="14">
        <f>SUM(I11:I16)</f>
        <v>2.4363751696346903E-2</v>
      </c>
      <c r="J17" s="15">
        <f>SUM(J11:J16)</f>
        <v>4.3539257770625027E-2</v>
      </c>
    </row>
    <row r="18" spans="7:10" x14ac:dyDescent="0.25">
      <c r="I18" t="s">
        <v>16</v>
      </c>
      <c r="J18" s="16">
        <f>J17^0.5</f>
        <v>0.20866062822349843</v>
      </c>
    </row>
  </sheetData>
  <mergeCells count="3">
    <mergeCell ref="B3:C3"/>
    <mergeCell ref="D3:E3"/>
    <mergeCell ref="F3:G3"/>
  </mergeCells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progId="Equation.3" shapeId="1030" r:id="rId3">
          <objectPr defaultSize="0" autoPict="0" r:id="rId4">
            <anchor moveWithCells="1" sizeWithCells="1">
              <from>
                <xdr:col>1</xdr:col>
                <xdr:colOff>0</xdr:colOff>
                <xdr:row>3</xdr:row>
                <xdr:rowOff>0</xdr:rowOff>
              </from>
              <to>
                <xdr:col>1</xdr:col>
                <xdr:colOff>314325</xdr:colOff>
                <xdr:row>3</xdr:row>
                <xdr:rowOff>238125</xdr:rowOff>
              </to>
            </anchor>
          </objectPr>
        </oleObject>
      </mc:Choice>
      <mc:Fallback>
        <oleObject progId="Equation.3" shapeId="1030" r:id="rId3"/>
      </mc:Fallback>
    </mc:AlternateContent>
    <mc:AlternateContent xmlns:mc="http://schemas.openxmlformats.org/markup-compatibility/2006">
      <mc:Choice Requires="x14">
        <oleObject progId="Equation.3" shapeId="1029" r:id="rId5">
          <objectPr defaultSize="0" autoPict="0" r:id="rId6">
            <anchor moveWithCells="1" sizeWithCells="1">
              <from>
                <xdr:col>2</xdr:col>
                <xdr:colOff>0</xdr:colOff>
                <xdr:row>3</xdr:row>
                <xdr:rowOff>0</xdr:rowOff>
              </from>
              <to>
                <xdr:col>2</xdr:col>
                <xdr:colOff>295275</xdr:colOff>
                <xdr:row>3</xdr:row>
                <xdr:rowOff>238125</xdr:rowOff>
              </to>
            </anchor>
          </objectPr>
        </oleObject>
      </mc:Choice>
      <mc:Fallback>
        <oleObject progId="Equation.3" shapeId="1029" r:id="rId5"/>
      </mc:Fallback>
    </mc:AlternateContent>
    <mc:AlternateContent xmlns:mc="http://schemas.openxmlformats.org/markup-compatibility/2006">
      <mc:Choice Requires="x14">
        <oleObject progId="Equation.3" shapeId="1028" r:id="rId7">
          <objectPr defaultSize="0" autoPict="0" r:id="rId8">
            <anchor moveWithCells="1" sizeWithCells="1">
              <from>
                <xdr:col>3</xdr:col>
                <xdr:colOff>0</xdr:colOff>
                <xdr:row>3</xdr:row>
                <xdr:rowOff>0</xdr:rowOff>
              </from>
              <to>
                <xdr:col>3</xdr:col>
                <xdr:colOff>314325</xdr:colOff>
                <xdr:row>3</xdr:row>
                <xdr:rowOff>238125</xdr:rowOff>
              </to>
            </anchor>
          </objectPr>
        </oleObject>
      </mc:Choice>
      <mc:Fallback>
        <oleObject progId="Equation.3" shapeId="1028" r:id="rId7"/>
      </mc:Fallback>
    </mc:AlternateContent>
    <mc:AlternateContent xmlns:mc="http://schemas.openxmlformats.org/markup-compatibility/2006">
      <mc:Choice Requires="x14">
        <oleObject progId="Equation.3" shapeId="1027" r:id="rId9">
          <objectPr defaultSize="0" autoPict="0" r:id="rId10">
            <anchor moveWithCells="1" sizeWithCells="1">
              <from>
                <xdr:col>4</xdr:col>
                <xdr:colOff>0</xdr:colOff>
                <xdr:row>3</xdr:row>
                <xdr:rowOff>0</xdr:rowOff>
              </from>
              <to>
                <xdr:col>4</xdr:col>
                <xdr:colOff>295275</xdr:colOff>
                <xdr:row>3</xdr:row>
                <xdr:rowOff>238125</xdr:rowOff>
              </to>
            </anchor>
          </objectPr>
        </oleObject>
      </mc:Choice>
      <mc:Fallback>
        <oleObject progId="Equation.3" shapeId="1027" r:id="rId9"/>
      </mc:Fallback>
    </mc:AlternateContent>
    <mc:AlternateContent xmlns:mc="http://schemas.openxmlformats.org/markup-compatibility/2006">
      <mc:Choice Requires="x14">
        <oleObject progId="Equation.3" shapeId="1026" r:id="rId11">
          <objectPr defaultSize="0" autoPict="0" r:id="rId12">
            <anchor moveWithCells="1" sizeWithCells="1">
              <from>
                <xdr:col>5</xdr:col>
                <xdr:colOff>0</xdr:colOff>
                <xdr:row>3</xdr:row>
                <xdr:rowOff>0</xdr:rowOff>
              </from>
              <to>
                <xdr:col>5</xdr:col>
                <xdr:colOff>314325</xdr:colOff>
                <xdr:row>3</xdr:row>
                <xdr:rowOff>238125</xdr:rowOff>
              </to>
            </anchor>
          </objectPr>
        </oleObject>
      </mc:Choice>
      <mc:Fallback>
        <oleObject progId="Equation.3" shapeId="1026" r:id="rId11"/>
      </mc:Fallback>
    </mc:AlternateContent>
    <mc:AlternateContent xmlns:mc="http://schemas.openxmlformats.org/markup-compatibility/2006">
      <mc:Choice Requires="x14">
        <oleObject progId="Equation.3" shapeId="1025" r:id="rId13">
          <objectPr defaultSize="0" autoPict="0" r:id="rId14">
            <anchor moveWithCells="1" sizeWithCells="1">
              <from>
                <xdr:col>6</xdr:col>
                <xdr:colOff>0</xdr:colOff>
                <xdr:row>3</xdr:row>
                <xdr:rowOff>0</xdr:rowOff>
              </from>
              <to>
                <xdr:col>6</xdr:col>
                <xdr:colOff>295275</xdr:colOff>
                <xdr:row>3</xdr:row>
                <xdr:rowOff>238125</xdr:rowOff>
              </to>
            </anchor>
          </objectPr>
        </oleObject>
      </mc:Choice>
      <mc:Fallback>
        <oleObject progId="Equation.3" shapeId="1025" r:id="rId1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7D3A6-28F7-49D0-8DBB-A9BC74BF181A}">
  <dimension ref="A3:I28"/>
  <sheetViews>
    <sheetView topLeftCell="A7" workbookViewId="0">
      <selection activeCell="H33" sqref="H33"/>
    </sheetView>
  </sheetViews>
  <sheetFormatPr defaultRowHeight="15" x14ac:dyDescent="0.25"/>
  <cols>
    <col min="3" max="3" width="11.85546875" bestFit="1" customWidth="1"/>
  </cols>
  <sheetData>
    <row r="3" spans="1:9" ht="15.75" thickBot="1" x14ac:dyDescent="0.3"/>
    <row r="4" spans="1:9" ht="20.25" thickTop="1" thickBot="1" x14ac:dyDescent="0.3">
      <c r="B4" s="17"/>
      <c r="C4" s="18"/>
      <c r="D4" s="19"/>
      <c r="E4" s="20"/>
      <c r="F4" s="21"/>
    </row>
    <row r="5" spans="1:9" ht="20.25" thickTop="1" thickBot="1" x14ac:dyDescent="0.3">
      <c r="B5" s="22"/>
      <c r="C5" s="23">
        <v>0.05</v>
      </c>
      <c r="D5" s="24">
        <v>0.2</v>
      </c>
      <c r="E5" s="25"/>
      <c r="F5" s="26"/>
    </row>
    <row r="6" spans="1:9" ht="18.75" x14ac:dyDescent="0.25">
      <c r="B6" s="27"/>
      <c r="C6" s="28">
        <v>0.15</v>
      </c>
      <c r="D6" s="29">
        <v>0.4</v>
      </c>
      <c r="E6" s="42" t="s">
        <v>17</v>
      </c>
      <c r="F6" s="43"/>
    </row>
    <row r="8" spans="1:9" ht="15.75" thickBot="1" x14ac:dyDescent="0.3"/>
    <row r="9" spans="1:9" ht="16.5" thickTop="1" thickBot="1" x14ac:dyDescent="0.3">
      <c r="B9" s="30"/>
      <c r="C9" s="31"/>
      <c r="D9" s="31"/>
      <c r="E9" s="31"/>
      <c r="F9" s="31"/>
      <c r="G9" s="31"/>
      <c r="H9" s="31"/>
      <c r="I9" s="32"/>
    </row>
    <row r="10" spans="1:9" ht="16.5" thickTop="1" thickBot="1" x14ac:dyDescent="0.3">
      <c r="B10" s="33"/>
      <c r="C10" s="9">
        <v>1</v>
      </c>
      <c r="D10" s="9">
        <v>0.83</v>
      </c>
      <c r="E10" s="9">
        <v>0.67</v>
      </c>
      <c r="F10" s="9">
        <v>0.5</v>
      </c>
      <c r="G10" s="9">
        <v>0.33</v>
      </c>
      <c r="H10" s="9">
        <v>0.17</v>
      </c>
      <c r="I10" s="34">
        <v>0</v>
      </c>
    </row>
    <row r="11" spans="1:9" ht="15.75" thickBot="1" x14ac:dyDescent="0.3">
      <c r="B11" s="35"/>
      <c r="C11" s="36">
        <v>0</v>
      </c>
      <c r="D11" s="36">
        <v>0.17</v>
      </c>
      <c r="E11" s="36">
        <v>0.33</v>
      </c>
      <c r="F11" s="36">
        <v>0.5</v>
      </c>
      <c r="G11" s="36">
        <v>0.67</v>
      </c>
      <c r="H11" s="36">
        <v>0.83</v>
      </c>
      <c r="I11" s="37">
        <v>1</v>
      </c>
    </row>
    <row r="12" spans="1:9" ht="15.75" thickTop="1" x14ac:dyDescent="0.25"/>
    <row r="13" spans="1:9" x14ac:dyDescent="0.25">
      <c r="B13" t="s">
        <v>18</v>
      </c>
      <c r="C13">
        <f>C10*$C$5+C11*$C$6</f>
        <v>0.05</v>
      </c>
      <c r="D13">
        <f t="shared" ref="D13:I13" si="0">D10*$C$5+D11*$C$6</f>
        <v>6.7000000000000004E-2</v>
      </c>
      <c r="E13">
        <f t="shared" si="0"/>
        <v>8.3000000000000004E-2</v>
      </c>
      <c r="F13">
        <f t="shared" si="0"/>
        <v>0.1</v>
      </c>
      <c r="G13">
        <f t="shared" si="0"/>
        <v>0.11700000000000001</v>
      </c>
      <c r="H13">
        <f t="shared" si="0"/>
        <v>0.13299999999999998</v>
      </c>
      <c r="I13">
        <f t="shared" si="0"/>
        <v>0.15</v>
      </c>
    </row>
    <row r="14" spans="1:9" x14ac:dyDescent="0.25">
      <c r="C14">
        <f>SUMPRODUCT(C10:C11,$C$5:$C$6)</f>
        <v>0.05</v>
      </c>
      <c r="D14">
        <f t="shared" ref="D14:I14" si="1">SUMPRODUCT(D10:D11,$C$5:$C$6)</f>
        <v>6.7000000000000004E-2</v>
      </c>
      <c r="E14">
        <f t="shared" si="1"/>
        <v>8.3000000000000004E-2</v>
      </c>
      <c r="F14">
        <f t="shared" si="1"/>
        <v>0.1</v>
      </c>
      <c r="G14">
        <f t="shared" si="1"/>
        <v>0.11700000000000001</v>
      </c>
      <c r="H14">
        <f t="shared" si="1"/>
        <v>0.13299999999999998</v>
      </c>
      <c r="I14">
        <f t="shared" si="1"/>
        <v>0.15</v>
      </c>
    </row>
    <row r="16" spans="1:9" x14ac:dyDescent="0.25">
      <c r="A16" t="s">
        <v>20</v>
      </c>
      <c r="C16" t="s">
        <v>19</v>
      </c>
      <c r="D16" t="s">
        <v>19</v>
      </c>
      <c r="E16" t="s">
        <v>19</v>
      </c>
      <c r="F16" t="s">
        <v>19</v>
      </c>
      <c r="G16" t="s">
        <v>19</v>
      </c>
      <c r="H16" t="s">
        <v>19</v>
      </c>
      <c r="I16" t="s">
        <v>19</v>
      </c>
    </row>
    <row r="17" spans="1:9" x14ac:dyDescent="0.25">
      <c r="A17">
        <v>1</v>
      </c>
      <c r="C17">
        <f>C$10^2*$D$5^2+C$11^2*$D$6^2+2*C$10*C$11*$A17*$D$5*$D$6</f>
        <v>4.0000000000000008E-2</v>
      </c>
      <c r="D17">
        <f t="shared" ref="D17:I21" si="2">D$10^2*$D$5^2+D$11^2*$D$6^2+2*D$10*D$11*$A17*$D$5*$D$6</f>
        <v>5.4756000000000013E-2</v>
      </c>
      <c r="E17">
        <f t="shared" si="2"/>
        <v>7.0756000000000013E-2</v>
      </c>
      <c r="F17">
        <f t="shared" si="2"/>
        <v>9.0000000000000024E-2</v>
      </c>
      <c r="G17">
        <f t="shared" si="2"/>
        <v>0.11155600000000004</v>
      </c>
      <c r="H17">
        <f t="shared" si="2"/>
        <v>0.13395600000000002</v>
      </c>
      <c r="I17">
        <f t="shared" si="2"/>
        <v>0.16000000000000003</v>
      </c>
    </row>
    <row r="18" spans="1:9" x14ac:dyDescent="0.25">
      <c r="A18">
        <v>0.5</v>
      </c>
      <c r="C18">
        <f t="shared" ref="C18:C21" si="3">C$10^2*$D$5^2+C$11^2*$D$6^2+2*C$10*C$11*$A18*$D$5*$D$6</f>
        <v>4.0000000000000008E-2</v>
      </c>
      <c r="D18">
        <f t="shared" si="2"/>
        <v>4.3468000000000007E-2</v>
      </c>
      <c r="E18">
        <f t="shared" si="2"/>
        <v>5.3068000000000018E-2</v>
      </c>
      <c r="F18">
        <f t="shared" si="2"/>
        <v>7.0000000000000007E-2</v>
      </c>
      <c r="G18">
        <f t="shared" si="2"/>
        <v>9.3868000000000035E-2</v>
      </c>
      <c r="H18">
        <f t="shared" si="2"/>
        <v>0.12266800000000003</v>
      </c>
      <c r="I18">
        <f t="shared" si="2"/>
        <v>0.16000000000000003</v>
      </c>
    </row>
    <row r="19" spans="1:9" x14ac:dyDescent="0.25">
      <c r="A19">
        <v>0</v>
      </c>
      <c r="C19">
        <f t="shared" si="3"/>
        <v>4.0000000000000008E-2</v>
      </c>
      <c r="D19">
        <f t="shared" si="2"/>
        <v>3.2180000000000007E-2</v>
      </c>
      <c r="E19">
        <f t="shared" si="2"/>
        <v>3.5380000000000009E-2</v>
      </c>
      <c r="F19">
        <f t="shared" si="2"/>
        <v>5.000000000000001E-2</v>
      </c>
      <c r="G19">
        <f t="shared" si="2"/>
        <v>7.6180000000000025E-2</v>
      </c>
      <c r="H19">
        <f t="shared" si="2"/>
        <v>0.11138000000000002</v>
      </c>
      <c r="I19">
        <f t="shared" si="2"/>
        <v>0.16000000000000003</v>
      </c>
    </row>
    <row r="20" spans="1:9" x14ac:dyDescent="0.25">
      <c r="A20">
        <v>-0.5</v>
      </c>
      <c r="C20">
        <f t="shared" si="3"/>
        <v>4.0000000000000008E-2</v>
      </c>
      <c r="D20">
        <f t="shared" si="2"/>
        <v>2.0892000000000008E-2</v>
      </c>
      <c r="E20">
        <f t="shared" si="2"/>
        <v>1.7692000000000003E-2</v>
      </c>
      <c r="F20">
        <f t="shared" si="2"/>
        <v>3.0000000000000006E-2</v>
      </c>
      <c r="G20">
        <f t="shared" si="2"/>
        <v>5.8492000000000016E-2</v>
      </c>
      <c r="H20">
        <f t="shared" si="2"/>
        <v>0.10009200000000001</v>
      </c>
      <c r="I20">
        <f t="shared" si="2"/>
        <v>0.16000000000000003</v>
      </c>
    </row>
    <row r="21" spans="1:9" x14ac:dyDescent="0.25">
      <c r="A21">
        <v>-1</v>
      </c>
      <c r="C21">
        <f t="shared" si="3"/>
        <v>4.0000000000000008E-2</v>
      </c>
      <c r="D21">
        <f t="shared" si="2"/>
        <v>9.6040000000000049E-3</v>
      </c>
      <c r="E21">
        <f t="shared" si="2"/>
        <v>3.9999999999970615E-6</v>
      </c>
      <c r="F21">
        <f t="shared" si="2"/>
        <v>1.0000000000000002E-2</v>
      </c>
      <c r="G21">
        <f t="shared" si="2"/>
        <v>4.0804000000000014E-2</v>
      </c>
      <c r="H21">
        <f t="shared" si="2"/>
        <v>8.8804000000000022E-2</v>
      </c>
      <c r="I21">
        <f t="shared" si="2"/>
        <v>0.16000000000000003</v>
      </c>
    </row>
    <row r="23" spans="1:9" x14ac:dyDescent="0.25">
      <c r="C23" t="s">
        <v>21</v>
      </c>
    </row>
    <row r="24" spans="1:9" x14ac:dyDescent="0.25">
      <c r="C24">
        <f>C17^0.5</f>
        <v>0.2</v>
      </c>
      <c r="D24">
        <f t="shared" ref="D24:I24" si="4">D17^0.5</f>
        <v>0.23400000000000004</v>
      </c>
      <c r="E24">
        <f t="shared" si="4"/>
        <v>0.26600000000000001</v>
      </c>
      <c r="F24">
        <f t="shared" si="4"/>
        <v>0.30000000000000004</v>
      </c>
      <c r="G24">
        <f t="shared" si="4"/>
        <v>0.33400000000000007</v>
      </c>
      <c r="H24">
        <f t="shared" si="4"/>
        <v>0.36600000000000005</v>
      </c>
      <c r="I24">
        <f t="shared" si="4"/>
        <v>0.4</v>
      </c>
    </row>
    <row r="25" spans="1:9" x14ac:dyDescent="0.25">
      <c r="C25">
        <f t="shared" ref="C25:I25" si="5">C18^0.5</f>
        <v>0.2</v>
      </c>
      <c r="D25">
        <f t="shared" si="5"/>
        <v>0.20848980790436736</v>
      </c>
      <c r="E25">
        <f t="shared" si="5"/>
        <v>0.23036492788616938</v>
      </c>
      <c r="F25">
        <f t="shared" si="5"/>
        <v>0.26457513110645908</v>
      </c>
      <c r="G25">
        <f t="shared" si="5"/>
        <v>0.30637885044500057</v>
      </c>
      <c r="H25">
        <f t="shared" si="5"/>
        <v>0.35023991777066193</v>
      </c>
      <c r="I25">
        <f t="shared" si="5"/>
        <v>0.4</v>
      </c>
    </row>
    <row r="26" spans="1:9" x14ac:dyDescent="0.25">
      <c r="C26">
        <f t="shared" ref="C26:I26" si="6">C19^0.5</f>
        <v>0.2</v>
      </c>
      <c r="D26">
        <f t="shared" si="6"/>
        <v>0.17938784797192928</v>
      </c>
      <c r="E26">
        <f t="shared" si="6"/>
        <v>0.18809572031282373</v>
      </c>
      <c r="F26">
        <f t="shared" si="6"/>
        <v>0.22360679774997899</v>
      </c>
      <c r="G26">
        <f t="shared" si="6"/>
        <v>0.27600724628168738</v>
      </c>
      <c r="H26">
        <f t="shared" si="6"/>
        <v>0.33373642294481437</v>
      </c>
      <c r="I26">
        <f t="shared" si="6"/>
        <v>0.4</v>
      </c>
    </row>
    <row r="27" spans="1:9" x14ac:dyDescent="0.25">
      <c r="C27">
        <f t="shared" ref="C27:I27" si="7">C20^0.5</f>
        <v>0.2</v>
      </c>
      <c r="D27">
        <f t="shared" si="7"/>
        <v>0.14454065172123726</v>
      </c>
      <c r="E27">
        <f t="shared" si="7"/>
        <v>0.13301127771734245</v>
      </c>
      <c r="F27">
        <f t="shared" si="7"/>
        <v>0.17320508075688776</v>
      </c>
      <c r="G27">
        <f t="shared" si="7"/>
        <v>0.24185119391890547</v>
      </c>
      <c r="H27">
        <f t="shared" si="7"/>
        <v>0.31637319734768937</v>
      </c>
      <c r="I27">
        <f t="shared" si="7"/>
        <v>0.4</v>
      </c>
    </row>
    <row r="28" spans="1:9" x14ac:dyDescent="0.25">
      <c r="C28">
        <f t="shared" ref="C28:I28" si="8">C21^0.5</f>
        <v>0.2</v>
      </c>
      <c r="D28">
        <f t="shared" si="8"/>
        <v>9.8000000000000032E-2</v>
      </c>
      <c r="E28">
        <f t="shared" si="8"/>
        <v>1.9999999999992654E-3</v>
      </c>
      <c r="F28">
        <f t="shared" si="8"/>
        <v>0.1</v>
      </c>
      <c r="G28">
        <f t="shared" si="8"/>
        <v>0.20200000000000004</v>
      </c>
      <c r="H28">
        <f t="shared" si="8"/>
        <v>0.29800000000000004</v>
      </c>
      <c r="I28">
        <f t="shared" si="8"/>
        <v>0.4</v>
      </c>
    </row>
  </sheetData>
  <mergeCells count="1">
    <mergeCell ref="E6:F6"/>
  </mergeCells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progId="Equation.3" shapeId="2057" r:id="rId3">
          <objectPr defaultSize="0" autoPict="0" r:id="rId4">
            <anchor moveWithCells="1" sizeWithCells="1">
              <from>
                <xdr:col>2</xdr:col>
                <xdr:colOff>0</xdr:colOff>
                <xdr:row>3</xdr:row>
                <xdr:rowOff>0</xdr:rowOff>
              </from>
              <to>
                <xdr:col>2</xdr:col>
                <xdr:colOff>142875</xdr:colOff>
                <xdr:row>3</xdr:row>
                <xdr:rowOff>200025</xdr:rowOff>
              </to>
            </anchor>
          </objectPr>
        </oleObject>
      </mc:Choice>
      <mc:Fallback>
        <oleObject progId="Equation.3" shapeId="2057" r:id="rId3"/>
      </mc:Fallback>
    </mc:AlternateContent>
    <mc:AlternateContent xmlns:mc="http://schemas.openxmlformats.org/markup-compatibility/2006">
      <mc:Choice Requires="x14">
        <oleObject progId="Equation.3" shapeId="2056" r:id="rId5">
          <objectPr defaultSize="0" autoPict="0" r:id="rId6">
            <anchor moveWithCells="1" sizeWithCells="1">
              <from>
                <xdr:col>3</xdr:col>
                <xdr:colOff>0</xdr:colOff>
                <xdr:row>3</xdr:row>
                <xdr:rowOff>0</xdr:rowOff>
              </from>
              <to>
                <xdr:col>3</xdr:col>
                <xdr:colOff>180975</xdr:colOff>
                <xdr:row>3</xdr:row>
                <xdr:rowOff>200025</xdr:rowOff>
              </to>
            </anchor>
          </objectPr>
        </oleObject>
      </mc:Choice>
      <mc:Fallback>
        <oleObject progId="Equation.3" shapeId="2056" r:id="rId5"/>
      </mc:Fallback>
    </mc:AlternateContent>
    <mc:AlternateContent xmlns:mc="http://schemas.openxmlformats.org/markup-compatibility/2006">
      <mc:Choice Requires="x14">
        <oleObject progId="Equation.3" shapeId="2055" r:id="rId7">
          <objectPr defaultSize="0" autoPict="0" r:id="rId8">
            <anchor moveWithCells="1" sizeWithCells="1">
              <from>
                <xdr:col>4</xdr:col>
                <xdr:colOff>0</xdr:colOff>
                <xdr:row>3</xdr:row>
                <xdr:rowOff>0</xdr:rowOff>
              </from>
              <to>
                <xdr:col>4</xdr:col>
                <xdr:colOff>457200</xdr:colOff>
                <xdr:row>3</xdr:row>
                <xdr:rowOff>219075</xdr:rowOff>
              </to>
            </anchor>
          </objectPr>
        </oleObject>
      </mc:Choice>
      <mc:Fallback>
        <oleObject progId="Equation.3" shapeId="2055" r:id="rId7"/>
      </mc:Fallback>
    </mc:AlternateContent>
    <mc:AlternateContent xmlns:mc="http://schemas.openxmlformats.org/markup-compatibility/2006">
      <mc:Choice Requires="x14">
        <oleObject progId="Equation.3" shapeId="2054" r:id="rId9">
          <objectPr defaultSize="0" autoPict="0" r:id="rId10">
            <anchor moveWithCells="1" sizeWithCells="1">
              <from>
                <xdr:col>5</xdr:col>
                <xdr:colOff>0</xdr:colOff>
                <xdr:row>3</xdr:row>
                <xdr:rowOff>0</xdr:rowOff>
              </from>
              <to>
                <xdr:col>5</xdr:col>
                <xdr:colOff>571500</xdr:colOff>
                <xdr:row>3</xdr:row>
                <xdr:rowOff>219075</xdr:rowOff>
              </to>
            </anchor>
          </objectPr>
        </oleObject>
      </mc:Choice>
      <mc:Fallback>
        <oleObject progId="Equation.3" shapeId="2054" r:id="rId9"/>
      </mc:Fallback>
    </mc:AlternateContent>
    <mc:AlternateContent xmlns:mc="http://schemas.openxmlformats.org/markup-compatibility/2006">
      <mc:Choice Requires="x14">
        <oleObject progId="Equation.3" shapeId="2053" r:id="rId11">
          <objectPr defaultSize="0" autoPict="0" r:id="rId12">
            <anchor moveWithCells="1" sizeWithCells="1">
              <from>
                <xdr:col>1</xdr:col>
                <xdr:colOff>0</xdr:colOff>
                <xdr:row>4</xdr:row>
                <xdr:rowOff>0</xdr:rowOff>
              </from>
              <to>
                <xdr:col>1</xdr:col>
                <xdr:colOff>190500</xdr:colOff>
                <xdr:row>4</xdr:row>
                <xdr:rowOff>200025</xdr:rowOff>
              </to>
            </anchor>
          </objectPr>
        </oleObject>
      </mc:Choice>
      <mc:Fallback>
        <oleObject progId="Equation.3" shapeId="2053" r:id="rId11"/>
      </mc:Fallback>
    </mc:AlternateContent>
    <mc:AlternateContent xmlns:mc="http://schemas.openxmlformats.org/markup-compatibility/2006">
      <mc:Choice Requires="x14">
        <oleObject progId="Equation.3" shapeId="2052" r:id="rId13">
          <objectPr defaultSize="0" autoPict="0" r:id="rId14">
            <anchor moveWithCells="1" sizeWithCells="1">
              <from>
                <xdr:col>4</xdr:col>
                <xdr:colOff>0</xdr:colOff>
                <xdr:row>4</xdr:row>
                <xdr:rowOff>0</xdr:rowOff>
              </from>
              <to>
                <xdr:col>4</xdr:col>
                <xdr:colOff>542925</xdr:colOff>
                <xdr:row>4</xdr:row>
                <xdr:rowOff>219075</xdr:rowOff>
              </to>
            </anchor>
          </objectPr>
        </oleObject>
      </mc:Choice>
      <mc:Fallback>
        <oleObject progId="Equation.3" shapeId="2052" r:id="rId13"/>
      </mc:Fallback>
    </mc:AlternateContent>
    <mc:AlternateContent xmlns:mc="http://schemas.openxmlformats.org/markup-compatibility/2006">
      <mc:Choice Requires="x14">
        <oleObject progId="Equation.3" shapeId="2051" r:id="rId15">
          <objectPr defaultSize="0" autoPict="0" r:id="rId16">
            <anchor moveWithCells="1" sizeWithCells="1">
              <from>
                <xdr:col>5</xdr:col>
                <xdr:colOff>0</xdr:colOff>
                <xdr:row>4</xdr:row>
                <xdr:rowOff>0</xdr:rowOff>
              </from>
              <to>
                <xdr:col>6</xdr:col>
                <xdr:colOff>38100</xdr:colOff>
                <xdr:row>4</xdr:row>
                <xdr:rowOff>219075</xdr:rowOff>
              </to>
            </anchor>
          </objectPr>
        </oleObject>
      </mc:Choice>
      <mc:Fallback>
        <oleObject progId="Equation.3" shapeId="2051" r:id="rId15"/>
      </mc:Fallback>
    </mc:AlternateContent>
    <mc:AlternateContent xmlns:mc="http://schemas.openxmlformats.org/markup-compatibility/2006">
      <mc:Choice Requires="x14">
        <oleObject progId="Equation.3" shapeId="2050" r:id="rId17">
          <objectPr defaultSize="0" autoPict="0" r:id="rId18">
            <anchor moveWithCells="1" siz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200025</xdr:colOff>
                <xdr:row>6</xdr:row>
                <xdr:rowOff>0</xdr:rowOff>
              </to>
            </anchor>
          </objectPr>
        </oleObject>
      </mc:Choice>
      <mc:Fallback>
        <oleObject progId="Equation.3" shapeId="2050" r:id="rId17"/>
      </mc:Fallback>
    </mc:AlternateContent>
    <mc:AlternateContent xmlns:mc="http://schemas.openxmlformats.org/markup-compatibility/2006">
      <mc:Choice Requires="x14">
        <oleObject progId="Equation.3" shapeId="2049" r:id="rId19">
          <objectPr defaultSize="0" autoPict="0" r:id="rId20">
            <anchor moveWithCells="1" sizeWithCells="1">
              <from>
                <xdr:col>4</xdr:col>
                <xdr:colOff>0</xdr:colOff>
                <xdr:row>6</xdr:row>
                <xdr:rowOff>0</xdr:rowOff>
              </from>
              <to>
                <xdr:col>4</xdr:col>
                <xdr:colOff>466725</xdr:colOff>
                <xdr:row>6</xdr:row>
                <xdr:rowOff>19050</xdr:rowOff>
              </to>
            </anchor>
          </objectPr>
        </oleObject>
      </mc:Choice>
      <mc:Fallback>
        <oleObject progId="Equation.3" shapeId="2049" r:id="rId19"/>
      </mc:Fallback>
    </mc:AlternateContent>
    <mc:AlternateContent xmlns:mc="http://schemas.openxmlformats.org/markup-compatibility/2006">
      <mc:Choice Requires="x14">
        <oleObject progId="Equation.3" shapeId="2066" r:id="rId21">
          <objectPr defaultSize="0" autoPict="0" r:id="rId22">
            <anchor moveWithCells="1" sizeWithCells="1">
              <from>
                <xdr:col>2</xdr:col>
                <xdr:colOff>0</xdr:colOff>
                <xdr:row>8</xdr:row>
                <xdr:rowOff>0</xdr:rowOff>
              </from>
              <to>
                <xdr:col>2</xdr:col>
                <xdr:colOff>161925</xdr:colOff>
                <xdr:row>8</xdr:row>
                <xdr:rowOff>200025</xdr:rowOff>
              </to>
            </anchor>
          </objectPr>
        </oleObject>
      </mc:Choice>
      <mc:Fallback>
        <oleObject progId="Equation.3" shapeId="2066" r:id="rId21"/>
      </mc:Fallback>
    </mc:AlternateContent>
    <mc:AlternateContent xmlns:mc="http://schemas.openxmlformats.org/markup-compatibility/2006">
      <mc:Choice Requires="x14">
        <oleObject progId="Equation.3" shapeId="2065" r:id="rId23">
          <objectPr defaultSize="0" autoPict="0" r:id="rId24">
            <anchor moveWithCells="1" sizeWithCells="1">
              <from>
                <xdr:col>3</xdr:col>
                <xdr:colOff>0</xdr:colOff>
                <xdr:row>8</xdr:row>
                <xdr:rowOff>0</xdr:rowOff>
              </from>
              <to>
                <xdr:col>3</xdr:col>
                <xdr:colOff>180975</xdr:colOff>
                <xdr:row>8</xdr:row>
                <xdr:rowOff>200025</xdr:rowOff>
              </to>
            </anchor>
          </objectPr>
        </oleObject>
      </mc:Choice>
      <mc:Fallback>
        <oleObject progId="Equation.3" shapeId="2065" r:id="rId23"/>
      </mc:Fallback>
    </mc:AlternateContent>
    <mc:AlternateContent xmlns:mc="http://schemas.openxmlformats.org/markup-compatibility/2006">
      <mc:Choice Requires="x14">
        <oleObject progId="Equation.3" shapeId="2064" r:id="rId25">
          <objectPr defaultSize="0" autoPict="0" r:id="rId26">
            <anchor moveWithCells="1" sizeWithCells="1">
              <from>
                <xdr:col>4</xdr:col>
                <xdr:colOff>0</xdr:colOff>
                <xdr:row>8</xdr:row>
                <xdr:rowOff>0</xdr:rowOff>
              </from>
              <to>
                <xdr:col>4</xdr:col>
                <xdr:colOff>180975</xdr:colOff>
                <xdr:row>8</xdr:row>
                <xdr:rowOff>200025</xdr:rowOff>
              </to>
            </anchor>
          </objectPr>
        </oleObject>
      </mc:Choice>
      <mc:Fallback>
        <oleObject progId="Equation.3" shapeId="2064" r:id="rId25"/>
      </mc:Fallback>
    </mc:AlternateContent>
    <mc:AlternateContent xmlns:mc="http://schemas.openxmlformats.org/markup-compatibility/2006">
      <mc:Choice Requires="x14">
        <oleObject progId="Equation.3" shapeId="2063" r:id="rId27">
          <objectPr defaultSize="0" autoPict="0" r:id="rId28">
            <anchor moveWithCells="1" sizeWithCells="1">
              <from>
                <xdr:col>5</xdr:col>
                <xdr:colOff>0</xdr:colOff>
                <xdr:row>8</xdr:row>
                <xdr:rowOff>0</xdr:rowOff>
              </from>
              <to>
                <xdr:col>5</xdr:col>
                <xdr:colOff>180975</xdr:colOff>
                <xdr:row>8</xdr:row>
                <xdr:rowOff>200025</xdr:rowOff>
              </to>
            </anchor>
          </objectPr>
        </oleObject>
      </mc:Choice>
      <mc:Fallback>
        <oleObject progId="Equation.3" shapeId="2063" r:id="rId27"/>
      </mc:Fallback>
    </mc:AlternateContent>
    <mc:AlternateContent xmlns:mc="http://schemas.openxmlformats.org/markup-compatibility/2006">
      <mc:Choice Requires="x14">
        <oleObject progId="Equation.3" shapeId="2062" r:id="rId29">
          <objectPr defaultSize="0" autoPict="0" r:id="rId30">
            <anchor moveWithCells="1" siz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180975</xdr:colOff>
                <xdr:row>8</xdr:row>
                <xdr:rowOff>200025</xdr:rowOff>
              </to>
            </anchor>
          </objectPr>
        </oleObject>
      </mc:Choice>
      <mc:Fallback>
        <oleObject progId="Equation.3" shapeId="2062" r:id="rId29"/>
      </mc:Fallback>
    </mc:AlternateContent>
    <mc:AlternateContent xmlns:mc="http://schemas.openxmlformats.org/markup-compatibility/2006">
      <mc:Choice Requires="x14">
        <oleObject progId="Equation.3" shapeId="2061" r:id="rId31">
          <objectPr defaultSize="0" autoPict="0" r:id="rId32">
            <anchor moveWithCells="1" sizeWithCells="1">
              <from>
                <xdr:col>7</xdr:col>
                <xdr:colOff>0</xdr:colOff>
                <xdr:row>8</xdr:row>
                <xdr:rowOff>0</xdr:rowOff>
              </from>
              <to>
                <xdr:col>7</xdr:col>
                <xdr:colOff>180975</xdr:colOff>
                <xdr:row>8</xdr:row>
                <xdr:rowOff>200025</xdr:rowOff>
              </to>
            </anchor>
          </objectPr>
        </oleObject>
      </mc:Choice>
      <mc:Fallback>
        <oleObject progId="Equation.3" shapeId="2061" r:id="rId31"/>
      </mc:Fallback>
    </mc:AlternateContent>
    <mc:AlternateContent xmlns:mc="http://schemas.openxmlformats.org/markup-compatibility/2006">
      <mc:Choice Requires="x14">
        <oleObject progId="Equation.3" shapeId="2060" r:id="rId33">
          <objectPr defaultSize="0" autoPict="0" r:id="rId34">
            <anchor moveWithCells="1" sizeWithCells="1">
              <from>
                <xdr:col>8</xdr:col>
                <xdr:colOff>19050</xdr:colOff>
                <xdr:row>8</xdr:row>
                <xdr:rowOff>0</xdr:rowOff>
              </from>
              <to>
                <xdr:col>8</xdr:col>
                <xdr:colOff>200025</xdr:colOff>
                <xdr:row>8</xdr:row>
                <xdr:rowOff>200025</xdr:rowOff>
              </to>
            </anchor>
          </objectPr>
        </oleObject>
      </mc:Choice>
      <mc:Fallback>
        <oleObject progId="Equation.3" shapeId="2060" r:id="rId33"/>
      </mc:Fallback>
    </mc:AlternateContent>
    <mc:AlternateContent xmlns:mc="http://schemas.openxmlformats.org/markup-compatibility/2006">
      <mc:Choice Requires="x14">
        <oleObject progId="Equation.3" shapeId="2059" r:id="rId35">
          <objectPr defaultSize="0" autoPict="0" r:id="rId36">
            <anchor moveWithCells="1" sizeWithCells="1">
              <from>
                <xdr:col>1</xdr:col>
                <xdr:colOff>0</xdr:colOff>
                <xdr:row>9</xdr:row>
                <xdr:rowOff>0</xdr:rowOff>
              </from>
              <to>
                <xdr:col>1</xdr:col>
                <xdr:colOff>200025</xdr:colOff>
                <xdr:row>9</xdr:row>
                <xdr:rowOff>200025</xdr:rowOff>
              </to>
            </anchor>
          </objectPr>
        </oleObject>
      </mc:Choice>
      <mc:Fallback>
        <oleObject progId="Equation.3" shapeId="2059" r:id="rId35"/>
      </mc:Fallback>
    </mc:AlternateContent>
    <mc:AlternateContent xmlns:mc="http://schemas.openxmlformats.org/markup-compatibility/2006">
      <mc:Choice Requires="x14">
        <oleObject progId="Equation.3" shapeId="2058" r:id="rId37">
          <objectPr defaultSize="0" autoPict="0" r:id="rId38">
            <anchor moveWithCells="1" sizeWithCells="1">
              <from>
                <xdr:col>1</xdr:col>
                <xdr:colOff>0</xdr:colOff>
                <xdr:row>10</xdr:row>
                <xdr:rowOff>0</xdr:rowOff>
              </from>
              <to>
                <xdr:col>1</xdr:col>
                <xdr:colOff>219075</xdr:colOff>
                <xdr:row>11</xdr:row>
                <xdr:rowOff>0</xdr:rowOff>
              </to>
            </anchor>
          </objectPr>
        </oleObject>
      </mc:Choice>
      <mc:Fallback>
        <oleObject progId="Equation.3" shapeId="2058" r:id="rId37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76FDB-F974-4069-99F4-D4B1860B10A8}">
  <dimension ref="C3:O15"/>
  <sheetViews>
    <sheetView workbookViewId="0">
      <selection activeCell="C19" sqref="C19:C20"/>
    </sheetView>
  </sheetViews>
  <sheetFormatPr defaultRowHeight="15" x14ac:dyDescent="0.25"/>
  <cols>
    <col min="4" max="4" width="11.85546875" bestFit="1" customWidth="1"/>
  </cols>
  <sheetData>
    <row r="3" spans="3:15" ht="15.75" thickBot="1" x14ac:dyDescent="0.3"/>
    <row r="4" spans="3:15" ht="17.25" thickTop="1" thickBot="1" x14ac:dyDescent="0.3">
      <c r="C4" s="44"/>
      <c r="D4" s="45" t="s">
        <v>22</v>
      </c>
      <c r="E4" s="46" t="s">
        <v>23</v>
      </c>
      <c r="F4" s="46" t="s">
        <v>24</v>
      </c>
      <c r="G4" s="46" t="s">
        <v>25</v>
      </c>
      <c r="H4" s="47" t="s">
        <v>26</v>
      </c>
    </row>
    <row r="5" spans="3:15" ht="17.25" thickTop="1" thickBot="1" x14ac:dyDescent="0.3">
      <c r="C5" s="48"/>
      <c r="D5" s="49">
        <v>0.2</v>
      </c>
      <c r="E5" s="50">
        <v>0.25</v>
      </c>
      <c r="F5" s="50">
        <v>0.5</v>
      </c>
      <c r="G5" s="50">
        <v>0.3</v>
      </c>
      <c r="H5" s="51">
        <v>0.1</v>
      </c>
    </row>
    <row r="6" spans="3:15" ht="16.5" thickBot="1" x14ac:dyDescent="0.3">
      <c r="C6" s="52"/>
      <c r="D6" s="53">
        <v>0.2</v>
      </c>
      <c r="E6" s="54">
        <v>0.25</v>
      </c>
      <c r="F6" s="54">
        <v>0.1</v>
      </c>
      <c r="G6" s="54">
        <v>0.4</v>
      </c>
      <c r="H6" s="55">
        <v>0.2</v>
      </c>
      <c r="K6">
        <v>459</v>
      </c>
      <c r="L6">
        <v>-211</v>
      </c>
      <c r="M6">
        <v>112</v>
      </c>
      <c r="O6">
        <v>16.2</v>
      </c>
    </row>
    <row r="7" spans="3:15" ht="16.5" thickBot="1" x14ac:dyDescent="0.3">
      <c r="C7" s="56"/>
      <c r="D7" s="57">
        <v>0.6</v>
      </c>
      <c r="E7" s="58">
        <v>0.5</v>
      </c>
      <c r="F7" s="58">
        <v>0.4</v>
      </c>
      <c r="G7" s="58">
        <v>0.3</v>
      </c>
      <c r="H7" s="59">
        <v>0.7</v>
      </c>
      <c r="L7">
        <v>312</v>
      </c>
      <c r="M7">
        <v>215</v>
      </c>
      <c r="O7">
        <v>24.6</v>
      </c>
    </row>
    <row r="8" spans="3:15" ht="15.75" thickTop="1" x14ac:dyDescent="0.25">
      <c r="M8">
        <v>179</v>
      </c>
      <c r="O8">
        <v>22.8</v>
      </c>
    </row>
    <row r="11" spans="3:15" x14ac:dyDescent="0.25">
      <c r="C11" t="s">
        <v>18</v>
      </c>
      <c r="D11" s="14">
        <f>D5*$O$6+D6*$O$7+D7*$O$8</f>
        <v>21.84</v>
      </c>
      <c r="E11" s="14">
        <f t="shared" ref="E11:H11" si="0">E5*$O$6+E6*$O$7+E7*$O$8</f>
        <v>21.6</v>
      </c>
      <c r="F11" s="14">
        <f t="shared" si="0"/>
        <v>19.68</v>
      </c>
      <c r="G11" s="14">
        <f t="shared" si="0"/>
        <v>21.54</v>
      </c>
      <c r="H11" s="14">
        <f t="shared" si="0"/>
        <v>22.5</v>
      </c>
    </row>
    <row r="12" spans="3:15" x14ac:dyDescent="0.25">
      <c r="D12">
        <f>SUMPRODUCT(D5:D7,$O$6:$O$8)</f>
        <v>21.84</v>
      </c>
      <c r="E12">
        <f t="shared" ref="E12:H12" si="1">SUMPRODUCT(E5:E7,$O$6:$O$8)</f>
        <v>21.6</v>
      </c>
      <c r="F12">
        <f t="shared" si="1"/>
        <v>19.68</v>
      </c>
      <c r="G12">
        <f t="shared" si="1"/>
        <v>21.54</v>
      </c>
      <c r="H12">
        <f t="shared" si="1"/>
        <v>22.5</v>
      </c>
    </row>
    <row r="14" spans="3:15" x14ac:dyDescent="0.25">
      <c r="C14" t="s">
        <v>19</v>
      </c>
      <c r="D14" s="15">
        <f>D5^2*$K$6+D6^2*$L$7+D7^2*$M$8+2*D5*D6*$L$6+2*D5*D7*$M$6+2*D6*D7*$M$7</f>
        <v>156.88</v>
      </c>
      <c r="E14" s="15">
        <f t="shared" ref="E14:H14" si="2">E5^2*$K$6+E6^2*$L$7+E7^2*$M$8+2*E5*E6*$L$6+2*E5*E7*$M$6+2*E6*E7*$M$7</f>
        <v>148.3125</v>
      </c>
      <c r="F14" s="15">
        <f t="shared" si="2"/>
        <v>187.41000000000003</v>
      </c>
      <c r="G14" s="15">
        <f t="shared" si="2"/>
        <v>128.46</v>
      </c>
      <c r="H14" s="15">
        <f t="shared" si="2"/>
        <v>172.22</v>
      </c>
    </row>
    <row r="15" spans="3:15" x14ac:dyDescent="0.25">
      <c r="C15" t="s">
        <v>21</v>
      </c>
      <c r="D15" s="16">
        <f>D14^0.5</f>
        <v>12.52517464948094</v>
      </c>
      <c r="E15" s="16">
        <f t="shared" ref="E15:H15" si="3">E14^0.5</f>
        <v>12.1783619588186</v>
      </c>
      <c r="F15" s="16">
        <f t="shared" si="3"/>
        <v>13.689777207829206</v>
      </c>
      <c r="G15" s="16">
        <f t="shared" si="3"/>
        <v>11.334019587066189</v>
      </c>
      <c r="H15" s="16">
        <f t="shared" si="3"/>
        <v>13.123261789661898</v>
      </c>
    </row>
  </sheetData>
  <pageMargins left="0.7" right="0.7" top="0.78740157499999996" bottom="0.78740157499999996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3076" r:id="rId4">
          <objectPr defaultSize="0" autoPict="0" r:id="rId5">
            <anchor moveWithCells="1" sizeWithCells="1">
              <from>
                <xdr:col>2</xdr:col>
                <xdr:colOff>0</xdr:colOff>
                <xdr:row>3</xdr:row>
                <xdr:rowOff>0</xdr:rowOff>
              </from>
              <to>
                <xdr:col>2</xdr:col>
                <xdr:colOff>523875</xdr:colOff>
                <xdr:row>4</xdr:row>
                <xdr:rowOff>47625</xdr:rowOff>
              </to>
            </anchor>
          </objectPr>
        </oleObject>
      </mc:Choice>
      <mc:Fallback>
        <oleObject progId="Equation.3" shapeId="3076" r:id="rId4"/>
      </mc:Fallback>
    </mc:AlternateContent>
    <mc:AlternateContent xmlns:mc="http://schemas.openxmlformats.org/markup-compatibility/2006">
      <mc:Choice Requires="x14">
        <oleObject progId="Equation.3" shapeId="3075" r:id="rId6">
          <objectPr defaultSize="0" autoPict="0" r:id="rId7">
            <anchor moveWithCells="1" sizeWithCells="1">
              <from>
                <xdr:col>2</xdr:col>
                <xdr:colOff>0</xdr:colOff>
                <xdr:row>4</xdr:row>
                <xdr:rowOff>0</xdr:rowOff>
              </from>
              <to>
                <xdr:col>2</xdr:col>
                <xdr:colOff>257175</xdr:colOff>
                <xdr:row>5</xdr:row>
                <xdr:rowOff>47625</xdr:rowOff>
              </to>
            </anchor>
          </objectPr>
        </oleObject>
      </mc:Choice>
      <mc:Fallback>
        <oleObject progId="Equation.3" shapeId="3075" r:id="rId6"/>
      </mc:Fallback>
    </mc:AlternateContent>
    <mc:AlternateContent xmlns:mc="http://schemas.openxmlformats.org/markup-compatibility/2006">
      <mc:Choice Requires="x14">
        <oleObject progId="Equation.3" shapeId="3074" r:id="rId8">
          <objectPr defaultSize="0" autoPict="0" r:id="rId9">
            <anchor moveWithCells="1" sizeWithCells="1">
              <from>
                <xdr:col>2</xdr:col>
                <xdr:colOff>0</xdr:colOff>
                <xdr:row>5</xdr:row>
                <xdr:rowOff>0</xdr:rowOff>
              </from>
              <to>
                <xdr:col>2</xdr:col>
                <xdr:colOff>276225</xdr:colOff>
                <xdr:row>6</xdr:row>
                <xdr:rowOff>57150</xdr:rowOff>
              </to>
            </anchor>
          </objectPr>
        </oleObject>
      </mc:Choice>
      <mc:Fallback>
        <oleObject progId="Equation.3" shapeId="3074" r:id="rId8"/>
      </mc:Fallback>
    </mc:AlternateContent>
    <mc:AlternateContent xmlns:mc="http://schemas.openxmlformats.org/markup-compatibility/2006">
      <mc:Choice Requires="x14">
        <oleObject progId="Equation.3" shapeId="3073" r:id="rId10">
          <objectPr defaultSize="0" autoPict="0" r:id="rId11">
            <anchor moveWithCells="1" sizeWithCells="1">
              <from>
                <xdr:col>2</xdr:col>
                <xdr:colOff>0</xdr:colOff>
                <xdr:row>6</xdr:row>
                <xdr:rowOff>0</xdr:rowOff>
              </from>
              <to>
                <xdr:col>2</xdr:col>
                <xdr:colOff>276225</xdr:colOff>
                <xdr:row>7</xdr:row>
                <xdr:rowOff>57150</xdr:rowOff>
              </to>
            </anchor>
          </objectPr>
        </oleObject>
      </mc:Choice>
      <mc:Fallback>
        <oleObject progId="Equation.3" shapeId="3073" r:id="rId10"/>
      </mc:Fallback>
    </mc:AlternateContent>
    <mc:AlternateContent xmlns:mc="http://schemas.openxmlformats.org/markup-compatibility/2006">
      <mc:Choice Requires="x14">
        <oleObject progId="Equation.3" shapeId="3077" r:id="rId12">
          <objectPr defaultSize="0" autoPict="0" r:id="rId13">
            <anchor moveWithCells="1" sizeWithCells="1">
              <from>
                <xdr:col>10</xdr:col>
                <xdr:colOff>0</xdr:colOff>
                <xdr:row>0</xdr:row>
                <xdr:rowOff>0</xdr:rowOff>
              </from>
              <to>
                <xdr:col>13</xdr:col>
                <xdr:colOff>47625</xdr:colOff>
                <xdr:row>3</xdr:row>
                <xdr:rowOff>104775</xdr:rowOff>
              </to>
            </anchor>
          </objectPr>
        </oleObject>
      </mc:Choice>
      <mc:Fallback>
        <oleObject progId="Equation.3" shapeId="3077" r:id="rId12"/>
      </mc:Fallback>
    </mc:AlternateContent>
    <mc:AlternateContent xmlns:mc="http://schemas.openxmlformats.org/markup-compatibility/2006">
      <mc:Choice Requires="x14">
        <oleObject progId="Equation.3" shapeId="3078" r:id="rId14">
          <objectPr defaultSize="0" autoPict="0" r:id="rId15">
            <anchor moveWithCells="1" sizeWithCells="1">
              <from>
                <xdr:col>14</xdr:col>
                <xdr:colOff>0</xdr:colOff>
                <xdr:row>0</xdr:row>
                <xdr:rowOff>0</xdr:rowOff>
              </from>
              <to>
                <xdr:col>15</xdr:col>
                <xdr:colOff>238125</xdr:colOff>
                <xdr:row>3</xdr:row>
                <xdr:rowOff>104775</xdr:rowOff>
              </to>
            </anchor>
          </objectPr>
        </oleObject>
      </mc:Choice>
      <mc:Fallback>
        <oleObject progId="Equation.3" shapeId="3078" r:id="rId1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04768-4EAC-4E48-9BFF-2EDB2CE3C3CB}">
  <dimension ref="A3:F23"/>
  <sheetViews>
    <sheetView workbookViewId="0">
      <selection activeCell="B13" sqref="B13"/>
    </sheetView>
  </sheetViews>
  <sheetFormatPr defaultRowHeight="15" x14ac:dyDescent="0.25"/>
  <sheetData>
    <row r="3" spans="1:6" ht="15.75" thickBot="1" x14ac:dyDescent="0.3"/>
    <row r="4" spans="1:6" ht="48.75" thickTop="1" thickBot="1" x14ac:dyDescent="0.3">
      <c r="C4" s="60" t="s">
        <v>27</v>
      </c>
      <c r="D4" s="61" t="s">
        <v>28</v>
      </c>
      <c r="E4" s="62" t="s">
        <v>29</v>
      </c>
      <c r="F4" s="63" t="s">
        <v>30</v>
      </c>
    </row>
    <row r="5" spans="1:6" ht="17.25" thickTop="1" thickBot="1" x14ac:dyDescent="0.3">
      <c r="C5" s="64"/>
      <c r="D5" s="65"/>
      <c r="E5" s="66"/>
      <c r="F5" s="67"/>
    </row>
    <row r="6" spans="1:6" ht="17.25" thickTop="1" thickBot="1" x14ac:dyDescent="0.3">
      <c r="C6" s="44"/>
      <c r="D6" s="68">
        <v>0.15</v>
      </c>
      <c r="E6" s="69">
        <v>0.28000000000000003</v>
      </c>
      <c r="F6" s="70">
        <v>0.6</v>
      </c>
    </row>
    <row r="7" spans="1:6" ht="16.5" thickBot="1" x14ac:dyDescent="0.3">
      <c r="C7" s="71"/>
      <c r="D7" s="72">
        <v>0.21</v>
      </c>
      <c r="E7" s="73">
        <v>0.42</v>
      </c>
      <c r="F7" s="74">
        <v>0.4</v>
      </c>
    </row>
    <row r="8" spans="1:6" ht="15.75" thickTop="1" x14ac:dyDescent="0.25"/>
    <row r="10" spans="1:6" x14ac:dyDescent="0.25">
      <c r="C10" t="s">
        <v>18</v>
      </c>
      <c r="D10">
        <f>SUMPRODUCT(D6:D7,F6:F7)</f>
        <v>0.17399999999999999</v>
      </c>
    </row>
    <row r="12" spans="1:6" x14ac:dyDescent="0.25">
      <c r="A12" t="s">
        <v>20</v>
      </c>
      <c r="B12" t="s">
        <v>19</v>
      </c>
    </row>
    <row r="13" spans="1:6" x14ac:dyDescent="0.25">
      <c r="A13">
        <v>1</v>
      </c>
      <c r="B13">
        <f>$F$6^2*$E$6^2+$F$7^2*$E$7^2+2*$F$6*$F$7*A13*$E$6*$E$7</f>
        <v>0.11289600000000001</v>
      </c>
    </row>
    <row r="14" spans="1:6" x14ac:dyDescent="0.25">
      <c r="A14">
        <f>A13-0.2</f>
        <v>0.8</v>
      </c>
      <c r="B14">
        <f t="shared" ref="B14:B23" si="0">$F$6^2*$E$6^2+$F$7^2*$E$7^2+2*$F$6*$F$7*A14*$E$6*$E$7</f>
        <v>0.10160640000000001</v>
      </c>
    </row>
    <row r="15" spans="1:6" x14ac:dyDescent="0.25">
      <c r="A15">
        <f t="shared" ref="A15:A24" si="1">A14-0.2</f>
        <v>0.60000000000000009</v>
      </c>
      <c r="B15">
        <f t="shared" si="0"/>
        <v>9.0316800000000003E-2</v>
      </c>
    </row>
    <row r="16" spans="1:6" x14ac:dyDescent="0.25">
      <c r="A16">
        <f t="shared" si="1"/>
        <v>0.40000000000000008</v>
      </c>
      <c r="B16">
        <f t="shared" si="0"/>
        <v>7.902720000000002E-2</v>
      </c>
    </row>
    <row r="17" spans="1:2" x14ac:dyDescent="0.25">
      <c r="A17">
        <f t="shared" si="1"/>
        <v>0.20000000000000007</v>
      </c>
      <c r="B17">
        <f t="shared" si="0"/>
        <v>6.7737600000000009E-2</v>
      </c>
    </row>
    <row r="18" spans="1:2" x14ac:dyDescent="0.25">
      <c r="A18">
        <f t="shared" si="1"/>
        <v>0</v>
      </c>
      <c r="B18">
        <f t="shared" si="0"/>
        <v>5.6448000000000005E-2</v>
      </c>
    </row>
    <row r="19" spans="1:2" x14ac:dyDescent="0.25">
      <c r="A19">
        <f t="shared" si="1"/>
        <v>-0.2</v>
      </c>
      <c r="B19">
        <f t="shared" si="0"/>
        <v>4.5158400000000001E-2</v>
      </c>
    </row>
    <row r="20" spans="1:2" x14ac:dyDescent="0.25">
      <c r="A20">
        <f t="shared" si="1"/>
        <v>-0.4</v>
      </c>
      <c r="B20">
        <f t="shared" si="0"/>
        <v>3.3868800000000004E-2</v>
      </c>
    </row>
    <row r="21" spans="1:2" x14ac:dyDescent="0.25">
      <c r="A21">
        <f t="shared" si="1"/>
        <v>-0.60000000000000009</v>
      </c>
      <c r="B21">
        <f t="shared" si="0"/>
        <v>2.2579200000000001E-2</v>
      </c>
    </row>
    <row r="22" spans="1:2" x14ac:dyDescent="0.25">
      <c r="A22">
        <f t="shared" si="1"/>
        <v>-0.8</v>
      </c>
      <c r="B22">
        <f t="shared" si="0"/>
        <v>1.1289599999999997E-2</v>
      </c>
    </row>
    <row r="23" spans="1:2" x14ac:dyDescent="0.25">
      <c r="A23">
        <f t="shared" si="1"/>
        <v>-1</v>
      </c>
      <c r="B23">
        <f t="shared" si="0"/>
        <v>0</v>
      </c>
    </row>
  </sheetData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progId="Equation.3" shapeId="4102" r:id="rId3">
          <objectPr defaultSize="0" autoPict="0" r:id="rId4">
            <anchor moveWithCells="1" sizeWithCells="1">
              <from>
                <xdr:col>2</xdr:col>
                <xdr:colOff>0</xdr:colOff>
                <xdr:row>4</xdr:row>
                <xdr:rowOff>0</xdr:rowOff>
              </from>
              <to>
                <xdr:col>2</xdr:col>
                <xdr:colOff>228600</xdr:colOff>
                <xdr:row>5</xdr:row>
                <xdr:rowOff>47625</xdr:rowOff>
              </to>
            </anchor>
          </objectPr>
        </oleObject>
      </mc:Choice>
      <mc:Fallback>
        <oleObject progId="Equation.3" shapeId="4102" r:id="rId3"/>
      </mc:Fallback>
    </mc:AlternateContent>
    <mc:AlternateContent xmlns:mc="http://schemas.openxmlformats.org/markup-compatibility/2006">
      <mc:Choice Requires="x14">
        <oleObject progId="Equation.3" shapeId="4101" r:id="rId5">
          <objectPr defaultSize="0" autoPict="0" r:id="rId6">
            <anchor moveWithCells="1" sizeWithCells="1">
              <from>
                <xdr:col>3</xdr:col>
                <xdr:colOff>0</xdr:colOff>
                <xdr:row>4</xdr:row>
                <xdr:rowOff>0</xdr:rowOff>
              </from>
              <to>
                <xdr:col>3</xdr:col>
                <xdr:colOff>161925</xdr:colOff>
                <xdr:row>5</xdr:row>
                <xdr:rowOff>47625</xdr:rowOff>
              </to>
            </anchor>
          </objectPr>
        </oleObject>
      </mc:Choice>
      <mc:Fallback>
        <oleObject progId="Equation.3" shapeId="4101" r:id="rId5"/>
      </mc:Fallback>
    </mc:AlternateContent>
    <mc:AlternateContent xmlns:mc="http://schemas.openxmlformats.org/markup-compatibility/2006">
      <mc:Choice Requires="x14">
        <oleObject progId="Equation.3" shapeId="4100" r:id="rId7">
          <objectPr defaultSize="0" autoPict="0" r:id="rId8">
            <anchor moveWithCells="1" sizeWithCells="1">
              <from>
                <xdr:col>4</xdr:col>
                <xdr:colOff>0</xdr:colOff>
                <xdr:row>4</xdr:row>
                <xdr:rowOff>0</xdr:rowOff>
              </from>
              <to>
                <xdr:col>4</xdr:col>
                <xdr:colOff>228600</xdr:colOff>
                <xdr:row>5</xdr:row>
                <xdr:rowOff>19050</xdr:rowOff>
              </to>
            </anchor>
          </objectPr>
        </oleObject>
      </mc:Choice>
      <mc:Fallback>
        <oleObject progId="Equation.3" shapeId="4100" r:id="rId7"/>
      </mc:Fallback>
    </mc:AlternateContent>
    <mc:AlternateContent xmlns:mc="http://schemas.openxmlformats.org/markup-compatibility/2006">
      <mc:Choice Requires="x14">
        <oleObject progId="Equation.3" shapeId="4099" r:id="rId9">
          <objectPr defaultSize="0" autoPict="0" r:id="rId10">
            <anchor moveWithCells="1" sizeWithCells="1">
              <from>
                <xdr:col>5</xdr:col>
                <xdr:colOff>0</xdr:colOff>
                <xdr:row>4</xdr:row>
                <xdr:rowOff>0</xdr:rowOff>
              </from>
              <to>
                <xdr:col>5</xdr:col>
                <xdr:colOff>238125</xdr:colOff>
                <xdr:row>5</xdr:row>
                <xdr:rowOff>47625</xdr:rowOff>
              </to>
            </anchor>
          </objectPr>
        </oleObject>
      </mc:Choice>
      <mc:Fallback>
        <oleObject progId="Equation.3" shapeId="4099" r:id="rId9"/>
      </mc:Fallback>
    </mc:AlternateContent>
    <mc:AlternateContent xmlns:mc="http://schemas.openxmlformats.org/markup-compatibility/2006">
      <mc:Choice Requires="x14">
        <oleObject progId="Equation.3" shapeId="4098" r:id="rId11">
          <objectPr defaultSize="0" autoPict="0" r:id="rId12">
            <anchor moveWithCells="1" sizeWithCells="1">
              <from>
                <xdr:col>2</xdr:col>
                <xdr:colOff>0</xdr:colOff>
                <xdr:row>5</xdr:row>
                <xdr:rowOff>0</xdr:rowOff>
              </from>
              <to>
                <xdr:col>2</xdr:col>
                <xdr:colOff>257175</xdr:colOff>
                <xdr:row>6</xdr:row>
                <xdr:rowOff>47625</xdr:rowOff>
              </to>
            </anchor>
          </objectPr>
        </oleObject>
      </mc:Choice>
      <mc:Fallback>
        <oleObject progId="Equation.3" shapeId="4098" r:id="rId11"/>
      </mc:Fallback>
    </mc:AlternateContent>
    <mc:AlternateContent xmlns:mc="http://schemas.openxmlformats.org/markup-compatibility/2006">
      <mc:Choice Requires="x14">
        <oleObject progId="Equation.3" shapeId="4097" r:id="rId13">
          <objectPr defaultSize="0" autoPict="0" r:id="rId14">
            <anchor moveWithCells="1" sizeWithCells="1">
              <from>
                <xdr:col>2</xdr:col>
                <xdr:colOff>0</xdr:colOff>
                <xdr:row>6</xdr:row>
                <xdr:rowOff>0</xdr:rowOff>
              </from>
              <to>
                <xdr:col>2</xdr:col>
                <xdr:colOff>266700</xdr:colOff>
                <xdr:row>7</xdr:row>
                <xdr:rowOff>57150</xdr:rowOff>
              </to>
            </anchor>
          </objectPr>
        </oleObject>
      </mc:Choice>
      <mc:Fallback>
        <oleObject progId="Equation.3" shapeId="4097" r:id="rId13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D65E4-E1B2-4B63-BF8A-1F157133A296}">
  <dimension ref="C3:M34"/>
  <sheetViews>
    <sheetView tabSelected="1" topLeftCell="A6" workbookViewId="0">
      <selection activeCell="G28" sqref="G28"/>
    </sheetView>
  </sheetViews>
  <sheetFormatPr defaultRowHeight="15" x14ac:dyDescent="0.25"/>
  <cols>
    <col min="3" max="3" width="20.140625" bestFit="1" customWidth="1"/>
    <col min="9" max="9" width="11.85546875" bestFit="1" customWidth="1"/>
  </cols>
  <sheetData>
    <row r="3" spans="3:13" ht="15.75" thickBot="1" x14ac:dyDescent="0.3"/>
    <row r="4" spans="3:13" ht="33" thickTop="1" thickBot="1" x14ac:dyDescent="0.3">
      <c r="C4" s="75" t="s">
        <v>27</v>
      </c>
      <c r="D4" s="76" t="s">
        <v>28</v>
      </c>
      <c r="E4" s="77" t="s">
        <v>29</v>
      </c>
      <c r="F4" s="78" t="s">
        <v>30</v>
      </c>
    </row>
    <row r="5" spans="3:13" ht="20.25" thickTop="1" thickBot="1" x14ac:dyDescent="0.3">
      <c r="C5" s="79"/>
      <c r="D5" s="80"/>
      <c r="E5" s="81"/>
      <c r="F5" s="82"/>
    </row>
    <row r="6" spans="3:13" ht="17.25" thickTop="1" thickBot="1" x14ac:dyDescent="0.3">
      <c r="C6" s="83"/>
      <c r="D6" s="68">
        <v>0.13</v>
      </c>
      <c r="E6" s="69">
        <v>0.28000000000000003</v>
      </c>
      <c r="F6" s="70">
        <v>0.2</v>
      </c>
    </row>
    <row r="7" spans="3:13" ht="16.5" thickBot="1" x14ac:dyDescent="0.3">
      <c r="C7" s="71"/>
      <c r="D7" s="72">
        <v>0.25</v>
      </c>
      <c r="E7" s="73">
        <v>0.42</v>
      </c>
      <c r="F7" s="74">
        <v>0.4</v>
      </c>
      <c r="I7" s="85">
        <v>1</v>
      </c>
      <c r="J7" s="86">
        <v>0.3</v>
      </c>
      <c r="K7" s="86">
        <v>0.41</v>
      </c>
      <c r="L7" s="86">
        <v>-0.23</v>
      </c>
      <c r="M7" s="87">
        <v>0.13</v>
      </c>
    </row>
    <row r="8" spans="3:13" ht="17.25" thickTop="1" thickBot="1" x14ac:dyDescent="0.3">
      <c r="C8" s="56"/>
      <c r="D8" s="72">
        <v>0.21</v>
      </c>
      <c r="E8" s="73">
        <v>0.35</v>
      </c>
      <c r="F8" s="74">
        <v>0.1</v>
      </c>
      <c r="I8" s="88">
        <f t="array" ref="I8:I11">TRANSPOSE(J7:M7)</f>
        <v>0.3</v>
      </c>
      <c r="J8" s="89">
        <v>1</v>
      </c>
      <c r="K8" s="89">
        <v>0.25</v>
      </c>
      <c r="L8" s="89">
        <v>-0.09</v>
      </c>
      <c r="M8" s="90">
        <v>0</v>
      </c>
    </row>
    <row r="9" spans="3:13" ht="17.25" thickTop="1" thickBot="1" x14ac:dyDescent="0.3">
      <c r="C9" s="56"/>
      <c r="D9" s="72">
        <v>0.41</v>
      </c>
      <c r="E9" s="73">
        <v>0.48</v>
      </c>
      <c r="F9" s="74">
        <v>0.2</v>
      </c>
      <c r="I9" s="88">
        <v>0.41</v>
      </c>
      <c r="J9" s="89">
        <f t="array" ref="J9:J11">TRANSPOSE(K8:M8)</f>
        <v>0.25</v>
      </c>
      <c r="K9" s="89">
        <v>1</v>
      </c>
      <c r="L9" s="89">
        <v>-0.22</v>
      </c>
      <c r="M9" s="90">
        <v>0.31</v>
      </c>
    </row>
    <row r="10" spans="3:13" ht="17.25" thickTop="1" thickBot="1" x14ac:dyDescent="0.3">
      <c r="C10" s="56"/>
      <c r="D10" s="72">
        <v>0.3</v>
      </c>
      <c r="E10" s="73">
        <v>0.39</v>
      </c>
      <c r="F10" s="74">
        <v>0.1</v>
      </c>
      <c r="I10" s="88">
        <v>-0.23</v>
      </c>
      <c r="J10" s="89">
        <v>-0.09</v>
      </c>
      <c r="K10" s="89">
        <f t="array" ref="K10:K11">TRANSPOSE(L9:M9)</f>
        <v>-0.22</v>
      </c>
      <c r="L10" s="89">
        <v>1</v>
      </c>
      <c r="M10" s="90">
        <v>0.14000000000000001</v>
      </c>
    </row>
    <row r="11" spans="3:13" ht="15.75" thickTop="1" x14ac:dyDescent="0.25">
      <c r="I11" s="91">
        <v>0.13</v>
      </c>
      <c r="J11" s="92">
        <v>0</v>
      </c>
      <c r="K11" s="92">
        <v>0.31</v>
      </c>
      <c r="L11" s="92">
        <f>M10</f>
        <v>0.14000000000000001</v>
      </c>
      <c r="M11" s="93">
        <v>1</v>
      </c>
    </row>
    <row r="14" spans="3:13" x14ac:dyDescent="0.25">
      <c r="C14" t="s">
        <v>18</v>
      </c>
      <c r="D14">
        <f>SUMPRODUCT(D6:D10,F6:F10)</f>
        <v>0.25900000000000001</v>
      </c>
      <c r="H14" t="s">
        <v>16</v>
      </c>
      <c r="I14">
        <f t="array" ref="I14:M14">TRANSPOSE(E6:E10)</f>
        <v>0.28000000000000003</v>
      </c>
      <c r="J14">
        <v>0.42</v>
      </c>
      <c r="K14">
        <v>0.35</v>
      </c>
      <c r="L14">
        <v>0.48</v>
      </c>
      <c r="M14">
        <v>0.39</v>
      </c>
    </row>
    <row r="15" spans="3:13" x14ac:dyDescent="0.25">
      <c r="H15" t="s">
        <v>34</v>
      </c>
      <c r="I15">
        <f t="array" ref="I15:M15">TRANSPOSE(F6:F10)</f>
        <v>0.2</v>
      </c>
      <c r="J15">
        <v>0.4</v>
      </c>
      <c r="K15">
        <v>0.1</v>
      </c>
      <c r="L15">
        <v>0.2</v>
      </c>
      <c r="M15">
        <v>0.1</v>
      </c>
    </row>
    <row r="16" spans="3:13" x14ac:dyDescent="0.25">
      <c r="C16" t="s">
        <v>31</v>
      </c>
      <c r="D16">
        <f>F6^2*E6^2+F7^2*E7^2+F8^2*E8^2+F9^2*E9^2+F10^2*E10^2</f>
        <v>4.3322000000000006E-2</v>
      </c>
      <c r="I16" t="s">
        <v>33</v>
      </c>
    </row>
    <row r="17" spans="3:13" x14ac:dyDescent="0.25">
      <c r="C17" t="s">
        <v>32</v>
      </c>
      <c r="D17">
        <f>2*F6*F7*J7*E6*E7+2*F6*F8*E6*E8*K7+2*F6*F9*E6*E9*L7+2*F6*F10*E6*E10*M7+2*F7*F8*E7*E8*K8+2*F7*F9*E7*E9*L8+2*F7*F10*E7*E10*M8+2*F8*F9*E8*E9*L9+2*F8*F10*E8*E10*M9+2*F9*F10*E9*E10*M10</f>
        <v>5.800060000000001E-3</v>
      </c>
      <c r="I17" s="94">
        <f>$E6*I$14*I7</f>
        <v>7.8400000000000011E-2</v>
      </c>
      <c r="J17" s="94">
        <f t="shared" ref="J17:M17" si="0">$E6*J$14*J7</f>
        <v>3.5279999999999999E-2</v>
      </c>
      <c r="K17" s="94">
        <f t="shared" si="0"/>
        <v>4.018E-2</v>
      </c>
      <c r="L17" s="94">
        <f t="shared" si="0"/>
        <v>-3.0912000000000005E-2</v>
      </c>
      <c r="M17" s="94">
        <f t="shared" si="0"/>
        <v>1.4196000000000004E-2</v>
      </c>
    </row>
    <row r="18" spans="3:13" x14ac:dyDescent="0.25">
      <c r="I18" s="94">
        <f t="shared" ref="I18:M18" si="1">$E7*I$14*I8</f>
        <v>3.5279999999999999E-2</v>
      </c>
      <c r="J18" s="94">
        <f t="shared" si="1"/>
        <v>0.17639999999999997</v>
      </c>
      <c r="K18" s="94">
        <f t="shared" si="1"/>
        <v>3.6749999999999998E-2</v>
      </c>
      <c r="L18" s="94">
        <f t="shared" si="1"/>
        <v>-1.8143999999999997E-2</v>
      </c>
      <c r="M18" s="94">
        <f t="shared" si="1"/>
        <v>0</v>
      </c>
    </row>
    <row r="19" spans="3:13" x14ac:dyDescent="0.25">
      <c r="C19" s="84" t="s">
        <v>19</v>
      </c>
      <c r="D19" s="84">
        <f>D16+D17</f>
        <v>4.9122060000000009E-2</v>
      </c>
      <c r="I19" s="94">
        <f t="shared" ref="I19:M19" si="2">$E8*I$14*I9</f>
        <v>4.018E-2</v>
      </c>
      <c r="J19" s="94">
        <f t="shared" si="2"/>
        <v>3.6749999999999998E-2</v>
      </c>
      <c r="K19" s="94">
        <f t="shared" si="2"/>
        <v>0.12249999999999998</v>
      </c>
      <c r="L19" s="94">
        <f t="shared" si="2"/>
        <v>-3.696E-2</v>
      </c>
      <c r="M19" s="94">
        <f t="shared" si="2"/>
        <v>4.2314999999999992E-2</v>
      </c>
    </row>
    <row r="20" spans="3:13" x14ac:dyDescent="0.25">
      <c r="C20" t="s">
        <v>21</v>
      </c>
      <c r="D20">
        <f>D19^0.5</f>
        <v>0.2216349701649088</v>
      </c>
      <c r="I20" s="94">
        <f t="shared" ref="I20:M20" si="3">$E9*I$14*I10</f>
        <v>-3.0912000000000005E-2</v>
      </c>
      <c r="J20" s="94">
        <f t="shared" si="3"/>
        <v>-1.8143999999999997E-2</v>
      </c>
      <c r="K20" s="94">
        <f t="shared" si="3"/>
        <v>-3.696E-2</v>
      </c>
      <c r="L20" s="94">
        <f t="shared" si="3"/>
        <v>0.23039999999999999</v>
      </c>
      <c r="M20" s="94">
        <f t="shared" si="3"/>
        <v>2.6208000000000002E-2</v>
      </c>
    </row>
    <row r="21" spans="3:13" x14ac:dyDescent="0.25">
      <c r="I21" s="94">
        <f t="shared" ref="I21:M21" si="4">$E10*I$14*I11</f>
        <v>1.4196000000000004E-2</v>
      </c>
      <c r="J21" s="94">
        <f t="shared" si="4"/>
        <v>0</v>
      </c>
      <c r="K21" s="94">
        <f t="shared" si="4"/>
        <v>4.2314999999999992E-2</v>
      </c>
      <c r="L21" s="94">
        <f t="shared" si="4"/>
        <v>2.6208000000000002E-2</v>
      </c>
      <c r="M21" s="94">
        <f t="shared" si="4"/>
        <v>0.15210000000000001</v>
      </c>
    </row>
    <row r="23" spans="3:13" x14ac:dyDescent="0.25">
      <c r="I23" s="94">
        <f>$F6*I$15*I17</f>
        <v>3.1360000000000012E-3</v>
      </c>
      <c r="J23" s="94">
        <f t="shared" ref="J23:M23" si="5">$F6*J$15*J17</f>
        <v>2.8224000000000005E-3</v>
      </c>
      <c r="K23" s="94">
        <f t="shared" si="5"/>
        <v>8.0360000000000013E-4</v>
      </c>
      <c r="L23" s="94">
        <f t="shared" si="5"/>
        <v>-1.2364800000000005E-3</v>
      </c>
      <c r="M23" s="94">
        <f t="shared" si="5"/>
        <v>2.8392000000000011E-4</v>
      </c>
    </row>
    <row r="24" spans="3:13" x14ac:dyDescent="0.25">
      <c r="I24" s="94">
        <f t="shared" ref="I24:M24" si="6">$F7*I$15*I18</f>
        <v>2.8224000000000005E-3</v>
      </c>
      <c r="J24" s="94">
        <f t="shared" si="6"/>
        <v>2.8224000000000003E-2</v>
      </c>
      <c r="K24" s="94">
        <f t="shared" si="6"/>
        <v>1.4700000000000002E-3</v>
      </c>
      <c r="L24" s="94">
        <f t="shared" si="6"/>
        <v>-1.45152E-3</v>
      </c>
      <c r="M24" s="94">
        <f t="shared" si="6"/>
        <v>0</v>
      </c>
    </row>
    <row r="25" spans="3:13" x14ac:dyDescent="0.25">
      <c r="I25" s="94">
        <f t="shared" ref="I25:M25" si="7">$F8*I$15*I19</f>
        <v>8.0360000000000013E-4</v>
      </c>
      <c r="J25" s="94">
        <f t="shared" si="7"/>
        <v>1.4700000000000002E-3</v>
      </c>
      <c r="K25" s="94">
        <f t="shared" si="7"/>
        <v>1.2250000000000002E-3</v>
      </c>
      <c r="L25" s="94">
        <f t="shared" si="7"/>
        <v>-7.3920000000000019E-4</v>
      </c>
      <c r="M25" s="94">
        <f t="shared" si="7"/>
        <v>4.2315000000000001E-4</v>
      </c>
    </row>
    <row r="26" spans="3:13" x14ac:dyDescent="0.25">
      <c r="I26" s="94">
        <f t="shared" ref="I26:M26" si="8">$F9*I$15*I20</f>
        <v>-1.2364800000000005E-3</v>
      </c>
      <c r="J26" s="94">
        <f t="shared" si="8"/>
        <v>-1.45152E-3</v>
      </c>
      <c r="K26" s="94">
        <f t="shared" si="8"/>
        <v>-7.3920000000000019E-4</v>
      </c>
      <c r="L26" s="94">
        <f t="shared" si="8"/>
        <v>9.216000000000002E-3</v>
      </c>
      <c r="M26" s="94">
        <f t="shared" si="8"/>
        <v>5.2416000000000019E-4</v>
      </c>
    </row>
    <row r="27" spans="3:13" x14ac:dyDescent="0.25">
      <c r="I27" s="94">
        <f t="shared" ref="I27:M27" si="9">$F10*I$15*I21</f>
        <v>2.8392000000000011E-4</v>
      </c>
      <c r="J27" s="94">
        <f t="shared" si="9"/>
        <v>0</v>
      </c>
      <c r="K27" s="94">
        <f t="shared" si="9"/>
        <v>4.2315000000000001E-4</v>
      </c>
      <c r="L27" s="94">
        <f t="shared" si="9"/>
        <v>5.2416000000000019E-4</v>
      </c>
      <c r="M27" s="94">
        <f t="shared" si="9"/>
        <v>1.5210000000000004E-3</v>
      </c>
    </row>
    <row r="29" spans="3:13" x14ac:dyDescent="0.25">
      <c r="I29" s="95">
        <f>SUM(I23:M27)</f>
        <v>4.9122060000000002E-2</v>
      </c>
    </row>
    <row r="31" spans="3:13" x14ac:dyDescent="0.25">
      <c r="I31">
        <f t="array" ref="I31:M31">MMULT(I15:M15,I17:M21)</f>
        <v>2.9047199999999999E-2</v>
      </c>
      <c r="J31">
        <v>7.7662199999999987E-2</v>
      </c>
      <c r="K31">
        <v>3.1825499999999993E-2</v>
      </c>
      <c r="L31">
        <v>3.1564800000000004E-2</v>
      </c>
      <c r="M31">
        <v>2.7522300000000003E-2</v>
      </c>
    </row>
    <row r="34" spans="9:9" x14ac:dyDescent="0.25">
      <c r="I34" s="84">
        <f t="array" ref="I34">MMULT(I31:M31,F6:F10)</f>
        <v>4.9122059999999995E-2</v>
      </c>
    </row>
  </sheetData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progId="Equation.3" shapeId="5129" r:id="rId3">
          <objectPr defaultSize="0" autoPict="0" r:id="rId4">
            <anchor moveWithCells="1" sizeWithCells="1">
              <from>
                <xdr:col>2</xdr:col>
                <xdr:colOff>0</xdr:colOff>
                <xdr:row>4</xdr:row>
                <xdr:rowOff>0</xdr:rowOff>
              </from>
              <to>
                <xdr:col>2</xdr:col>
                <xdr:colOff>228600</xdr:colOff>
                <xdr:row>5</xdr:row>
                <xdr:rowOff>9525</xdr:rowOff>
              </to>
            </anchor>
          </objectPr>
        </oleObject>
      </mc:Choice>
      <mc:Fallback>
        <oleObject progId="Equation.3" shapeId="5129" r:id="rId3"/>
      </mc:Fallback>
    </mc:AlternateContent>
    <mc:AlternateContent xmlns:mc="http://schemas.openxmlformats.org/markup-compatibility/2006">
      <mc:Choice Requires="x14">
        <oleObject progId="Equation.3" shapeId="5128" r:id="rId5">
          <objectPr defaultSize="0" autoPict="0" r:id="rId6">
            <anchor moveWithCells="1" sizeWithCells="1">
              <from>
                <xdr:col>3</xdr:col>
                <xdr:colOff>0</xdr:colOff>
                <xdr:row>4</xdr:row>
                <xdr:rowOff>0</xdr:rowOff>
              </from>
              <to>
                <xdr:col>3</xdr:col>
                <xdr:colOff>161925</xdr:colOff>
                <xdr:row>5</xdr:row>
                <xdr:rowOff>9525</xdr:rowOff>
              </to>
            </anchor>
          </objectPr>
        </oleObject>
      </mc:Choice>
      <mc:Fallback>
        <oleObject progId="Equation.3" shapeId="5128" r:id="rId5"/>
      </mc:Fallback>
    </mc:AlternateContent>
    <mc:AlternateContent xmlns:mc="http://schemas.openxmlformats.org/markup-compatibility/2006">
      <mc:Choice Requires="x14">
        <oleObject progId="Equation.3" shapeId="5127" r:id="rId7">
          <objectPr defaultSize="0" autoPict="0" r:id="rId8">
            <anchor moveWithCells="1" sizeWithCells="1">
              <from>
                <xdr:col>4</xdr:col>
                <xdr:colOff>0</xdr:colOff>
                <xdr:row>4</xdr:row>
                <xdr:rowOff>0</xdr:rowOff>
              </from>
              <to>
                <xdr:col>4</xdr:col>
                <xdr:colOff>228600</xdr:colOff>
                <xdr:row>4</xdr:row>
                <xdr:rowOff>238125</xdr:rowOff>
              </to>
            </anchor>
          </objectPr>
        </oleObject>
      </mc:Choice>
      <mc:Fallback>
        <oleObject progId="Equation.3" shapeId="5127" r:id="rId7"/>
      </mc:Fallback>
    </mc:AlternateContent>
    <mc:AlternateContent xmlns:mc="http://schemas.openxmlformats.org/markup-compatibility/2006">
      <mc:Choice Requires="x14">
        <oleObject progId="Equation.3" shapeId="5126" r:id="rId9">
          <objectPr defaultSize="0" autoPict="0" r:id="rId10">
            <anchor moveWithCells="1" sizeWithCells="1">
              <from>
                <xdr:col>5</xdr:col>
                <xdr:colOff>0</xdr:colOff>
                <xdr:row>4</xdr:row>
                <xdr:rowOff>0</xdr:rowOff>
              </from>
              <to>
                <xdr:col>5</xdr:col>
                <xdr:colOff>238125</xdr:colOff>
                <xdr:row>5</xdr:row>
                <xdr:rowOff>9525</xdr:rowOff>
              </to>
            </anchor>
          </objectPr>
        </oleObject>
      </mc:Choice>
      <mc:Fallback>
        <oleObject progId="Equation.3" shapeId="5126" r:id="rId9"/>
      </mc:Fallback>
    </mc:AlternateContent>
    <mc:AlternateContent xmlns:mc="http://schemas.openxmlformats.org/markup-compatibility/2006">
      <mc:Choice Requires="x14">
        <oleObject progId="Equation.3" shapeId="5125" r:id="rId11">
          <objectPr defaultSize="0" autoPict="0" r:id="rId12">
            <anchor moveWithCells="1" sizeWithCells="1">
              <from>
                <xdr:col>2</xdr:col>
                <xdr:colOff>0</xdr:colOff>
                <xdr:row>5</xdr:row>
                <xdr:rowOff>0</xdr:rowOff>
              </from>
              <to>
                <xdr:col>2</xdr:col>
                <xdr:colOff>257175</xdr:colOff>
                <xdr:row>6</xdr:row>
                <xdr:rowOff>47625</xdr:rowOff>
              </to>
            </anchor>
          </objectPr>
        </oleObject>
      </mc:Choice>
      <mc:Fallback>
        <oleObject progId="Equation.3" shapeId="5125" r:id="rId11"/>
      </mc:Fallback>
    </mc:AlternateContent>
    <mc:AlternateContent xmlns:mc="http://schemas.openxmlformats.org/markup-compatibility/2006">
      <mc:Choice Requires="x14">
        <oleObject progId="Equation.3" shapeId="5124" r:id="rId13">
          <objectPr defaultSize="0" autoPict="0" r:id="rId14">
            <anchor moveWithCells="1" sizeWithCells="1">
              <from>
                <xdr:col>2</xdr:col>
                <xdr:colOff>0</xdr:colOff>
                <xdr:row>6</xdr:row>
                <xdr:rowOff>0</xdr:rowOff>
              </from>
              <to>
                <xdr:col>2</xdr:col>
                <xdr:colOff>266700</xdr:colOff>
                <xdr:row>7</xdr:row>
                <xdr:rowOff>57150</xdr:rowOff>
              </to>
            </anchor>
          </objectPr>
        </oleObject>
      </mc:Choice>
      <mc:Fallback>
        <oleObject progId="Equation.3" shapeId="5124" r:id="rId13"/>
      </mc:Fallback>
    </mc:AlternateContent>
    <mc:AlternateContent xmlns:mc="http://schemas.openxmlformats.org/markup-compatibility/2006">
      <mc:Choice Requires="x14">
        <oleObject progId="Equation.3" shapeId="5123" r:id="rId15">
          <objectPr defaultSize="0" autoPict="0" r:id="rId16">
            <anchor moveWithCells="1" sizeWithCells="1">
              <from>
                <xdr:col>2</xdr:col>
                <xdr:colOff>0</xdr:colOff>
                <xdr:row>7</xdr:row>
                <xdr:rowOff>0</xdr:rowOff>
              </from>
              <to>
                <xdr:col>2</xdr:col>
                <xdr:colOff>266700</xdr:colOff>
                <xdr:row>8</xdr:row>
                <xdr:rowOff>47625</xdr:rowOff>
              </to>
            </anchor>
          </objectPr>
        </oleObject>
      </mc:Choice>
      <mc:Fallback>
        <oleObject progId="Equation.3" shapeId="5123" r:id="rId15"/>
      </mc:Fallback>
    </mc:AlternateContent>
    <mc:AlternateContent xmlns:mc="http://schemas.openxmlformats.org/markup-compatibility/2006">
      <mc:Choice Requires="x14">
        <oleObject progId="Equation.3" shapeId="5122" r:id="rId17">
          <objectPr defaultSize="0" autoPict="0" r:id="rId18">
            <anchor moveWithCells="1" sizeWithCells="1">
              <from>
                <xdr:col>2</xdr:col>
                <xdr:colOff>0</xdr:colOff>
                <xdr:row>8</xdr:row>
                <xdr:rowOff>0</xdr:rowOff>
              </from>
              <to>
                <xdr:col>2</xdr:col>
                <xdr:colOff>266700</xdr:colOff>
                <xdr:row>9</xdr:row>
                <xdr:rowOff>47625</xdr:rowOff>
              </to>
            </anchor>
          </objectPr>
        </oleObject>
      </mc:Choice>
      <mc:Fallback>
        <oleObject progId="Equation.3" shapeId="5122" r:id="rId17"/>
      </mc:Fallback>
    </mc:AlternateContent>
    <mc:AlternateContent xmlns:mc="http://schemas.openxmlformats.org/markup-compatibility/2006">
      <mc:Choice Requires="x14">
        <oleObject progId="Equation.3" shapeId="5121" r:id="rId19">
          <objectPr defaultSize="0" autoPict="0" r:id="rId20">
            <anchor moveWithCells="1" sizeWithCells="1">
              <from>
                <xdr:col>2</xdr:col>
                <xdr:colOff>0</xdr:colOff>
                <xdr:row>9</xdr:row>
                <xdr:rowOff>0</xdr:rowOff>
              </from>
              <to>
                <xdr:col>2</xdr:col>
                <xdr:colOff>266700</xdr:colOff>
                <xdr:row>10</xdr:row>
                <xdr:rowOff>47625</xdr:rowOff>
              </to>
            </anchor>
          </objectPr>
        </oleObject>
      </mc:Choice>
      <mc:Fallback>
        <oleObject progId="Equation.3" shapeId="5121" r:id="rId19"/>
      </mc:Fallback>
    </mc:AlternateContent>
    <mc:AlternateContent xmlns:mc="http://schemas.openxmlformats.org/markup-compatibility/2006">
      <mc:Choice Requires="x14">
        <oleObject progId="Equation.3" shapeId="5130" r:id="rId21">
          <objectPr defaultSize="0" autoPict="0" r:id="rId22">
            <anchor moveWithCells="1" sizeWithCells="1">
              <from>
                <xdr:col>8</xdr:col>
                <xdr:colOff>0</xdr:colOff>
                <xdr:row>0</xdr:row>
                <xdr:rowOff>0</xdr:rowOff>
              </from>
              <to>
                <xdr:col>13</xdr:col>
                <xdr:colOff>28575</xdr:colOff>
                <xdr:row>5</xdr:row>
                <xdr:rowOff>47625</xdr:rowOff>
              </to>
            </anchor>
          </objectPr>
        </oleObject>
      </mc:Choice>
      <mc:Fallback>
        <oleObject progId="Equation.3" shapeId="5130" r:id="rId21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Pr01</vt:lpstr>
      <vt:lpstr>Pr02</vt:lpstr>
      <vt:lpstr>Pr03</vt:lpstr>
      <vt:lpstr>Pr04</vt:lpstr>
      <vt:lpstr>Pr05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Uživatel</cp:lastModifiedBy>
  <dcterms:created xsi:type="dcterms:W3CDTF">2021-03-08T15:01:55Z</dcterms:created>
  <dcterms:modified xsi:type="dcterms:W3CDTF">2021-03-08T16:48:24Z</dcterms:modified>
</cp:coreProperties>
</file>