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987\Downloads\"/>
    </mc:Choice>
  </mc:AlternateContent>
  <xr:revisionPtr revIDLastSave="0" documentId="8_{B4AF87E1-1734-46B7-8C5A-09F1DB0D5A5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WSA" sheetId="1" r:id="rId1"/>
    <sheet name="topsis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2" l="1"/>
  <c r="G34" i="2"/>
  <c r="G35" i="2"/>
  <c r="G36" i="2"/>
  <c r="G37" i="2"/>
  <c r="F34" i="2"/>
  <c r="F35" i="2"/>
  <c r="F36" i="2"/>
  <c r="F37" i="2"/>
  <c r="F33" i="2"/>
  <c r="E34" i="2"/>
  <c r="E35" i="2"/>
  <c r="E36" i="2"/>
  <c r="E37" i="2"/>
  <c r="E33" i="2"/>
  <c r="B25" i="2"/>
  <c r="E31" i="2"/>
  <c r="D31" i="2"/>
  <c r="B31" i="2"/>
  <c r="C31" i="2"/>
  <c r="F31" i="2"/>
  <c r="F30" i="2"/>
  <c r="C30" i="2"/>
  <c r="D30" i="2"/>
  <c r="E30" i="2"/>
  <c r="C25" i="2"/>
  <c r="D25" i="2"/>
  <c r="E25" i="2"/>
  <c r="F25" i="2"/>
  <c r="C26" i="2"/>
  <c r="D26" i="2"/>
  <c r="E26" i="2"/>
  <c r="F26" i="2"/>
  <c r="C27" i="2"/>
  <c r="D27" i="2"/>
  <c r="E27" i="2"/>
  <c r="F27" i="2"/>
  <c r="C28" i="2"/>
  <c r="D28" i="2"/>
  <c r="E28" i="2"/>
  <c r="F28" i="2"/>
  <c r="C29" i="2"/>
  <c r="D29" i="2"/>
  <c r="E29" i="2"/>
  <c r="F29" i="2"/>
  <c r="B26" i="2"/>
  <c r="B27" i="2"/>
  <c r="B28" i="2"/>
  <c r="B29" i="2"/>
  <c r="E19" i="2"/>
  <c r="F18" i="2"/>
  <c r="F19" i="2" s="1"/>
  <c r="E18" i="2"/>
  <c r="D18" i="2"/>
  <c r="D19" i="2" s="1"/>
  <c r="C18" i="2"/>
  <c r="C19" i="2" s="1"/>
  <c r="B18" i="2"/>
  <c r="B19" i="2" s="1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B14" i="2"/>
  <c r="B15" i="2"/>
  <c r="B16" i="2"/>
  <c r="B17" i="2"/>
  <c r="B13" i="2"/>
  <c r="C8" i="2"/>
  <c r="D8" i="2"/>
  <c r="E8" i="2"/>
  <c r="F8" i="2"/>
  <c r="B8" i="2"/>
  <c r="C7" i="2"/>
  <c r="D7" i="2"/>
  <c r="E7" i="2"/>
  <c r="F7" i="2"/>
  <c r="B7" i="2"/>
  <c r="H42" i="1"/>
  <c r="H43" i="1"/>
  <c r="H44" i="1"/>
  <c r="H45" i="1"/>
  <c r="H46" i="1"/>
  <c r="G43" i="1"/>
  <c r="G44" i="1"/>
  <c r="G45" i="1"/>
  <c r="G46" i="1"/>
  <c r="G42" i="1"/>
  <c r="D43" i="1"/>
  <c r="D44" i="1"/>
  <c r="D45" i="1"/>
  <c r="D46" i="1"/>
  <c r="D42" i="1"/>
  <c r="F43" i="1"/>
  <c r="F44" i="1"/>
  <c r="F45" i="1"/>
  <c r="F46" i="1"/>
  <c r="E43" i="1"/>
  <c r="E44" i="1"/>
  <c r="E45" i="1"/>
  <c r="E46" i="1"/>
  <c r="E42" i="1"/>
  <c r="F42" i="1"/>
  <c r="C43" i="1"/>
  <c r="C44" i="1"/>
  <c r="C45" i="1"/>
  <c r="C46" i="1"/>
  <c r="C42" i="1"/>
  <c r="D36" i="1"/>
  <c r="E36" i="1"/>
  <c r="F36" i="1"/>
  <c r="G36" i="1"/>
  <c r="C36" i="1"/>
  <c r="D35" i="1"/>
  <c r="E35" i="1"/>
  <c r="F35" i="1"/>
  <c r="G35" i="1"/>
  <c r="C35" i="1"/>
  <c r="I15" i="1"/>
  <c r="I16" i="1"/>
  <c r="I17" i="1"/>
  <c r="I18" i="1"/>
  <c r="I14" i="1"/>
  <c r="H15" i="1"/>
  <c r="H19" i="1" s="1"/>
  <c r="H16" i="1"/>
  <c r="H17" i="1"/>
  <c r="H18" i="1"/>
  <c r="H14" i="1"/>
  <c r="B30" i="2" l="1"/>
  <c r="B34" i="2" s="1"/>
  <c r="C34" i="2" s="1"/>
  <c r="B35" i="2" l="1"/>
  <c r="C35" i="2" s="1"/>
  <c r="B33" i="2"/>
  <c r="C33" i="2" s="1"/>
  <c r="B36" i="2"/>
  <c r="C36" i="2" s="1"/>
  <c r="B37" i="2"/>
  <c r="C37" i="2" s="1"/>
</calcChain>
</file>

<file path=xl/sharedStrings.xml><?xml version="1.0" encoding="utf-8"?>
<sst xmlns="http://schemas.openxmlformats.org/spreadsheetml/2006/main" count="110" uniqueCount="32">
  <si>
    <t>Czech Republik</t>
  </si>
  <si>
    <t>Austria</t>
  </si>
  <si>
    <t>Germany</t>
  </si>
  <si>
    <t>Poland</t>
  </si>
  <si>
    <t>housing expediture (%)</t>
  </si>
  <si>
    <t>employment rate (%)</t>
  </si>
  <si>
    <t>income (USD)</t>
  </si>
  <si>
    <t>Slovak Republic</t>
  </si>
  <si>
    <t>life expectancy</t>
  </si>
  <si>
    <t>homicide rate</t>
  </si>
  <si>
    <t>total</t>
  </si>
  <si>
    <t>weights</t>
  </si>
  <si>
    <t xml:space="preserve">min </t>
  </si>
  <si>
    <t>max</t>
  </si>
  <si>
    <t>ideal</t>
  </si>
  <si>
    <t>mAX</t>
  </si>
  <si>
    <t>MIN</t>
  </si>
  <si>
    <t>MAX</t>
  </si>
  <si>
    <t>utility</t>
  </si>
  <si>
    <t>total utility</t>
  </si>
  <si>
    <t>ranking</t>
  </si>
  <si>
    <t>norm</t>
  </si>
  <si>
    <t>sumsqrs</t>
  </si>
  <si>
    <t>normalized values</t>
  </si>
  <si>
    <t>weighted values</t>
  </si>
  <si>
    <t>best</t>
  </si>
  <si>
    <t>worst</t>
  </si>
  <si>
    <t>distance to the best</t>
  </si>
  <si>
    <t>distance to the worst</t>
  </si>
  <si>
    <t>d+</t>
  </si>
  <si>
    <t>d-</t>
  </si>
  <si>
    <t>index 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</si>
</sst>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3" borderId="10" xfId="0" applyFill="1" applyBorder="1"/>
    <xf numFmtId="0" fontId="0" fillId="3" borderId="11" xfId="0" applyFill="1" applyBorder="1"/>
    <xf numFmtId="0" fontId="0" fillId="3" borderId="0" xfId="0" applyFill="1" applyBorder="1"/>
    <xf numFmtId="0" fontId="0" fillId="3" borderId="13" xfId="0" applyFill="1" applyBorder="1"/>
    <xf numFmtId="0" fontId="0" fillId="2" borderId="0" xfId="0" applyFill="1" applyBorder="1"/>
    <xf numFmtId="0" fontId="0" fillId="0" borderId="0" xfId="0" applyFill="1"/>
    <xf numFmtId="0" fontId="0" fillId="4" borderId="0" xfId="0" applyFill="1"/>
    <xf numFmtId="0" fontId="0" fillId="0" borderId="1" xfId="0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I47"/>
  <sheetViews>
    <sheetView topLeftCell="B19" zoomScale="148" zoomScaleNormal="148" workbookViewId="0">
      <selection activeCell="C34" sqref="C34:G34"/>
    </sheetView>
  </sheetViews>
  <sheetFormatPr defaultRowHeight="15" x14ac:dyDescent="0.25"/>
  <cols>
    <col min="2" max="2" width="40.42578125" customWidth="1"/>
    <col min="3" max="3" width="23" customWidth="1"/>
    <col min="4" max="4" width="29.42578125" customWidth="1"/>
    <col min="5" max="5" width="31.28515625" customWidth="1"/>
    <col min="6" max="6" width="19.5703125" customWidth="1"/>
    <col min="9" max="9" width="15" customWidth="1"/>
  </cols>
  <sheetData>
    <row r="4" spans="2:9" x14ac:dyDescent="0.25">
      <c r="C4" s="10" t="s">
        <v>6</v>
      </c>
      <c r="D4" s="10" t="s">
        <v>4</v>
      </c>
      <c r="E4" s="10" t="s">
        <v>5</v>
      </c>
      <c r="F4" s="10" t="s">
        <v>8</v>
      </c>
      <c r="G4" s="10" t="s">
        <v>9</v>
      </c>
    </row>
    <row r="5" spans="2:9" x14ac:dyDescent="0.25">
      <c r="B5" s="10" t="s">
        <v>0</v>
      </c>
      <c r="C5" s="1">
        <v>21103</v>
      </c>
      <c r="D5" s="2">
        <v>24</v>
      </c>
      <c r="E5" s="2">
        <v>72</v>
      </c>
      <c r="F5" s="2">
        <v>78.7</v>
      </c>
      <c r="G5" s="3">
        <v>0.8</v>
      </c>
    </row>
    <row r="6" spans="2:9" x14ac:dyDescent="0.25">
      <c r="B6" s="10" t="s">
        <v>1</v>
      </c>
      <c r="C6" s="4">
        <v>32544</v>
      </c>
      <c r="D6" s="5">
        <v>21</v>
      </c>
      <c r="E6" s="5">
        <v>72</v>
      </c>
      <c r="F6" s="5">
        <v>81.3</v>
      </c>
      <c r="G6" s="6">
        <v>0.4</v>
      </c>
    </row>
    <row r="7" spans="2:9" x14ac:dyDescent="0.25">
      <c r="B7" s="10" t="s">
        <v>2</v>
      </c>
      <c r="C7" s="4">
        <v>33652</v>
      </c>
      <c r="D7" s="5">
        <v>20</v>
      </c>
      <c r="E7" s="5">
        <v>75</v>
      </c>
      <c r="F7" s="5">
        <v>80.7</v>
      </c>
      <c r="G7" s="6">
        <v>0.4</v>
      </c>
    </row>
    <row r="8" spans="2:9" x14ac:dyDescent="0.25">
      <c r="B8" s="10" t="s">
        <v>3</v>
      </c>
      <c r="C8" s="4">
        <v>18906</v>
      </c>
      <c r="D8" s="5">
        <v>23</v>
      </c>
      <c r="E8" s="5">
        <v>65</v>
      </c>
      <c r="F8" s="5">
        <v>76.7</v>
      </c>
      <c r="G8" s="6">
        <v>0.8</v>
      </c>
    </row>
    <row r="9" spans="2:9" x14ac:dyDescent="0.25">
      <c r="B9" s="10" t="s">
        <v>7</v>
      </c>
      <c r="C9" s="7">
        <v>20256</v>
      </c>
      <c r="D9" s="8">
        <v>24</v>
      </c>
      <c r="E9" s="8">
        <v>65</v>
      </c>
      <c r="F9" s="8">
        <v>77.599999999999994</v>
      </c>
      <c r="G9" s="9">
        <v>1.3</v>
      </c>
    </row>
    <row r="13" spans="2:9" ht="15.75" thickBot="1" x14ac:dyDescent="0.3">
      <c r="C13" s="10" t="s">
        <v>6</v>
      </c>
      <c r="D13" s="10" t="s">
        <v>4</v>
      </c>
      <c r="E13" s="10" t="s">
        <v>5</v>
      </c>
      <c r="F13" s="10" t="s">
        <v>8</v>
      </c>
      <c r="G13" s="10" t="s">
        <v>9</v>
      </c>
      <c r="H13" s="10" t="s">
        <v>10</v>
      </c>
      <c r="I13" s="10" t="s">
        <v>11</v>
      </c>
    </row>
    <row r="14" spans="2:9" x14ac:dyDescent="0.25">
      <c r="B14" s="10" t="s">
        <v>6</v>
      </c>
      <c r="C14" s="11">
        <v>1</v>
      </c>
      <c r="D14" s="18">
        <v>1</v>
      </c>
      <c r="E14" s="18">
        <v>0</v>
      </c>
      <c r="F14" s="18">
        <v>1</v>
      </c>
      <c r="G14" s="19">
        <v>1</v>
      </c>
      <c r="H14">
        <f>SUM(C14:G14)</f>
        <v>4</v>
      </c>
      <c r="I14">
        <f>H14/$H$19</f>
        <v>0.26666666666666666</v>
      </c>
    </row>
    <row r="15" spans="2:9" x14ac:dyDescent="0.25">
      <c r="B15" s="10" t="s">
        <v>4</v>
      </c>
      <c r="C15" s="14"/>
      <c r="D15" s="5">
        <v>1</v>
      </c>
      <c r="E15" s="20">
        <v>1</v>
      </c>
      <c r="F15" s="20">
        <v>1</v>
      </c>
      <c r="G15" s="21">
        <v>1</v>
      </c>
      <c r="H15">
        <f t="shared" ref="H15:H18" si="0">SUM(C15:G15)</f>
        <v>4</v>
      </c>
      <c r="I15">
        <f t="shared" ref="I15:I18" si="1">H15/$H$19</f>
        <v>0.26666666666666666</v>
      </c>
    </row>
    <row r="16" spans="2:9" x14ac:dyDescent="0.25">
      <c r="B16" s="10" t="s">
        <v>5</v>
      </c>
      <c r="C16" s="14">
        <v>1</v>
      </c>
      <c r="D16" s="5"/>
      <c r="E16" s="5">
        <v>1</v>
      </c>
      <c r="F16" s="20">
        <v>1</v>
      </c>
      <c r="G16" s="21">
        <v>1</v>
      </c>
      <c r="H16">
        <f t="shared" si="0"/>
        <v>4</v>
      </c>
      <c r="I16">
        <f t="shared" si="1"/>
        <v>0.26666666666666666</v>
      </c>
    </row>
    <row r="17" spans="2:9" x14ac:dyDescent="0.25">
      <c r="B17" s="10" t="s">
        <v>8</v>
      </c>
      <c r="C17" s="14"/>
      <c r="D17" s="5"/>
      <c r="E17" s="5"/>
      <c r="F17" s="20">
        <v>1</v>
      </c>
      <c r="G17" s="21">
        <v>1</v>
      </c>
      <c r="H17">
        <f t="shared" si="0"/>
        <v>2</v>
      </c>
      <c r="I17">
        <f t="shared" si="1"/>
        <v>0.13333333333333333</v>
      </c>
    </row>
    <row r="18" spans="2:9" ht="15.75" thickBot="1" x14ac:dyDescent="0.3">
      <c r="B18" s="10" t="s">
        <v>9</v>
      </c>
      <c r="C18" s="15"/>
      <c r="D18" s="16"/>
      <c r="E18" s="16"/>
      <c r="F18" s="16"/>
      <c r="G18" s="17">
        <v>1</v>
      </c>
      <c r="H18">
        <f t="shared" si="0"/>
        <v>1</v>
      </c>
      <c r="I18">
        <f t="shared" si="1"/>
        <v>6.6666666666666666E-2</v>
      </c>
    </row>
    <row r="19" spans="2:9" x14ac:dyDescent="0.25">
      <c r="G19" t="s">
        <v>10</v>
      </c>
      <c r="H19">
        <f>SUM(H14:H18)</f>
        <v>15</v>
      </c>
    </row>
    <row r="22" spans="2:9" x14ac:dyDescent="0.25">
      <c r="B22">
        <v>0.26666666666666666</v>
      </c>
    </row>
    <row r="23" spans="2:9" x14ac:dyDescent="0.25">
      <c r="B23">
        <v>0.26666666666666666</v>
      </c>
    </row>
    <row r="24" spans="2:9" x14ac:dyDescent="0.25">
      <c r="B24">
        <v>0.26666666666666666</v>
      </c>
    </row>
    <row r="25" spans="2:9" x14ac:dyDescent="0.25">
      <c r="B25">
        <v>0.13333333333333333</v>
      </c>
    </row>
    <row r="26" spans="2:9" x14ac:dyDescent="0.25">
      <c r="B26">
        <v>6.6666666666666666E-2</v>
      </c>
    </row>
    <row r="27" spans="2:9" x14ac:dyDescent="0.25">
      <c r="C27" t="s">
        <v>15</v>
      </c>
      <c r="D27" t="s">
        <v>16</v>
      </c>
      <c r="E27" t="s">
        <v>17</v>
      </c>
      <c r="F27" t="s">
        <v>17</v>
      </c>
      <c r="G27" t="s">
        <v>16</v>
      </c>
    </row>
    <row r="28" spans="2:9" x14ac:dyDescent="0.25">
      <c r="C28" s="10" t="s">
        <v>6</v>
      </c>
      <c r="D28" s="10" t="s">
        <v>4</v>
      </c>
      <c r="E28" s="10" t="s">
        <v>5</v>
      </c>
      <c r="F28" s="10" t="s">
        <v>8</v>
      </c>
      <c r="G28" s="10" t="s">
        <v>9</v>
      </c>
    </row>
    <row r="29" spans="2:9" x14ac:dyDescent="0.25">
      <c r="B29" s="10" t="s">
        <v>0</v>
      </c>
      <c r="C29" s="1">
        <v>21103</v>
      </c>
      <c r="D29" s="2">
        <v>24</v>
      </c>
      <c r="E29" s="2">
        <v>72</v>
      </c>
      <c r="F29" s="2">
        <v>78.7</v>
      </c>
      <c r="G29" s="3">
        <v>0.8</v>
      </c>
    </row>
    <row r="30" spans="2:9" x14ac:dyDescent="0.25">
      <c r="B30" s="10" t="s">
        <v>1</v>
      </c>
      <c r="C30" s="4">
        <v>32544</v>
      </c>
      <c r="D30" s="5">
        <v>21</v>
      </c>
      <c r="E30" s="5">
        <v>72</v>
      </c>
      <c r="F30" s="5">
        <v>81.3</v>
      </c>
      <c r="G30" s="6">
        <v>0.4</v>
      </c>
    </row>
    <row r="31" spans="2:9" x14ac:dyDescent="0.25">
      <c r="B31" s="10" t="s">
        <v>2</v>
      </c>
      <c r="C31" s="4">
        <v>33652</v>
      </c>
      <c r="D31" s="5">
        <v>20</v>
      </c>
      <c r="E31" s="5">
        <v>75</v>
      </c>
      <c r="F31" s="5">
        <v>80.7</v>
      </c>
      <c r="G31" s="6">
        <v>0.4</v>
      </c>
    </row>
    <row r="32" spans="2:9" x14ac:dyDescent="0.25">
      <c r="B32" s="10" t="s">
        <v>3</v>
      </c>
      <c r="C32" s="4">
        <v>18906</v>
      </c>
      <c r="D32" s="5">
        <v>23</v>
      </c>
      <c r="E32" s="5">
        <v>65</v>
      </c>
      <c r="F32" s="5">
        <v>76.7</v>
      </c>
      <c r="G32" s="6">
        <v>0.8</v>
      </c>
    </row>
    <row r="33" spans="2:9" x14ac:dyDescent="0.25">
      <c r="B33" s="10" t="s">
        <v>7</v>
      </c>
      <c r="C33" s="7">
        <v>20256</v>
      </c>
      <c r="D33" s="8">
        <v>24</v>
      </c>
      <c r="E33" s="8">
        <v>65</v>
      </c>
      <c r="F33" s="8">
        <v>77.599999999999994</v>
      </c>
      <c r="G33" s="9">
        <v>1.3</v>
      </c>
    </row>
    <row r="34" spans="2:9" x14ac:dyDescent="0.25">
      <c r="B34" s="10" t="s">
        <v>11</v>
      </c>
      <c r="C34">
        <v>0.26666666666666666</v>
      </c>
      <c r="D34">
        <v>0.26666666666666666</v>
      </c>
      <c r="E34">
        <v>0.26666666666666666</v>
      </c>
      <c r="F34">
        <v>0.13333333333333333</v>
      </c>
      <c r="G34">
        <v>6.6666666666666666E-2</v>
      </c>
    </row>
    <row r="35" spans="2:9" x14ac:dyDescent="0.25">
      <c r="B35" s="22" t="s">
        <v>12</v>
      </c>
      <c r="C35">
        <f>MIN(C29:C33)</f>
        <v>18906</v>
      </c>
      <c r="D35" s="24">
        <f t="shared" ref="D35:G35" si="2">MIN(D29:D33)</f>
        <v>20</v>
      </c>
      <c r="E35">
        <f t="shared" si="2"/>
        <v>65</v>
      </c>
      <c r="F35">
        <f t="shared" si="2"/>
        <v>76.7</v>
      </c>
      <c r="G35" s="24">
        <f t="shared" si="2"/>
        <v>0.4</v>
      </c>
    </row>
    <row r="36" spans="2:9" x14ac:dyDescent="0.25">
      <c r="B36" s="22" t="s">
        <v>13</v>
      </c>
      <c r="C36" s="24">
        <f>MAX(C29:C33)</f>
        <v>33652</v>
      </c>
      <c r="D36">
        <f t="shared" ref="D36:G36" si="3">MAX(D29:D33)</f>
        <v>24</v>
      </c>
      <c r="E36" s="24">
        <f t="shared" si="3"/>
        <v>75</v>
      </c>
      <c r="F36" s="24">
        <f t="shared" si="3"/>
        <v>81.3</v>
      </c>
      <c r="G36">
        <f t="shared" si="3"/>
        <v>1.3</v>
      </c>
      <c r="I36" s="24" t="s">
        <v>14</v>
      </c>
    </row>
    <row r="38" spans="2:9" x14ac:dyDescent="0.25">
      <c r="B38" s="22" t="s">
        <v>18</v>
      </c>
    </row>
    <row r="39" spans="2:9" x14ac:dyDescent="0.25">
      <c r="D39" s="23"/>
    </row>
    <row r="40" spans="2:9" x14ac:dyDescent="0.25">
      <c r="C40" t="s">
        <v>15</v>
      </c>
      <c r="D40" t="s">
        <v>16</v>
      </c>
      <c r="E40" t="s">
        <v>17</v>
      </c>
      <c r="F40" t="s">
        <v>17</v>
      </c>
      <c r="G40" t="s">
        <v>16</v>
      </c>
      <c r="H40" t="s">
        <v>19</v>
      </c>
      <c r="I40" t="s">
        <v>20</v>
      </c>
    </row>
    <row r="41" spans="2:9" x14ac:dyDescent="0.25">
      <c r="C41" s="10" t="s">
        <v>6</v>
      </c>
      <c r="D41" s="10" t="s">
        <v>4</v>
      </c>
      <c r="E41" s="10" t="s">
        <v>5</v>
      </c>
      <c r="F41" s="10" t="s">
        <v>8</v>
      </c>
      <c r="G41" s="10" t="s">
        <v>9</v>
      </c>
    </row>
    <row r="42" spans="2:9" x14ac:dyDescent="0.25">
      <c r="B42" s="10" t="s">
        <v>0</v>
      </c>
      <c r="C42" s="25">
        <f>(C29-C$35)/(C$36-C$35)</f>
        <v>0.14898955648989556</v>
      </c>
      <c r="D42" s="25">
        <f>(D$36-D29)/(D$36-D$35)</f>
        <v>0</v>
      </c>
      <c r="E42" s="25">
        <f t="shared" ref="D42:G42" si="4">(E29-E$35)/(E$36-E$35)</f>
        <v>0.7</v>
      </c>
      <c r="F42" s="25">
        <f t="shared" si="4"/>
        <v>0.43478260869565272</v>
      </c>
      <c r="G42" s="25">
        <f>(G$36-G29)/(G$36-G$35)</f>
        <v>0.55555555555555558</v>
      </c>
      <c r="H42">
        <f>SUMPRODUCT(C42:G42,$C$47:$G$47)</f>
        <v>0.32140526659376289</v>
      </c>
      <c r="I42">
        <v>3</v>
      </c>
    </row>
    <row r="43" spans="2:9" x14ac:dyDescent="0.25">
      <c r="B43" s="10" t="s">
        <v>1</v>
      </c>
      <c r="C43" s="26">
        <f t="shared" ref="C43:C46" si="5">(C30-C$35)/(C$36-C$35)</f>
        <v>0.92486097924860977</v>
      </c>
      <c r="D43" s="5">
        <f t="shared" ref="D43:D46" si="6">(D$36-D30)/(D$36-D$35)</f>
        <v>0.75</v>
      </c>
      <c r="E43" s="5">
        <f t="shared" ref="E43:F43" si="7">(E30-E$35)/(E$36-E$35)</f>
        <v>0.7</v>
      </c>
      <c r="F43" s="5">
        <f t="shared" si="7"/>
        <v>1</v>
      </c>
      <c r="G43" s="6">
        <f t="shared" ref="G43:G46" si="8">(G$36-G30)/(G$36-G$35)</f>
        <v>1</v>
      </c>
      <c r="H43">
        <f t="shared" ref="H43:H46" si="9">SUMPRODUCT(C43:G43,$C$47:$G$47)</f>
        <v>0.83329626113296251</v>
      </c>
      <c r="I43">
        <v>2</v>
      </c>
    </row>
    <row r="44" spans="2:9" x14ac:dyDescent="0.25">
      <c r="B44" s="10" t="s">
        <v>2</v>
      </c>
      <c r="C44" s="26">
        <f t="shared" si="5"/>
        <v>1</v>
      </c>
      <c r="D44" s="5">
        <f t="shared" si="6"/>
        <v>1</v>
      </c>
      <c r="E44" s="5">
        <f t="shared" ref="E44:F44" si="10">(E31-E$35)/(E$36-E$35)</f>
        <v>1</v>
      </c>
      <c r="F44" s="5">
        <f t="shared" si="10"/>
        <v>0.86956521739130543</v>
      </c>
      <c r="G44" s="6">
        <f t="shared" si="8"/>
        <v>1</v>
      </c>
      <c r="H44">
        <f t="shared" si="9"/>
        <v>0.98260869565217412</v>
      </c>
      <c r="I44">
        <v>1</v>
      </c>
    </row>
    <row r="45" spans="2:9" x14ac:dyDescent="0.25">
      <c r="B45" s="10" t="s">
        <v>3</v>
      </c>
      <c r="C45" s="26">
        <f t="shared" si="5"/>
        <v>0</v>
      </c>
      <c r="D45" s="5">
        <f t="shared" si="6"/>
        <v>0.25</v>
      </c>
      <c r="E45" s="5">
        <f t="shared" ref="E45:F45" si="11">(E32-E$35)/(E$36-E$35)</f>
        <v>0</v>
      </c>
      <c r="F45" s="5">
        <f t="shared" si="11"/>
        <v>0</v>
      </c>
      <c r="G45" s="6">
        <f t="shared" si="8"/>
        <v>0.55555555555555558</v>
      </c>
      <c r="H45">
        <f t="shared" si="9"/>
        <v>0.1037037037037037</v>
      </c>
      <c r="I45">
        <v>4</v>
      </c>
    </row>
    <row r="46" spans="2:9" x14ac:dyDescent="0.25">
      <c r="B46" s="10" t="s">
        <v>7</v>
      </c>
      <c r="C46" s="27">
        <f t="shared" si="5"/>
        <v>9.1550250915502507E-2</v>
      </c>
      <c r="D46" s="8">
        <f t="shared" si="6"/>
        <v>0</v>
      </c>
      <c r="E46" s="8">
        <f t="shared" ref="E46:F46" si="12">(E33-E$35)/(E$36-E$35)</f>
        <v>0</v>
      </c>
      <c r="F46" s="8">
        <f t="shared" si="12"/>
        <v>0.19565217391304188</v>
      </c>
      <c r="G46" s="9">
        <f t="shared" si="8"/>
        <v>0</v>
      </c>
      <c r="H46">
        <f t="shared" si="9"/>
        <v>5.0500356765872917E-2</v>
      </c>
      <c r="I46">
        <v>5</v>
      </c>
    </row>
    <row r="47" spans="2:9" x14ac:dyDescent="0.25">
      <c r="B47" s="10" t="s">
        <v>11</v>
      </c>
      <c r="C47">
        <v>0.26666666666666666</v>
      </c>
      <c r="D47">
        <v>0.26666666666666666</v>
      </c>
      <c r="E47">
        <v>0.26666666666666666</v>
      </c>
      <c r="F47">
        <v>0.13333333333333333</v>
      </c>
      <c r="G47">
        <v>6.6666666666666666E-2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showFormulas="1" tabSelected="1" topLeftCell="B19" zoomScale="160" zoomScaleNormal="160" workbookViewId="0">
      <selection activeCell="G34" sqref="G34"/>
    </sheetView>
  </sheetViews>
  <sheetFormatPr defaultRowHeight="15" x14ac:dyDescent="0.25"/>
  <cols>
    <col min="2" max="2" width="22.85546875" customWidth="1"/>
    <col min="3" max="3" width="15.7109375" customWidth="1"/>
    <col min="5" max="5" width="13.5703125" customWidth="1"/>
  </cols>
  <sheetData>
    <row r="1" spans="1:6" x14ac:dyDescent="0.25">
      <c r="B1" s="10" t="s">
        <v>6</v>
      </c>
      <c r="C1" s="10" t="s">
        <v>4</v>
      </c>
      <c r="D1" s="10" t="s">
        <v>5</v>
      </c>
      <c r="E1" s="10" t="s">
        <v>8</v>
      </c>
      <c r="F1" s="10" t="s">
        <v>9</v>
      </c>
    </row>
    <row r="2" spans="1:6" x14ac:dyDescent="0.25">
      <c r="A2" s="10" t="s">
        <v>0</v>
      </c>
      <c r="B2" s="1">
        <v>21103</v>
      </c>
      <c r="C2" s="2">
        <v>24</v>
      </c>
      <c r="D2" s="2">
        <v>72</v>
      </c>
      <c r="E2" s="2">
        <v>78.7</v>
      </c>
      <c r="F2" s="3">
        <v>0.8</v>
      </c>
    </row>
    <row r="3" spans="1:6" x14ac:dyDescent="0.25">
      <c r="A3" s="10" t="s">
        <v>1</v>
      </c>
      <c r="B3" s="4">
        <v>32544</v>
      </c>
      <c r="C3" s="5">
        <v>21</v>
      </c>
      <c r="D3" s="5">
        <v>72</v>
      </c>
      <c r="E3" s="5">
        <v>81.3</v>
      </c>
      <c r="F3" s="6">
        <v>0.4</v>
      </c>
    </row>
    <row r="4" spans="1:6" x14ac:dyDescent="0.25">
      <c r="A4" s="10" t="s">
        <v>2</v>
      </c>
      <c r="B4" s="4">
        <v>33652</v>
      </c>
      <c r="C4" s="5">
        <v>20</v>
      </c>
      <c r="D4" s="5">
        <v>75</v>
      </c>
      <c r="E4" s="5">
        <v>80.7</v>
      </c>
      <c r="F4" s="6">
        <v>0.4</v>
      </c>
    </row>
    <row r="5" spans="1:6" x14ac:dyDescent="0.25">
      <c r="A5" s="10" t="s">
        <v>3</v>
      </c>
      <c r="B5" s="4">
        <v>18906</v>
      </c>
      <c r="C5" s="5">
        <v>23</v>
      </c>
      <c r="D5" s="5">
        <v>65</v>
      </c>
      <c r="E5" s="5">
        <v>76.7</v>
      </c>
      <c r="F5" s="6">
        <v>0.8</v>
      </c>
    </row>
    <row r="6" spans="1:6" x14ac:dyDescent="0.25">
      <c r="A6" s="10" t="s">
        <v>7</v>
      </c>
      <c r="B6" s="7">
        <v>20256</v>
      </c>
      <c r="C6" s="8">
        <v>24</v>
      </c>
      <c r="D6" s="8">
        <v>65</v>
      </c>
      <c r="E6" s="8">
        <v>77.599999999999994</v>
      </c>
      <c r="F6" s="9">
        <v>1.3</v>
      </c>
    </row>
    <row r="7" spans="1:6" x14ac:dyDescent="0.25">
      <c r="A7" s="10" t="s">
        <v>22</v>
      </c>
      <c r="B7">
        <f>SUMSQ(B2:B6)</f>
        <v>3404648021</v>
      </c>
      <c r="C7">
        <f t="shared" ref="C7:F7" si="0">SUMSQ(C2:C6)</f>
        <v>2522</v>
      </c>
      <c r="D7">
        <f t="shared" si="0"/>
        <v>24443</v>
      </c>
      <c r="E7">
        <f t="shared" si="0"/>
        <v>31220.52</v>
      </c>
      <c r="F7">
        <f t="shared" si="0"/>
        <v>3.2900000000000005</v>
      </c>
    </row>
    <row r="8" spans="1:6" x14ac:dyDescent="0.25">
      <c r="A8" s="10" t="s">
        <v>21</v>
      </c>
      <c r="B8">
        <f>SQRT(B7)</f>
        <v>58349.361787426606</v>
      </c>
      <c r="C8">
        <f t="shared" ref="C8:F8" si="1">SQRT(C7)</f>
        <v>50.219518117958877</v>
      </c>
      <c r="D8">
        <f t="shared" si="1"/>
        <v>156.34257257701756</v>
      </c>
      <c r="E8">
        <f t="shared" si="1"/>
        <v>176.69329359090005</v>
      </c>
      <c r="F8">
        <f t="shared" si="1"/>
        <v>1.8138357147217055</v>
      </c>
    </row>
    <row r="10" spans="1:6" x14ac:dyDescent="0.25">
      <c r="A10" s="22" t="s">
        <v>23</v>
      </c>
    </row>
    <row r="12" spans="1:6" ht="15.75" thickBot="1" x14ac:dyDescent="0.3">
      <c r="B12" s="10" t="s">
        <v>6</v>
      </c>
      <c r="C12" s="10" t="s">
        <v>4</v>
      </c>
      <c r="D12" s="10" t="s">
        <v>5</v>
      </c>
      <c r="E12" s="10" t="s">
        <v>8</v>
      </c>
      <c r="F12" s="10" t="s">
        <v>9</v>
      </c>
    </row>
    <row r="13" spans="1:6" x14ac:dyDescent="0.25">
      <c r="A13" s="10" t="s">
        <v>0</v>
      </c>
      <c r="B13" s="11">
        <f>B2/B$8</f>
        <v>0.36166633796065573</v>
      </c>
      <c r="C13" s="28">
        <f t="shared" ref="C13:F13" si="2">C2/C$8</f>
        <v>0.47790183776011619</v>
      </c>
      <c r="D13" s="28">
        <f t="shared" si="2"/>
        <v>0.46052715401322514</v>
      </c>
      <c r="E13" s="28">
        <f t="shared" si="2"/>
        <v>0.44540456743205536</v>
      </c>
      <c r="F13" s="29">
        <f t="shared" si="2"/>
        <v>0.441054277135977</v>
      </c>
    </row>
    <row r="14" spans="1:6" x14ac:dyDescent="0.25">
      <c r="A14" s="10" t="s">
        <v>1</v>
      </c>
      <c r="B14" s="30">
        <f t="shared" ref="B14:F17" si="3">B3/B$8</f>
        <v>0.5577438896171909</v>
      </c>
      <c r="C14" s="1">
        <f t="shared" si="3"/>
        <v>0.41816410804010168</v>
      </c>
      <c r="D14" s="1">
        <f t="shared" si="3"/>
        <v>0.46052715401322514</v>
      </c>
      <c r="E14" s="1">
        <f t="shared" si="3"/>
        <v>0.46011933077796824</v>
      </c>
      <c r="F14" s="31">
        <f t="shared" si="3"/>
        <v>0.2205271385679885</v>
      </c>
    </row>
    <row r="15" spans="1:6" x14ac:dyDescent="0.25">
      <c r="A15" s="10" t="s">
        <v>2</v>
      </c>
      <c r="B15" s="30">
        <f t="shared" si="3"/>
        <v>0.57673295763881849</v>
      </c>
      <c r="C15" s="1">
        <f t="shared" si="3"/>
        <v>0.39825153146676351</v>
      </c>
      <c r="D15" s="1">
        <f t="shared" si="3"/>
        <v>0.47971578543044285</v>
      </c>
      <c r="E15" s="1">
        <f t="shared" si="3"/>
        <v>0.45672361615968066</v>
      </c>
      <c r="F15" s="31">
        <f t="shared" si="3"/>
        <v>0.2205271385679885</v>
      </c>
    </row>
    <row r="16" spans="1:6" x14ac:dyDescent="0.25">
      <c r="A16" s="10" t="s">
        <v>3</v>
      </c>
      <c r="B16" s="30">
        <f t="shared" si="3"/>
        <v>0.32401382673004581</v>
      </c>
      <c r="C16" s="1">
        <f t="shared" si="3"/>
        <v>0.45798926118677802</v>
      </c>
      <c r="D16" s="1">
        <f t="shared" si="3"/>
        <v>0.4157536807063838</v>
      </c>
      <c r="E16" s="1">
        <f t="shared" si="3"/>
        <v>0.43408551870443007</v>
      </c>
      <c r="F16" s="31">
        <f t="shared" si="3"/>
        <v>0.441054277135977</v>
      </c>
    </row>
    <row r="17" spans="1:7" ht="15.75" thickBot="1" x14ac:dyDescent="0.3">
      <c r="A17" s="10" t="s">
        <v>7</v>
      </c>
      <c r="B17" s="32">
        <f t="shared" si="3"/>
        <v>0.34715032657589168</v>
      </c>
      <c r="C17" s="33">
        <f t="shared" si="3"/>
        <v>0.47790183776011619</v>
      </c>
      <c r="D17" s="33">
        <f t="shared" si="3"/>
        <v>0.4157536807063838</v>
      </c>
      <c r="E17" s="33">
        <f t="shared" si="3"/>
        <v>0.43917909063186145</v>
      </c>
      <c r="F17" s="34">
        <f t="shared" si="3"/>
        <v>0.71671320034596264</v>
      </c>
    </row>
    <row r="18" spans="1:7" x14ac:dyDescent="0.25">
      <c r="A18" s="10" t="s">
        <v>22</v>
      </c>
      <c r="B18">
        <f>SUMSQ(B13:B17)</f>
        <v>1</v>
      </c>
      <c r="C18">
        <f t="shared" ref="C18" si="4">SUMSQ(C13:C17)</f>
        <v>0.99999999999999989</v>
      </c>
      <c r="D18">
        <f t="shared" ref="D18" si="5">SUMSQ(D13:D17)</f>
        <v>0.99999999999999978</v>
      </c>
      <c r="E18">
        <f t="shared" ref="E18" si="6">SUMSQ(E13:E17)</f>
        <v>0.99999999999999989</v>
      </c>
      <c r="F18">
        <f t="shared" ref="F18" si="7">SUMSQ(F13:F17)</f>
        <v>1</v>
      </c>
    </row>
    <row r="19" spans="1:7" x14ac:dyDescent="0.25">
      <c r="A19" s="10" t="s">
        <v>21</v>
      </c>
      <c r="B19">
        <f>SQRT(B18)</f>
        <v>1</v>
      </c>
      <c r="C19">
        <f t="shared" ref="C19" si="8">SQRT(C18)</f>
        <v>1</v>
      </c>
      <c r="D19">
        <f t="shared" ref="D19" si="9">SQRT(D18)</f>
        <v>0.99999999999999989</v>
      </c>
      <c r="E19">
        <f t="shared" ref="E19" si="10">SQRT(E18)</f>
        <v>1</v>
      </c>
      <c r="F19">
        <f t="shared" ref="F19" si="11">SQRT(F18)</f>
        <v>1</v>
      </c>
    </row>
    <row r="20" spans="1:7" x14ac:dyDescent="0.25">
      <c r="A20" s="22" t="s">
        <v>11</v>
      </c>
      <c r="B20">
        <v>0.26666666666666666</v>
      </c>
      <c r="C20">
        <v>0.26666666666666666</v>
      </c>
      <c r="D20">
        <v>0.26666666666666666</v>
      </c>
      <c r="E20">
        <v>0.13333333333333333</v>
      </c>
      <c r="F20">
        <v>6.6666666666666666E-2</v>
      </c>
    </row>
    <row r="23" spans="1:7" x14ac:dyDescent="0.25">
      <c r="A23" s="22" t="s">
        <v>24</v>
      </c>
    </row>
    <row r="24" spans="1:7" x14ac:dyDescent="0.25">
      <c r="B24" t="s">
        <v>6</v>
      </c>
      <c r="C24" t="s">
        <v>4</v>
      </c>
      <c r="D24" t="s">
        <v>5</v>
      </c>
      <c r="E24" t="s">
        <v>8</v>
      </c>
      <c r="F24" t="s">
        <v>9</v>
      </c>
    </row>
    <row r="25" spans="1:7" x14ac:dyDescent="0.25">
      <c r="A25" t="s">
        <v>0</v>
      </c>
      <c r="B25">
        <f t="shared" ref="B25:F29" si="12">B13*B$20</f>
        <v>9.644435678950819E-2</v>
      </c>
      <c r="C25">
        <f t="shared" ref="C25:F25" si="13">C13*C$20</f>
        <v>0.12744049006936431</v>
      </c>
      <c r="D25">
        <f t="shared" si="13"/>
        <v>0.12280724107019336</v>
      </c>
      <c r="E25">
        <f t="shared" si="13"/>
        <v>5.9387275657607382E-2</v>
      </c>
      <c r="F25">
        <f t="shared" si="13"/>
        <v>2.9403618475731801E-2</v>
      </c>
    </row>
    <row r="26" spans="1:7" x14ac:dyDescent="0.25">
      <c r="A26" t="s">
        <v>1</v>
      </c>
      <c r="B26">
        <f t="shared" si="12"/>
        <v>0.14873170389791757</v>
      </c>
      <c r="C26">
        <f t="shared" si="12"/>
        <v>0.11151042881069378</v>
      </c>
      <c r="D26">
        <f t="shared" si="12"/>
        <v>0.12280724107019336</v>
      </c>
      <c r="E26">
        <f t="shared" si="12"/>
        <v>6.1349244103729099E-2</v>
      </c>
      <c r="F26">
        <f t="shared" si="12"/>
        <v>1.47018092378659E-2</v>
      </c>
    </row>
    <row r="27" spans="1:7" x14ac:dyDescent="0.25">
      <c r="A27" t="s">
        <v>2</v>
      </c>
      <c r="B27">
        <f t="shared" si="12"/>
        <v>0.15379545537035161</v>
      </c>
      <c r="C27">
        <f t="shared" si="12"/>
        <v>0.10620040839113694</v>
      </c>
      <c r="D27">
        <f t="shared" si="12"/>
        <v>0.12792420944811808</v>
      </c>
      <c r="E27">
        <f t="shared" si="12"/>
        <v>6.0896482154624086E-2</v>
      </c>
      <c r="F27">
        <f t="shared" si="12"/>
        <v>1.47018092378659E-2</v>
      </c>
    </row>
    <row r="28" spans="1:7" x14ac:dyDescent="0.25">
      <c r="A28" t="s">
        <v>3</v>
      </c>
      <c r="B28">
        <f t="shared" si="12"/>
        <v>8.6403687128012219E-2</v>
      </c>
      <c r="C28">
        <f t="shared" si="12"/>
        <v>0.12213046964980746</v>
      </c>
      <c r="D28">
        <f t="shared" si="12"/>
        <v>0.11086764818836901</v>
      </c>
      <c r="E28">
        <f t="shared" si="12"/>
        <v>5.7878069160590677E-2</v>
      </c>
      <c r="F28">
        <f t="shared" si="12"/>
        <v>2.9403618475731801E-2</v>
      </c>
    </row>
    <row r="29" spans="1:7" ht="15.75" thickBot="1" x14ac:dyDescent="0.3">
      <c r="A29" t="s">
        <v>7</v>
      </c>
      <c r="B29">
        <f t="shared" si="12"/>
        <v>9.2573420420237779E-2</v>
      </c>
      <c r="C29">
        <f t="shared" si="12"/>
        <v>0.12744049006936431</v>
      </c>
      <c r="D29">
        <f t="shared" si="12"/>
        <v>0.11086764818836901</v>
      </c>
      <c r="E29">
        <f t="shared" si="12"/>
        <v>5.8557212084248189E-2</v>
      </c>
      <c r="F29">
        <f t="shared" si="12"/>
        <v>4.7780880023064173E-2</v>
      </c>
    </row>
    <row r="30" spans="1:7" x14ac:dyDescent="0.25">
      <c r="A30" s="11" t="s">
        <v>25</v>
      </c>
      <c r="B30" s="12">
        <f>MAX(B25:B29)</f>
        <v>0.15379545537035161</v>
      </c>
      <c r="C30" s="12">
        <f>MIN(C25:C29)</f>
        <v>0.10620040839113694</v>
      </c>
      <c r="D30" s="12">
        <f t="shared" ref="C30:F30" si="14">MAX(D25:D29)</f>
        <v>0.12792420944811808</v>
      </c>
      <c r="E30" s="12">
        <f t="shared" si="14"/>
        <v>6.1349244103729099E-2</v>
      </c>
      <c r="F30" s="13">
        <f>MIN(F25:F29)</f>
        <v>1.47018092378659E-2</v>
      </c>
    </row>
    <row r="31" spans="1:7" ht="15.75" thickBot="1" x14ac:dyDescent="0.3">
      <c r="A31" s="15" t="s">
        <v>26</v>
      </c>
      <c r="B31" s="16">
        <f>MIN(B25:B29)</f>
        <v>8.6403687128012219E-2</v>
      </c>
      <c r="C31" s="16">
        <f t="shared" ref="C31:F31" si="15">MAX(C25:C29)</f>
        <v>0.12744049006936431</v>
      </c>
      <c r="D31" s="16">
        <f>MIN(D25:D29)</f>
        <v>0.11086764818836901</v>
      </c>
      <c r="E31" s="16">
        <f>MIN(E25:E29)</f>
        <v>5.7878069160590677E-2</v>
      </c>
      <c r="F31" s="17">
        <f t="shared" si="15"/>
        <v>4.7780880023064173E-2</v>
      </c>
    </row>
    <row r="32" spans="1:7" x14ac:dyDescent="0.25">
      <c r="A32" s="35" t="s">
        <v>27</v>
      </c>
      <c r="C32" t="s">
        <v>29</v>
      </c>
      <c r="E32" t="s">
        <v>28</v>
      </c>
      <c r="F32" t="s">
        <v>30</v>
      </c>
      <c r="G32" t="s">
        <v>31</v>
      </c>
    </row>
    <row r="33" spans="1:8" x14ac:dyDescent="0.25">
      <c r="A33" t="s">
        <v>0</v>
      </c>
      <c r="B33">
        <f>SUMXMY2(B25:F25,B$30:F$30)</f>
        <v>3.9864654585582476E-3</v>
      </c>
      <c r="C33">
        <f>SQRT(B33)</f>
        <v>6.3138462592608691E-2</v>
      </c>
      <c r="E33">
        <f>SUMXMY2(B25:F25,B$31:F$31)</f>
        <v>5.8337037166469484E-4</v>
      </c>
      <c r="F33">
        <f>SQRT(E33)</f>
        <v>2.4153061331116908E-2</v>
      </c>
      <c r="G33">
        <f>F33/(C33+F33)</f>
        <v>0.27669423382070396</v>
      </c>
      <c r="H33">
        <v>3</v>
      </c>
    </row>
    <row r="34" spans="1:8" x14ac:dyDescent="0.25">
      <c r="A34" t="s">
        <v>1</v>
      </c>
      <c r="B34">
        <f t="shared" ref="B34:B37" si="16">SUMXMY2(B26:F26,B$30:F$30)</f>
        <v>8.0021261211370119E-5</v>
      </c>
      <c r="C34">
        <f t="shared" ref="C34:C37" si="17">SQRT(B34)</f>
        <v>8.9454603688893571E-3</v>
      </c>
      <c r="E34">
        <f t="shared" ref="E34:E37" si="18">SUMXMY2(B26:F26,B$31:F$31)</f>
        <v>5.3873763838563384E-3</v>
      </c>
      <c r="F34">
        <f t="shared" ref="F34:F37" si="19">SQRT(E34)</f>
        <v>7.3398749198173255E-2</v>
      </c>
      <c r="G34">
        <f t="shared" ref="G34:G37" si="20">F34/(C34+F34)</f>
        <v>0.8913650344581423</v>
      </c>
      <c r="H34">
        <v>2</v>
      </c>
    </row>
    <row r="35" spans="1:8" x14ac:dyDescent="0.25">
      <c r="A35" t="s">
        <v>2</v>
      </c>
      <c r="B35">
        <f t="shared" si="16"/>
        <v>2.0499338255737018E-7</v>
      </c>
      <c r="C35">
        <f t="shared" si="17"/>
        <v>4.5276194910501277E-4</v>
      </c>
      <c r="E35">
        <f t="shared" si="18"/>
        <v>6.3870535195492337E-3</v>
      </c>
      <c r="F35">
        <f t="shared" si="19"/>
        <v>7.9919043535000053E-2</v>
      </c>
      <c r="G35">
        <f t="shared" si="20"/>
        <v>0.99436665698402715</v>
      </c>
      <c r="H35">
        <v>1</v>
      </c>
    </row>
    <row r="36" spans="1:8" x14ac:dyDescent="0.25">
      <c r="A36" t="s">
        <v>3</v>
      </c>
      <c r="B36">
        <f t="shared" si="16"/>
        <v>5.3145358108942229E-3</v>
      </c>
      <c r="C36">
        <f t="shared" si="17"/>
        <v>7.2900862895402152E-2</v>
      </c>
      <c r="E36">
        <f t="shared" si="18"/>
        <v>3.659200588351717E-4</v>
      </c>
      <c r="F36">
        <f t="shared" si="19"/>
        <v>1.9129037059799212E-2</v>
      </c>
      <c r="G36">
        <f t="shared" si="20"/>
        <v>0.20785676252077762</v>
      </c>
      <c r="H36">
        <v>4</v>
      </c>
    </row>
    <row r="37" spans="1:8" x14ac:dyDescent="0.25">
      <c r="A37" t="s">
        <v>7</v>
      </c>
      <c r="B37">
        <f t="shared" si="16"/>
        <v>5.5922252819482661E-3</v>
      </c>
      <c r="C37">
        <f t="shared" si="17"/>
        <v>7.4781182672837329E-2</v>
      </c>
      <c r="E37">
        <f t="shared" si="18"/>
        <v>3.8526844007950521E-5</v>
      </c>
      <c r="F37">
        <f t="shared" si="19"/>
        <v>6.2069995978693698E-3</v>
      </c>
      <c r="G37">
        <f t="shared" si="20"/>
        <v>7.6640806397187553E-2</v>
      </c>
      <c r="H37">
        <v>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WSA</vt:lpstr>
      <vt:lpstr>topsis</vt:lpstr>
      <vt:lpstr>List3</vt:lpstr>
    </vt:vector>
  </TitlesOfParts>
  <Company>Ekonomicko-správní fakulta Masarykovy univerzity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Markéta Matulová</cp:lastModifiedBy>
  <dcterms:created xsi:type="dcterms:W3CDTF">2012-10-30T10:14:55Z</dcterms:created>
  <dcterms:modified xsi:type="dcterms:W3CDTF">2023-05-03T11:44:22Z</dcterms:modified>
</cp:coreProperties>
</file>